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uillermo\Documents\GitHub\DTS-withholding\etc\"/>
    </mc:Choice>
  </mc:AlternateContent>
  <xr:revisionPtr revIDLastSave="0" documentId="13_ncr:1_{4DB5A8A3-73FB-4288-993F-370CFBA34197}" xr6:coauthVersionLast="45" xr6:coauthVersionMax="45" xr10:uidLastSave="{00000000-0000-0000-0000-000000000000}"/>
  <bookViews>
    <workbookView xWindow="810" yWindow="-120" windowWidth="28110" windowHeight="18240" firstSheet="2" activeTab="5" xr2:uid="{00000000-000D-0000-FFFF-FFFF00000000}"/>
  </bookViews>
  <sheets>
    <sheet name="for table2" sheetId="7" r:id="rId1"/>
    <sheet name="pivot workspace" sheetId="8" r:id="rId2"/>
    <sheet name="daily-model-data" sheetId="1" r:id="rId3"/>
    <sheet name="residual seasonality" sheetId="15" r:id="rId4"/>
    <sheet name="daily-diagnostics-cum-error-by-" sheetId="2" r:id="rId5"/>
    <sheet name="daily-predicted-data" sheetId="6" r:id="rId6"/>
    <sheet name="FRED Data" sheetId="16" r:id="rId7"/>
    <sheet name="X-13 output" sheetId="17" r:id="rId8"/>
    <sheet name="X-13 forecasts" sheetId="21" r:id="rId9"/>
    <sheet name="Effective Income Tax Rate" sheetId="18" r:id="rId10"/>
    <sheet name="charts" sheetId="19" r:id="rId11"/>
    <sheet name="april-daily-projections" sheetId="20" r:id="rId12"/>
  </sheets>
  <calcPr calcId="191029"/>
  <pivotCaches>
    <pivotCache cacheId="25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R245" i="6" l="1"/>
  <c r="DA238" i="6"/>
  <c r="DC245" i="6"/>
  <c r="CY245" i="6"/>
  <c r="CV245" i="6"/>
  <c r="CJ245" i="6"/>
  <c r="DA245" i="6" s="1"/>
  <c r="CH245" i="6"/>
  <c r="CI245" i="6" s="1"/>
  <c r="DC244" i="6"/>
  <c r="CY244" i="6"/>
  <c r="CV244" i="6"/>
  <c r="CJ244" i="6"/>
  <c r="DA244" i="6" s="1"/>
  <c r="CH244" i="6"/>
  <c r="CI244" i="6" s="1"/>
  <c r="DC243" i="6"/>
  <c r="CY243" i="6"/>
  <c r="CV243" i="6"/>
  <c r="CJ243" i="6"/>
  <c r="DA243" i="6" s="1"/>
  <c r="CH243" i="6"/>
  <c r="CI243" i="6" s="1"/>
  <c r="DC242" i="6"/>
  <c r="CY242" i="6"/>
  <c r="CV242" i="6"/>
  <c r="CJ242" i="6"/>
  <c r="DA242" i="6" s="1"/>
  <c r="CI242" i="6"/>
  <c r="CH242" i="6"/>
  <c r="DC241" i="6"/>
  <c r="CY241" i="6"/>
  <c r="CV241" i="6"/>
  <c r="CJ241" i="6"/>
  <c r="DA241" i="6" s="1"/>
  <c r="CI241" i="6"/>
  <c r="CH241" i="6"/>
  <c r="DC240" i="6"/>
  <c r="CY240" i="6"/>
  <c r="CV240" i="6"/>
  <c r="CJ240" i="6"/>
  <c r="DA240" i="6" s="1"/>
  <c r="CH240" i="6"/>
  <c r="CI240" i="6" s="1"/>
  <c r="CK240" i="6" s="1"/>
  <c r="DC239" i="6"/>
  <c r="CY239" i="6"/>
  <c r="CV239" i="6"/>
  <c r="CJ239" i="6"/>
  <c r="DA239" i="6" s="1"/>
  <c r="CH239" i="6"/>
  <c r="CI239" i="6" s="1"/>
  <c r="DC238" i="6"/>
  <c r="CY238" i="6"/>
  <c r="CV238" i="6"/>
  <c r="CJ238" i="6"/>
  <c r="CH238" i="6"/>
  <c r="CI238" i="6" s="1"/>
  <c r="DC237" i="6"/>
  <c r="CY237" i="6"/>
  <c r="CV237" i="6"/>
  <c r="CJ237" i="6"/>
  <c r="DA237" i="6" s="1"/>
  <c r="CH237" i="6"/>
  <c r="CI237" i="6" s="1"/>
  <c r="DC236" i="6"/>
  <c r="CY236" i="6"/>
  <c r="CV236" i="6"/>
  <c r="CJ236" i="6"/>
  <c r="DA236" i="6" s="1"/>
  <c r="CH236" i="6"/>
  <c r="CI236" i="6" s="1"/>
  <c r="DC235" i="6"/>
  <c r="CY235" i="6"/>
  <c r="CV235" i="6"/>
  <c r="CJ235" i="6"/>
  <c r="DA235" i="6" s="1"/>
  <c r="CH235" i="6"/>
  <c r="CI235" i="6" s="1"/>
  <c r="DC234" i="6"/>
  <c r="CY234" i="6"/>
  <c r="CV234" i="6"/>
  <c r="CJ234" i="6"/>
  <c r="DA234" i="6" s="1"/>
  <c r="CH234" i="6"/>
  <c r="CI234" i="6" s="1"/>
  <c r="DC233" i="6"/>
  <c r="CY233" i="6"/>
  <c r="CV233" i="6"/>
  <c r="CU233" i="6"/>
  <c r="CU234" i="6" s="1"/>
  <c r="CU235" i="6" s="1"/>
  <c r="CU236" i="6" s="1"/>
  <c r="CU237" i="6" s="1"/>
  <c r="CU238" i="6" s="1"/>
  <c r="CU239" i="6" s="1"/>
  <c r="CU240" i="6" s="1"/>
  <c r="CU241" i="6" s="1"/>
  <c r="CU242" i="6" s="1"/>
  <c r="CU243" i="6" s="1"/>
  <c r="CU244" i="6" s="1"/>
  <c r="CU245" i="6" s="1"/>
  <c r="CT233" i="6"/>
  <c r="CT234" i="6" s="1"/>
  <c r="CJ233" i="6"/>
  <c r="DA233" i="6" s="1"/>
  <c r="CI233" i="6"/>
  <c r="CH233" i="6"/>
  <c r="DC232" i="6"/>
  <c r="CV232" i="6"/>
  <c r="CJ232" i="6"/>
  <c r="DA232" i="6" s="1"/>
  <c r="CI232" i="6"/>
  <c r="CK232" i="6" s="1"/>
  <c r="CH232" i="6"/>
  <c r="DC231" i="6"/>
  <c r="CV231" i="6"/>
  <c r="CJ231" i="6"/>
  <c r="DA231" i="6" s="1"/>
  <c r="CH231" i="6"/>
  <c r="CI231" i="6" s="1"/>
  <c r="CV230" i="6"/>
  <c r="DA230" i="6" s="1"/>
  <c r="CJ230" i="6"/>
  <c r="CH230" i="6"/>
  <c r="CI230" i="6" s="1"/>
  <c r="CE232" i="6"/>
  <c r="CY232" i="6" s="1"/>
  <c r="CE231" i="6"/>
  <c r="CY231" i="6" s="1"/>
  <c r="CE230" i="6"/>
  <c r="DC230" i="6" s="1"/>
  <c r="CE229" i="6"/>
  <c r="CE228" i="6"/>
  <c r="CE227" i="6"/>
  <c r="CE226" i="6"/>
  <c r="CE225" i="6"/>
  <c r="CE224" i="6"/>
  <c r="CE223" i="6"/>
  <c r="CE222" i="6"/>
  <c r="CE221" i="6"/>
  <c r="CE220" i="6"/>
  <c r="CE219" i="6"/>
  <c r="CE218" i="6"/>
  <c r="CE217" i="6"/>
  <c r="CE216" i="6"/>
  <c r="CE215" i="6"/>
  <c r="CE214" i="6"/>
  <c r="CE213" i="6"/>
  <c r="CE212" i="6"/>
  <c r="CE211" i="6"/>
  <c r="CE210" i="6"/>
  <c r="CE209" i="6"/>
  <c r="CE208" i="6"/>
  <c r="CE207" i="6"/>
  <c r="CE206" i="6"/>
  <c r="CE205" i="6"/>
  <c r="CE204" i="6"/>
  <c r="CE203" i="6"/>
  <c r="CE202" i="6"/>
  <c r="CE201" i="6"/>
  <c r="CE200" i="6"/>
  <c r="CE199" i="6"/>
  <c r="CE198" i="6"/>
  <c r="CE197" i="6"/>
  <c r="CE196" i="6"/>
  <c r="CE195" i="6"/>
  <c r="CE194" i="6"/>
  <c r="CE193" i="6"/>
  <c r="CE192" i="6"/>
  <c r="CE191" i="6"/>
  <c r="CE190" i="6"/>
  <c r="CE189" i="6"/>
  <c r="CE188" i="6"/>
  <c r="CE187" i="6"/>
  <c r="CE186" i="6"/>
  <c r="CE185" i="6"/>
  <c r="CE184" i="6"/>
  <c r="CE183" i="6"/>
  <c r="CE182" i="6"/>
  <c r="CE181" i="6"/>
  <c r="CE180" i="6"/>
  <c r="CE179" i="6"/>
  <c r="CE178" i="6"/>
  <c r="CE177" i="6"/>
  <c r="CE176" i="6"/>
  <c r="CE175" i="6"/>
  <c r="CE174" i="6"/>
  <c r="CE173" i="6"/>
  <c r="CE172" i="6"/>
  <c r="CE171" i="6"/>
  <c r="CE170" i="6"/>
  <c r="CE169" i="6"/>
  <c r="CE168" i="6"/>
  <c r="CE167" i="6"/>
  <c r="CE166" i="6"/>
  <c r="CE165" i="6"/>
  <c r="CE164" i="6"/>
  <c r="CE163" i="6"/>
  <c r="CE162" i="6"/>
  <c r="CE161" i="6"/>
  <c r="CE160" i="6"/>
  <c r="CE159" i="6"/>
  <c r="CE158" i="6"/>
  <c r="CE157" i="6"/>
  <c r="CE156" i="6"/>
  <c r="CE155" i="6"/>
  <c r="CE154" i="6"/>
  <c r="CE153" i="6"/>
  <c r="CE152" i="6"/>
  <c r="CE151" i="6"/>
  <c r="CE150" i="6"/>
  <c r="CE149" i="6"/>
  <c r="CE148" i="6"/>
  <c r="CE147" i="6"/>
  <c r="CE146" i="6"/>
  <c r="CE145" i="6"/>
  <c r="CE144" i="6"/>
  <c r="CE143" i="6"/>
  <c r="CE142" i="6"/>
  <c r="CE141" i="6"/>
  <c r="CE140" i="6"/>
  <c r="CE139" i="6"/>
  <c r="CE138" i="6"/>
  <c r="CE137" i="6"/>
  <c r="CE136" i="6"/>
  <c r="CE135" i="6"/>
  <c r="CE134" i="6"/>
  <c r="CE133" i="6"/>
  <c r="CE132" i="6"/>
  <c r="CE131" i="6"/>
  <c r="CE130" i="6"/>
  <c r="CE129" i="6"/>
  <c r="CE128" i="6"/>
  <c r="CE127" i="6"/>
  <c r="CE126" i="6"/>
  <c r="CE125" i="6"/>
  <c r="CE124" i="6"/>
  <c r="CE123" i="6"/>
  <c r="CE122" i="6"/>
  <c r="CE121" i="6"/>
  <c r="CE120" i="6"/>
  <c r="CE119" i="6"/>
  <c r="CE118" i="6"/>
  <c r="CE117" i="6"/>
  <c r="CE116" i="6"/>
  <c r="CE115" i="6"/>
  <c r="CE114" i="6"/>
  <c r="CE113" i="6"/>
  <c r="CE112" i="6"/>
  <c r="CE111" i="6"/>
  <c r="CE110" i="6"/>
  <c r="CE109" i="6"/>
  <c r="CE108" i="6"/>
  <c r="CE107" i="6"/>
  <c r="CE106" i="6"/>
  <c r="CE105" i="6"/>
  <c r="CE104" i="6"/>
  <c r="CE103" i="6"/>
  <c r="CE102" i="6"/>
  <c r="CE101" i="6"/>
  <c r="CE100" i="6"/>
  <c r="CE99" i="6"/>
  <c r="CE98" i="6"/>
  <c r="CE97" i="6"/>
  <c r="CE96" i="6"/>
  <c r="CE95" i="6"/>
  <c r="CE94" i="6"/>
  <c r="CE93" i="6"/>
  <c r="CE92" i="6"/>
  <c r="CE91" i="6"/>
  <c r="CE90" i="6"/>
  <c r="CE89" i="6"/>
  <c r="CE88" i="6"/>
  <c r="CE87" i="6"/>
  <c r="CE86" i="6"/>
  <c r="CE85" i="6"/>
  <c r="CE84" i="6"/>
  <c r="CE83" i="6"/>
  <c r="CE82" i="6"/>
  <c r="CE81" i="6"/>
  <c r="CE80" i="6"/>
  <c r="CE79" i="6"/>
  <c r="CE78" i="6"/>
  <c r="CE77" i="6"/>
  <c r="CE76" i="6"/>
  <c r="CE75" i="6"/>
  <c r="CE74" i="6"/>
  <c r="CE73" i="6"/>
  <c r="CE72" i="6"/>
  <c r="CE71" i="6"/>
  <c r="CE70" i="6"/>
  <c r="CE69" i="6"/>
  <c r="CE68" i="6"/>
  <c r="CE67" i="6"/>
  <c r="CE66" i="6"/>
  <c r="CE65" i="6"/>
  <c r="CE64" i="6"/>
  <c r="CE63" i="6"/>
  <c r="CE62" i="6"/>
  <c r="CE61" i="6"/>
  <c r="CE60" i="6"/>
  <c r="CE59" i="6"/>
  <c r="CE58" i="6"/>
  <c r="CE57" i="6"/>
  <c r="CE56" i="6"/>
  <c r="CE55" i="6"/>
  <c r="CE54" i="6"/>
  <c r="CE53" i="6"/>
  <c r="CE52" i="6"/>
  <c r="CE51" i="6"/>
  <c r="CE50" i="6"/>
  <c r="CE49" i="6"/>
  <c r="CE48" i="6"/>
  <c r="CE47" i="6"/>
  <c r="CE46" i="6"/>
  <c r="CE45" i="6"/>
  <c r="CE44" i="6"/>
  <c r="CE43" i="6"/>
  <c r="CE42" i="6"/>
  <c r="CE41" i="6"/>
  <c r="CE40" i="6"/>
  <c r="CE39" i="6"/>
  <c r="CE38" i="6"/>
  <c r="CE37" i="6"/>
  <c r="CE36" i="6"/>
  <c r="CE35" i="6"/>
  <c r="CE34" i="6"/>
  <c r="CE33" i="6"/>
  <c r="CE32" i="6"/>
  <c r="CE31" i="6"/>
  <c r="CE30" i="6"/>
  <c r="CE29" i="6"/>
  <c r="CE28" i="6"/>
  <c r="CE27" i="6"/>
  <c r="CE26" i="6"/>
  <c r="CE25" i="6"/>
  <c r="CE24" i="6"/>
  <c r="CE23" i="6"/>
  <c r="CE22" i="6"/>
  <c r="CE21" i="6"/>
  <c r="CE20" i="6"/>
  <c r="CE19" i="6"/>
  <c r="CE18" i="6"/>
  <c r="CE17" i="6"/>
  <c r="CE16" i="6"/>
  <c r="CE15" i="6"/>
  <c r="CE14" i="6"/>
  <c r="CE13" i="6"/>
  <c r="CE12" i="6"/>
  <c r="CE11" i="6"/>
  <c r="CE10" i="6"/>
  <c r="CE9" i="6"/>
  <c r="CE8" i="6"/>
  <c r="CE7" i="6"/>
  <c r="CE6" i="6"/>
  <c r="CE5" i="6"/>
  <c r="CE4" i="6"/>
  <c r="CE3" i="6"/>
  <c r="I370" i="17"/>
  <c r="J370" i="17"/>
  <c r="I371" i="17"/>
  <c r="J371" i="17"/>
  <c r="I372" i="17"/>
  <c r="J372" i="17"/>
  <c r="CE2" i="6"/>
  <c r="BK1731" i="1"/>
  <c r="BL1731" i="1" s="1"/>
  <c r="BM1731" i="1" s="1"/>
  <c r="BN1731" i="1"/>
  <c r="CY230" i="6" l="1"/>
  <c r="CW233" i="6"/>
  <c r="CZ233" i="6" s="1"/>
  <c r="CK238" i="6"/>
  <c r="CP242" i="6"/>
  <c r="CK235" i="6"/>
  <c r="CK244" i="6"/>
  <c r="CK230" i="6"/>
  <c r="CK231" i="6"/>
  <c r="CT235" i="6"/>
  <c r="CW234" i="6"/>
  <c r="CK239" i="6"/>
  <c r="CK236" i="6"/>
  <c r="CK243" i="6"/>
  <c r="CK234" i="6"/>
  <c r="CK242" i="6"/>
  <c r="CX233" i="6"/>
  <c r="CK245" i="6"/>
  <c r="CK237" i="6"/>
  <c r="CK233" i="6"/>
  <c r="CK241" i="6"/>
  <c r="DC229" i="6"/>
  <c r="CY229" i="6"/>
  <c r="CV229" i="6"/>
  <c r="CJ229" i="6"/>
  <c r="DA229" i="6" s="1"/>
  <c r="CH229" i="6"/>
  <c r="CI229" i="6" s="1"/>
  <c r="DC228" i="6"/>
  <c r="CY228" i="6"/>
  <c r="CV228" i="6"/>
  <c r="CJ228" i="6"/>
  <c r="CH228" i="6"/>
  <c r="CI228" i="6" s="1"/>
  <c r="DC227" i="6"/>
  <c r="CY227" i="6"/>
  <c r="CV227" i="6"/>
  <c r="CJ227" i="6"/>
  <c r="DA227" i="6" s="1"/>
  <c r="CH227" i="6"/>
  <c r="CI227" i="6" s="1"/>
  <c r="CP245" i="6" s="1"/>
  <c r="DC226" i="6"/>
  <c r="CY226" i="6"/>
  <c r="CV226" i="6"/>
  <c r="CJ226" i="6"/>
  <c r="DA226" i="6" s="1"/>
  <c r="CH226" i="6"/>
  <c r="CI226" i="6" s="1"/>
  <c r="DC225" i="6"/>
  <c r="CY225" i="6"/>
  <c r="CV225" i="6"/>
  <c r="CJ225" i="6"/>
  <c r="DA225" i="6" s="1"/>
  <c r="CH225" i="6"/>
  <c r="CI225" i="6" s="1"/>
  <c r="CP244" i="6" s="1"/>
  <c r="DC224" i="6"/>
  <c r="CY224" i="6"/>
  <c r="CV224" i="6"/>
  <c r="CJ224" i="6"/>
  <c r="DA224" i="6" s="1"/>
  <c r="CH224" i="6"/>
  <c r="CI224" i="6" s="1"/>
  <c r="CP243" i="6" s="1"/>
  <c r="DC223" i="6"/>
  <c r="CY223" i="6"/>
  <c r="CV223" i="6"/>
  <c r="CJ223" i="6"/>
  <c r="DA223" i="6" s="1"/>
  <c r="CH223" i="6"/>
  <c r="CI223" i="6" s="1"/>
  <c r="DC222" i="6"/>
  <c r="CY222" i="6"/>
  <c r="CV222" i="6"/>
  <c r="CJ222" i="6"/>
  <c r="DA222" i="6" s="1"/>
  <c r="CH222" i="6"/>
  <c r="CI222" i="6" s="1"/>
  <c r="CP241" i="6" s="1"/>
  <c r="CQ244" i="6" l="1"/>
  <c r="CR244" i="6" s="1"/>
  <c r="CQ241" i="6"/>
  <c r="CR241" i="6" s="1"/>
  <c r="CQ243" i="6"/>
  <c r="CR243" i="6" s="1"/>
  <c r="CQ242" i="6"/>
  <c r="CR242" i="6" s="1"/>
  <c r="CQ245" i="6"/>
  <c r="DA228" i="6"/>
  <c r="DB242" i="6" s="1"/>
  <c r="DB243" i="6"/>
  <c r="DB244" i="6"/>
  <c r="DB245" i="6"/>
  <c r="CX234" i="6"/>
  <c r="CZ234" i="6"/>
  <c r="CT236" i="6"/>
  <c r="CW235" i="6"/>
  <c r="CK224" i="6"/>
  <c r="CK225" i="6"/>
  <c r="CK229" i="6"/>
  <c r="CK223" i="6"/>
  <c r="CK226" i="6"/>
  <c r="CK228" i="6"/>
  <c r="CK227" i="6"/>
  <c r="CK222" i="6"/>
  <c r="DC221" i="6"/>
  <c r="CY221" i="6"/>
  <c r="CV221" i="6"/>
  <c r="CJ221" i="6"/>
  <c r="CH221" i="6"/>
  <c r="CI221" i="6" s="1"/>
  <c r="CP240" i="6" s="1"/>
  <c r="DB241" i="6" l="1"/>
  <c r="DA221" i="6"/>
  <c r="DB240" i="6" s="1"/>
  <c r="CQ240" i="6"/>
  <c r="CR240" i="6" s="1"/>
  <c r="CZ235" i="6"/>
  <c r="CX235" i="6"/>
  <c r="CW236" i="6"/>
  <c r="CT237" i="6"/>
  <c r="CK221" i="6"/>
  <c r="CT238" i="6" l="1"/>
  <c r="CW237" i="6"/>
  <c r="CX236" i="6"/>
  <c r="CZ236" i="6"/>
  <c r="DC220" i="6"/>
  <c r="CY220" i="6"/>
  <c r="CV220" i="6"/>
  <c r="CJ220" i="6"/>
  <c r="CH220" i="6"/>
  <c r="CI220" i="6" s="1"/>
  <c r="CP239" i="6" s="1"/>
  <c r="CH214" i="6"/>
  <c r="CI214" i="6" s="1"/>
  <c r="CJ214" i="6"/>
  <c r="CT214" i="6"/>
  <c r="CT215" i="6" s="1"/>
  <c r="CU214" i="6"/>
  <c r="CU215" i="6" s="1"/>
  <c r="CU216" i="6" s="1"/>
  <c r="CU217" i="6" s="1"/>
  <c r="CU218" i="6" s="1"/>
  <c r="CU219" i="6" s="1"/>
  <c r="CU220" i="6" s="1"/>
  <c r="CU221" i="6" s="1"/>
  <c r="CU222" i="6" s="1"/>
  <c r="CU223" i="6" s="1"/>
  <c r="CU224" i="6" s="1"/>
  <c r="CU225" i="6" s="1"/>
  <c r="CU226" i="6" s="1"/>
  <c r="CU227" i="6" s="1"/>
  <c r="CU228" i="6" s="1"/>
  <c r="CU229" i="6" s="1"/>
  <c r="CU230" i="6" s="1"/>
  <c r="CU231" i="6" s="1"/>
  <c r="CU232" i="6" s="1"/>
  <c r="CV214" i="6"/>
  <c r="CY214" i="6"/>
  <c r="DC214" i="6"/>
  <c r="CH215" i="6"/>
  <c r="CI215" i="6" s="1"/>
  <c r="CJ215" i="6"/>
  <c r="CV215" i="6"/>
  <c r="CY215" i="6"/>
  <c r="DC215" i="6"/>
  <c r="CH216" i="6"/>
  <c r="CI216" i="6" s="1"/>
  <c r="CJ216" i="6"/>
  <c r="CV216" i="6"/>
  <c r="CY216" i="6"/>
  <c r="DC216" i="6"/>
  <c r="CH217" i="6"/>
  <c r="CI217" i="6" s="1"/>
  <c r="CJ217" i="6"/>
  <c r="CV217" i="6"/>
  <c r="CY217" i="6"/>
  <c r="DC217" i="6"/>
  <c r="CH218" i="6"/>
  <c r="CI218" i="6" s="1"/>
  <c r="CJ218" i="6"/>
  <c r="CV218" i="6"/>
  <c r="CY218" i="6"/>
  <c r="DC218" i="6"/>
  <c r="CH219" i="6"/>
  <c r="CI219" i="6" s="1"/>
  <c r="CP238" i="6" s="1"/>
  <c r="CJ219" i="6"/>
  <c r="CV219" i="6"/>
  <c r="CY219" i="6"/>
  <c r="DC219" i="6"/>
  <c r="CP235" i="6" l="1"/>
  <c r="DA214" i="6"/>
  <c r="CQ233" i="6"/>
  <c r="CK215" i="6"/>
  <c r="CQ234" i="6"/>
  <c r="CR234" i="6" s="1"/>
  <c r="DA215" i="6"/>
  <c r="CP233" i="6"/>
  <c r="DA217" i="6"/>
  <c r="CQ236" i="6"/>
  <c r="CP234" i="6"/>
  <c r="DA216" i="6"/>
  <c r="CQ235" i="6"/>
  <c r="CR235" i="6" s="1"/>
  <c r="DA219" i="6"/>
  <c r="DB238" i="6" s="1"/>
  <c r="CQ238" i="6"/>
  <c r="CR238" i="6" s="1"/>
  <c r="CP236" i="6"/>
  <c r="DA218" i="6"/>
  <c r="DB237" i="6" s="1"/>
  <c r="CQ237" i="6"/>
  <c r="CP237" i="6"/>
  <c r="DA220" i="6"/>
  <c r="DB239" i="6" s="1"/>
  <c r="CQ239" i="6"/>
  <c r="CR239" i="6" s="1"/>
  <c r="CZ237" i="6"/>
  <c r="CX237" i="6"/>
  <c r="CW238" i="6"/>
  <c r="CT239" i="6"/>
  <c r="CK216" i="6"/>
  <c r="CK219" i="6"/>
  <c r="CK220" i="6"/>
  <c r="CK218" i="6"/>
  <c r="CW215" i="6"/>
  <c r="CT216" i="6"/>
  <c r="CK217" i="6"/>
  <c r="CK214" i="6"/>
  <c r="CW214" i="6"/>
  <c r="DC213" i="6"/>
  <c r="CY213" i="6"/>
  <c r="CV213" i="6"/>
  <c r="CJ213" i="6"/>
  <c r="CH213" i="6"/>
  <c r="CI213" i="6" s="1"/>
  <c r="CP232" i="6" s="1"/>
  <c r="DB234" i="6" l="1"/>
  <c r="DA213" i="6"/>
  <c r="DB232" i="6" s="1"/>
  <c r="CQ232" i="6"/>
  <c r="CR232" i="6" s="1"/>
  <c r="CR233" i="6"/>
  <c r="DB236" i="6"/>
  <c r="DB235" i="6"/>
  <c r="DB233" i="6"/>
  <c r="CR237" i="6"/>
  <c r="CR236" i="6"/>
  <c r="CZ238" i="6"/>
  <c r="CX238" i="6"/>
  <c r="CW239" i="6"/>
  <c r="CT240" i="6"/>
  <c r="CX215" i="6"/>
  <c r="CZ215" i="6"/>
  <c r="CW216" i="6"/>
  <c r="CT217" i="6"/>
  <c r="CZ214" i="6"/>
  <c r="CX214" i="6"/>
  <c r="CK213" i="6"/>
  <c r="CX239" i="6" l="1"/>
  <c r="CZ239" i="6"/>
  <c r="CT241" i="6"/>
  <c r="CW240" i="6"/>
  <c r="CT218" i="6"/>
  <c r="CW217" i="6"/>
  <c r="CX216" i="6"/>
  <c r="CZ216" i="6"/>
  <c r="DC212" i="6"/>
  <c r="CY212" i="6"/>
  <c r="CV212" i="6"/>
  <c r="CJ212" i="6"/>
  <c r="CH212" i="6"/>
  <c r="CI212" i="6" s="1"/>
  <c r="CP231" i="6" s="1"/>
  <c r="DC211" i="6"/>
  <c r="CY211" i="6"/>
  <c r="CV211" i="6"/>
  <c r="CJ211" i="6"/>
  <c r="CH211" i="6"/>
  <c r="CI211" i="6" s="1"/>
  <c r="DC210" i="6"/>
  <c r="CY210" i="6"/>
  <c r="CV210" i="6"/>
  <c r="CJ210" i="6"/>
  <c r="DA210" i="6" s="1"/>
  <c r="CH210" i="6"/>
  <c r="CI210" i="6" s="1"/>
  <c r="DC209" i="6"/>
  <c r="CY209" i="6"/>
  <c r="CV209" i="6"/>
  <c r="CJ209" i="6"/>
  <c r="DA209" i="6" s="1"/>
  <c r="CH209" i="6"/>
  <c r="CI209" i="6" s="1"/>
  <c r="DA212" i="6" l="1"/>
  <c r="DB231" i="6" s="1"/>
  <c r="CQ231" i="6"/>
  <c r="CR231" i="6" s="1"/>
  <c r="CP230" i="6"/>
  <c r="DA211" i="6"/>
  <c r="DB230" i="6" s="1"/>
  <c r="CQ230" i="6"/>
  <c r="CR230" i="6" s="1"/>
  <c r="CW241" i="6"/>
  <c r="CT242" i="6"/>
  <c r="CZ240" i="6"/>
  <c r="CX240" i="6"/>
  <c r="CK210" i="6"/>
  <c r="CK212" i="6"/>
  <c r="CQ228" i="6"/>
  <c r="CQ229" i="6"/>
  <c r="CP228" i="6"/>
  <c r="CP229" i="6"/>
  <c r="CZ217" i="6"/>
  <c r="CX217" i="6"/>
  <c r="CW218" i="6"/>
  <c r="CT219" i="6"/>
  <c r="CK209" i="6"/>
  <c r="CK211" i="6"/>
  <c r="DC208" i="6"/>
  <c r="CY208" i="6"/>
  <c r="CV208" i="6"/>
  <c r="CJ208" i="6"/>
  <c r="DA208" i="6" s="1"/>
  <c r="CH208" i="6"/>
  <c r="DC207" i="6"/>
  <c r="CY207" i="6"/>
  <c r="CV207" i="6"/>
  <c r="CJ207" i="6"/>
  <c r="DA207" i="6" s="1"/>
  <c r="CH207" i="6"/>
  <c r="CI207" i="6" s="1"/>
  <c r="CI208" i="6" l="1"/>
  <c r="CP227" i="6" s="1"/>
  <c r="CT243" i="6"/>
  <c r="CW242" i="6"/>
  <c r="CZ241" i="6"/>
  <c r="CX241" i="6"/>
  <c r="DB227" i="6"/>
  <c r="CQ227" i="6"/>
  <c r="CR229" i="6"/>
  <c r="DB228" i="6"/>
  <c r="DB229" i="6"/>
  <c r="CR228" i="6"/>
  <c r="CQ226" i="6"/>
  <c r="CP226" i="6"/>
  <c r="CW219" i="6"/>
  <c r="CX219" i="6" s="1"/>
  <c r="CT220" i="6"/>
  <c r="CX218" i="6"/>
  <c r="CZ218" i="6"/>
  <c r="CK208" i="6"/>
  <c r="CK207" i="6"/>
  <c r="DB226" i="6"/>
  <c r="CZ219" i="6" l="1"/>
  <c r="CR227" i="6"/>
  <c r="CZ242" i="6"/>
  <c r="CX242" i="6"/>
  <c r="CT244" i="6"/>
  <c r="CW243" i="6"/>
  <c r="CW220" i="6"/>
  <c r="CT221" i="6"/>
  <c r="CR226" i="6"/>
  <c r="DC206" i="6"/>
  <c r="CY206" i="6"/>
  <c r="CV206" i="6"/>
  <c r="CJ206" i="6"/>
  <c r="DA206" i="6" s="1"/>
  <c r="CH206" i="6"/>
  <c r="DC205" i="6"/>
  <c r="CY205" i="6"/>
  <c r="CV205" i="6"/>
  <c r="CJ205" i="6"/>
  <c r="DA205" i="6" s="1"/>
  <c r="CH205" i="6"/>
  <c r="CI205" i="6" s="1"/>
  <c r="DC204" i="6"/>
  <c r="CY204" i="6"/>
  <c r="CV204" i="6"/>
  <c r="CJ204" i="6"/>
  <c r="DA204" i="6" s="1"/>
  <c r="CH204" i="6"/>
  <c r="CI204" i="6" s="1"/>
  <c r="CI206" i="6" l="1"/>
  <c r="CP225" i="6" s="1"/>
  <c r="CW244" i="6"/>
  <c r="CT245" i="6"/>
  <c r="CW245" i="6" s="1"/>
  <c r="CZ243" i="6"/>
  <c r="CX243" i="6"/>
  <c r="CP224" i="6"/>
  <c r="CQ223" i="6"/>
  <c r="CQ224" i="6"/>
  <c r="DB225" i="6"/>
  <c r="CQ225" i="6"/>
  <c r="CW221" i="6"/>
  <c r="CT222" i="6"/>
  <c r="CX220" i="6"/>
  <c r="CZ220" i="6"/>
  <c r="CK204" i="6"/>
  <c r="CK205" i="6"/>
  <c r="CK206" i="6"/>
  <c r="DB223" i="6"/>
  <c r="CR225" i="6" l="1"/>
  <c r="CP223" i="6"/>
  <c r="CR223" i="6" s="1"/>
  <c r="CZ245" i="6"/>
  <c r="CX245" i="6"/>
  <c r="CX244" i="6"/>
  <c r="CZ244" i="6"/>
  <c r="CR224" i="6"/>
  <c r="CW222" i="6"/>
  <c r="CT223" i="6"/>
  <c r="DB224" i="6"/>
  <c r="CX221" i="6"/>
  <c r="CZ221" i="6"/>
  <c r="CW223" i="6" l="1"/>
  <c r="CT224" i="6"/>
  <c r="CX222" i="6"/>
  <c r="CZ222" i="6"/>
  <c r="CT225" i="6" l="1"/>
  <c r="CW224" i="6"/>
  <c r="CX223" i="6"/>
  <c r="CZ223" i="6"/>
  <c r="DC203" i="6"/>
  <c r="CY203" i="6"/>
  <c r="CV203" i="6"/>
  <c r="CJ203" i="6"/>
  <c r="CH203" i="6"/>
  <c r="CI203" i="6" s="1"/>
  <c r="DA203" i="6" l="1"/>
  <c r="CP222" i="6"/>
  <c r="DB222" i="6"/>
  <c r="CQ222" i="6"/>
  <c r="CK203" i="6"/>
  <c r="CX224" i="6"/>
  <c r="CZ224" i="6"/>
  <c r="CW225" i="6"/>
  <c r="CT226" i="6"/>
  <c r="CR222" i="6" l="1"/>
  <c r="CX225" i="6"/>
  <c r="CZ225" i="6"/>
  <c r="CW226" i="6"/>
  <c r="CT227" i="6"/>
  <c r="DC202" i="6"/>
  <c r="CY202" i="6"/>
  <c r="CV202" i="6"/>
  <c r="CJ202" i="6"/>
  <c r="CH202" i="6"/>
  <c r="DC201" i="6"/>
  <c r="CY201" i="6"/>
  <c r="CV201" i="6"/>
  <c r="CJ201" i="6"/>
  <c r="DA201" i="6" s="1"/>
  <c r="CH201" i="6"/>
  <c r="DC200" i="6"/>
  <c r="CY200" i="6"/>
  <c r="CV200" i="6"/>
  <c r="CJ200" i="6"/>
  <c r="DA200" i="6" s="1"/>
  <c r="CH200" i="6"/>
  <c r="CI200" i="6" s="1"/>
  <c r="CI201" i="6" l="1"/>
  <c r="CP220" i="6" s="1"/>
  <c r="CI202" i="6"/>
  <c r="CP221" i="6" s="1"/>
  <c r="DA202" i="6"/>
  <c r="DB221" i="6" s="1"/>
  <c r="CP219" i="6"/>
  <c r="CW227" i="6"/>
  <c r="CT228" i="6"/>
  <c r="CQ219" i="6"/>
  <c r="CZ226" i="6"/>
  <c r="CX226" i="6"/>
  <c r="CQ220" i="6"/>
  <c r="CQ221" i="6"/>
  <c r="CK202" i="6"/>
  <c r="CK201" i="6"/>
  <c r="CK200" i="6"/>
  <c r="CR220" i="6" l="1"/>
  <c r="CR221" i="6"/>
  <c r="CR219" i="6"/>
  <c r="DB219" i="6"/>
  <c r="DB220" i="6"/>
  <c r="CT229" i="6"/>
  <c r="CW228" i="6"/>
  <c r="CZ227" i="6"/>
  <c r="CX227" i="6"/>
  <c r="CW229" i="6" l="1"/>
  <c r="CT230" i="6"/>
  <c r="CX228" i="6"/>
  <c r="CZ228" i="6"/>
  <c r="CX229" i="6"/>
  <c r="CZ229" i="6"/>
  <c r="CT231" i="6" l="1"/>
  <c r="CW230" i="6"/>
  <c r="DC199" i="6"/>
  <c r="CY199" i="6"/>
  <c r="CV199" i="6"/>
  <c r="CJ199" i="6"/>
  <c r="DA199" i="6" s="1"/>
  <c r="CH199" i="6"/>
  <c r="CV197" i="6"/>
  <c r="CY197" i="6"/>
  <c r="DC197" i="6"/>
  <c r="CV198" i="6"/>
  <c r="CY198" i="6"/>
  <c r="DC198" i="6"/>
  <c r="CI199" i="6" l="1"/>
  <c r="CP218" i="6" s="1"/>
  <c r="CZ230" i="6"/>
  <c r="CX230" i="6"/>
  <c r="CW231" i="6"/>
  <c r="CT232" i="6"/>
  <c r="CW232" i="6" s="1"/>
  <c r="DB218" i="6"/>
  <c r="CQ218" i="6"/>
  <c r="CX232" i="6" l="1"/>
  <c r="CZ232" i="6"/>
  <c r="CX231" i="6"/>
  <c r="CZ231" i="6"/>
  <c r="CR218" i="6"/>
  <c r="CK199" i="6"/>
  <c r="CH198" i="6"/>
  <c r="CH197" i="6"/>
  <c r="CI197" i="6" s="1"/>
  <c r="CJ198" i="6"/>
  <c r="DA198" i="6" s="1"/>
  <c r="CJ197" i="6"/>
  <c r="CK197" i="6" l="1"/>
  <c r="DA197" i="6"/>
  <c r="CP217" i="6"/>
  <c r="CI198" i="6"/>
  <c r="CP216" i="6" s="1"/>
  <c r="CQ216" i="6"/>
  <c r="CQ217" i="6"/>
  <c r="CR217" i="6" s="1"/>
  <c r="DB217" i="6"/>
  <c r="CK198" i="6"/>
  <c r="DC196" i="6"/>
  <c r="CY196" i="6"/>
  <c r="CV196" i="6"/>
  <c r="CJ196" i="6"/>
  <c r="DA196" i="6" s="1"/>
  <c r="CH196" i="6"/>
  <c r="DC195" i="6"/>
  <c r="CY195" i="6"/>
  <c r="CV195" i="6"/>
  <c r="CJ195" i="6"/>
  <c r="DA195" i="6" s="1"/>
  <c r="CH195" i="6"/>
  <c r="DC194" i="6"/>
  <c r="CY194" i="6"/>
  <c r="CV194" i="6"/>
  <c r="CJ194" i="6"/>
  <c r="DA194" i="6" s="1"/>
  <c r="CH194" i="6"/>
  <c r="CI194" i="6" s="1"/>
  <c r="DC193" i="6"/>
  <c r="CY193" i="6"/>
  <c r="CV193" i="6"/>
  <c r="CU193" i="6"/>
  <c r="CU194" i="6" s="1"/>
  <c r="CU195" i="6" s="1"/>
  <c r="CU196" i="6" s="1"/>
  <c r="CU197" i="6" s="1"/>
  <c r="CU198" i="6" s="1"/>
  <c r="CU199" i="6" s="1"/>
  <c r="CU200" i="6" s="1"/>
  <c r="CU201" i="6" s="1"/>
  <c r="CU202" i="6" s="1"/>
  <c r="CU203" i="6" s="1"/>
  <c r="CU204" i="6" s="1"/>
  <c r="CU205" i="6" s="1"/>
  <c r="CU206" i="6" s="1"/>
  <c r="CU207" i="6" s="1"/>
  <c r="CU208" i="6" s="1"/>
  <c r="CU209" i="6" s="1"/>
  <c r="CU210" i="6" s="1"/>
  <c r="CU211" i="6" s="1"/>
  <c r="CU212" i="6" s="1"/>
  <c r="CU213" i="6" s="1"/>
  <c r="CT193" i="6"/>
  <c r="CT194" i="6" s="1"/>
  <c r="CJ193" i="6"/>
  <c r="DA193" i="6" s="1"/>
  <c r="CH193" i="6"/>
  <c r="CI193" i="6" s="1"/>
  <c r="CI196" i="6" l="1"/>
  <c r="CP215" i="6" s="1"/>
  <c r="CI195" i="6"/>
  <c r="CP214" i="6" s="1"/>
  <c r="CK193" i="6"/>
  <c r="CP212" i="6"/>
  <c r="CP213" i="6"/>
  <c r="DB216" i="6"/>
  <c r="CQ212" i="6"/>
  <c r="DB215" i="6"/>
  <c r="CQ215" i="6"/>
  <c r="CQ213" i="6"/>
  <c r="CQ214" i="6"/>
  <c r="CR216" i="6"/>
  <c r="CW194" i="6"/>
  <c r="CT195" i="6"/>
  <c r="CK194" i="6"/>
  <c r="CW193" i="6"/>
  <c r="CR215" i="6" l="1"/>
  <c r="CR214" i="6"/>
  <c r="CK195" i="6"/>
  <c r="CK196" i="6"/>
  <c r="CR213" i="6"/>
  <c r="DB214" i="6"/>
  <c r="DB213" i="6"/>
  <c r="DB212" i="6"/>
  <c r="CR212" i="6"/>
  <c r="CZ193" i="6"/>
  <c r="CX193" i="6"/>
  <c r="CT196" i="6"/>
  <c r="CW195" i="6"/>
  <c r="CX194" i="6"/>
  <c r="CZ194" i="6"/>
  <c r="CW196" i="6" l="1"/>
  <c r="CT197" i="6"/>
  <c r="CZ195" i="6"/>
  <c r="CX195" i="6"/>
  <c r="CZ196" i="6"/>
  <c r="CX196" i="6"/>
  <c r="CT198" i="6" l="1"/>
  <c r="CW197" i="6"/>
  <c r="CV192" i="6"/>
  <c r="CJ192" i="6"/>
  <c r="CH192" i="6"/>
  <c r="CV191" i="6"/>
  <c r="CJ191" i="6"/>
  <c r="DA191" i="6" s="1"/>
  <c r="CH191" i="6"/>
  <c r="DC187" i="6"/>
  <c r="CY185" i="6"/>
  <c r="DC179" i="6"/>
  <c r="CY177" i="6"/>
  <c r="DC171" i="6"/>
  <c r="CY169" i="6"/>
  <c r="DC139" i="6"/>
  <c r="DC131" i="6"/>
  <c r="CY129" i="6"/>
  <c r="CY124" i="6"/>
  <c r="DC123" i="6"/>
  <c r="CY116" i="6"/>
  <c r="DC115" i="6"/>
  <c r="CY107" i="6"/>
  <c r="CY106" i="6"/>
  <c r="CY102" i="6"/>
  <c r="CY100" i="6"/>
  <c r="CY99" i="6"/>
  <c r="CY98" i="6"/>
  <c r="CY97" i="6"/>
  <c r="CY95" i="6"/>
  <c r="CY93" i="6"/>
  <c r="CY92" i="6"/>
  <c r="CY91" i="6"/>
  <c r="CY90" i="6"/>
  <c r="CY89" i="6"/>
  <c r="CY86" i="6"/>
  <c r="CY73" i="6"/>
  <c r="CY70" i="6"/>
  <c r="DC66" i="6"/>
  <c r="DC58" i="6"/>
  <c r="CY57" i="6"/>
  <c r="DC50" i="6"/>
  <c r="CY49" i="6"/>
  <c r="CY48" i="6"/>
  <c r="DC42" i="6"/>
  <c r="CY41" i="6"/>
  <c r="CY38" i="6"/>
  <c r="CY33" i="6"/>
  <c r="CY30" i="6"/>
  <c r="CY25" i="6"/>
  <c r="CY17" i="6"/>
  <c r="CY15" i="6"/>
  <c r="CY9" i="6"/>
  <c r="CY8" i="6"/>
  <c r="CY7" i="6"/>
  <c r="CY2" i="6"/>
  <c r="CV190" i="6"/>
  <c r="CJ190" i="6"/>
  <c r="CH190" i="6"/>
  <c r="CI190" i="6" s="1"/>
  <c r="CQ211" i="6" l="1"/>
  <c r="DA192" i="6"/>
  <c r="CI192" i="6"/>
  <c r="CP211" i="6" s="1"/>
  <c r="CR211" i="6" s="1"/>
  <c r="CP210" i="6"/>
  <c r="CI191" i="6"/>
  <c r="DA190" i="6"/>
  <c r="CP209" i="6"/>
  <c r="CQ209" i="6"/>
  <c r="CQ210" i="6"/>
  <c r="CZ197" i="6"/>
  <c r="CX197" i="6"/>
  <c r="CT199" i="6"/>
  <c r="CW198" i="6"/>
  <c r="CY108" i="6"/>
  <c r="CY132" i="6"/>
  <c r="DC106" i="6"/>
  <c r="DC62" i="6"/>
  <c r="DC94" i="6"/>
  <c r="DC110" i="6"/>
  <c r="DC118" i="6"/>
  <c r="CY126" i="6"/>
  <c r="DC126" i="6"/>
  <c r="CY134" i="6"/>
  <c r="DC134" i="6"/>
  <c r="CY142" i="6"/>
  <c r="DC142" i="6"/>
  <c r="CY150" i="6"/>
  <c r="DC150" i="6"/>
  <c r="CY158" i="6"/>
  <c r="DC158" i="6"/>
  <c r="CY166" i="6"/>
  <c r="DC166" i="6"/>
  <c r="CY174" i="6"/>
  <c r="DC174" i="6"/>
  <c r="CY182" i="6"/>
  <c r="DC182" i="6"/>
  <c r="CY190" i="6"/>
  <c r="DC190" i="6"/>
  <c r="CY6" i="6"/>
  <c r="CY14" i="6"/>
  <c r="CY22" i="6"/>
  <c r="CY46" i="6"/>
  <c r="CY54" i="6"/>
  <c r="CY62" i="6"/>
  <c r="CY78" i="6"/>
  <c r="DC70" i="6"/>
  <c r="DC23" i="6"/>
  <c r="DC31" i="6"/>
  <c r="DC39" i="6"/>
  <c r="DC47" i="6"/>
  <c r="DC55" i="6"/>
  <c r="DC63" i="6"/>
  <c r="DC71" i="6"/>
  <c r="DC79" i="6"/>
  <c r="DC87" i="6"/>
  <c r="DC95" i="6"/>
  <c r="DC103" i="6"/>
  <c r="CY111" i="6"/>
  <c r="DC111" i="6"/>
  <c r="CY119" i="6"/>
  <c r="DC119" i="6"/>
  <c r="CY127" i="6"/>
  <c r="DC127" i="6"/>
  <c r="CY135" i="6"/>
  <c r="DC135" i="6"/>
  <c r="CY143" i="6"/>
  <c r="DC143" i="6"/>
  <c r="CY151" i="6"/>
  <c r="DC151" i="6"/>
  <c r="CY159" i="6"/>
  <c r="DC159" i="6"/>
  <c r="CY167" i="6"/>
  <c r="DC167" i="6"/>
  <c r="CY175" i="6"/>
  <c r="DC175" i="6"/>
  <c r="CY183" i="6"/>
  <c r="DC183" i="6"/>
  <c r="DC191" i="6"/>
  <c r="CY191" i="6"/>
  <c r="CY23" i="6"/>
  <c r="CY31" i="6"/>
  <c r="CY39" i="6"/>
  <c r="CY47" i="6"/>
  <c r="CY55" i="6"/>
  <c r="CY63" i="6"/>
  <c r="CY71" i="6"/>
  <c r="CY79" i="6"/>
  <c r="CY87" i="6"/>
  <c r="DC86" i="6"/>
  <c r="DC56" i="6"/>
  <c r="CY160" i="6"/>
  <c r="DC160" i="6"/>
  <c r="DC65" i="6"/>
  <c r="DC81" i="6"/>
  <c r="DC89" i="6"/>
  <c r="DC97" i="6"/>
  <c r="DC105" i="6"/>
  <c r="DC113" i="6"/>
  <c r="DC121" i="6"/>
  <c r="DC129" i="6"/>
  <c r="DC137" i="6"/>
  <c r="DC145" i="6"/>
  <c r="DC153" i="6"/>
  <c r="DC161" i="6"/>
  <c r="DC169" i="6"/>
  <c r="DC177" i="6"/>
  <c r="DC185" i="6"/>
  <c r="CY65" i="6"/>
  <c r="CY81" i="6"/>
  <c r="CY110" i="6"/>
  <c r="CY137" i="6"/>
  <c r="DC54" i="6"/>
  <c r="DC40" i="6"/>
  <c r="DC72" i="6"/>
  <c r="CY112" i="6"/>
  <c r="DC112" i="6"/>
  <c r="CY144" i="6"/>
  <c r="DC144" i="6"/>
  <c r="DC192" i="6"/>
  <c r="DB211" i="6"/>
  <c r="CY192" i="6"/>
  <c r="CY40" i="6"/>
  <c r="CY72" i="6"/>
  <c r="DC49" i="6"/>
  <c r="DC114" i="6"/>
  <c r="CY114" i="6"/>
  <c r="DC122" i="6"/>
  <c r="CY122" i="6"/>
  <c r="DC130" i="6"/>
  <c r="CY130" i="6"/>
  <c r="DC138" i="6"/>
  <c r="CY138" i="6"/>
  <c r="DC146" i="6"/>
  <c r="CY146" i="6"/>
  <c r="DC154" i="6"/>
  <c r="CY154" i="6"/>
  <c r="DC162" i="6"/>
  <c r="CY162" i="6"/>
  <c r="DC170" i="6"/>
  <c r="CY170" i="6"/>
  <c r="DC178" i="6"/>
  <c r="CY178" i="6"/>
  <c r="DC186" i="6"/>
  <c r="CY186" i="6"/>
  <c r="CY10" i="6"/>
  <c r="CY18" i="6"/>
  <c r="CY26" i="6"/>
  <c r="CY34" i="6"/>
  <c r="CY42" i="6"/>
  <c r="CY50" i="6"/>
  <c r="CY58" i="6"/>
  <c r="CY66" i="6"/>
  <c r="CY74" i="6"/>
  <c r="CY82" i="6"/>
  <c r="CY113" i="6"/>
  <c r="CY140" i="6"/>
  <c r="DC74" i="6"/>
  <c r="DC46" i="6"/>
  <c r="DC24" i="6"/>
  <c r="DC64" i="6"/>
  <c r="CY96" i="6"/>
  <c r="DC96" i="6"/>
  <c r="CY128" i="6"/>
  <c r="DC128" i="6"/>
  <c r="CY168" i="6"/>
  <c r="DC168" i="6"/>
  <c r="CY24" i="6"/>
  <c r="CY64" i="6"/>
  <c r="DC33" i="6"/>
  <c r="DC73" i="6"/>
  <c r="DC27" i="6"/>
  <c r="DC35" i="6"/>
  <c r="DC43" i="6"/>
  <c r="DC51" i="6"/>
  <c r="DC59" i="6"/>
  <c r="DC67" i="6"/>
  <c r="DC75" i="6"/>
  <c r="DC83" i="6"/>
  <c r="DC91" i="6"/>
  <c r="DC99" i="6"/>
  <c r="DC107" i="6"/>
  <c r="CY115" i="6"/>
  <c r="CY123" i="6"/>
  <c r="CY131" i="6"/>
  <c r="CY139" i="6"/>
  <c r="CY147" i="6"/>
  <c r="CY155" i="6"/>
  <c r="CY163" i="6"/>
  <c r="CY171" i="6"/>
  <c r="CY179" i="6"/>
  <c r="CY187" i="6"/>
  <c r="CY3" i="6"/>
  <c r="CY11" i="6"/>
  <c r="CY19" i="6"/>
  <c r="CY27" i="6"/>
  <c r="CY35" i="6"/>
  <c r="CY43" i="6"/>
  <c r="CY51" i="6"/>
  <c r="CY59" i="6"/>
  <c r="CY67" i="6"/>
  <c r="CY75" i="6"/>
  <c r="CY83" i="6"/>
  <c r="CY145" i="6"/>
  <c r="DC82" i="6"/>
  <c r="DC147" i="6"/>
  <c r="DC30" i="6"/>
  <c r="DC38" i="6"/>
  <c r="DC102" i="6"/>
  <c r="DC32" i="6"/>
  <c r="DC80" i="6"/>
  <c r="CY120" i="6"/>
  <c r="DC120" i="6"/>
  <c r="CY152" i="6"/>
  <c r="DC152" i="6"/>
  <c r="CY184" i="6"/>
  <c r="DC184" i="6"/>
  <c r="CY32" i="6"/>
  <c r="CY80" i="6"/>
  <c r="DC41" i="6"/>
  <c r="DC28" i="6"/>
  <c r="DC36" i="6"/>
  <c r="DC44" i="6"/>
  <c r="DC52" i="6"/>
  <c r="DC60" i="6"/>
  <c r="DC68" i="6"/>
  <c r="DC76" i="6"/>
  <c r="DC84" i="6"/>
  <c r="DC92" i="6"/>
  <c r="DC100" i="6"/>
  <c r="DC108" i="6"/>
  <c r="DC116" i="6"/>
  <c r="DC124" i="6"/>
  <c r="DC132" i="6"/>
  <c r="DC140" i="6"/>
  <c r="CY148" i="6"/>
  <c r="DC148" i="6"/>
  <c r="CY156" i="6"/>
  <c r="DC156" i="6"/>
  <c r="CY164" i="6"/>
  <c r="DC164" i="6"/>
  <c r="CY172" i="6"/>
  <c r="DC172" i="6"/>
  <c r="CY180" i="6"/>
  <c r="DC180" i="6"/>
  <c r="CY188" i="6"/>
  <c r="DC188" i="6"/>
  <c r="CY4" i="6"/>
  <c r="CY12" i="6"/>
  <c r="CY20" i="6"/>
  <c r="CY28" i="6"/>
  <c r="CY36" i="6"/>
  <c r="CY44" i="6"/>
  <c r="CY52" i="6"/>
  <c r="CY60" i="6"/>
  <c r="CY68" i="6"/>
  <c r="CY76" i="6"/>
  <c r="CY84" i="6"/>
  <c r="CY103" i="6"/>
  <c r="CY118" i="6"/>
  <c r="CY153" i="6"/>
  <c r="DC26" i="6"/>
  <c r="DC90" i="6"/>
  <c r="DC155" i="6"/>
  <c r="DC78" i="6"/>
  <c r="DC48" i="6"/>
  <c r="CY88" i="6"/>
  <c r="DC88" i="6"/>
  <c r="CY104" i="6"/>
  <c r="DC104" i="6"/>
  <c r="CY136" i="6"/>
  <c r="DC136" i="6"/>
  <c r="CY176" i="6"/>
  <c r="DC176" i="6"/>
  <c r="CY16" i="6"/>
  <c r="CY56" i="6"/>
  <c r="DC25" i="6"/>
  <c r="DC57" i="6"/>
  <c r="DC29" i="6"/>
  <c r="DC37" i="6"/>
  <c r="DC45" i="6"/>
  <c r="DC53" i="6"/>
  <c r="DC61" i="6"/>
  <c r="DC69" i="6"/>
  <c r="DC77" i="6"/>
  <c r="DC85" i="6"/>
  <c r="DC93" i="6"/>
  <c r="CY101" i="6"/>
  <c r="DC101" i="6"/>
  <c r="CY109" i="6"/>
  <c r="DC109" i="6"/>
  <c r="CY117" i="6"/>
  <c r="DC117" i="6"/>
  <c r="CY125" i="6"/>
  <c r="DC125" i="6"/>
  <c r="CY133" i="6"/>
  <c r="DC133" i="6"/>
  <c r="CY141" i="6"/>
  <c r="DC141" i="6"/>
  <c r="CY149" i="6"/>
  <c r="DC149" i="6"/>
  <c r="CY157" i="6"/>
  <c r="DC157" i="6"/>
  <c r="CY165" i="6"/>
  <c r="DC165" i="6"/>
  <c r="CY173" i="6"/>
  <c r="DC173" i="6"/>
  <c r="CY181" i="6"/>
  <c r="DC181" i="6"/>
  <c r="CY189" i="6"/>
  <c r="DC189" i="6"/>
  <c r="CY5" i="6"/>
  <c r="CY13" i="6"/>
  <c r="CY21" i="6"/>
  <c r="CY29" i="6"/>
  <c r="CY37" i="6"/>
  <c r="CY45" i="6"/>
  <c r="CY53" i="6"/>
  <c r="CY61" i="6"/>
  <c r="CY69" i="6"/>
  <c r="CY77" i="6"/>
  <c r="CY85" i="6"/>
  <c r="CY94" i="6"/>
  <c r="CY105" i="6"/>
  <c r="CY121" i="6"/>
  <c r="CY161" i="6"/>
  <c r="DC34" i="6"/>
  <c r="DC98" i="6"/>
  <c r="DC163" i="6"/>
  <c r="CK192" i="6"/>
  <c r="CK191" i="6"/>
  <c r="CK190" i="6"/>
  <c r="CV189" i="6"/>
  <c r="CJ189" i="6"/>
  <c r="CH189" i="6"/>
  <c r="DA189" i="6" l="1"/>
  <c r="CI189" i="6"/>
  <c r="CP208" i="6" s="1"/>
  <c r="CR210" i="6"/>
  <c r="CR209" i="6"/>
  <c r="CK189" i="6"/>
  <c r="CQ208" i="6"/>
  <c r="CW199" i="6"/>
  <c r="CT200" i="6"/>
  <c r="DB208" i="6"/>
  <c r="CX198" i="6"/>
  <c r="CZ198" i="6"/>
  <c r="DB210" i="6"/>
  <c r="DB209" i="6"/>
  <c r="CR208" i="6" l="1"/>
  <c r="CT201" i="6"/>
  <c r="CW200" i="6"/>
  <c r="CX199" i="6"/>
  <c r="CZ199" i="6"/>
  <c r="CH185" i="6"/>
  <c r="CI185" i="6" s="1"/>
  <c r="CJ185" i="6"/>
  <c r="DA185" i="6" s="1"/>
  <c r="CV185" i="6"/>
  <c r="CH186" i="6"/>
  <c r="CI186" i="6" s="1"/>
  <c r="CJ186" i="6"/>
  <c r="CV186" i="6"/>
  <c r="CH187" i="6"/>
  <c r="CI187" i="6" s="1"/>
  <c r="CJ187" i="6"/>
  <c r="CV187" i="6"/>
  <c r="CH188" i="6"/>
  <c r="CJ188" i="6"/>
  <c r="DA188" i="6" s="1"/>
  <c r="CV188" i="6"/>
  <c r="CI188" i="6" l="1"/>
  <c r="CP207" i="6" s="1"/>
  <c r="DA187" i="6"/>
  <c r="DA186" i="6"/>
  <c r="CQ204" i="6"/>
  <c r="CQ205" i="6"/>
  <c r="CK186" i="6"/>
  <c r="CP205" i="6"/>
  <c r="CQ206" i="6"/>
  <c r="CP206" i="6"/>
  <c r="CZ200" i="6"/>
  <c r="CX200" i="6"/>
  <c r="CK188" i="6"/>
  <c r="CQ207" i="6"/>
  <c r="DB207" i="6"/>
  <c r="CW201" i="6"/>
  <c r="CT202" i="6"/>
  <c r="CK187" i="6"/>
  <c r="CK185" i="6"/>
  <c r="CV184" i="6"/>
  <c r="CJ184" i="6"/>
  <c r="CH184" i="6"/>
  <c r="CV183" i="6"/>
  <c r="CJ183" i="6"/>
  <c r="CH183" i="6"/>
  <c r="CI183" i="6" s="1"/>
  <c r="CV182" i="6"/>
  <c r="CJ182" i="6"/>
  <c r="DA182" i="6" s="1"/>
  <c r="CH182" i="6"/>
  <c r="CI182" i="6" s="1"/>
  <c r="CV181" i="6"/>
  <c r="CJ181" i="6"/>
  <c r="DA181" i="6" s="1"/>
  <c r="CH181" i="6"/>
  <c r="CV180" i="6"/>
  <c r="CJ180" i="6"/>
  <c r="DA180" i="6" s="1"/>
  <c r="CH180" i="6"/>
  <c r="CI180" i="6" s="1"/>
  <c r="CV179" i="6"/>
  <c r="CJ179" i="6"/>
  <c r="DA179" i="6" s="1"/>
  <c r="CH179" i="6"/>
  <c r="CI179" i="6" s="1"/>
  <c r="CV178" i="6"/>
  <c r="CJ178" i="6"/>
  <c r="DA178" i="6" s="1"/>
  <c r="CH178" i="6"/>
  <c r="CI178" i="6" s="1"/>
  <c r="CV177" i="6"/>
  <c r="CJ177" i="6"/>
  <c r="DA177" i="6" s="1"/>
  <c r="CH177" i="6"/>
  <c r="CI177" i="6" s="1"/>
  <c r="CI181" i="6" l="1"/>
  <c r="CP200" i="6" s="1"/>
  <c r="CI184" i="6"/>
  <c r="CP199" i="6" s="1"/>
  <c r="CR207" i="6"/>
  <c r="DA184" i="6"/>
  <c r="DA183" i="6"/>
  <c r="CP204" i="6"/>
  <c r="CR204" i="6" s="1"/>
  <c r="DB205" i="6"/>
  <c r="DB206" i="6"/>
  <c r="CK182" i="6"/>
  <c r="CQ201" i="6"/>
  <c r="CP197" i="6"/>
  <c r="CQ199" i="6"/>
  <c r="CK178" i="6"/>
  <c r="CQ197" i="6"/>
  <c r="CK183" i="6"/>
  <c r="CQ202" i="6"/>
  <c r="CR205" i="6"/>
  <c r="CP196" i="6"/>
  <c r="CQ196" i="6"/>
  <c r="CK181" i="6"/>
  <c r="CQ200" i="6"/>
  <c r="CW202" i="6"/>
  <c r="CT203" i="6"/>
  <c r="DB204" i="6"/>
  <c r="CP198" i="6"/>
  <c r="CQ203" i="6"/>
  <c r="DB203" i="6"/>
  <c r="CX201" i="6"/>
  <c r="CZ201" i="6"/>
  <c r="CK179" i="6"/>
  <c r="CQ198" i="6"/>
  <c r="CP201" i="6"/>
  <c r="CR206" i="6"/>
  <c r="CK180" i="6"/>
  <c r="CK184" i="6"/>
  <c r="CK177" i="6"/>
  <c r="CP202" i="6" l="1"/>
  <c r="CR202" i="6" s="1"/>
  <c r="CP203" i="6"/>
  <c r="CR203" i="6" s="1"/>
  <c r="CR200" i="6"/>
  <c r="CR198" i="6"/>
  <c r="DB200" i="6"/>
  <c r="DB202" i="6"/>
  <c r="CR199" i="6"/>
  <c r="CX202" i="6"/>
  <c r="CZ202" i="6"/>
  <c r="DB199" i="6"/>
  <c r="CW203" i="6"/>
  <c r="CT204" i="6"/>
  <c r="DB201" i="6"/>
  <c r="DB198" i="6"/>
  <c r="DB196" i="6"/>
  <c r="DB197" i="6"/>
  <c r="CR201" i="6"/>
  <c r="CR196" i="6"/>
  <c r="CR197" i="6"/>
  <c r="CW204" i="6" l="1"/>
  <c r="CT205" i="6"/>
  <c r="CZ203" i="6"/>
  <c r="CX203" i="6"/>
  <c r="CT206" i="6" l="1"/>
  <c r="CW205" i="6"/>
  <c r="CZ204" i="6"/>
  <c r="CX204" i="6"/>
  <c r="CX205" i="6" l="1"/>
  <c r="CZ205" i="6"/>
  <c r="CW206" i="6"/>
  <c r="CT207" i="6"/>
  <c r="CW207" i="6" l="1"/>
  <c r="CT208" i="6"/>
  <c r="CZ206" i="6"/>
  <c r="CX206" i="6"/>
  <c r="CW208" i="6" l="1"/>
  <c r="CT209" i="6"/>
  <c r="CX207" i="6"/>
  <c r="CZ207" i="6"/>
  <c r="CW209" i="6" l="1"/>
  <c r="CT210" i="6"/>
  <c r="CX208" i="6"/>
  <c r="CZ208" i="6"/>
  <c r="CV176" i="6"/>
  <c r="CJ176" i="6"/>
  <c r="DA176" i="6" s="1"/>
  <c r="CH176" i="6"/>
  <c r="CI176" i="6" l="1"/>
  <c r="CP195" i="6" s="1"/>
  <c r="CW210" i="6"/>
  <c r="CT211" i="6"/>
  <c r="CK176" i="6"/>
  <c r="CQ195" i="6"/>
  <c r="DB195" i="6"/>
  <c r="CZ209" i="6"/>
  <c r="CX209" i="6"/>
  <c r="CV175" i="6"/>
  <c r="CJ175" i="6"/>
  <c r="DA175" i="6" s="1"/>
  <c r="CH175" i="6"/>
  <c r="CR195" i="6" l="1"/>
  <c r="CI175" i="6"/>
  <c r="CP194" i="6" s="1"/>
  <c r="CT212" i="6"/>
  <c r="CW211" i="6"/>
  <c r="CQ194" i="6"/>
  <c r="DB194" i="6"/>
  <c r="CX210" i="6"/>
  <c r="CZ210" i="6"/>
  <c r="CR194" i="6" l="1"/>
  <c r="CK175" i="6"/>
  <c r="CZ211" i="6"/>
  <c r="CX211" i="6"/>
  <c r="CW212" i="6"/>
  <c r="CT213" i="6"/>
  <c r="CW213" i="6" s="1"/>
  <c r="B369" i="18"/>
  <c r="B368" i="18"/>
  <c r="B367" i="18"/>
  <c r="B366" i="18"/>
  <c r="B365" i="18"/>
  <c r="B364" i="18"/>
  <c r="B363" i="18"/>
  <c r="B362" i="18"/>
  <c r="B361" i="18"/>
  <c r="B360" i="18"/>
  <c r="B359" i="18"/>
  <c r="B358" i="18"/>
  <c r="B357" i="18"/>
  <c r="B356" i="18"/>
  <c r="B355" i="18"/>
  <c r="B354" i="18"/>
  <c r="B353" i="18"/>
  <c r="B352" i="18"/>
  <c r="B351" i="18"/>
  <c r="B350" i="18"/>
  <c r="B349" i="18"/>
  <c r="B348" i="18"/>
  <c r="B347" i="18"/>
  <c r="B346" i="18"/>
  <c r="B345" i="18"/>
  <c r="B344" i="18"/>
  <c r="B343" i="18"/>
  <c r="B342" i="18"/>
  <c r="B341" i="18"/>
  <c r="B340" i="18"/>
  <c r="B339" i="18"/>
  <c r="B338" i="18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309" i="18"/>
  <c r="B308" i="18"/>
  <c r="B307" i="18"/>
  <c r="B306" i="18"/>
  <c r="B305" i="18"/>
  <c r="B304" i="18"/>
  <c r="B303" i="18"/>
  <c r="B302" i="18"/>
  <c r="B301" i="18"/>
  <c r="B300" i="18"/>
  <c r="B299" i="18"/>
  <c r="B298" i="18"/>
  <c r="B297" i="18"/>
  <c r="B296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267" i="18"/>
  <c r="B266" i="18"/>
  <c r="B265" i="18"/>
  <c r="B264" i="18"/>
  <c r="B263" i="18"/>
  <c r="B262" i="18"/>
  <c r="B261" i="18"/>
  <c r="B260" i="18"/>
  <c r="B259" i="18"/>
  <c r="B258" i="18"/>
  <c r="B257" i="18"/>
  <c r="B256" i="18"/>
  <c r="B255" i="18"/>
  <c r="B254" i="18"/>
  <c r="B253" i="18"/>
  <c r="B252" i="18"/>
  <c r="B251" i="18"/>
  <c r="B250" i="18"/>
  <c r="B249" i="18"/>
  <c r="B248" i="18"/>
  <c r="B247" i="18"/>
  <c r="B246" i="18"/>
  <c r="B245" i="18"/>
  <c r="B244" i="18"/>
  <c r="B243" i="18"/>
  <c r="B242" i="18"/>
  <c r="B241" i="18"/>
  <c r="B240" i="18"/>
  <c r="B239" i="18"/>
  <c r="B238" i="18"/>
  <c r="B237" i="18"/>
  <c r="B236" i="18"/>
  <c r="B235" i="18"/>
  <c r="B234" i="18"/>
  <c r="B233" i="18"/>
  <c r="B232" i="18"/>
  <c r="B231" i="18"/>
  <c r="B230" i="18"/>
  <c r="B229" i="18"/>
  <c r="B228" i="18"/>
  <c r="B227" i="18"/>
  <c r="B226" i="18"/>
  <c r="B225" i="18"/>
  <c r="B224" i="18"/>
  <c r="B223" i="18"/>
  <c r="B222" i="18"/>
  <c r="B221" i="18"/>
  <c r="B220" i="18"/>
  <c r="B219" i="18"/>
  <c r="B218" i="18"/>
  <c r="B217" i="18"/>
  <c r="B216" i="18"/>
  <c r="B215" i="18"/>
  <c r="B214" i="18"/>
  <c r="B213" i="18"/>
  <c r="B212" i="18"/>
  <c r="B211" i="18"/>
  <c r="B210" i="18"/>
  <c r="B209" i="18"/>
  <c r="B208" i="18"/>
  <c r="B207" i="18"/>
  <c r="B206" i="18"/>
  <c r="B205" i="18"/>
  <c r="B204" i="18"/>
  <c r="B203" i="18"/>
  <c r="B202" i="18"/>
  <c r="B201" i="18"/>
  <c r="B200" i="18"/>
  <c r="B199" i="18"/>
  <c r="B198" i="18"/>
  <c r="B197" i="18"/>
  <c r="B196" i="18"/>
  <c r="B195" i="18"/>
  <c r="B194" i="18"/>
  <c r="B193" i="18"/>
  <c r="B192" i="18"/>
  <c r="B191" i="18"/>
  <c r="B190" i="18"/>
  <c r="B189" i="18"/>
  <c r="B188" i="18"/>
  <c r="B187" i="18"/>
  <c r="B186" i="18"/>
  <c r="B185" i="18"/>
  <c r="B184" i="18"/>
  <c r="B183" i="18"/>
  <c r="B182" i="18"/>
  <c r="B181" i="18"/>
  <c r="B180" i="18"/>
  <c r="B179" i="18"/>
  <c r="B178" i="18"/>
  <c r="B177" i="18"/>
  <c r="B176" i="18"/>
  <c r="B175" i="18"/>
  <c r="B174" i="18"/>
  <c r="B173" i="18"/>
  <c r="B172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C369" i="18"/>
  <c r="A369" i="18"/>
  <c r="I369" i="17"/>
  <c r="J369" i="17"/>
  <c r="CZ213" i="6" l="1"/>
  <c r="CX213" i="6"/>
  <c r="CZ212" i="6"/>
  <c r="CX212" i="6"/>
  <c r="CH172" i="6"/>
  <c r="CI172" i="6" s="1"/>
  <c r="CJ172" i="6"/>
  <c r="DA172" i="6" s="1"/>
  <c r="CT172" i="6"/>
  <c r="CU172" i="6"/>
  <c r="CU173" i="6" s="1"/>
  <c r="CU174" i="6" s="1"/>
  <c r="CU175" i="6" s="1"/>
  <c r="CU176" i="6" s="1"/>
  <c r="CU177" i="6" s="1"/>
  <c r="CV172" i="6"/>
  <c r="CH173" i="6"/>
  <c r="CI173" i="6" s="1"/>
  <c r="CJ173" i="6"/>
  <c r="DA173" i="6" s="1"/>
  <c r="CV173" i="6"/>
  <c r="CH174" i="6"/>
  <c r="CI174" i="6" s="1"/>
  <c r="CJ174" i="6"/>
  <c r="CV174" i="6"/>
  <c r="CV171" i="6"/>
  <c r="CJ171" i="6"/>
  <c r="CH171" i="6"/>
  <c r="CI171" i="6" s="1"/>
  <c r="CV170" i="6"/>
  <c r="CJ170" i="6"/>
  <c r="DA170" i="6" s="1"/>
  <c r="CH170" i="6"/>
  <c r="CI170" i="6" s="1"/>
  <c r="CV169" i="6"/>
  <c r="CJ169" i="6"/>
  <c r="DA169" i="6" s="1"/>
  <c r="CH169" i="6"/>
  <c r="CI169" i="6" s="1"/>
  <c r="CV168" i="6"/>
  <c r="CJ168" i="6"/>
  <c r="DA168" i="6" s="1"/>
  <c r="CH168" i="6"/>
  <c r="CI168" i="6" s="1"/>
  <c r="CV167" i="6"/>
  <c r="CJ167" i="6"/>
  <c r="DA167" i="6" s="1"/>
  <c r="CH167" i="6"/>
  <c r="CI167" i="6" s="1"/>
  <c r="DA174" i="6" l="1"/>
  <c r="DA171" i="6"/>
  <c r="CW172" i="6"/>
  <c r="CU178" i="6"/>
  <c r="CU179" i="6" s="1"/>
  <c r="CU180" i="6" s="1"/>
  <c r="CU181" i="6" s="1"/>
  <c r="CU182" i="6" s="1"/>
  <c r="CU183" i="6" s="1"/>
  <c r="CU184" i="6" s="1"/>
  <c r="CU185" i="6" s="1"/>
  <c r="CU186" i="6" s="1"/>
  <c r="CU187" i="6" s="1"/>
  <c r="CU188" i="6" s="1"/>
  <c r="CU189" i="6" s="1"/>
  <c r="CU190" i="6" s="1"/>
  <c r="CU191" i="6" s="1"/>
  <c r="CU192" i="6" s="1"/>
  <c r="CP193" i="6"/>
  <c r="CK174" i="6"/>
  <c r="CP187" i="6"/>
  <c r="CT173" i="6"/>
  <c r="CW173" i="6" s="1"/>
  <c r="CQ191" i="6"/>
  <c r="DB191" i="6"/>
  <c r="CP189" i="6"/>
  <c r="CK173" i="6"/>
  <c r="CP192" i="6"/>
  <c r="CQ192" i="6"/>
  <c r="DB192" i="6"/>
  <c r="CP186" i="6"/>
  <c r="CQ189" i="6"/>
  <c r="CQ186" i="6"/>
  <c r="CQ193" i="6"/>
  <c r="DB193" i="6"/>
  <c r="CX172" i="6"/>
  <c r="CZ172" i="6"/>
  <c r="CQ187" i="6"/>
  <c r="CR187" i="6" s="1"/>
  <c r="CP191" i="6"/>
  <c r="CP190" i="6"/>
  <c r="CQ188" i="6"/>
  <c r="CP188" i="6"/>
  <c r="CK171" i="6"/>
  <c r="CQ190" i="6"/>
  <c r="DB190" i="6"/>
  <c r="CK172" i="6"/>
  <c r="CK168" i="6"/>
  <c r="CK170" i="6"/>
  <c r="CK169" i="6"/>
  <c r="CK167" i="6"/>
  <c r="CV166" i="6"/>
  <c r="CJ166" i="6"/>
  <c r="DA166" i="6" s="1"/>
  <c r="CH166" i="6"/>
  <c r="CI166" i="6" l="1"/>
  <c r="CP185" i="6" s="1"/>
  <c r="CR193" i="6"/>
  <c r="CR186" i="6"/>
  <c r="CR190" i="6"/>
  <c r="CR188" i="6"/>
  <c r="CQ185" i="6"/>
  <c r="DB185" i="6"/>
  <c r="DB187" i="6"/>
  <c r="DB189" i="6"/>
  <c r="CR189" i="6"/>
  <c r="CR191" i="6"/>
  <c r="CX173" i="6"/>
  <c r="CZ173" i="6"/>
  <c r="DB188" i="6"/>
  <c r="CR192" i="6"/>
  <c r="CT174" i="6"/>
  <c r="DB186" i="6"/>
  <c r="CK166" i="6"/>
  <c r="CV165" i="6"/>
  <c r="CV164" i="6"/>
  <c r="CV163" i="6"/>
  <c r="CJ165" i="6"/>
  <c r="DA165" i="6" s="1"/>
  <c r="CH165" i="6"/>
  <c r="CJ164" i="6"/>
  <c r="CH164" i="6"/>
  <c r="CI164" i="6" s="1"/>
  <c r="CJ163" i="6"/>
  <c r="CH163" i="6"/>
  <c r="CI163" i="6" s="1"/>
  <c r="CR185" i="6" l="1"/>
  <c r="CI165" i="6"/>
  <c r="CK165" i="6" s="1"/>
  <c r="DA163" i="6"/>
  <c r="DA164" i="6"/>
  <c r="CP182" i="6"/>
  <c r="CQ182" i="6"/>
  <c r="CP183" i="6"/>
  <c r="CQ184" i="6"/>
  <c r="DB184" i="6"/>
  <c r="CK163" i="6"/>
  <c r="CQ183" i="6"/>
  <c r="CW174" i="6"/>
  <c r="CT175" i="6"/>
  <c r="CK164" i="6"/>
  <c r="CV162" i="6"/>
  <c r="CJ162" i="6"/>
  <c r="DA162" i="6" s="1"/>
  <c r="CH162" i="6"/>
  <c r="CV161" i="6"/>
  <c r="CJ161" i="6"/>
  <c r="DA161" i="6" s="1"/>
  <c r="CH161" i="6"/>
  <c r="CI161" i="6" s="1"/>
  <c r="CV160" i="6"/>
  <c r="CJ160" i="6"/>
  <c r="DA160" i="6" s="1"/>
  <c r="CH160" i="6"/>
  <c r="CI160" i="6" s="1"/>
  <c r="CV159" i="6"/>
  <c r="CJ159" i="6"/>
  <c r="DA159" i="6" s="1"/>
  <c r="CH159" i="6"/>
  <c r="CI159" i="6" s="1"/>
  <c r="CV158" i="6"/>
  <c r="CJ158" i="6"/>
  <c r="CH158" i="6"/>
  <c r="CI158" i="6" s="1"/>
  <c r="CV157" i="6"/>
  <c r="CJ157" i="6"/>
  <c r="CH157" i="6"/>
  <c r="CI157" i="6" s="1"/>
  <c r="CV156" i="6"/>
  <c r="CJ156" i="6"/>
  <c r="DA156" i="6" s="1"/>
  <c r="CH156" i="6"/>
  <c r="CI156" i="6" s="1"/>
  <c r="CV155" i="6"/>
  <c r="CJ155" i="6"/>
  <c r="DA155" i="6" s="1"/>
  <c r="CH155" i="6"/>
  <c r="CI155" i="6" s="1"/>
  <c r="CV154" i="6"/>
  <c r="CJ154" i="6"/>
  <c r="DA154" i="6" s="1"/>
  <c r="CH154" i="6"/>
  <c r="CI154" i="6" s="1"/>
  <c r="CV153" i="6"/>
  <c r="CJ153" i="6"/>
  <c r="DA153" i="6" s="1"/>
  <c r="CH153" i="6"/>
  <c r="CI153" i="6" s="1"/>
  <c r="CV152" i="6"/>
  <c r="CJ152" i="6"/>
  <c r="DA152" i="6" s="1"/>
  <c r="CH152" i="6"/>
  <c r="CI152" i="6" s="1"/>
  <c r="CV151" i="6"/>
  <c r="CU151" i="6"/>
  <c r="CT151" i="6"/>
  <c r="CT152" i="6" s="1"/>
  <c r="CJ151" i="6"/>
  <c r="DA151" i="6" s="1"/>
  <c r="CH151" i="6"/>
  <c r="CI151" i="6" s="1"/>
  <c r="DA158" i="6" l="1"/>
  <c r="CI162" i="6"/>
  <c r="CP178" i="6" s="1"/>
  <c r="CP184" i="6"/>
  <c r="CR184" i="6" s="1"/>
  <c r="CW151" i="6"/>
  <c r="DA157" i="6"/>
  <c r="CR182" i="6"/>
  <c r="CR183" i="6"/>
  <c r="CP180" i="6"/>
  <c r="CK155" i="6"/>
  <c r="CQ174" i="6"/>
  <c r="CQ172" i="6"/>
  <c r="CQ177" i="6"/>
  <c r="CP177" i="6"/>
  <c r="CQ175" i="6"/>
  <c r="CK161" i="6"/>
  <c r="CQ180" i="6"/>
  <c r="CX151" i="6"/>
  <c r="CZ151" i="6"/>
  <c r="CQ173" i="6"/>
  <c r="CQ170" i="6"/>
  <c r="CW175" i="6"/>
  <c r="CT176" i="6"/>
  <c r="CP172" i="6"/>
  <c r="CQ179" i="6"/>
  <c r="CP171" i="6"/>
  <c r="CP176" i="6"/>
  <c r="CK159" i="6"/>
  <c r="CQ178" i="6"/>
  <c r="CQ171" i="6"/>
  <c r="CQ176" i="6"/>
  <c r="CQ181" i="6"/>
  <c r="DB181" i="6"/>
  <c r="CX174" i="6"/>
  <c r="CZ174" i="6"/>
  <c r="DB182" i="6"/>
  <c r="CP170" i="6"/>
  <c r="CP174" i="6"/>
  <c r="CP179" i="6"/>
  <c r="DB183" i="6"/>
  <c r="CK158" i="6"/>
  <c r="CK153" i="6"/>
  <c r="CK156" i="6"/>
  <c r="CK154" i="6"/>
  <c r="CT153" i="6"/>
  <c r="CK152" i="6"/>
  <c r="CK157" i="6"/>
  <c r="CK162" i="6"/>
  <c r="CK160" i="6"/>
  <c r="CU152" i="6"/>
  <c r="CU153" i="6" s="1"/>
  <c r="CU154" i="6" s="1"/>
  <c r="CU155" i="6" s="1"/>
  <c r="CU156" i="6" s="1"/>
  <c r="CU157" i="6" s="1"/>
  <c r="CU158" i="6" s="1"/>
  <c r="CU159" i="6" s="1"/>
  <c r="CU160" i="6" s="1"/>
  <c r="CU161" i="6" s="1"/>
  <c r="CU162" i="6" s="1"/>
  <c r="CU163" i="6" s="1"/>
  <c r="CU164" i="6" s="1"/>
  <c r="CU165" i="6" s="1"/>
  <c r="CU166" i="6" s="1"/>
  <c r="CU167" i="6" s="1"/>
  <c r="CU168" i="6" s="1"/>
  <c r="CU169" i="6" s="1"/>
  <c r="CU170" i="6" s="1"/>
  <c r="CU171" i="6" s="1"/>
  <c r="CK151" i="6"/>
  <c r="E368" i="18"/>
  <c r="F368" i="18" s="1"/>
  <c r="D368" i="18"/>
  <c r="I368" i="18" s="1"/>
  <c r="C368" i="18"/>
  <c r="D369" i="18" s="1"/>
  <c r="F367" i="18"/>
  <c r="E367" i="18"/>
  <c r="D367" i="18"/>
  <c r="C367" i="18"/>
  <c r="A367" i="18"/>
  <c r="A368" i="18"/>
  <c r="I367" i="17"/>
  <c r="J367" i="17"/>
  <c r="I368" i="17"/>
  <c r="J368" i="17"/>
  <c r="CP173" i="6" l="1"/>
  <c r="CP181" i="6"/>
  <c r="CR173" i="6"/>
  <c r="CR181" i="6"/>
  <c r="CR178" i="6"/>
  <c r="CR170" i="6"/>
  <c r="CP175" i="6"/>
  <c r="CR175" i="6" s="1"/>
  <c r="DB178" i="6"/>
  <c r="DB180" i="6"/>
  <c r="CR180" i="6"/>
  <c r="DB177" i="6"/>
  <c r="CR176" i="6"/>
  <c r="CR171" i="6"/>
  <c r="CW176" i="6"/>
  <c r="CT177" i="6"/>
  <c r="CX175" i="6"/>
  <c r="CZ175" i="6"/>
  <c r="CR177" i="6"/>
  <c r="DB172" i="6"/>
  <c r="DB170" i="6"/>
  <c r="DB175" i="6"/>
  <c r="CR172" i="6"/>
  <c r="DB173" i="6"/>
  <c r="DB174" i="6"/>
  <c r="DB179" i="6"/>
  <c r="CR174" i="6"/>
  <c r="DB176" i="6"/>
  <c r="DB171" i="6"/>
  <c r="CR179" i="6"/>
  <c r="E369" i="18"/>
  <c r="K369" i="18"/>
  <c r="I369" i="18"/>
  <c r="CW152" i="6"/>
  <c r="CT154" i="6"/>
  <c r="CW153" i="6"/>
  <c r="G368" i="18"/>
  <c r="K368" i="18"/>
  <c r="G367" i="18"/>
  <c r="L367" i="18" s="1"/>
  <c r="K367" i="18"/>
  <c r="CV150" i="6"/>
  <c r="CJ150" i="6"/>
  <c r="DA150" i="6" s="1"/>
  <c r="CH150" i="6"/>
  <c r="CV149" i="6"/>
  <c r="CJ149" i="6"/>
  <c r="DA149" i="6" s="1"/>
  <c r="CH149" i="6"/>
  <c r="CI149" i="6" s="1"/>
  <c r="CV148" i="6"/>
  <c r="CJ148" i="6"/>
  <c r="DA148" i="6" s="1"/>
  <c r="CH148" i="6"/>
  <c r="CI148" i="6" s="1"/>
  <c r="CV147" i="6"/>
  <c r="CJ147" i="6"/>
  <c r="DA147" i="6" s="1"/>
  <c r="CH147" i="6"/>
  <c r="CI147" i="6" s="1"/>
  <c r="CV146" i="6"/>
  <c r="CJ146" i="6"/>
  <c r="CH146" i="6"/>
  <c r="CV145" i="6"/>
  <c r="CJ145" i="6"/>
  <c r="CH145" i="6"/>
  <c r="CI145" i="6" s="1"/>
  <c r="CV144" i="6"/>
  <c r="CJ144" i="6"/>
  <c r="DA144" i="6" s="1"/>
  <c r="CH144" i="6"/>
  <c r="CI144" i="6" s="1"/>
  <c r="CV143" i="6"/>
  <c r="CJ143" i="6"/>
  <c r="DA143" i="6" s="1"/>
  <c r="CH143" i="6"/>
  <c r="CI143" i="6" s="1"/>
  <c r="CV142" i="6"/>
  <c r="CJ142" i="6"/>
  <c r="DA142" i="6" s="1"/>
  <c r="CH142" i="6"/>
  <c r="CI142" i="6" s="1"/>
  <c r="CV141" i="6"/>
  <c r="CJ141" i="6"/>
  <c r="DA141" i="6" s="1"/>
  <c r="CH141" i="6"/>
  <c r="CI141" i="6" s="1"/>
  <c r="CV140" i="6"/>
  <c r="CJ140" i="6"/>
  <c r="DA140" i="6" s="1"/>
  <c r="CH140" i="6"/>
  <c r="CI140" i="6" s="1"/>
  <c r="CV139" i="6"/>
  <c r="CJ139" i="6"/>
  <c r="DA139" i="6" s="1"/>
  <c r="CH139" i="6"/>
  <c r="CI139" i="6" s="1"/>
  <c r="CV138" i="6"/>
  <c r="CJ138" i="6"/>
  <c r="CH138" i="6"/>
  <c r="CI138" i="6" s="1"/>
  <c r="CI146" i="6" l="1"/>
  <c r="CP165" i="6" s="1"/>
  <c r="DA138" i="6"/>
  <c r="DA146" i="6"/>
  <c r="CP169" i="6"/>
  <c r="CI150" i="6"/>
  <c r="CP161" i="6" s="1"/>
  <c r="DA145" i="6"/>
  <c r="CP162" i="6"/>
  <c r="CQ159" i="6"/>
  <c r="CK150" i="6"/>
  <c r="CQ169" i="6"/>
  <c r="DB169" i="6"/>
  <c r="CQ162" i="6"/>
  <c r="CQ167" i="6"/>
  <c r="CX153" i="6"/>
  <c r="CZ153" i="6"/>
  <c r="CX152" i="6"/>
  <c r="CZ152" i="6"/>
  <c r="CP158" i="6"/>
  <c r="CP163" i="6"/>
  <c r="CK146" i="6"/>
  <c r="CQ165" i="6"/>
  <c r="CQ158" i="6"/>
  <c r="CK144" i="6"/>
  <c r="CQ163" i="6"/>
  <c r="CK149" i="6"/>
  <c r="CQ168" i="6"/>
  <c r="CQ160" i="6"/>
  <c r="CP157" i="6"/>
  <c r="CT178" i="6"/>
  <c r="CW177" i="6"/>
  <c r="CQ164" i="6"/>
  <c r="CQ157" i="6"/>
  <c r="CP159" i="6"/>
  <c r="CK142" i="6"/>
  <c r="CQ161" i="6"/>
  <c r="CQ166" i="6"/>
  <c r="DB166" i="6"/>
  <c r="CX176" i="6"/>
  <c r="CZ176" i="6"/>
  <c r="F369" i="18"/>
  <c r="G369" i="18" s="1"/>
  <c r="L369" i="18" s="1"/>
  <c r="CT155" i="6"/>
  <c r="CW154" i="6"/>
  <c r="L368" i="18"/>
  <c r="M368" i="18" s="1"/>
  <c r="H368" i="18"/>
  <c r="H367" i="18"/>
  <c r="CK147" i="6"/>
  <c r="CK145" i="6"/>
  <c r="CK143" i="6"/>
  <c r="CK148" i="6"/>
  <c r="CK141" i="6"/>
  <c r="CK139" i="6"/>
  <c r="CK140" i="6"/>
  <c r="CK138" i="6"/>
  <c r="CV137" i="6"/>
  <c r="CJ137" i="6"/>
  <c r="DA137" i="6" s="1"/>
  <c r="CH137" i="6"/>
  <c r="CV136" i="6"/>
  <c r="CJ136" i="6"/>
  <c r="CH136" i="6"/>
  <c r="CV135" i="6"/>
  <c r="CJ135" i="6"/>
  <c r="DA135" i="6" s="1"/>
  <c r="CH135" i="6"/>
  <c r="CI135" i="6" s="1"/>
  <c r="CR169" i="6" l="1"/>
  <c r="CI137" i="6"/>
  <c r="CP156" i="6" s="1"/>
  <c r="CP167" i="6"/>
  <c r="CR167" i="6" s="1"/>
  <c r="CI136" i="6"/>
  <c r="CK136" i="6" s="1"/>
  <c r="CP164" i="6"/>
  <c r="CP166" i="6"/>
  <c r="CP168" i="6"/>
  <c r="CR168" i="6" s="1"/>
  <c r="DA136" i="6"/>
  <c r="CR161" i="6"/>
  <c r="CR165" i="6"/>
  <c r="CP160" i="6"/>
  <c r="CR160" i="6" s="1"/>
  <c r="CR157" i="6"/>
  <c r="CR162" i="6"/>
  <c r="DB157" i="6"/>
  <c r="CT179" i="6"/>
  <c r="CW178" i="6"/>
  <c r="DB163" i="6"/>
  <c r="DB162" i="6"/>
  <c r="CQ155" i="6"/>
  <c r="CQ154" i="6"/>
  <c r="CR163" i="6"/>
  <c r="DB158" i="6"/>
  <c r="CR166" i="6"/>
  <c r="DB164" i="6"/>
  <c r="CR158" i="6"/>
  <c r="DB160" i="6"/>
  <c r="CR164" i="6"/>
  <c r="DB168" i="6"/>
  <c r="DB165" i="6"/>
  <c r="DB159" i="6"/>
  <c r="CQ156" i="6"/>
  <c r="DB156" i="6"/>
  <c r="CX154" i="6"/>
  <c r="CZ154" i="6"/>
  <c r="DB161" i="6"/>
  <c r="CX177" i="6"/>
  <c r="CZ177" i="6"/>
  <c r="DB167" i="6"/>
  <c r="CR159" i="6"/>
  <c r="M369" i="18"/>
  <c r="H369" i="18"/>
  <c r="J369" i="18" s="1"/>
  <c r="J368" i="18"/>
  <c r="CW155" i="6"/>
  <c r="CT156" i="6"/>
  <c r="CK137" i="6"/>
  <c r="CK135" i="6"/>
  <c r="CV134" i="6"/>
  <c r="CJ134" i="6"/>
  <c r="DA134" i="6" s="1"/>
  <c r="CH134" i="6"/>
  <c r="CV133" i="6"/>
  <c r="CJ133" i="6"/>
  <c r="DA133" i="6" s="1"/>
  <c r="CH133" i="6"/>
  <c r="CI133" i="6" s="1"/>
  <c r="CV132" i="6"/>
  <c r="CJ132" i="6"/>
  <c r="DA132" i="6" s="1"/>
  <c r="CH132" i="6"/>
  <c r="CI132" i="6" s="1"/>
  <c r="CI134" i="6" l="1"/>
  <c r="CP153" i="6" s="1"/>
  <c r="CP155" i="6"/>
  <c r="CR156" i="6"/>
  <c r="CP154" i="6"/>
  <c r="CR154" i="6" s="1"/>
  <c r="CR155" i="6"/>
  <c r="DB155" i="6"/>
  <c r="CQ152" i="6"/>
  <c r="CQ151" i="6"/>
  <c r="CP151" i="6"/>
  <c r="CK134" i="6"/>
  <c r="CQ153" i="6"/>
  <c r="DB153" i="6"/>
  <c r="CX155" i="6"/>
  <c r="CZ155" i="6"/>
  <c r="DB154" i="6"/>
  <c r="CX178" i="6"/>
  <c r="CZ178" i="6"/>
  <c r="CP152" i="6"/>
  <c r="CT180" i="6"/>
  <c r="CW179" i="6"/>
  <c r="CT157" i="6"/>
  <c r="CW156" i="6"/>
  <c r="CK133" i="6"/>
  <c r="CK132" i="6"/>
  <c r="CV131" i="6"/>
  <c r="CJ131" i="6"/>
  <c r="DA131" i="6" s="1"/>
  <c r="CH131" i="6"/>
  <c r="CI131" i="6" l="1"/>
  <c r="CP150" i="6" s="1"/>
  <c r="CR153" i="6"/>
  <c r="CW180" i="6"/>
  <c r="CT181" i="6"/>
  <c r="DB151" i="6"/>
  <c r="CX156" i="6"/>
  <c r="CZ156" i="6"/>
  <c r="CR151" i="6"/>
  <c r="CQ150" i="6"/>
  <c r="DB150" i="6"/>
  <c r="DB152" i="6"/>
  <c r="CX179" i="6"/>
  <c r="CZ179" i="6"/>
  <c r="CR152" i="6"/>
  <c r="CT158" i="6"/>
  <c r="CW157" i="6"/>
  <c r="CK131" i="6"/>
  <c r="CV130" i="6"/>
  <c r="CJ130" i="6"/>
  <c r="DA130" i="6" s="1"/>
  <c r="CH130" i="6"/>
  <c r="CV129" i="6"/>
  <c r="CJ129" i="6"/>
  <c r="DA129" i="6" s="1"/>
  <c r="CH129" i="6"/>
  <c r="CI129" i="6" s="1"/>
  <c r="CI130" i="6" l="1"/>
  <c r="CP149" i="6" s="1"/>
  <c r="CR150" i="6"/>
  <c r="CP148" i="6"/>
  <c r="CX157" i="6"/>
  <c r="CZ157" i="6"/>
  <c r="CQ149" i="6"/>
  <c r="DB149" i="6"/>
  <c r="CQ148" i="6"/>
  <c r="DB148" i="6"/>
  <c r="CW181" i="6"/>
  <c r="CT182" i="6"/>
  <c r="CX180" i="6"/>
  <c r="CZ180" i="6"/>
  <c r="CT159" i="6"/>
  <c r="CW158" i="6"/>
  <c r="CK130" i="6"/>
  <c r="CK129" i="6"/>
  <c r="CV128" i="6"/>
  <c r="CU128" i="6"/>
  <c r="CU129" i="6" s="1"/>
  <c r="CU130" i="6" s="1"/>
  <c r="CU131" i="6" s="1"/>
  <c r="CU132" i="6" s="1"/>
  <c r="CU133" i="6" s="1"/>
  <c r="CU134" i="6" s="1"/>
  <c r="CU135" i="6" s="1"/>
  <c r="CU136" i="6" s="1"/>
  <c r="CU137" i="6" s="1"/>
  <c r="CU138" i="6" s="1"/>
  <c r="CU139" i="6" s="1"/>
  <c r="CU140" i="6" s="1"/>
  <c r="CU141" i="6" s="1"/>
  <c r="CU142" i="6" s="1"/>
  <c r="CU143" i="6" s="1"/>
  <c r="CU144" i="6" s="1"/>
  <c r="CU145" i="6" s="1"/>
  <c r="CU146" i="6" s="1"/>
  <c r="CU147" i="6" s="1"/>
  <c r="CU148" i="6" s="1"/>
  <c r="CU149" i="6" s="1"/>
  <c r="CU150" i="6" s="1"/>
  <c r="CT128" i="6"/>
  <c r="CJ128" i="6"/>
  <c r="DA128" i="6" s="1"/>
  <c r="CH128" i="6"/>
  <c r="CI128" i="6" l="1"/>
  <c r="CP147" i="6" s="1"/>
  <c r="CR149" i="6"/>
  <c r="CR148" i="6"/>
  <c r="CX181" i="6"/>
  <c r="CZ181" i="6"/>
  <c r="CW128" i="6"/>
  <c r="CT129" i="6"/>
  <c r="CX158" i="6"/>
  <c r="CZ158" i="6"/>
  <c r="CQ147" i="6"/>
  <c r="DB147" i="6"/>
  <c r="CT183" i="6"/>
  <c r="CW182" i="6"/>
  <c r="CW159" i="6"/>
  <c r="CT160" i="6"/>
  <c r="CK128" i="6"/>
  <c r="CR147" i="6" l="1"/>
  <c r="CX159" i="6"/>
  <c r="CZ159" i="6"/>
  <c r="CW129" i="6"/>
  <c r="CT130" i="6"/>
  <c r="CX128" i="6"/>
  <c r="CZ128" i="6"/>
  <c r="CX182" i="6"/>
  <c r="CZ182" i="6"/>
  <c r="CT184" i="6"/>
  <c r="CW183" i="6"/>
  <c r="CT161" i="6"/>
  <c r="CW160" i="6"/>
  <c r="CV127" i="6"/>
  <c r="CJ127" i="6"/>
  <c r="DA127" i="6" s="1"/>
  <c r="CH127" i="6"/>
  <c r="CI127" i="6" l="1"/>
  <c r="CP146" i="6" s="1"/>
  <c r="CQ146" i="6"/>
  <c r="DB146" i="6"/>
  <c r="CT131" i="6"/>
  <c r="CW130" i="6"/>
  <c r="CX129" i="6"/>
  <c r="CZ129" i="6"/>
  <c r="CX183" i="6"/>
  <c r="CZ183" i="6"/>
  <c r="CX160" i="6"/>
  <c r="CZ160" i="6"/>
  <c r="CW184" i="6"/>
  <c r="CT185" i="6"/>
  <c r="CT162" i="6"/>
  <c r="CW161" i="6"/>
  <c r="CK127" i="6"/>
  <c r="CR146" i="6" l="1"/>
  <c r="CW162" i="6"/>
  <c r="CT163" i="6"/>
  <c r="CT186" i="6"/>
  <c r="CW185" i="6"/>
  <c r="CX161" i="6"/>
  <c r="CZ161" i="6"/>
  <c r="CX130" i="6"/>
  <c r="CZ130" i="6"/>
  <c r="CX184" i="6"/>
  <c r="CZ184" i="6"/>
  <c r="CW131" i="6"/>
  <c r="CT132" i="6"/>
  <c r="CV126" i="6"/>
  <c r="CJ126" i="6"/>
  <c r="DA126" i="6" s="1"/>
  <c r="CH126" i="6"/>
  <c r="CV125" i="6"/>
  <c r="CJ125" i="6"/>
  <c r="DA125" i="6" s="1"/>
  <c r="CH125" i="6"/>
  <c r="CI125" i="6" s="1"/>
  <c r="CI126" i="6" l="1"/>
  <c r="CP145" i="6" s="1"/>
  <c r="CP144" i="6"/>
  <c r="CK125" i="6"/>
  <c r="CQ144" i="6"/>
  <c r="CR144" i="6" s="1"/>
  <c r="CT133" i="6"/>
  <c r="CW132" i="6"/>
  <c r="CX185" i="6"/>
  <c r="CZ185" i="6"/>
  <c r="CX131" i="6"/>
  <c r="CZ131" i="6"/>
  <c r="CT164" i="6"/>
  <c r="CW163" i="6"/>
  <c r="CW186" i="6"/>
  <c r="CT187" i="6"/>
  <c r="CQ145" i="6"/>
  <c r="DB145" i="6"/>
  <c r="CX162" i="6"/>
  <c r="CZ162" i="6"/>
  <c r="CK126" i="6"/>
  <c r="CV124" i="6"/>
  <c r="CJ124" i="6"/>
  <c r="DA124" i="6" s="1"/>
  <c r="CH124" i="6"/>
  <c r="CV123" i="6"/>
  <c r="CJ123" i="6"/>
  <c r="CH123" i="6"/>
  <c r="CI123" i="6" s="1"/>
  <c r="CV122" i="6"/>
  <c r="CJ122" i="6"/>
  <c r="DA122" i="6" s="1"/>
  <c r="CH122" i="6"/>
  <c r="CI122" i="6" s="1"/>
  <c r="CV121" i="6"/>
  <c r="CJ121" i="6"/>
  <c r="DA121" i="6" s="1"/>
  <c r="CH121" i="6"/>
  <c r="CI121" i="6" s="1"/>
  <c r="CV120" i="6"/>
  <c r="CJ120" i="6"/>
  <c r="DA120" i="6" s="1"/>
  <c r="CH120" i="6"/>
  <c r="CI120" i="6" s="1"/>
  <c r="CV119" i="6"/>
  <c r="CJ119" i="6"/>
  <c r="DA119" i="6" s="1"/>
  <c r="CH119" i="6"/>
  <c r="CI119" i="6" s="1"/>
  <c r="CI124" i="6" l="1"/>
  <c r="CP143" i="6" s="1"/>
  <c r="CR145" i="6"/>
  <c r="DA123" i="6"/>
  <c r="CP138" i="6"/>
  <c r="CP141" i="6"/>
  <c r="CX132" i="6"/>
  <c r="CZ132" i="6"/>
  <c r="CX186" i="6"/>
  <c r="CZ186" i="6"/>
  <c r="CT134" i="6"/>
  <c r="CW133" i="6"/>
  <c r="CQ138" i="6"/>
  <c r="CQ141" i="6"/>
  <c r="CR141" i="6" s="1"/>
  <c r="CP140" i="6"/>
  <c r="CQ143" i="6"/>
  <c r="DB143" i="6"/>
  <c r="CQ140" i="6"/>
  <c r="CX163" i="6"/>
  <c r="CZ163" i="6"/>
  <c r="DB144" i="6"/>
  <c r="CT165" i="6"/>
  <c r="CW164" i="6"/>
  <c r="CQ139" i="6"/>
  <c r="CK123" i="6"/>
  <c r="CQ142" i="6"/>
  <c r="CW187" i="6"/>
  <c r="CT188" i="6"/>
  <c r="CP139" i="6"/>
  <c r="CP142" i="6"/>
  <c r="CK124" i="6"/>
  <c r="CK122" i="6"/>
  <c r="CK121" i="6"/>
  <c r="CK120" i="6"/>
  <c r="CK119" i="6"/>
  <c r="CV118" i="6"/>
  <c r="CJ118" i="6"/>
  <c r="DA118" i="6" s="1"/>
  <c r="CH118" i="6"/>
  <c r="CV117" i="6"/>
  <c r="CJ117" i="6"/>
  <c r="DA117" i="6" s="1"/>
  <c r="CH117" i="6"/>
  <c r="CI117" i="6" s="1"/>
  <c r="CV116" i="6"/>
  <c r="CJ116" i="6"/>
  <c r="DA116" i="6" s="1"/>
  <c r="CH116" i="6"/>
  <c r="CI116" i="6" s="1"/>
  <c r="CI118" i="6" l="1"/>
  <c r="CP137" i="6" s="1"/>
  <c r="CR143" i="6"/>
  <c r="CR138" i="6"/>
  <c r="CR139" i="6"/>
  <c r="CP136" i="6"/>
  <c r="DB140" i="6"/>
  <c r="CK116" i="6"/>
  <c r="DB139" i="6"/>
  <c r="CR140" i="6"/>
  <c r="CX133" i="6"/>
  <c r="CZ133" i="6"/>
  <c r="CQ137" i="6"/>
  <c r="DB137" i="6"/>
  <c r="CW134" i="6"/>
  <c r="CT135" i="6"/>
  <c r="CX164" i="6"/>
  <c r="CZ164" i="6"/>
  <c r="CW165" i="6"/>
  <c r="CT166" i="6"/>
  <c r="CW188" i="6"/>
  <c r="CT189" i="6"/>
  <c r="CX187" i="6"/>
  <c r="CZ187" i="6"/>
  <c r="DB141" i="6"/>
  <c r="CQ136" i="6"/>
  <c r="CQ135" i="6"/>
  <c r="DB142" i="6"/>
  <c r="CR142" i="6"/>
  <c r="DB138" i="6"/>
  <c r="CK118" i="6"/>
  <c r="CK117" i="6"/>
  <c r="CV115" i="6"/>
  <c r="CJ115" i="6"/>
  <c r="CH115" i="6"/>
  <c r="CV114" i="6"/>
  <c r="CJ114" i="6"/>
  <c r="DA114" i="6" s="1"/>
  <c r="CH114" i="6"/>
  <c r="CI114" i="6" s="1"/>
  <c r="CR137" i="6" l="1"/>
  <c r="DA115" i="6"/>
  <c r="CR136" i="6"/>
  <c r="CI115" i="6"/>
  <c r="CP133" i="6" s="1"/>
  <c r="CP135" i="6"/>
  <c r="CR135" i="6" s="1"/>
  <c r="DB135" i="6"/>
  <c r="CW189" i="6"/>
  <c r="CT190" i="6"/>
  <c r="CX188" i="6"/>
  <c r="CZ188" i="6"/>
  <c r="CX165" i="6"/>
  <c r="CZ165" i="6"/>
  <c r="CT167" i="6"/>
  <c r="CW166" i="6"/>
  <c r="CK114" i="6"/>
  <c r="CQ133" i="6"/>
  <c r="CQ134" i="6"/>
  <c r="DB134" i="6"/>
  <c r="DB136" i="6"/>
  <c r="CW135" i="6"/>
  <c r="CT136" i="6"/>
  <c r="CX134" i="6"/>
  <c r="CZ134" i="6"/>
  <c r="CV113" i="6"/>
  <c r="CJ113" i="6"/>
  <c r="DA113" i="6" s="1"/>
  <c r="CH113" i="6"/>
  <c r="CP134" i="6" l="1"/>
  <c r="CI113" i="6"/>
  <c r="CP132" i="6" s="1"/>
  <c r="CK115" i="6"/>
  <c r="CR133" i="6"/>
  <c r="CR134" i="6"/>
  <c r="DB133" i="6"/>
  <c r="CW190" i="6"/>
  <c r="CT191" i="6"/>
  <c r="CX189" i="6"/>
  <c r="CZ189" i="6"/>
  <c r="CW136" i="6"/>
  <c r="CT137" i="6"/>
  <c r="CX166" i="6"/>
  <c r="CZ166" i="6"/>
  <c r="CQ132" i="6"/>
  <c r="DB132" i="6"/>
  <c r="CX135" i="6"/>
  <c r="CZ135" i="6"/>
  <c r="CW167" i="6"/>
  <c r="CT168" i="6"/>
  <c r="CK113" i="6"/>
  <c r="CV112" i="6"/>
  <c r="CJ112" i="6"/>
  <c r="DA112" i="6" s="1"/>
  <c r="CH112" i="6"/>
  <c r="CV111" i="6"/>
  <c r="CJ111" i="6"/>
  <c r="DA111" i="6" s="1"/>
  <c r="CH111" i="6"/>
  <c r="CI111" i="6" s="1"/>
  <c r="CR132" i="6" l="1"/>
  <c r="CI112" i="6"/>
  <c r="CP131" i="6" s="1"/>
  <c r="CW137" i="6"/>
  <c r="CT138" i="6"/>
  <c r="CX136" i="6"/>
  <c r="CZ136" i="6"/>
  <c r="CP130" i="6"/>
  <c r="CQ131" i="6"/>
  <c r="DB131" i="6"/>
  <c r="CX190" i="6"/>
  <c r="CZ190" i="6"/>
  <c r="CT169" i="6"/>
  <c r="CW168" i="6"/>
  <c r="CX167" i="6"/>
  <c r="CZ167" i="6"/>
  <c r="CT192" i="6"/>
  <c r="CW192" i="6" s="1"/>
  <c r="CW191" i="6"/>
  <c r="CQ130" i="6"/>
  <c r="CK111" i="6"/>
  <c r="CK112" i="6" l="1"/>
  <c r="CR130" i="6"/>
  <c r="CR131" i="6"/>
  <c r="CZ191" i="6"/>
  <c r="CX191" i="6"/>
  <c r="CX168" i="6"/>
  <c r="CZ168" i="6"/>
  <c r="CW138" i="6"/>
  <c r="CT139" i="6"/>
  <c r="CX192" i="6"/>
  <c r="CZ192" i="6"/>
  <c r="CT170" i="6"/>
  <c r="CW169" i="6"/>
  <c r="DB130" i="6"/>
  <c r="CX137" i="6"/>
  <c r="CZ137" i="6"/>
  <c r="CV110" i="6"/>
  <c r="CJ110" i="6"/>
  <c r="DA110" i="6" s="1"/>
  <c r="CH110" i="6"/>
  <c r="CI110" i="6" l="1"/>
  <c r="CP129" i="6" s="1"/>
  <c r="CT140" i="6"/>
  <c r="CW139" i="6"/>
  <c r="CX138" i="6"/>
  <c r="CZ138" i="6"/>
  <c r="CQ129" i="6"/>
  <c r="DB129" i="6"/>
  <c r="CX169" i="6"/>
  <c r="CZ169" i="6"/>
  <c r="CT171" i="6"/>
  <c r="CW171" i="6" s="1"/>
  <c r="CW170" i="6"/>
  <c r="CV109" i="6"/>
  <c r="CJ109" i="6"/>
  <c r="DA109" i="6" s="1"/>
  <c r="CH109" i="6"/>
  <c r="CR129" i="6" l="1"/>
  <c r="CI109" i="6"/>
  <c r="CP128" i="6" s="1"/>
  <c r="CK110" i="6"/>
  <c r="CZ171" i="6"/>
  <c r="CX171" i="6"/>
  <c r="CX139" i="6"/>
  <c r="CZ139" i="6"/>
  <c r="CQ128" i="6"/>
  <c r="DB128" i="6"/>
  <c r="CX170" i="6"/>
  <c r="CZ170" i="6"/>
  <c r="CT141" i="6"/>
  <c r="CW140" i="6"/>
  <c r="CK109" i="6"/>
  <c r="CR128" i="6" l="1"/>
  <c r="CX140" i="6"/>
  <c r="CZ140" i="6"/>
  <c r="CW141" i="6"/>
  <c r="CT142" i="6"/>
  <c r="CV108" i="6"/>
  <c r="CJ108" i="6"/>
  <c r="DA108" i="6" s="1"/>
  <c r="CH108" i="6"/>
  <c r="CI108" i="6" l="1"/>
  <c r="CP127" i="6" s="1"/>
  <c r="CW142" i="6"/>
  <c r="CT143" i="6"/>
  <c r="CX141" i="6"/>
  <c r="CZ141" i="6"/>
  <c r="CQ127" i="6"/>
  <c r="DB127" i="6"/>
  <c r="CR127" i="6" l="1"/>
  <c r="CK108" i="6"/>
  <c r="CW143" i="6"/>
  <c r="CT144" i="6"/>
  <c r="CX142" i="6"/>
  <c r="CZ142" i="6"/>
  <c r="CV107" i="6"/>
  <c r="CJ107" i="6"/>
  <c r="DA107" i="6" s="1"/>
  <c r="CH107" i="6"/>
  <c r="E2" i="18"/>
  <c r="E366" i="18"/>
  <c r="F366" i="18" s="1"/>
  <c r="D366" i="18"/>
  <c r="I367" i="18" s="1"/>
  <c r="C366" i="18"/>
  <c r="E365" i="18"/>
  <c r="F365" i="18" s="1"/>
  <c r="D365" i="18"/>
  <c r="C365" i="18"/>
  <c r="A365" i="18"/>
  <c r="A366" i="18"/>
  <c r="J366" i="17"/>
  <c r="I366" i="17"/>
  <c r="J365" i="17"/>
  <c r="I365" i="17"/>
  <c r="CI107" i="6" l="1"/>
  <c r="CP126" i="6" s="1"/>
  <c r="CW144" i="6"/>
  <c r="CT145" i="6"/>
  <c r="CQ126" i="6"/>
  <c r="DB126" i="6"/>
  <c r="CX143" i="6"/>
  <c r="CZ143" i="6"/>
  <c r="K365" i="18"/>
  <c r="G365" i="18"/>
  <c r="L365" i="18" s="1"/>
  <c r="G366" i="18"/>
  <c r="K366" i="18"/>
  <c r="I366" i="18"/>
  <c r="CR126" i="6" l="1"/>
  <c r="CK107" i="6"/>
  <c r="CT146" i="6"/>
  <c r="CW145" i="6"/>
  <c r="CX144" i="6"/>
  <c r="CZ144" i="6"/>
  <c r="H365" i="18"/>
  <c r="L366" i="18"/>
  <c r="H366" i="18"/>
  <c r="J367" i="18" s="1"/>
  <c r="CX145" i="6" l="1"/>
  <c r="CZ145" i="6"/>
  <c r="CW146" i="6"/>
  <c r="CT147" i="6"/>
  <c r="M366" i="18"/>
  <c r="M367" i="18"/>
  <c r="J366" i="18"/>
  <c r="CV106" i="6"/>
  <c r="CU106" i="6"/>
  <c r="CU107" i="6" s="1"/>
  <c r="CU108" i="6" s="1"/>
  <c r="CU109" i="6" s="1"/>
  <c r="CU110" i="6" s="1"/>
  <c r="CU111" i="6" s="1"/>
  <c r="CU112" i="6" s="1"/>
  <c r="CU113" i="6" s="1"/>
  <c r="CU114" i="6" s="1"/>
  <c r="CU115" i="6" s="1"/>
  <c r="CU116" i="6" s="1"/>
  <c r="CU117" i="6" s="1"/>
  <c r="CU118" i="6" s="1"/>
  <c r="CU119" i="6" s="1"/>
  <c r="CU120" i="6" s="1"/>
  <c r="CU121" i="6" s="1"/>
  <c r="CU122" i="6" s="1"/>
  <c r="CU123" i="6" s="1"/>
  <c r="CU124" i="6" s="1"/>
  <c r="CU125" i="6" s="1"/>
  <c r="CU126" i="6" s="1"/>
  <c r="CU127" i="6" s="1"/>
  <c r="CT106" i="6"/>
  <c r="CT107" i="6" s="1"/>
  <c r="CJ106" i="6"/>
  <c r="CH106" i="6"/>
  <c r="CV105" i="6"/>
  <c r="CJ105" i="6"/>
  <c r="DA105" i="6" s="1"/>
  <c r="CH105" i="6"/>
  <c r="CV104" i="6"/>
  <c r="CJ104" i="6"/>
  <c r="DA104" i="6" s="1"/>
  <c r="CH104" i="6"/>
  <c r="CI104" i="6" s="1"/>
  <c r="CV103" i="6"/>
  <c r="CH103" i="6"/>
  <c r="CI103" i="6" s="1"/>
  <c r="CJ103" i="6"/>
  <c r="DA103" i="6" s="1"/>
  <c r="CI105" i="6" l="1"/>
  <c r="CP124" i="6" s="1"/>
  <c r="CI106" i="6"/>
  <c r="CP123" i="6" s="1"/>
  <c r="DA106" i="6"/>
  <c r="DB125" i="6" s="1"/>
  <c r="CW106" i="6"/>
  <c r="CX106" i="6" s="1"/>
  <c r="CP122" i="6"/>
  <c r="CQ125" i="6"/>
  <c r="CT148" i="6"/>
  <c r="CW147" i="6"/>
  <c r="CK103" i="6"/>
  <c r="CW107" i="6"/>
  <c r="CT108" i="6"/>
  <c r="CX146" i="6"/>
  <c r="CZ146" i="6"/>
  <c r="CQ124" i="6"/>
  <c r="CQ122" i="6"/>
  <c r="CQ123" i="6"/>
  <c r="CK106" i="6"/>
  <c r="CK104" i="6"/>
  <c r="CK105" i="6"/>
  <c r="CV100" i="6"/>
  <c r="CV101" i="6"/>
  <c r="CV102" i="6"/>
  <c r="CH102" i="6"/>
  <c r="CH101" i="6"/>
  <c r="CI101" i="6" s="1"/>
  <c r="CH100" i="6"/>
  <c r="CI100" i="6" s="1"/>
  <c r="CJ102" i="6"/>
  <c r="CJ101" i="6"/>
  <c r="CJ100" i="6"/>
  <c r="DA100" i="6" s="1"/>
  <c r="CI102" i="6" l="1"/>
  <c r="CP121" i="6" s="1"/>
  <c r="CZ106" i="6"/>
  <c r="CP125" i="6"/>
  <c r="CR125" i="6" s="1"/>
  <c r="DB124" i="6"/>
  <c r="CK101" i="6"/>
  <c r="DA101" i="6"/>
  <c r="CR124" i="6"/>
  <c r="DA102" i="6"/>
  <c r="CR122" i="6"/>
  <c r="CR123" i="6"/>
  <c r="DB122" i="6"/>
  <c r="CX107" i="6"/>
  <c r="CZ107" i="6"/>
  <c r="CQ119" i="6"/>
  <c r="CX147" i="6"/>
  <c r="CZ147" i="6"/>
  <c r="CQ120" i="6"/>
  <c r="CQ121" i="6"/>
  <c r="DB121" i="6"/>
  <c r="CK102" i="6"/>
  <c r="CP119" i="6"/>
  <c r="CP120" i="6"/>
  <c r="CT149" i="6"/>
  <c r="CW148" i="6"/>
  <c r="DB123" i="6"/>
  <c r="CK100" i="6"/>
  <c r="CW108" i="6"/>
  <c r="CT109" i="6"/>
  <c r="CV99" i="6"/>
  <c r="CJ99" i="6"/>
  <c r="DA99" i="6" s="1"/>
  <c r="CH99" i="6"/>
  <c r="CR121" i="6" l="1"/>
  <c r="CI99" i="6"/>
  <c r="CP118" i="6" s="1"/>
  <c r="DB120" i="6"/>
  <c r="CR120" i="6"/>
  <c r="CW149" i="6"/>
  <c r="CT150" i="6"/>
  <c r="CW150" i="6" s="1"/>
  <c r="DB119" i="6"/>
  <c r="CR119" i="6"/>
  <c r="CX148" i="6"/>
  <c r="CZ148" i="6"/>
  <c r="CW109" i="6"/>
  <c r="CT110" i="6"/>
  <c r="CX108" i="6"/>
  <c r="CZ108" i="6"/>
  <c r="CQ118" i="6"/>
  <c r="DB118" i="6"/>
  <c r="CV98" i="6"/>
  <c r="CJ98" i="6"/>
  <c r="DA98" i="6" s="1"/>
  <c r="CH98" i="6"/>
  <c r="CH89" i="6"/>
  <c r="CI89" i="6" s="1"/>
  <c r="CH86" i="6"/>
  <c r="CI86" i="6" s="1"/>
  <c r="CH87" i="6"/>
  <c r="CI87" i="6" s="1"/>
  <c r="CH88" i="6"/>
  <c r="CI88" i="6" s="1"/>
  <c r="CH90" i="6"/>
  <c r="CI90" i="6" s="1"/>
  <c r="CH91" i="6"/>
  <c r="CI91" i="6" s="1"/>
  <c r="CH92" i="6"/>
  <c r="CI92" i="6" s="1"/>
  <c r="CH93" i="6"/>
  <c r="CI93" i="6" s="1"/>
  <c r="CH94" i="6"/>
  <c r="CI94" i="6" s="1"/>
  <c r="CH95" i="6"/>
  <c r="CI95" i="6" s="1"/>
  <c r="CH96" i="6"/>
  <c r="CI96" i="6" s="1"/>
  <c r="CH97" i="6"/>
  <c r="CI97" i="6" s="1"/>
  <c r="CH85" i="6"/>
  <c r="CI85" i="6" s="1"/>
  <c r="CH2" i="6"/>
  <c r="CI2" i="6" s="1"/>
  <c r="CR118" i="6" l="1"/>
  <c r="CK99" i="6"/>
  <c r="CI98" i="6"/>
  <c r="CP116" i="6" s="1"/>
  <c r="CW110" i="6"/>
  <c r="CT111" i="6"/>
  <c r="CX109" i="6"/>
  <c r="CZ109" i="6"/>
  <c r="CQ117" i="6"/>
  <c r="DB117" i="6"/>
  <c r="CX150" i="6"/>
  <c r="CZ150" i="6"/>
  <c r="CX149" i="6"/>
  <c r="CZ149" i="6"/>
  <c r="CK98" i="6"/>
  <c r="CV97" i="6"/>
  <c r="CJ97" i="6"/>
  <c r="CV96" i="6"/>
  <c r="CJ96" i="6"/>
  <c r="DA96" i="6" s="1"/>
  <c r="CP117" i="6" l="1"/>
  <c r="DA97" i="6"/>
  <c r="CR117" i="6"/>
  <c r="CP115" i="6"/>
  <c r="CT112" i="6"/>
  <c r="CW111" i="6"/>
  <c r="CQ116" i="6"/>
  <c r="CR116" i="6" s="1"/>
  <c r="DB116" i="6"/>
  <c r="CQ115" i="6"/>
  <c r="CX110" i="6"/>
  <c r="CZ110" i="6"/>
  <c r="CK96" i="6"/>
  <c r="CK97" i="6"/>
  <c r="CV95" i="6"/>
  <c r="CJ95" i="6"/>
  <c r="CP114" i="6"/>
  <c r="DA95" i="6" l="1"/>
  <c r="CR115" i="6"/>
  <c r="DB115" i="6"/>
  <c r="CQ114" i="6"/>
  <c r="CR114" i="6" s="1"/>
  <c r="DB114" i="6"/>
  <c r="CX111" i="6"/>
  <c r="CZ111" i="6"/>
  <c r="CW112" i="6"/>
  <c r="CT113" i="6"/>
  <c r="CK95" i="6"/>
  <c r="CV94" i="6"/>
  <c r="CJ94" i="6"/>
  <c r="DA94" i="6" s="1"/>
  <c r="CP113" i="6"/>
  <c r="CJ93" i="6"/>
  <c r="DA93" i="6" s="1"/>
  <c r="CV93" i="6"/>
  <c r="CX112" i="6" l="1"/>
  <c r="CZ112" i="6"/>
  <c r="CW113" i="6"/>
  <c r="CT114" i="6"/>
  <c r="CQ112" i="6"/>
  <c r="DB112" i="6"/>
  <c r="CP112" i="6"/>
  <c r="CQ113" i="6"/>
  <c r="CR113" i="6" s="1"/>
  <c r="DB113" i="6"/>
  <c r="CK93" i="6"/>
  <c r="CK94" i="6"/>
  <c r="CV92" i="6"/>
  <c r="CP111" i="6"/>
  <c r="CJ92" i="6"/>
  <c r="DA92" i="6" s="1"/>
  <c r="CV91" i="6"/>
  <c r="CV90" i="6"/>
  <c r="CV89" i="6"/>
  <c r="CV88" i="6"/>
  <c r="CV87" i="6"/>
  <c r="CV86" i="6"/>
  <c r="CU86" i="6"/>
  <c r="CU87" i="6" s="1"/>
  <c r="CU88" i="6" s="1"/>
  <c r="CU89" i="6" s="1"/>
  <c r="CU90" i="6" s="1"/>
  <c r="CU91" i="6" s="1"/>
  <c r="CU92" i="6" s="1"/>
  <c r="CU93" i="6" s="1"/>
  <c r="CU94" i="6" s="1"/>
  <c r="CU95" i="6" s="1"/>
  <c r="CU96" i="6" s="1"/>
  <c r="CU97" i="6" s="1"/>
  <c r="CU98" i="6" s="1"/>
  <c r="CU99" i="6" s="1"/>
  <c r="CU100" i="6" s="1"/>
  <c r="CU101" i="6" s="1"/>
  <c r="CU102" i="6" s="1"/>
  <c r="CU103" i="6" s="1"/>
  <c r="CU104" i="6" s="1"/>
  <c r="CU105" i="6" s="1"/>
  <c r="CT86" i="6"/>
  <c r="CT87" i="6" s="1"/>
  <c r="CV85" i="6"/>
  <c r="CV84" i="6"/>
  <c r="CV83" i="6"/>
  <c r="CV82" i="6"/>
  <c r="CV81" i="6"/>
  <c r="CV80" i="6"/>
  <c r="CV79" i="6"/>
  <c r="CV78" i="6"/>
  <c r="CV77" i="6"/>
  <c r="CV76" i="6"/>
  <c r="CV75" i="6"/>
  <c r="CV74" i="6"/>
  <c r="CV73" i="6"/>
  <c r="CV72" i="6"/>
  <c r="CV71" i="6"/>
  <c r="CV70" i="6"/>
  <c r="CV69" i="6"/>
  <c r="CV68" i="6"/>
  <c r="CV67" i="6"/>
  <c r="CV66" i="6"/>
  <c r="CV65" i="6"/>
  <c r="CV64" i="6"/>
  <c r="CU64" i="6"/>
  <c r="CU65" i="6" s="1"/>
  <c r="CU66" i="6" s="1"/>
  <c r="CU67" i="6" s="1"/>
  <c r="CU68" i="6" s="1"/>
  <c r="CU69" i="6" s="1"/>
  <c r="CU70" i="6" s="1"/>
  <c r="CU71" i="6" s="1"/>
  <c r="CU72" i="6" s="1"/>
  <c r="CU73" i="6" s="1"/>
  <c r="CU74" i="6" s="1"/>
  <c r="CU75" i="6" s="1"/>
  <c r="CU76" i="6" s="1"/>
  <c r="CU77" i="6" s="1"/>
  <c r="CU78" i="6" s="1"/>
  <c r="CU79" i="6" s="1"/>
  <c r="CU80" i="6" s="1"/>
  <c r="CU81" i="6" s="1"/>
  <c r="CU82" i="6" s="1"/>
  <c r="CU83" i="6" s="1"/>
  <c r="CU84" i="6" s="1"/>
  <c r="CU85" i="6" s="1"/>
  <c r="CT64" i="6"/>
  <c r="CT65" i="6" s="1"/>
  <c r="CV63" i="6"/>
  <c r="CV62" i="6"/>
  <c r="CV61" i="6"/>
  <c r="CV60" i="6"/>
  <c r="CV59" i="6"/>
  <c r="CV58" i="6"/>
  <c r="CV57" i="6"/>
  <c r="CV56" i="6"/>
  <c r="CV55" i="6"/>
  <c r="CV54" i="6"/>
  <c r="CV53" i="6"/>
  <c r="CV52" i="6"/>
  <c r="CV51" i="6"/>
  <c r="CV50" i="6"/>
  <c r="CV49" i="6"/>
  <c r="CV48" i="6"/>
  <c r="CV47" i="6"/>
  <c r="CV46" i="6"/>
  <c r="CV45" i="6"/>
  <c r="CV44" i="6"/>
  <c r="CV43" i="6"/>
  <c r="CV42" i="6"/>
  <c r="CU42" i="6"/>
  <c r="CU43" i="6" s="1"/>
  <c r="CU44" i="6" s="1"/>
  <c r="CU45" i="6" s="1"/>
  <c r="CU46" i="6" s="1"/>
  <c r="CU47" i="6" s="1"/>
  <c r="CU48" i="6" s="1"/>
  <c r="CU49" i="6" s="1"/>
  <c r="CU50" i="6" s="1"/>
  <c r="CU51" i="6" s="1"/>
  <c r="CU52" i="6" s="1"/>
  <c r="CU53" i="6" s="1"/>
  <c r="CU54" i="6" s="1"/>
  <c r="CU55" i="6" s="1"/>
  <c r="CU56" i="6" s="1"/>
  <c r="CU57" i="6" s="1"/>
  <c r="CU58" i="6" s="1"/>
  <c r="CU59" i="6" s="1"/>
  <c r="CU60" i="6" s="1"/>
  <c r="CU61" i="6" s="1"/>
  <c r="CU62" i="6" s="1"/>
  <c r="CU63" i="6" s="1"/>
  <c r="CT42" i="6"/>
  <c r="CT43" i="6" s="1"/>
  <c r="CV41" i="6"/>
  <c r="CV40" i="6"/>
  <c r="CV39" i="6"/>
  <c r="CV38" i="6"/>
  <c r="CV37" i="6"/>
  <c r="CV36" i="6"/>
  <c r="CV35" i="6"/>
  <c r="CV34" i="6"/>
  <c r="CV33" i="6"/>
  <c r="CV32" i="6"/>
  <c r="CV31" i="6"/>
  <c r="CV30" i="6"/>
  <c r="CV29" i="6"/>
  <c r="CV28" i="6"/>
  <c r="CV27" i="6"/>
  <c r="CV26" i="6"/>
  <c r="CV25" i="6"/>
  <c r="CV24" i="6"/>
  <c r="CV23" i="6"/>
  <c r="CU23" i="6"/>
  <c r="CU24" i="6" s="1"/>
  <c r="CU25" i="6" s="1"/>
  <c r="CU26" i="6" s="1"/>
  <c r="CU27" i="6" s="1"/>
  <c r="CU28" i="6" s="1"/>
  <c r="CU29" i="6" s="1"/>
  <c r="CU30" i="6" s="1"/>
  <c r="CU31" i="6" s="1"/>
  <c r="CU32" i="6" s="1"/>
  <c r="CU33" i="6" s="1"/>
  <c r="CU34" i="6" s="1"/>
  <c r="CU35" i="6" s="1"/>
  <c r="CU36" i="6" s="1"/>
  <c r="CU37" i="6" s="1"/>
  <c r="CU38" i="6" s="1"/>
  <c r="CU39" i="6" s="1"/>
  <c r="CU40" i="6" s="1"/>
  <c r="CU41" i="6" s="1"/>
  <c r="CT23" i="6"/>
  <c r="CV22" i="6"/>
  <c r="CV21" i="6"/>
  <c r="CV20" i="6"/>
  <c r="CV19" i="6"/>
  <c r="CV18" i="6"/>
  <c r="CV17" i="6"/>
  <c r="CV16" i="6"/>
  <c r="CV15" i="6"/>
  <c r="CV14" i="6"/>
  <c r="CV13" i="6"/>
  <c r="CV12" i="6"/>
  <c r="CV11" i="6"/>
  <c r="CV10" i="6"/>
  <c r="CV9" i="6"/>
  <c r="CV8" i="6"/>
  <c r="CV7" i="6"/>
  <c r="CV6" i="6"/>
  <c r="CV5" i="6"/>
  <c r="CV4" i="6"/>
  <c r="CV3" i="6"/>
  <c r="CT2" i="6"/>
  <c r="CV2" i="6"/>
  <c r="CU2" i="6"/>
  <c r="CU3" i="6" s="1"/>
  <c r="CU4" i="6" s="1"/>
  <c r="CU5" i="6" s="1"/>
  <c r="CU6" i="6" s="1"/>
  <c r="CU7" i="6" s="1"/>
  <c r="CU8" i="6" s="1"/>
  <c r="CU9" i="6" s="1"/>
  <c r="CU10" i="6" s="1"/>
  <c r="CU11" i="6" s="1"/>
  <c r="CU12" i="6" s="1"/>
  <c r="CU13" i="6" s="1"/>
  <c r="CU14" i="6" s="1"/>
  <c r="CU15" i="6" s="1"/>
  <c r="CU16" i="6" s="1"/>
  <c r="CU17" i="6" s="1"/>
  <c r="CU18" i="6" s="1"/>
  <c r="CU19" i="6" s="1"/>
  <c r="CU20" i="6" s="1"/>
  <c r="CU21" i="6" s="1"/>
  <c r="CU22" i="6" s="1"/>
  <c r="CP110" i="6"/>
  <c r="CJ91" i="6"/>
  <c r="DA91" i="6" l="1"/>
  <c r="CQ111" i="6"/>
  <c r="CR111" i="6" s="1"/>
  <c r="DB111" i="6"/>
  <c r="CR112" i="6"/>
  <c r="CQ110" i="6"/>
  <c r="CR110" i="6" s="1"/>
  <c r="CT115" i="6"/>
  <c r="CW114" i="6"/>
  <c r="CX113" i="6"/>
  <c r="CZ113" i="6"/>
  <c r="CK91" i="6"/>
  <c r="CW2" i="6"/>
  <c r="CZ2" i="6" s="1"/>
  <c r="CT3" i="6"/>
  <c r="CT4" i="6" s="1"/>
  <c r="CK92" i="6"/>
  <c r="CW23" i="6"/>
  <c r="CT24" i="6"/>
  <c r="CT25" i="6" s="1"/>
  <c r="CW25" i="6" s="1"/>
  <c r="CW43" i="6"/>
  <c r="CT44" i="6"/>
  <c r="CW65" i="6"/>
  <c r="CT66" i="6"/>
  <c r="CW87" i="6"/>
  <c r="CT88" i="6"/>
  <c r="CW42" i="6"/>
  <c r="CW64" i="6"/>
  <c r="CW86" i="6"/>
  <c r="DB110" i="6" l="1"/>
  <c r="CW115" i="6"/>
  <c r="CT116" i="6"/>
  <c r="CX25" i="6"/>
  <c r="CZ25" i="6"/>
  <c r="CX87" i="6"/>
  <c r="CZ87" i="6"/>
  <c r="CT5" i="6"/>
  <c r="CW4" i="6"/>
  <c r="CX64" i="6"/>
  <c r="CZ64" i="6"/>
  <c r="CX2" i="6"/>
  <c r="CX114" i="6"/>
  <c r="CZ114" i="6"/>
  <c r="CX23" i="6"/>
  <c r="CZ23" i="6"/>
  <c r="CX65" i="6"/>
  <c r="CZ65" i="6"/>
  <c r="CX43" i="6"/>
  <c r="CZ43" i="6"/>
  <c r="CX86" i="6"/>
  <c r="CZ86" i="6"/>
  <c r="CX42" i="6"/>
  <c r="CZ42" i="6"/>
  <c r="CW24" i="6"/>
  <c r="CT26" i="6"/>
  <c r="CW26" i="6" s="1"/>
  <c r="CW3" i="6"/>
  <c r="CT89" i="6"/>
  <c r="CW88" i="6"/>
  <c r="CT67" i="6"/>
  <c r="CW66" i="6"/>
  <c r="CT45" i="6"/>
  <c r="CW44" i="6"/>
  <c r="CZ4" i="6" l="1"/>
  <c r="CX4" i="6"/>
  <c r="CT6" i="6"/>
  <c r="CW5" i="6"/>
  <c r="CX66" i="6"/>
  <c r="CZ66" i="6"/>
  <c r="CX3" i="6"/>
  <c r="CZ3" i="6"/>
  <c r="CX88" i="6"/>
  <c r="CZ88" i="6"/>
  <c r="CX26" i="6"/>
  <c r="CZ26" i="6"/>
  <c r="CW116" i="6"/>
  <c r="CT117" i="6"/>
  <c r="CX44" i="6"/>
  <c r="CZ44" i="6"/>
  <c r="CX24" i="6"/>
  <c r="CZ24" i="6"/>
  <c r="CX115" i="6"/>
  <c r="CZ115" i="6"/>
  <c r="CT27" i="6"/>
  <c r="CW27" i="6" s="1"/>
  <c r="CW45" i="6"/>
  <c r="CT46" i="6"/>
  <c r="CW67" i="6"/>
  <c r="CT68" i="6"/>
  <c r="CW89" i="6"/>
  <c r="CT90" i="6"/>
  <c r="CT28" i="6" l="1"/>
  <c r="CX5" i="6"/>
  <c r="CZ5" i="6"/>
  <c r="CX45" i="6"/>
  <c r="CZ45" i="6"/>
  <c r="CX27" i="6"/>
  <c r="CZ27" i="6"/>
  <c r="CX116" i="6"/>
  <c r="CZ116" i="6"/>
  <c r="CT7" i="6"/>
  <c r="CW6" i="6"/>
  <c r="CX89" i="6"/>
  <c r="CZ89" i="6"/>
  <c r="CW117" i="6"/>
  <c r="CT118" i="6"/>
  <c r="CX67" i="6"/>
  <c r="CZ67" i="6"/>
  <c r="CT69" i="6"/>
  <c r="CW68" i="6"/>
  <c r="CT47" i="6"/>
  <c r="CW46" i="6"/>
  <c r="CT91" i="6"/>
  <c r="CW90" i="6"/>
  <c r="CT29" i="6"/>
  <c r="CW28" i="6"/>
  <c r="CX90" i="6" l="1"/>
  <c r="CZ90" i="6"/>
  <c r="CX46" i="6"/>
  <c r="CZ46" i="6"/>
  <c r="CW118" i="6"/>
  <c r="CT119" i="6"/>
  <c r="CX117" i="6"/>
  <c r="CZ117" i="6"/>
  <c r="CX28" i="6"/>
  <c r="CZ28" i="6"/>
  <c r="CX6" i="6"/>
  <c r="CZ6" i="6"/>
  <c r="CX68" i="6"/>
  <c r="CZ68" i="6"/>
  <c r="CW7" i="6"/>
  <c r="CT8" i="6"/>
  <c r="CW91" i="6"/>
  <c r="CT92" i="6"/>
  <c r="CW47" i="6"/>
  <c r="CT48" i="6"/>
  <c r="CW69" i="6"/>
  <c r="CT70" i="6"/>
  <c r="CW29" i="6"/>
  <c r="CT30" i="6"/>
  <c r="CX118" i="6" l="1"/>
  <c r="CZ118" i="6"/>
  <c r="CW119" i="6"/>
  <c r="CT120" i="6"/>
  <c r="CT9" i="6"/>
  <c r="CW8" i="6"/>
  <c r="CX29" i="6"/>
  <c r="CZ29" i="6"/>
  <c r="CX69" i="6"/>
  <c r="CZ69" i="6"/>
  <c r="CX7" i="6"/>
  <c r="CZ7" i="6"/>
  <c r="CX47" i="6"/>
  <c r="CZ47" i="6"/>
  <c r="CX91" i="6"/>
  <c r="CZ91" i="6"/>
  <c r="CW92" i="6"/>
  <c r="CT93" i="6"/>
  <c r="CT31" i="6"/>
  <c r="CW30" i="6"/>
  <c r="CT49" i="6"/>
  <c r="CW48" i="6"/>
  <c r="CT71" i="6"/>
  <c r="CW70" i="6"/>
  <c r="CX92" i="6" l="1"/>
  <c r="CZ92" i="6"/>
  <c r="CZ8" i="6"/>
  <c r="CX8" i="6"/>
  <c r="CW9" i="6"/>
  <c r="CT10" i="6"/>
  <c r="CX119" i="6"/>
  <c r="CZ119" i="6"/>
  <c r="CX48" i="6"/>
  <c r="CZ48" i="6"/>
  <c r="CX30" i="6"/>
  <c r="CZ30" i="6"/>
  <c r="CW120" i="6"/>
  <c r="CT121" i="6"/>
  <c r="CX70" i="6"/>
  <c r="CZ70" i="6"/>
  <c r="CW93" i="6"/>
  <c r="CT94" i="6"/>
  <c r="CW71" i="6"/>
  <c r="CT72" i="6"/>
  <c r="CW49" i="6"/>
  <c r="CT50" i="6"/>
  <c r="CW31" i="6"/>
  <c r="CT32" i="6"/>
  <c r="CX31" i="6" l="1"/>
  <c r="CZ31" i="6"/>
  <c r="CT122" i="6"/>
  <c r="CW121" i="6"/>
  <c r="CW10" i="6"/>
  <c r="CT11" i="6"/>
  <c r="CX9" i="6"/>
  <c r="CZ9" i="6"/>
  <c r="CX120" i="6"/>
  <c r="CZ120" i="6"/>
  <c r="CX71" i="6"/>
  <c r="CZ71" i="6"/>
  <c r="CX49" i="6"/>
  <c r="CZ49" i="6"/>
  <c r="CX93" i="6"/>
  <c r="CZ93" i="6"/>
  <c r="CW94" i="6"/>
  <c r="CT95" i="6"/>
  <c r="CT51" i="6"/>
  <c r="CW50" i="6"/>
  <c r="CT73" i="6"/>
  <c r="CW72" i="6"/>
  <c r="CT33" i="6"/>
  <c r="CW32" i="6"/>
  <c r="CW11" i="6" l="1"/>
  <c r="CT12" i="6"/>
  <c r="CX10" i="6"/>
  <c r="CZ10" i="6"/>
  <c r="CX72" i="6"/>
  <c r="CZ72" i="6"/>
  <c r="CT123" i="6"/>
  <c r="CW122" i="6"/>
  <c r="CX50" i="6"/>
  <c r="CZ50" i="6"/>
  <c r="CX121" i="6"/>
  <c r="CZ121" i="6"/>
  <c r="CX32" i="6"/>
  <c r="CZ32" i="6"/>
  <c r="CX94" i="6"/>
  <c r="CZ94" i="6"/>
  <c r="CT96" i="6"/>
  <c r="CW95" i="6"/>
  <c r="CW33" i="6"/>
  <c r="CT34" i="6"/>
  <c r="CW73" i="6"/>
  <c r="CT74" i="6"/>
  <c r="CW51" i="6"/>
  <c r="CT52" i="6"/>
  <c r="CX122" i="6" l="1"/>
  <c r="CZ122" i="6"/>
  <c r="CX73" i="6"/>
  <c r="CZ73" i="6"/>
  <c r="CX33" i="6"/>
  <c r="CZ33" i="6"/>
  <c r="CX95" i="6"/>
  <c r="CZ95" i="6"/>
  <c r="CT13" i="6"/>
  <c r="CW12" i="6"/>
  <c r="CW123" i="6"/>
  <c r="CT124" i="6"/>
  <c r="CX51" i="6"/>
  <c r="CZ51" i="6"/>
  <c r="CX11" i="6"/>
  <c r="CZ11" i="6"/>
  <c r="CW96" i="6"/>
  <c r="CT97" i="6"/>
  <c r="CT75" i="6"/>
  <c r="CW74" i="6"/>
  <c r="CT35" i="6"/>
  <c r="CW34" i="6"/>
  <c r="CT53" i="6"/>
  <c r="CW52" i="6"/>
  <c r="CP109" i="6"/>
  <c r="CJ90" i="6"/>
  <c r="DA90" i="6" s="1"/>
  <c r="CX34" i="6" l="1"/>
  <c r="CZ34" i="6"/>
  <c r="CW124" i="6"/>
  <c r="CT125" i="6"/>
  <c r="CX123" i="6"/>
  <c r="CZ123" i="6"/>
  <c r="CQ109" i="6"/>
  <c r="CR109" i="6" s="1"/>
  <c r="DB109" i="6"/>
  <c r="CX74" i="6"/>
  <c r="CZ74" i="6"/>
  <c r="CX52" i="6"/>
  <c r="CZ52" i="6"/>
  <c r="CW97" i="6"/>
  <c r="CT98" i="6"/>
  <c r="CX12" i="6"/>
  <c r="CZ12" i="6"/>
  <c r="CX96" i="6"/>
  <c r="CZ96" i="6"/>
  <c r="CW13" i="6"/>
  <c r="CT14" i="6"/>
  <c r="CK90" i="6"/>
  <c r="CW53" i="6"/>
  <c r="CT54" i="6"/>
  <c r="CW35" i="6"/>
  <c r="CT36" i="6"/>
  <c r="CW75" i="6"/>
  <c r="CT76" i="6"/>
  <c r="CW98" i="6" l="1"/>
  <c r="CT99" i="6"/>
  <c r="CT15" i="6"/>
  <c r="CW14" i="6"/>
  <c r="CX53" i="6"/>
  <c r="CZ53" i="6"/>
  <c r="CX97" i="6"/>
  <c r="CZ97" i="6"/>
  <c r="CX75" i="6"/>
  <c r="CZ75" i="6"/>
  <c r="CX13" i="6"/>
  <c r="CZ13" i="6"/>
  <c r="CX124" i="6"/>
  <c r="CZ124" i="6"/>
  <c r="CT126" i="6"/>
  <c r="CW125" i="6"/>
  <c r="CX35" i="6"/>
  <c r="CZ35" i="6"/>
  <c r="CT55" i="6"/>
  <c r="CW54" i="6"/>
  <c r="CT37" i="6"/>
  <c r="CW36" i="6"/>
  <c r="CT77" i="6"/>
  <c r="CW76" i="6"/>
  <c r="CW126" i="6" l="1"/>
  <c r="CT127" i="6"/>
  <c r="CW127" i="6" s="1"/>
  <c r="CX14" i="6"/>
  <c r="CZ14" i="6"/>
  <c r="CW15" i="6"/>
  <c r="CT16" i="6"/>
  <c r="CX125" i="6"/>
  <c r="CZ125" i="6"/>
  <c r="CX54" i="6"/>
  <c r="CZ54" i="6"/>
  <c r="CW99" i="6"/>
  <c r="CT100" i="6"/>
  <c r="CX36" i="6"/>
  <c r="CZ36" i="6"/>
  <c r="CX76" i="6"/>
  <c r="CZ76" i="6"/>
  <c r="CX98" i="6"/>
  <c r="CZ98" i="6"/>
  <c r="CW77" i="6"/>
  <c r="CT78" i="6"/>
  <c r="CW37" i="6"/>
  <c r="CT38" i="6"/>
  <c r="CW55" i="6"/>
  <c r="CT56" i="6"/>
  <c r="CT17" i="6" l="1"/>
  <c r="CW16" i="6"/>
  <c r="CX15" i="6"/>
  <c r="CZ15" i="6"/>
  <c r="CW100" i="6"/>
  <c r="CT101" i="6"/>
  <c r="CX77" i="6"/>
  <c r="CZ77" i="6"/>
  <c r="CX99" i="6"/>
  <c r="CZ99" i="6"/>
  <c r="CX37" i="6"/>
  <c r="CZ37" i="6"/>
  <c r="CX127" i="6"/>
  <c r="CZ127" i="6"/>
  <c r="CX55" i="6"/>
  <c r="CZ55" i="6"/>
  <c r="CX126" i="6"/>
  <c r="CZ126" i="6"/>
  <c r="CT57" i="6"/>
  <c r="CW56" i="6"/>
  <c r="CT39" i="6"/>
  <c r="CW38" i="6"/>
  <c r="CT79" i="6"/>
  <c r="CW78" i="6"/>
  <c r="CT102" i="6" l="1"/>
  <c r="CW101" i="6"/>
  <c r="CX56" i="6"/>
  <c r="CZ56" i="6"/>
  <c r="CX100" i="6"/>
  <c r="CZ100" i="6"/>
  <c r="CX38" i="6"/>
  <c r="CZ38" i="6"/>
  <c r="CX78" i="6"/>
  <c r="CZ78" i="6"/>
  <c r="CX16" i="6"/>
  <c r="CZ16" i="6"/>
  <c r="CT18" i="6"/>
  <c r="CW17" i="6"/>
  <c r="CW79" i="6"/>
  <c r="CT80" i="6"/>
  <c r="CW39" i="6"/>
  <c r="CT40" i="6"/>
  <c r="CW57" i="6"/>
  <c r="CT58" i="6"/>
  <c r="CX57" i="6" l="1"/>
  <c r="CZ57" i="6"/>
  <c r="CW18" i="6"/>
  <c r="CT19" i="6"/>
  <c r="CX17" i="6"/>
  <c r="CZ17" i="6"/>
  <c r="CX39" i="6"/>
  <c r="CZ39" i="6"/>
  <c r="CX101" i="6"/>
  <c r="CZ101" i="6"/>
  <c r="CX79" i="6"/>
  <c r="CZ79" i="6"/>
  <c r="CW102" i="6"/>
  <c r="CT103" i="6"/>
  <c r="CT41" i="6"/>
  <c r="CW41" i="6" s="1"/>
  <c r="CW40" i="6"/>
  <c r="CT59" i="6"/>
  <c r="CW58" i="6"/>
  <c r="CT81" i="6"/>
  <c r="CW80" i="6"/>
  <c r="CX41" i="6" l="1"/>
  <c r="CZ41" i="6"/>
  <c r="CX80" i="6"/>
  <c r="CZ80" i="6"/>
  <c r="CX40" i="6"/>
  <c r="CZ40" i="6"/>
  <c r="CX102" i="6"/>
  <c r="CZ102" i="6"/>
  <c r="CX18" i="6"/>
  <c r="CZ18" i="6"/>
  <c r="CW103" i="6"/>
  <c r="CT104" i="6"/>
  <c r="CT20" i="6"/>
  <c r="CW19" i="6"/>
  <c r="CX58" i="6"/>
  <c r="CZ58" i="6"/>
  <c r="CW59" i="6"/>
  <c r="CT60" i="6"/>
  <c r="CW81" i="6"/>
  <c r="CT82" i="6"/>
  <c r="CX103" i="6" l="1"/>
  <c r="CZ103" i="6"/>
  <c r="CX19" i="6"/>
  <c r="CZ19" i="6"/>
  <c r="CT105" i="6"/>
  <c r="CW105" i="6" s="1"/>
  <c r="CW104" i="6"/>
  <c r="CX81" i="6"/>
  <c r="CZ81" i="6"/>
  <c r="CT21" i="6"/>
  <c r="CW20" i="6"/>
  <c r="CX59" i="6"/>
  <c r="CZ59" i="6"/>
  <c r="CT83" i="6"/>
  <c r="CW82" i="6"/>
  <c r="CT61" i="6"/>
  <c r="CW60" i="6"/>
  <c r="CX60" i="6" l="1"/>
  <c r="CZ60" i="6"/>
  <c r="CX104" i="6"/>
  <c r="CZ104" i="6"/>
  <c r="CX105" i="6"/>
  <c r="CZ105" i="6"/>
  <c r="CX20" i="6"/>
  <c r="CZ20" i="6"/>
  <c r="CX82" i="6"/>
  <c r="CZ82" i="6"/>
  <c r="CW21" i="6"/>
  <c r="CT22" i="6"/>
  <c r="CW22" i="6" s="1"/>
  <c r="CW61" i="6"/>
  <c r="CT62" i="6"/>
  <c r="CW83" i="6"/>
  <c r="CT84" i="6"/>
  <c r="CX83" i="6" l="1"/>
  <c r="CZ83" i="6"/>
  <c r="CX22" i="6"/>
  <c r="CZ22" i="6"/>
  <c r="CX61" i="6"/>
  <c r="CZ61" i="6"/>
  <c r="CX21" i="6"/>
  <c r="CZ21" i="6"/>
  <c r="CT63" i="6"/>
  <c r="CW63" i="6" s="1"/>
  <c r="CW62" i="6"/>
  <c r="CT85" i="6"/>
  <c r="CW85" i="6" s="1"/>
  <c r="CW84" i="6"/>
  <c r="CX84" i="6" l="1"/>
  <c r="CZ84" i="6"/>
  <c r="CX85" i="6"/>
  <c r="CZ85" i="6"/>
  <c r="CX62" i="6"/>
  <c r="CZ62" i="6"/>
  <c r="CX63" i="6"/>
  <c r="CZ63" i="6"/>
  <c r="CP108" i="6"/>
  <c r="CJ89" i="6"/>
  <c r="DA89" i="6" s="1"/>
  <c r="CJ87" i="6"/>
  <c r="DA87" i="6" s="1"/>
  <c r="CJ88" i="6"/>
  <c r="DA88" i="6" s="1"/>
  <c r="CP107" i="6" l="1"/>
  <c r="CQ106" i="6"/>
  <c r="CQ107" i="6"/>
  <c r="CR107" i="6" s="1"/>
  <c r="CP106" i="6"/>
  <c r="CP105" i="6"/>
  <c r="CQ108" i="6"/>
  <c r="CR108" i="6" s="1"/>
  <c r="DB108" i="6"/>
  <c r="CK89" i="6"/>
  <c r="CK88" i="6"/>
  <c r="CK87" i="6"/>
  <c r="B2" i="20"/>
  <c r="C2" i="20" s="1"/>
  <c r="K2" i="20" s="1"/>
  <c r="B3" i="20"/>
  <c r="D3" i="20" s="1"/>
  <c r="L3" i="20" s="1"/>
  <c r="C3" i="20"/>
  <c r="K3" i="20" s="1"/>
  <c r="B4" i="20"/>
  <c r="C4" i="20" s="1"/>
  <c r="K4" i="20" s="1"/>
  <c r="B5" i="20"/>
  <c r="B6" i="20"/>
  <c r="C6" i="20"/>
  <c r="K6" i="20" s="1"/>
  <c r="D6" i="20"/>
  <c r="L6" i="20" s="1"/>
  <c r="J6" i="20"/>
  <c r="B7" i="20"/>
  <c r="D7" i="20" s="1"/>
  <c r="L7" i="20" s="1"/>
  <c r="B8" i="20"/>
  <c r="B9" i="20"/>
  <c r="C9" i="20" s="1"/>
  <c r="K9" i="20" s="1"/>
  <c r="B10" i="20"/>
  <c r="J10" i="20" s="1"/>
  <c r="B11" i="20"/>
  <c r="D11" i="20" s="1"/>
  <c r="L11" i="20" s="1"/>
  <c r="B12" i="20"/>
  <c r="C12" i="20" s="1"/>
  <c r="K12" i="20" s="1"/>
  <c r="B13" i="20"/>
  <c r="B14" i="20"/>
  <c r="D14" i="20" s="1"/>
  <c r="L14" i="20" s="1"/>
  <c r="C14" i="20"/>
  <c r="K14" i="20" s="1"/>
  <c r="J14" i="20"/>
  <c r="B15" i="20"/>
  <c r="D15" i="20" s="1"/>
  <c r="L15" i="20" s="1"/>
  <c r="B16" i="20"/>
  <c r="C16" i="20"/>
  <c r="K16" i="20" s="1"/>
  <c r="B17" i="20"/>
  <c r="B18" i="20"/>
  <c r="C18" i="20" s="1"/>
  <c r="K18" i="20" s="1"/>
  <c r="B19" i="20"/>
  <c r="D19" i="20" s="1"/>
  <c r="L19" i="20" s="1"/>
  <c r="B20" i="20"/>
  <c r="C20" i="20"/>
  <c r="K20" i="20" s="1"/>
  <c r="B21" i="20"/>
  <c r="C21" i="20" s="1"/>
  <c r="K21" i="20" s="1"/>
  <c r="B22" i="20"/>
  <c r="C22" i="20"/>
  <c r="K22" i="20" s="1"/>
  <c r="D22" i="20"/>
  <c r="J22" i="20"/>
  <c r="L22" i="20"/>
  <c r="B23" i="20"/>
  <c r="D23" i="20" s="1"/>
  <c r="L23" i="20" s="1"/>
  <c r="U27" i="20"/>
  <c r="U28" i="20"/>
  <c r="U29" i="20"/>
  <c r="V29" i="20"/>
  <c r="A2" i="18"/>
  <c r="C2" i="18"/>
  <c r="D2" i="18"/>
  <c r="F2" i="18"/>
  <c r="A3" i="18"/>
  <c r="C3" i="18"/>
  <c r="D3" i="18"/>
  <c r="E3" i="18"/>
  <c r="F3" i="18" s="1"/>
  <c r="A4" i="18"/>
  <c r="C4" i="18"/>
  <c r="D4" i="18"/>
  <c r="E4" i="18"/>
  <c r="F4" i="18" s="1"/>
  <c r="A5" i="18"/>
  <c r="C5" i="18"/>
  <c r="D5" i="18"/>
  <c r="E5" i="18"/>
  <c r="F5" i="18" s="1"/>
  <c r="A6" i="18"/>
  <c r="C6" i="18"/>
  <c r="D6" i="18"/>
  <c r="E6" i="18"/>
  <c r="F6" i="18" s="1"/>
  <c r="A7" i="18"/>
  <c r="C7" i="18"/>
  <c r="D7" i="18"/>
  <c r="E7" i="18"/>
  <c r="F7" i="18" s="1"/>
  <c r="A8" i="18"/>
  <c r="C8" i="18"/>
  <c r="D8" i="18"/>
  <c r="E8" i="18"/>
  <c r="F8" i="18" s="1"/>
  <c r="A9" i="18"/>
  <c r="C9" i="18"/>
  <c r="D9" i="18"/>
  <c r="E9" i="18"/>
  <c r="F9" i="18" s="1"/>
  <c r="A10" i="18"/>
  <c r="C10" i="18"/>
  <c r="D10" i="18"/>
  <c r="E10" i="18"/>
  <c r="F10" i="18" s="1"/>
  <c r="A11" i="18"/>
  <c r="C11" i="18"/>
  <c r="D11" i="18"/>
  <c r="E11" i="18"/>
  <c r="F11" i="18" s="1"/>
  <c r="A12" i="18"/>
  <c r="C12" i="18"/>
  <c r="D12" i="18"/>
  <c r="E12" i="18"/>
  <c r="F12" i="18" s="1"/>
  <c r="A13" i="18"/>
  <c r="C13" i="18"/>
  <c r="D13" i="18"/>
  <c r="I13" i="18" s="1"/>
  <c r="E13" i="18"/>
  <c r="F13" i="18" s="1"/>
  <c r="A14" i="18"/>
  <c r="C14" i="18"/>
  <c r="D14" i="18"/>
  <c r="E14" i="18"/>
  <c r="F14" i="18" s="1"/>
  <c r="A15" i="18"/>
  <c r="C15" i="18"/>
  <c r="D15" i="18"/>
  <c r="E15" i="18"/>
  <c r="F15" i="18" s="1"/>
  <c r="A16" i="18"/>
  <c r="C16" i="18"/>
  <c r="D16" i="18"/>
  <c r="E16" i="18"/>
  <c r="F16" i="18" s="1"/>
  <c r="A17" i="18"/>
  <c r="C17" i="18"/>
  <c r="D17" i="18"/>
  <c r="E17" i="18"/>
  <c r="F17" i="18" s="1"/>
  <c r="A18" i="18"/>
  <c r="C18" i="18"/>
  <c r="D18" i="18"/>
  <c r="E18" i="18"/>
  <c r="F18" i="18" s="1"/>
  <c r="A19" i="18"/>
  <c r="C19" i="18"/>
  <c r="D19" i="18"/>
  <c r="E19" i="18"/>
  <c r="F19" i="18" s="1"/>
  <c r="A20" i="18"/>
  <c r="C20" i="18"/>
  <c r="D20" i="18"/>
  <c r="E20" i="18"/>
  <c r="F20" i="18" s="1"/>
  <c r="A21" i="18"/>
  <c r="C21" i="18"/>
  <c r="D21" i="18"/>
  <c r="E21" i="18"/>
  <c r="F21" i="18" s="1"/>
  <c r="A22" i="18"/>
  <c r="C22" i="18"/>
  <c r="D22" i="18"/>
  <c r="E22" i="18"/>
  <c r="F22" i="18" s="1"/>
  <c r="A23" i="18"/>
  <c r="C23" i="18"/>
  <c r="D23" i="18"/>
  <c r="E23" i="18"/>
  <c r="F23" i="18" s="1"/>
  <c r="A24" i="18"/>
  <c r="C24" i="18"/>
  <c r="D24" i="18"/>
  <c r="E24" i="18"/>
  <c r="F24" i="18" s="1"/>
  <c r="A25" i="18"/>
  <c r="C25" i="18"/>
  <c r="D25" i="18"/>
  <c r="E25" i="18"/>
  <c r="F25" i="18" s="1"/>
  <c r="A26" i="18"/>
  <c r="C26" i="18"/>
  <c r="D26" i="18"/>
  <c r="E26" i="18"/>
  <c r="F26" i="18" s="1"/>
  <c r="A27" i="18"/>
  <c r="C27" i="18"/>
  <c r="D27" i="18"/>
  <c r="E27" i="18"/>
  <c r="F27" i="18" s="1"/>
  <c r="A28" i="18"/>
  <c r="C28" i="18"/>
  <c r="D28" i="18"/>
  <c r="E28" i="18"/>
  <c r="F28" i="18" s="1"/>
  <c r="A29" i="18"/>
  <c r="C29" i="18"/>
  <c r="D29" i="18"/>
  <c r="E29" i="18"/>
  <c r="F29" i="18" s="1"/>
  <c r="A30" i="18"/>
  <c r="C30" i="18"/>
  <c r="D30" i="18"/>
  <c r="E30" i="18"/>
  <c r="F30" i="18" s="1"/>
  <c r="A31" i="18"/>
  <c r="C31" i="18"/>
  <c r="D31" i="18"/>
  <c r="E31" i="18"/>
  <c r="F31" i="18" s="1"/>
  <c r="A32" i="18"/>
  <c r="C32" i="18"/>
  <c r="D32" i="18"/>
  <c r="E32" i="18"/>
  <c r="F32" i="18" s="1"/>
  <c r="A33" i="18"/>
  <c r="C33" i="18"/>
  <c r="D33" i="18"/>
  <c r="E33" i="18"/>
  <c r="F33" i="18" s="1"/>
  <c r="A34" i="18"/>
  <c r="C34" i="18"/>
  <c r="D34" i="18"/>
  <c r="E34" i="18"/>
  <c r="F34" i="18" s="1"/>
  <c r="A35" i="18"/>
  <c r="C35" i="18"/>
  <c r="D35" i="18"/>
  <c r="E35" i="18"/>
  <c r="F35" i="18" s="1"/>
  <c r="A36" i="18"/>
  <c r="C36" i="18"/>
  <c r="D36" i="18"/>
  <c r="E36" i="18"/>
  <c r="F36" i="18" s="1"/>
  <c r="A37" i="18"/>
  <c r="C37" i="18"/>
  <c r="D37" i="18"/>
  <c r="E37" i="18"/>
  <c r="F37" i="18" s="1"/>
  <c r="A38" i="18"/>
  <c r="C38" i="18"/>
  <c r="D38" i="18"/>
  <c r="E38" i="18"/>
  <c r="F38" i="18" s="1"/>
  <c r="A39" i="18"/>
  <c r="C39" i="18"/>
  <c r="D39" i="18"/>
  <c r="E39" i="18"/>
  <c r="F39" i="18" s="1"/>
  <c r="A40" i="18"/>
  <c r="C40" i="18"/>
  <c r="D40" i="18"/>
  <c r="E40" i="18"/>
  <c r="F40" i="18" s="1"/>
  <c r="A41" i="18"/>
  <c r="C41" i="18"/>
  <c r="D41" i="18"/>
  <c r="E41" i="18"/>
  <c r="F41" i="18" s="1"/>
  <c r="A42" i="18"/>
  <c r="C42" i="18"/>
  <c r="D42" i="18"/>
  <c r="E42" i="18"/>
  <c r="F42" i="18" s="1"/>
  <c r="A43" i="18"/>
  <c r="C43" i="18"/>
  <c r="D43" i="18"/>
  <c r="I43" i="18" s="1"/>
  <c r="E43" i="18"/>
  <c r="F43" i="18" s="1"/>
  <c r="A44" i="18"/>
  <c r="C44" i="18"/>
  <c r="D44" i="18"/>
  <c r="E44" i="18"/>
  <c r="F44" i="18" s="1"/>
  <c r="A45" i="18"/>
  <c r="C45" i="18"/>
  <c r="D45" i="18"/>
  <c r="E45" i="18"/>
  <c r="F45" i="18" s="1"/>
  <c r="A46" i="18"/>
  <c r="C46" i="18"/>
  <c r="D46" i="18"/>
  <c r="E46" i="18"/>
  <c r="F46" i="18" s="1"/>
  <c r="A47" i="18"/>
  <c r="C47" i="18"/>
  <c r="D47" i="18"/>
  <c r="E47" i="18"/>
  <c r="F47" i="18" s="1"/>
  <c r="A48" i="18"/>
  <c r="C48" i="18"/>
  <c r="D48" i="18"/>
  <c r="E48" i="18"/>
  <c r="F48" i="18" s="1"/>
  <c r="A49" i="18"/>
  <c r="C49" i="18"/>
  <c r="D49" i="18"/>
  <c r="E49" i="18"/>
  <c r="F49" i="18" s="1"/>
  <c r="A50" i="18"/>
  <c r="C50" i="18"/>
  <c r="D50" i="18"/>
  <c r="E50" i="18"/>
  <c r="F50" i="18" s="1"/>
  <c r="A51" i="18"/>
  <c r="C51" i="18"/>
  <c r="D51" i="18"/>
  <c r="I51" i="18" s="1"/>
  <c r="E51" i="18"/>
  <c r="F51" i="18" s="1"/>
  <c r="A52" i="18"/>
  <c r="C52" i="18"/>
  <c r="D52" i="18"/>
  <c r="E52" i="18"/>
  <c r="F52" i="18" s="1"/>
  <c r="A53" i="18"/>
  <c r="C53" i="18"/>
  <c r="D53" i="18"/>
  <c r="E53" i="18"/>
  <c r="F53" i="18" s="1"/>
  <c r="A54" i="18"/>
  <c r="C54" i="18"/>
  <c r="D54" i="18"/>
  <c r="E54" i="18"/>
  <c r="F54" i="18" s="1"/>
  <c r="A55" i="18"/>
  <c r="C55" i="18"/>
  <c r="D55" i="18"/>
  <c r="E55" i="18"/>
  <c r="F55" i="18" s="1"/>
  <c r="A56" i="18"/>
  <c r="C56" i="18"/>
  <c r="D56" i="18"/>
  <c r="E56" i="18"/>
  <c r="F56" i="18" s="1"/>
  <c r="A57" i="18"/>
  <c r="C57" i="18"/>
  <c r="D57" i="18"/>
  <c r="E57" i="18"/>
  <c r="F57" i="18" s="1"/>
  <c r="A58" i="18"/>
  <c r="C58" i="18"/>
  <c r="D58" i="18"/>
  <c r="E58" i="18"/>
  <c r="F58" i="18" s="1"/>
  <c r="A59" i="18"/>
  <c r="C59" i="18"/>
  <c r="D59" i="18"/>
  <c r="E59" i="18"/>
  <c r="F59" i="18" s="1"/>
  <c r="A60" i="18"/>
  <c r="C60" i="18"/>
  <c r="D60" i="18"/>
  <c r="E60" i="18"/>
  <c r="F60" i="18" s="1"/>
  <c r="A61" i="18"/>
  <c r="C61" i="18"/>
  <c r="D61" i="18"/>
  <c r="I62" i="18" s="1"/>
  <c r="E61" i="18"/>
  <c r="F61" i="18" s="1"/>
  <c r="A62" i="18"/>
  <c r="C62" i="18"/>
  <c r="D62" i="18"/>
  <c r="E62" i="18"/>
  <c r="F62" i="18" s="1"/>
  <c r="A63" i="18"/>
  <c r="C63" i="18"/>
  <c r="D63" i="18"/>
  <c r="E63" i="18"/>
  <c r="F63" i="18" s="1"/>
  <c r="A64" i="18"/>
  <c r="C64" i="18"/>
  <c r="D64" i="18"/>
  <c r="E64" i="18"/>
  <c r="F64" i="18" s="1"/>
  <c r="A65" i="18"/>
  <c r="C65" i="18"/>
  <c r="D65" i="18"/>
  <c r="E65" i="18"/>
  <c r="F65" i="18" s="1"/>
  <c r="A66" i="18"/>
  <c r="C66" i="18"/>
  <c r="D66" i="18"/>
  <c r="E66" i="18"/>
  <c r="F66" i="18" s="1"/>
  <c r="A67" i="18"/>
  <c r="C67" i="18"/>
  <c r="D67" i="18"/>
  <c r="E67" i="18"/>
  <c r="F67" i="18" s="1"/>
  <c r="A68" i="18"/>
  <c r="C68" i="18"/>
  <c r="D68" i="18"/>
  <c r="E68" i="18"/>
  <c r="F68" i="18" s="1"/>
  <c r="A69" i="18"/>
  <c r="C69" i="18"/>
  <c r="D69" i="18"/>
  <c r="E69" i="18"/>
  <c r="F69" i="18" s="1"/>
  <c r="A70" i="18"/>
  <c r="C70" i="18"/>
  <c r="D70" i="18"/>
  <c r="I70" i="18" s="1"/>
  <c r="E70" i="18"/>
  <c r="F70" i="18" s="1"/>
  <c r="A71" i="18"/>
  <c r="C71" i="18"/>
  <c r="D71" i="18"/>
  <c r="E71" i="18"/>
  <c r="F71" i="18" s="1"/>
  <c r="A72" i="18"/>
  <c r="C72" i="18"/>
  <c r="D72" i="18"/>
  <c r="E72" i="18"/>
  <c r="F72" i="18" s="1"/>
  <c r="A73" i="18"/>
  <c r="C73" i="18"/>
  <c r="D73" i="18"/>
  <c r="E73" i="18"/>
  <c r="F73" i="18" s="1"/>
  <c r="A74" i="18"/>
  <c r="C74" i="18"/>
  <c r="D74" i="18"/>
  <c r="E74" i="18"/>
  <c r="F74" i="18" s="1"/>
  <c r="A75" i="18"/>
  <c r="C75" i="18"/>
  <c r="D75" i="18"/>
  <c r="E75" i="18"/>
  <c r="F75" i="18" s="1"/>
  <c r="A76" i="18"/>
  <c r="C76" i="18"/>
  <c r="D76" i="18"/>
  <c r="E76" i="18"/>
  <c r="F76" i="18" s="1"/>
  <c r="A77" i="18"/>
  <c r="C77" i="18"/>
  <c r="D77" i="18"/>
  <c r="E77" i="18"/>
  <c r="F77" i="18" s="1"/>
  <c r="A78" i="18"/>
  <c r="C78" i="18"/>
  <c r="D78" i="18"/>
  <c r="I78" i="18" s="1"/>
  <c r="E78" i="18"/>
  <c r="F78" i="18" s="1"/>
  <c r="A79" i="18"/>
  <c r="C79" i="18"/>
  <c r="D79" i="18"/>
  <c r="E79" i="18"/>
  <c r="F79" i="18" s="1"/>
  <c r="A80" i="18"/>
  <c r="C80" i="18"/>
  <c r="D80" i="18"/>
  <c r="E80" i="18"/>
  <c r="F80" i="18" s="1"/>
  <c r="A81" i="18"/>
  <c r="C81" i="18"/>
  <c r="D81" i="18"/>
  <c r="E81" i="18"/>
  <c r="F81" i="18" s="1"/>
  <c r="A82" i="18"/>
  <c r="C82" i="18"/>
  <c r="D82" i="18"/>
  <c r="E82" i="18"/>
  <c r="F82" i="18" s="1"/>
  <c r="A83" i="18"/>
  <c r="C83" i="18"/>
  <c r="D83" i="18"/>
  <c r="E83" i="18"/>
  <c r="F83" i="18" s="1"/>
  <c r="A84" i="18"/>
  <c r="C84" i="18"/>
  <c r="D84" i="18"/>
  <c r="I84" i="18" s="1"/>
  <c r="E84" i="18"/>
  <c r="F84" i="18" s="1"/>
  <c r="A85" i="18"/>
  <c r="C85" i="18"/>
  <c r="D85" i="18"/>
  <c r="E85" i="18"/>
  <c r="F85" i="18" s="1"/>
  <c r="A86" i="18"/>
  <c r="C86" i="18"/>
  <c r="D86" i="18"/>
  <c r="I86" i="18" s="1"/>
  <c r="E86" i="18"/>
  <c r="F86" i="18" s="1"/>
  <c r="A87" i="18"/>
  <c r="C87" i="18"/>
  <c r="D87" i="18"/>
  <c r="E87" i="18"/>
  <c r="F87" i="18" s="1"/>
  <c r="A88" i="18"/>
  <c r="C88" i="18"/>
  <c r="D88" i="18"/>
  <c r="E88" i="18"/>
  <c r="F88" i="18" s="1"/>
  <c r="A89" i="18"/>
  <c r="C89" i="18"/>
  <c r="D89" i="18"/>
  <c r="E89" i="18"/>
  <c r="F89" i="18" s="1"/>
  <c r="A90" i="18"/>
  <c r="C90" i="18"/>
  <c r="D90" i="18"/>
  <c r="E90" i="18"/>
  <c r="F90" i="18" s="1"/>
  <c r="A91" i="18"/>
  <c r="C91" i="18"/>
  <c r="D91" i="18"/>
  <c r="E91" i="18"/>
  <c r="F91" i="18" s="1"/>
  <c r="A92" i="18"/>
  <c r="C92" i="18"/>
  <c r="D92" i="18"/>
  <c r="E92" i="18"/>
  <c r="F92" i="18" s="1"/>
  <c r="A93" i="18"/>
  <c r="C93" i="18"/>
  <c r="D93" i="18"/>
  <c r="E93" i="18"/>
  <c r="F93" i="18" s="1"/>
  <c r="A94" i="18"/>
  <c r="C94" i="18"/>
  <c r="D94" i="18"/>
  <c r="E94" i="18"/>
  <c r="F94" i="18" s="1"/>
  <c r="A95" i="18"/>
  <c r="C95" i="18"/>
  <c r="D95" i="18"/>
  <c r="E95" i="18"/>
  <c r="F95" i="18" s="1"/>
  <c r="A96" i="18"/>
  <c r="C96" i="18"/>
  <c r="D96" i="18"/>
  <c r="E96" i="18"/>
  <c r="A97" i="18"/>
  <c r="C97" i="18"/>
  <c r="D97" i="18"/>
  <c r="E97" i="18"/>
  <c r="F97" i="18" s="1"/>
  <c r="A98" i="18"/>
  <c r="C98" i="18"/>
  <c r="D98" i="18"/>
  <c r="E98" i="18"/>
  <c r="F98" i="18" s="1"/>
  <c r="A99" i="18"/>
  <c r="C99" i="18"/>
  <c r="D99" i="18"/>
  <c r="E99" i="18"/>
  <c r="F99" i="18" s="1"/>
  <c r="A100" i="18"/>
  <c r="C100" i="18"/>
  <c r="D100" i="18"/>
  <c r="E100" i="18"/>
  <c r="F100" i="18" s="1"/>
  <c r="A101" i="18"/>
  <c r="C101" i="18"/>
  <c r="D101" i="18"/>
  <c r="E101" i="18"/>
  <c r="F101" i="18" s="1"/>
  <c r="A102" i="18"/>
  <c r="C102" i="18"/>
  <c r="D102" i="18"/>
  <c r="E102" i="18"/>
  <c r="F102" i="18" s="1"/>
  <c r="A103" i="18"/>
  <c r="C103" i="18"/>
  <c r="D103" i="18"/>
  <c r="E103" i="18"/>
  <c r="F103" i="18" s="1"/>
  <c r="A104" i="18"/>
  <c r="C104" i="18"/>
  <c r="D104" i="18"/>
  <c r="E104" i="18"/>
  <c r="F104" i="18" s="1"/>
  <c r="A105" i="18"/>
  <c r="C105" i="18"/>
  <c r="D105" i="18"/>
  <c r="E105" i="18"/>
  <c r="F105" i="18" s="1"/>
  <c r="A106" i="18"/>
  <c r="C106" i="18"/>
  <c r="D106" i="18"/>
  <c r="E106" i="18"/>
  <c r="F106" i="18" s="1"/>
  <c r="A107" i="18"/>
  <c r="C107" i="18"/>
  <c r="D107" i="18"/>
  <c r="E107" i="18"/>
  <c r="F107" i="18" s="1"/>
  <c r="A108" i="18"/>
  <c r="C108" i="18"/>
  <c r="D108" i="18"/>
  <c r="E108" i="18"/>
  <c r="F108" i="18" s="1"/>
  <c r="A109" i="18"/>
  <c r="C109" i="18"/>
  <c r="D109" i="18"/>
  <c r="E109" i="18"/>
  <c r="F109" i="18" s="1"/>
  <c r="A110" i="18"/>
  <c r="C110" i="18"/>
  <c r="D110" i="18"/>
  <c r="E110" i="18"/>
  <c r="F110" i="18" s="1"/>
  <c r="A111" i="18"/>
  <c r="C111" i="18"/>
  <c r="D111" i="18"/>
  <c r="E111" i="18"/>
  <c r="F111" i="18" s="1"/>
  <c r="A112" i="18"/>
  <c r="C112" i="18"/>
  <c r="D112" i="18"/>
  <c r="E112" i="18"/>
  <c r="F112" i="18" s="1"/>
  <c r="A113" i="18"/>
  <c r="C113" i="18"/>
  <c r="D113" i="18"/>
  <c r="E113" i="18"/>
  <c r="F113" i="18" s="1"/>
  <c r="A114" i="18"/>
  <c r="C114" i="18"/>
  <c r="D114" i="18"/>
  <c r="E114" i="18"/>
  <c r="F114" i="18" s="1"/>
  <c r="A115" i="18"/>
  <c r="C115" i="18"/>
  <c r="D115" i="18"/>
  <c r="E115" i="18"/>
  <c r="F115" i="18" s="1"/>
  <c r="A116" i="18"/>
  <c r="C116" i="18"/>
  <c r="D116" i="18"/>
  <c r="E116" i="18"/>
  <c r="F116" i="18" s="1"/>
  <c r="A117" i="18"/>
  <c r="C117" i="18"/>
  <c r="D117" i="18"/>
  <c r="E117" i="18"/>
  <c r="F117" i="18" s="1"/>
  <c r="A118" i="18"/>
  <c r="C118" i="18"/>
  <c r="D118" i="18"/>
  <c r="E118" i="18"/>
  <c r="F118" i="18" s="1"/>
  <c r="A119" i="18"/>
  <c r="C119" i="18"/>
  <c r="D119" i="18"/>
  <c r="E119" i="18"/>
  <c r="F119" i="18" s="1"/>
  <c r="A120" i="18"/>
  <c r="C120" i="18"/>
  <c r="D120" i="18"/>
  <c r="E120" i="18"/>
  <c r="F120" i="18" s="1"/>
  <c r="A121" i="18"/>
  <c r="C121" i="18"/>
  <c r="D121" i="18"/>
  <c r="E121" i="18"/>
  <c r="F121" i="18" s="1"/>
  <c r="A122" i="18"/>
  <c r="C122" i="18"/>
  <c r="D122" i="18"/>
  <c r="E122" i="18"/>
  <c r="F122" i="18" s="1"/>
  <c r="A123" i="18"/>
  <c r="C123" i="18"/>
  <c r="D123" i="18"/>
  <c r="I123" i="18" s="1"/>
  <c r="E123" i="18"/>
  <c r="F123" i="18" s="1"/>
  <c r="A124" i="18"/>
  <c r="C124" i="18"/>
  <c r="D124" i="18"/>
  <c r="E124" i="18"/>
  <c r="F124" i="18" s="1"/>
  <c r="A125" i="18"/>
  <c r="C125" i="18"/>
  <c r="D125" i="18"/>
  <c r="I125" i="18" s="1"/>
  <c r="E125" i="18"/>
  <c r="F125" i="18" s="1"/>
  <c r="A126" i="18"/>
  <c r="C126" i="18"/>
  <c r="D126" i="18"/>
  <c r="E126" i="18"/>
  <c r="F126" i="18" s="1"/>
  <c r="A127" i="18"/>
  <c r="C127" i="18"/>
  <c r="D127" i="18"/>
  <c r="I127" i="18" s="1"/>
  <c r="E127" i="18"/>
  <c r="F127" i="18" s="1"/>
  <c r="A128" i="18"/>
  <c r="C128" i="18"/>
  <c r="D128" i="18"/>
  <c r="E128" i="18"/>
  <c r="F128" i="18" s="1"/>
  <c r="A129" i="18"/>
  <c r="C129" i="18"/>
  <c r="D129" i="18"/>
  <c r="E129" i="18"/>
  <c r="F129" i="18" s="1"/>
  <c r="A130" i="18"/>
  <c r="C130" i="18"/>
  <c r="D130" i="18"/>
  <c r="E130" i="18"/>
  <c r="F130" i="18" s="1"/>
  <c r="A131" i="18"/>
  <c r="C131" i="18"/>
  <c r="D131" i="18"/>
  <c r="E131" i="18"/>
  <c r="F131" i="18" s="1"/>
  <c r="A132" i="18"/>
  <c r="C132" i="18"/>
  <c r="D132" i="18"/>
  <c r="E132" i="18"/>
  <c r="F132" i="18" s="1"/>
  <c r="A133" i="18"/>
  <c r="C133" i="18"/>
  <c r="D133" i="18"/>
  <c r="E133" i="18"/>
  <c r="F133" i="18" s="1"/>
  <c r="A134" i="18"/>
  <c r="C134" i="18"/>
  <c r="D134" i="18"/>
  <c r="E134" i="18"/>
  <c r="F134" i="18" s="1"/>
  <c r="A135" i="18"/>
  <c r="C135" i="18"/>
  <c r="D135" i="18"/>
  <c r="E135" i="18"/>
  <c r="F135" i="18" s="1"/>
  <c r="A136" i="18"/>
  <c r="C136" i="18"/>
  <c r="D136" i="18"/>
  <c r="E136" i="18"/>
  <c r="F136" i="18" s="1"/>
  <c r="A137" i="18"/>
  <c r="C137" i="18"/>
  <c r="D137" i="18"/>
  <c r="E137" i="18"/>
  <c r="F137" i="18" s="1"/>
  <c r="A138" i="18"/>
  <c r="C138" i="18"/>
  <c r="D138" i="18"/>
  <c r="E138" i="18"/>
  <c r="F138" i="18" s="1"/>
  <c r="A139" i="18"/>
  <c r="C139" i="18"/>
  <c r="D139" i="18"/>
  <c r="E139" i="18"/>
  <c r="F139" i="18" s="1"/>
  <c r="A140" i="18"/>
  <c r="C140" i="18"/>
  <c r="D140" i="18"/>
  <c r="E140" i="18"/>
  <c r="F140" i="18" s="1"/>
  <c r="A141" i="18"/>
  <c r="C141" i="18"/>
  <c r="D141" i="18"/>
  <c r="E141" i="18"/>
  <c r="F141" i="18" s="1"/>
  <c r="A142" i="18"/>
  <c r="C142" i="18"/>
  <c r="D142" i="18"/>
  <c r="E142" i="18"/>
  <c r="F142" i="18" s="1"/>
  <c r="A143" i="18"/>
  <c r="C143" i="18"/>
  <c r="D143" i="18"/>
  <c r="I143" i="18" s="1"/>
  <c r="E143" i="18"/>
  <c r="F143" i="18" s="1"/>
  <c r="A144" i="18"/>
  <c r="C144" i="18"/>
  <c r="D144" i="18"/>
  <c r="E144" i="18"/>
  <c r="F144" i="18" s="1"/>
  <c r="A145" i="18"/>
  <c r="C145" i="18"/>
  <c r="D145" i="18"/>
  <c r="E145" i="18"/>
  <c r="F145" i="18" s="1"/>
  <c r="A146" i="18"/>
  <c r="C146" i="18"/>
  <c r="D146" i="18"/>
  <c r="E146" i="18"/>
  <c r="F146" i="18" s="1"/>
  <c r="A147" i="18"/>
  <c r="C147" i="18"/>
  <c r="D147" i="18"/>
  <c r="E147" i="18"/>
  <c r="F147" i="18" s="1"/>
  <c r="A148" i="18"/>
  <c r="C148" i="18"/>
  <c r="D148" i="18"/>
  <c r="E148" i="18"/>
  <c r="A149" i="18"/>
  <c r="C149" i="18"/>
  <c r="D149" i="18"/>
  <c r="I150" i="18" s="1"/>
  <c r="E149" i="18"/>
  <c r="F149" i="18" s="1"/>
  <c r="A150" i="18"/>
  <c r="C150" i="18"/>
  <c r="D150" i="18"/>
  <c r="E150" i="18"/>
  <c r="F150" i="18" s="1"/>
  <c r="A151" i="18"/>
  <c r="C151" i="18"/>
  <c r="D151" i="18"/>
  <c r="I151" i="18" s="1"/>
  <c r="E151" i="18"/>
  <c r="F151" i="18" s="1"/>
  <c r="A152" i="18"/>
  <c r="C152" i="18"/>
  <c r="D152" i="18"/>
  <c r="E152" i="18"/>
  <c r="F152" i="18" s="1"/>
  <c r="A153" i="18"/>
  <c r="C153" i="18"/>
  <c r="D153" i="18"/>
  <c r="E153" i="18"/>
  <c r="F153" i="18" s="1"/>
  <c r="A154" i="18"/>
  <c r="C154" i="18"/>
  <c r="D154" i="18"/>
  <c r="E154" i="18"/>
  <c r="F154" i="18" s="1"/>
  <c r="A155" i="18"/>
  <c r="C155" i="18"/>
  <c r="D155" i="18"/>
  <c r="E155" i="18"/>
  <c r="F155" i="18" s="1"/>
  <c r="A156" i="18"/>
  <c r="C156" i="18"/>
  <c r="D156" i="18"/>
  <c r="E156" i="18"/>
  <c r="F156" i="18" s="1"/>
  <c r="A157" i="18"/>
  <c r="C157" i="18"/>
  <c r="D157" i="18"/>
  <c r="E157" i="18"/>
  <c r="F157" i="18" s="1"/>
  <c r="A158" i="18"/>
  <c r="C158" i="18"/>
  <c r="D158" i="18"/>
  <c r="E158" i="18"/>
  <c r="F158" i="18" s="1"/>
  <c r="A159" i="18"/>
  <c r="C159" i="18"/>
  <c r="D159" i="18"/>
  <c r="E159" i="18"/>
  <c r="F159" i="18" s="1"/>
  <c r="A160" i="18"/>
  <c r="C160" i="18"/>
  <c r="D160" i="18"/>
  <c r="I160" i="18" s="1"/>
  <c r="E160" i="18"/>
  <c r="F160" i="18" s="1"/>
  <c r="A161" i="18"/>
  <c r="C161" i="18"/>
  <c r="D161" i="18"/>
  <c r="E161" i="18"/>
  <c r="F161" i="18" s="1"/>
  <c r="A162" i="18"/>
  <c r="C162" i="18"/>
  <c r="D162" i="18"/>
  <c r="E162" i="18"/>
  <c r="F162" i="18" s="1"/>
  <c r="A163" i="18"/>
  <c r="C163" i="18"/>
  <c r="D163" i="18"/>
  <c r="E163" i="18"/>
  <c r="F163" i="18" s="1"/>
  <c r="A164" i="18"/>
  <c r="C164" i="18"/>
  <c r="D164" i="18"/>
  <c r="E164" i="18"/>
  <c r="F164" i="18" s="1"/>
  <c r="A165" i="18"/>
  <c r="C165" i="18"/>
  <c r="D165" i="18"/>
  <c r="E165" i="18"/>
  <c r="F165" i="18" s="1"/>
  <c r="A166" i="18"/>
  <c r="C166" i="18"/>
  <c r="D166" i="18"/>
  <c r="E166" i="18"/>
  <c r="F166" i="18" s="1"/>
  <c r="A167" i="18"/>
  <c r="C167" i="18"/>
  <c r="D167" i="18"/>
  <c r="E167" i="18"/>
  <c r="F167" i="18" s="1"/>
  <c r="A168" i="18"/>
  <c r="C168" i="18"/>
  <c r="D168" i="18"/>
  <c r="E168" i="18"/>
  <c r="F168" i="18" s="1"/>
  <c r="A169" i="18"/>
  <c r="C169" i="18"/>
  <c r="D169" i="18"/>
  <c r="E169" i="18"/>
  <c r="F169" i="18" s="1"/>
  <c r="A170" i="18"/>
  <c r="C170" i="18"/>
  <c r="D170" i="18"/>
  <c r="E170" i="18"/>
  <c r="F170" i="18" s="1"/>
  <c r="A171" i="18"/>
  <c r="C171" i="18"/>
  <c r="D171" i="18"/>
  <c r="E171" i="18"/>
  <c r="F171" i="18" s="1"/>
  <c r="A172" i="18"/>
  <c r="C172" i="18"/>
  <c r="D172" i="18"/>
  <c r="E172" i="18"/>
  <c r="F172" i="18" s="1"/>
  <c r="A173" i="18"/>
  <c r="C173" i="18"/>
  <c r="D173" i="18"/>
  <c r="E173" i="18"/>
  <c r="F173" i="18" s="1"/>
  <c r="A174" i="18"/>
  <c r="C174" i="18"/>
  <c r="D174" i="18"/>
  <c r="E174" i="18"/>
  <c r="F174" i="18" s="1"/>
  <c r="A175" i="18"/>
  <c r="C175" i="18"/>
  <c r="D175" i="18"/>
  <c r="E175" i="18"/>
  <c r="F175" i="18" s="1"/>
  <c r="A176" i="18"/>
  <c r="C176" i="18"/>
  <c r="D176" i="18"/>
  <c r="E176" i="18"/>
  <c r="F176" i="18" s="1"/>
  <c r="A177" i="18"/>
  <c r="C177" i="18"/>
  <c r="D177" i="18"/>
  <c r="E177" i="18"/>
  <c r="F177" i="18" s="1"/>
  <c r="A178" i="18"/>
  <c r="C178" i="18"/>
  <c r="D178" i="18"/>
  <c r="E178" i="18"/>
  <c r="F178" i="18" s="1"/>
  <c r="A179" i="18"/>
  <c r="C179" i="18"/>
  <c r="D179" i="18"/>
  <c r="E179" i="18"/>
  <c r="F179" i="18" s="1"/>
  <c r="A180" i="18"/>
  <c r="C180" i="18"/>
  <c r="D180" i="18"/>
  <c r="E180" i="18"/>
  <c r="A181" i="18"/>
  <c r="C181" i="18"/>
  <c r="D181" i="18"/>
  <c r="E181" i="18"/>
  <c r="F181" i="18" s="1"/>
  <c r="A182" i="18"/>
  <c r="C182" i="18"/>
  <c r="D182" i="18"/>
  <c r="E182" i="18"/>
  <c r="F182" i="18" s="1"/>
  <c r="A183" i="18"/>
  <c r="C183" i="18"/>
  <c r="D183" i="18"/>
  <c r="E183" i="18"/>
  <c r="F183" i="18" s="1"/>
  <c r="A184" i="18"/>
  <c r="C184" i="18"/>
  <c r="D184" i="18"/>
  <c r="E184" i="18"/>
  <c r="F184" i="18" s="1"/>
  <c r="A185" i="18"/>
  <c r="C185" i="18"/>
  <c r="D185" i="18"/>
  <c r="E185" i="18"/>
  <c r="F185" i="18" s="1"/>
  <c r="A186" i="18"/>
  <c r="C186" i="18"/>
  <c r="D186" i="18"/>
  <c r="E186" i="18"/>
  <c r="F186" i="18" s="1"/>
  <c r="A187" i="18"/>
  <c r="C187" i="18"/>
  <c r="D187" i="18"/>
  <c r="E187" i="18"/>
  <c r="F187" i="18" s="1"/>
  <c r="A188" i="18"/>
  <c r="C188" i="18"/>
  <c r="D188" i="18"/>
  <c r="E188" i="18"/>
  <c r="F188" i="18" s="1"/>
  <c r="A189" i="18"/>
  <c r="C189" i="18"/>
  <c r="D189" i="18"/>
  <c r="E189" i="18"/>
  <c r="F189" i="18" s="1"/>
  <c r="A190" i="18"/>
  <c r="C190" i="18"/>
  <c r="D190" i="18"/>
  <c r="E190" i="18"/>
  <c r="F190" i="18" s="1"/>
  <c r="A191" i="18"/>
  <c r="C191" i="18"/>
  <c r="D191" i="18"/>
  <c r="E191" i="18"/>
  <c r="F191" i="18" s="1"/>
  <c r="A192" i="18"/>
  <c r="C192" i="18"/>
  <c r="D192" i="18"/>
  <c r="E192" i="18"/>
  <c r="F192" i="18" s="1"/>
  <c r="A193" i="18"/>
  <c r="C193" i="18"/>
  <c r="D193" i="18"/>
  <c r="E193" i="18"/>
  <c r="A194" i="18"/>
  <c r="C194" i="18"/>
  <c r="D194" i="18"/>
  <c r="E194" i="18"/>
  <c r="F194" i="18" s="1"/>
  <c r="A195" i="18"/>
  <c r="C195" i="18"/>
  <c r="K195" i="18" s="1"/>
  <c r="D195" i="18"/>
  <c r="E195" i="18"/>
  <c r="F195" i="18" s="1"/>
  <c r="A196" i="18"/>
  <c r="C196" i="18"/>
  <c r="D196" i="18"/>
  <c r="I196" i="18" s="1"/>
  <c r="E196" i="18"/>
  <c r="F196" i="18" s="1"/>
  <c r="A197" i="18"/>
  <c r="C197" i="18"/>
  <c r="D197" i="18"/>
  <c r="E197" i="18"/>
  <c r="F197" i="18" s="1"/>
  <c r="A198" i="18"/>
  <c r="C198" i="18"/>
  <c r="D198" i="18"/>
  <c r="E198" i="18"/>
  <c r="F198" i="18" s="1"/>
  <c r="A199" i="18"/>
  <c r="C199" i="18"/>
  <c r="D199" i="18"/>
  <c r="E199" i="18"/>
  <c r="F199" i="18" s="1"/>
  <c r="A200" i="18"/>
  <c r="C200" i="18"/>
  <c r="D200" i="18"/>
  <c r="E200" i="18"/>
  <c r="F200" i="18" s="1"/>
  <c r="A201" i="18"/>
  <c r="C201" i="18"/>
  <c r="D201" i="18"/>
  <c r="E201" i="18"/>
  <c r="F201" i="18" s="1"/>
  <c r="A202" i="18"/>
  <c r="C202" i="18"/>
  <c r="D202" i="18"/>
  <c r="E202" i="18"/>
  <c r="F202" i="18" s="1"/>
  <c r="A203" i="18"/>
  <c r="C203" i="18"/>
  <c r="D203" i="18"/>
  <c r="E203" i="18"/>
  <c r="F203" i="18" s="1"/>
  <c r="A204" i="18"/>
  <c r="C204" i="18"/>
  <c r="D204" i="18"/>
  <c r="E204" i="18"/>
  <c r="F204" i="18" s="1"/>
  <c r="A205" i="18"/>
  <c r="C205" i="18"/>
  <c r="D205" i="18"/>
  <c r="E205" i="18"/>
  <c r="F205" i="18" s="1"/>
  <c r="A206" i="18"/>
  <c r="C206" i="18"/>
  <c r="D206" i="18"/>
  <c r="E206" i="18"/>
  <c r="F206" i="18" s="1"/>
  <c r="A207" i="18"/>
  <c r="C207" i="18"/>
  <c r="D207" i="18"/>
  <c r="E207" i="18"/>
  <c r="F207" i="18" s="1"/>
  <c r="A208" i="18"/>
  <c r="C208" i="18"/>
  <c r="D208" i="18"/>
  <c r="E208" i="18"/>
  <c r="F208" i="18" s="1"/>
  <c r="A209" i="18"/>
  <c r="C209" i="18"/>
  <c r="D209" i="18"/>
  <c r="E209" i="18"/>
  <c r="F209" i="18" s="1"/>
  <c r="A210" i="18"/>
  <c r="C210" i="18"/>
  <c r="D210" i="18"/>
  <c r="E210" i="18"/>
  <c r="F210" i="18" s="1"/>
  <c r="A211" i="18"/>
  <c r="C211" i="18"/>
  <c r="D211" i="18"/>
  <c r="E211" i="18"/>
  <c r="F211" i="18" s="1"/>
  <c r="A212" i="18"/>
  <c r="C212" i="18"/>
  <c r="D212" i="18"/>
  <c r="E212" i="18"/>
  <c r="F212" i="18" s="1"/>
  <c r="A213" i="18"/>
  <c r="C213" i="18"/>
  <c r="D213" i="18"/>
  <c r="E213" i="18"/>
  <c r="F213" i="18" s="1"/>
  <c r="A214" i="18"/>
  <c r="C214" i="18"/>
  <c r="D214" i="18"/>
  <c r="E214" i="18"/>
  <c r="F214" i="18"/>
  <c r="A215" i="18"/>
  <c r="C215" i="18"/>
  <c r="D215" i="18"/>
  <c r="E215" i="18"/>
  <c r="F215" i="18" s="1"/>
  <c r="A216" i="18"/>
  <c r="C216" i="18"/>
  <c r="D216" i="18"/>
  <c r="E216" i="18"/>
  <c r="F216" i="18" s="1"/>
  <c r="A217" i="18"/>
  <c r="C217" i="18"/>
  <c r="D217" i="18"/>
  <c r="E217" i="18"/>
  <c r="F217" i="18" s="1"/>
  <c r="A218" i="18"/>
  <c r="C218" i="18"/>
  <c r="D218" i="18"/>
  <c r="E218" i="18"/>
  <c r="F218" i="18" s="1"/>
  <c r="A219" i="18"/>
  <c r="C219" i="18"/>
  <c r="D219" i="18"/>
  <c r="E219" i="18"/>
  <c r="F219" i="18" s="1"/>
  <c r="A220" i="18"/>
  <c r="C220" i="18"/>
  <c r="D220" i="18"/>
  <c r="E220" i="18"/>
  <c r="F220" i="18" s="1"/>
  <c r="A221" i="18"/>
  <c r="C221" i="18"/>
  <c r="D221" i="18"/>
  <c r="E221" i="18"/>
  <c r="F221" i="18" s="1"/>
  <c r="A222" i="18"/>
  <c r="C222" i="18"/>
  <c r="D222" i="18"/>
  <c r="E222" i="18"/>
  <c r="F222" i="18" s="1"/>
  <c r="A223" i="18"/>
  <c r="C223" i="18"/>
  <c r="D223" i="18"/>
  <c r="E223" i="18"/>
  <c r="F223" i="18" s="1"/>
  <c r="A224" i="18"/>
  <c r="C224" i="18"/>
  <c r="D224" i="18"/>
  <c r="E224" i="18"/>
  <c r="F224" i="18" s="1"/>
  <c r="A225" i="18"/>
  <c r="C225" i="18"/>
  <c r="D225" i="18"/>
  <c r="E225" i="18"/>
  <c r="F225" i="18" s="1"/>
  <c r="A226" i="18"/>
  <c r="C226" i="18"/>
  <c r="D226" i="18"/>
  <c r="E226" i="18"/>
  <c r="F226" i="18" s="1"/>
  <c r="A227" i="18"/>
  <c r="C227" i="18"/>
  <c r="D227" i="18"/>
  <c r="E227" i="18"/>
  <c r="F227" i="18" s="1"/>
  <c r="A228" i="18"/>
  <c r="C228" i="18"/>
  <c r="D228" i="18"/>
  <c r="E228" i="18"/>
  <c r="F228" i="18" s="1"/>
  <c r="A229" i="18"/>
  <c r="C229" i="18"/>
  <c r="D229" i="18"/>
  <c r="E229" i="18"/>
  <c r="F229" i="18" s="1"/>
  <c r="A230" i="18"/>
  <c r="C230" i="18"/>
  <c r="D230" i="18"/>
  <c r="E230" i="18"/>
  <c r="F230" i="18" s="1"/>
  <c r="A231" i="18"/>
  <c r="C231" i="18"/>
  <c r="D231" i="18"/>
  <c r="E231" i="18"/>
  <c r="F231" i="18" s="1"/>
  <c r="A232" i="18"/>
  <c r="C232" i="18"/>
  <c r="D232" i="18"/>
  <c r="E232" i="18"/>
  <c r="F232" i="18"/>
  <c r="A233" i="18"/>
  <c r="C233" i="18"/>
  <c r="D233" i="18"/>
  <c r="E233" i="18"/>
  <c r="F233" i="18" s="1"/>
  <c r="A234" i="18"/>
  <c r="C234" i="18"/>
  <c r="D234" i="18"/>
  <c r="E234" i="18"/>
  <c r="F234" i="18" s="1"/>
  <c r="A235" i="18"/>
  <c r="C235" i="18"/>
  <c r="D235" i="18"/>
  <c r="E235" i="18"/>
  <c r="F235" i="18" s="1"/>
  <c r="A236" i="18"/>
  <c r="C236" i="18"/>
  <c r="D236" i="18"/>
  <c r="E236" i="18"/>
  <c r="F236" i="18" s="1"/>
  <c r="A237" i="18"/>
  <c r="C237" i="18"/>
  <c r="D237" i="18"/>
  <c r="E237" i="18"/>
  <c r="F237" i="18" s="1"/>
  <c r="A238" i="18"/>
  <c r="C238" i="18"/>
  <c r="D238" i="18"/>
  <c r="E238" i="18"/>
  <c r="F238" i="18" s="1"/>
  <c r="A239" i="18"/>
  <c r="C239" i="18"/>
  <c r="D239" i="18"/>
  <c r="E239" i="18"/>
  <c r="F239" i="18" s="1"/>
  <c r="A240" i="18"/>
  <c r="C240" i="18"/>
  <c r="D240" i="18"/>
  <c r="E240" i="18"/>
  <c r="F240" i="18" s="1"/>
  <c r="A241" i="18"/>
  <c r="C241" i="18"/>
  <c r="D241" i="18"/>
  <c r="E241" i="18"/>
  <c r="F241" i="18" s="1"/>
  <c r="A242" i="18"/>
  <c r="C242" i="18"/>
  <c r="D242" i="18"/>
  <c r="E242" i="18"/>
  <c r="F242" i="18" s="1"/>
  <c r="A243" i="18"/>
  <c r="C243" i="18"/>
  <c r="D243" i="18"/>
  <c r="E243" i="18"/>
  <c r="F243" i="18" s="1"/>
  <c r="A244" i="18"/>
  <c r="C244" i="18"/>
  <c r="D244" i="18"/>
  <c r="E244" i="18"/>
  <c r="F244" i="18" s="1"/>
  <c r="A245" i="18"/>
  <c r="C245" i="18"/>
  <c r="D245" i="18"/>
  <c r="E245" i="18"/>
  <c r="F245" i="18" s="1"/>
  <c r="A246" i="18"/>
  <c r="C246" i="18"/>
  <c r="D246" i="18"/>
  <c r="E246" i="18"/>
  <c r="F246" i="18" s="1"/>
  <c r="A247" i="18"/>
  <c r="C247" i="18"/>
  <c r="D247" i="18"/>
  <c r="E247" i="18"/>
  <c r="F247" i="18" s="1"/>
  <c r="A248" i="18"/>
  <c r="C248" i="18"/>
  <c r="D248" i="18"/>
  <c r="E248" i="18"/>
  <c r="F248" i="18" s="1"/>
  <c r="A249" i="18"/>
  <c r="C249" i="18"/>
  <c r="D249" i="18"/>
  <c r="E249" i="18"/>
  <c r="F249" i="18" s="1"/>
  <c r="A250" i="18"/>
  <c r="C250" i="18"/>
  <c r="D250" i="18"/>
  <c r="E250" i="18"/>
  <c r="F250" i="18" s="1"/>
  <c r="A251" i="18"/>
  <c r="C251" i="18"/>
  <c r="D251" i="18"/>
  <c r="E251" i="18"/>
  <c r="F251" i="18" s="1"/>
  <c r="A252" i="18"/>
  <c r="C252" i="18"/>
  <c r="D252" i="18"/>
  <c r="E252" i="18"/>
  <c r="F252" i="18" s="1"/>
  <c r="A253" i="18"/>
  <c r="C253" i="18"/>
  <c r="D253" i="18"/>
  <c r="E253" i="18"/>
  <c r="F253" i="18" s="1"/>
  <c r="A254" i="18"/>
  <c r="C254" i="18"/>
  <c r="D254" i="18"/>
  <c r="E254" i="18"/>
  <c r="F254" i="18" s="1"/>
  <c r="A255" i="18"/>
  <c r="C255" i="18"/>
  <c r="D255" i="18"/>
  <c r="E255" i="18"/>
  <c r="F255" i="18" s="1"/>
  <c r="A256" i="18"/>
  <c r="C256" i="18"/>
  <c r="D256" i="18"/>
  <c r="E256" i="18"/>
  <c r="F256" i="18" s="1"/>
  <c r="A257" i="18"/>
  <c r="C257" i="18"/>
  <c r="D257" i="18"/>
  <c r="E257" i="18"/>
  <c r="F257" i="18" s="1"/>
  <c r="A258" i="18"/>
  <c r="C258" i="18"/>
  <c r="D258" i="18"/>
  <c r="E258" i="18"/>
  <c r="F258" i="18" s="1"/>
  <c r="A259" i="18"/>
  <c r="C259" i="18"/>
  <c r="D259" i="18"/>
  <c r="E259" i="18"/>
  <c r="F259" i="18" s="1"/>
  <c r="A260" i="18"/>
  <c r="C260" i="18"/>
  <c r="D260" i="18"/>
  <c r="E260" i="18"/>
  <c r="F260" i="18" s="1"/>
  <c r="A261" i="18"/>
  <c r="C261" i="18"/>
  <c r="D261" i="18"/>
  <c r="E261" i="18"/>
  <c r="F261" i="18" s="1"/>
  <c r="A262" i="18"/>
  <c r="C262" i="18"/>
  <c r="D262" i="18"/>
  <c r="E262" i="18"/>
  <c r="F262" i="18" s="1"/>
  <c r="A263" i="18"/>
  <c r="C263" i="18"/>
  <c r="D263" i="18"/>
  <c r="E263" i="18"/>
  <c r="F263" i="18" s="1"/>
  <c r="A264" i="18"/>
  <c r="C264" i="18"/>
  <c r="D264" i="18"/>
  <c r="E264" i="18"/>
  <c r="F264" i="18" s="1"/>
  <c r="A265" i="18"/>
  <c r="C265" i="18"/>
  <c r="D265" i="18"/>
  <c r="E265" i="18"/>
  <c r="F265" i="18" s="1"/>
  <c r="A266" i="18"/>
  <c r="C266" i="18"/>
  <c r="D266" i="18"/>
  <c r="E266" i="18"/>
  <c r="F266" i="18" s="1"/>
  <c r="A267" i="18"/>
  <c r="C267" i="18"/>
  <c r="D267" i="18"/>
  <c r="E267" i="18"/>
  <c r="F267" i="18" s="1"/>
  <c r="A268" i="18"/>
  <c r="C268" i="18"/>
  <c r="D268" i="18"/>
  <c r="E268" i="18"/>
  <c r="F268" i="18" s="1"/>
  <c r="A269" i="18"/>
  <c r="C269" i="18"/>
  <c r="D269" i="18"/>
  <c r="E269" i="18"/>
  <c r="F269" i="18" s="1"/>
  <c r="A270" i="18"/>
  <c r="C270" i="18"/>
  <c r="D270" i="18"/>
  <c r="E270" i="18"/>
  <c r="F270" i="18" s="1"/>
  <c r="A271" i="18"/>
  <c r="C271" i="18"/>
  <c r="D271" i="18"/>
  <c r="E271" i="18"/>
  <c r="F271" i="18" s="1"/>
  <c r="A272" i="18"/>
  <c r="C272" i="18"/>
  <c r="D272" i="18"/>
  <c r="E272" i="18"/>
  <c r="F272" i="18" s="1"/>
  <c r="A273" i="18"/>
  <c r="C273" i="18"/>
  <c r="D273" i="18"/>
  <c r="E273" i="18"/>
  <c r="F273" i="18" s="1"/>
  <c r="A274" i="18"/>
  <c r="C274" i="18"/>
  <c r="D274" i="18"/>
  <c r="E274" i="18"/>
  <c r="F274" i="18" s="1"/>
  <c r="A275" i="18"/>
  <c r="C275" i="18"/>
  <c r="D275" i="18"/>
  <c r="E275" i="18"/>
  <c r="F275" i="18" s="1"/>
  <c r="A276" i="18"/>
  <c r="C276" i="18"/>
  <c r="D276" i="18"/>
  <c r="E276" i="18"/>
  <c r="F276" i="18" s="1"/>
  <c r="A277" i="18"/>
  <c r="C277" i="18"/>
  <c r="D277" i="18"/>
  <c r="E277" i="18"/>
  <c r="F277" i="18" s="1"/>
  <c r="A278" i="18"/>
  <c r="C278" i="18"/>
  <c r="D278" i="18"/>
  <c r="E278" i="18"/>
  <c r="F278" i="18" s="1"/>
  <c r="A279" i="18"/>
  <c r="C279" i="18"/>
  <c r="D279" i="18"/>
  <c r="E279" i="18"/>
  <c r="F279" i="18" s="1"/>
  <c r="A280" i="18"/>
  <c r="C280" i="18"/>
  <c r="D280" i="18"/>
  <c r="E280" i="18"/>
  <c r="F280" i="18" s="1"/>
  <c r="A281" i="18"/>
  <c r="C281" i="18"/>
  <c r="D281" i="18"/>
  <c r="I281" i="18" s="1"/>
  <c r="E281" i="18"/>
  <c r="F281" i="18" s="1"/>
  <c r="A282" i="18"/>
  <c r="C282" i="18"/>
  <c r="D282" i="18"/>
  <c r="E282" i="18"/>
  <c r="F282" i="18" s="1"/>
  <c r="A283" i="18"/>
  <c r="C283" i="18"/>
  <c r="D283" i="18"/>
  <c r="E283" i="18"/>
  <c r="F283" i="18" s="1"/>
  <c r="A284" i="18"/>
  <c r="C284" i="18"/>
  <c r="D284" i="18"/>
  <c r="E284" i="18"/>
  <c r="F284" i="18" s="1"/>
  <c r="A285" i="18"/>
  <c r="C285" i="18"/>
  <c r="D285" i="18"/>
  <c r="E285" i="18"/>
  <c r="F285" i="18" s="1"/>
  <c r="A286" i="18"/>
  <c r="C286" i="18"/>
  <c r="D286" i="18"/>
  <c r="E286" i="18"/>
  <c r="F286" i="18"/>
  <c r="A287" i="18"/>
  <c r="C287" i="18"/>
  <c r="D287" i="18"/>
  <c r="E287" i="18"/>
  <c r="F287" i="18" s="1"/>
  <c r="A288" i="18"/>
  <c r="C288" i="18"/>
  <c r="D288" i="18"/>
  <c r="E288" i="18"/>
  <c r="F288" i="18" s="1"/>
  <c r="A289" i="18"/>
  <c r="C289" i="18"/>
  <c r="D289" i="18"/>
  <c r="E289" i="18"/>
  <c r="F289" i="18" s="1"/>
  <c r="A290" i="18"/>
  <c r="C290" i="18"/>
  <c r="D290" i="18"/>
  <c r="E290" i="18"/>
  <c r="F290" i="18" s="1"/>
  <c r="A291" i="18"/>
  <c r="C291" i="18"/>
  <c r="D291" i="18"/>
  <c r="E291" i="18"/>
  <c r="F291" i="18" s="1"/>
  <c r="A292" i="18"/>
  <c r="C292" i="18"/>
  <c r="D292" i="18"/>
  <c r="E292" i="18"/>
  <c r="F292" i="18" s="1"/>
  <c r="A293" i="18"/>
  <c r="C293" i="18"/>
  <c r="D293" i="18"/>
  <c r="E293" i="18"/>
  <c r="F293" i="18" s="1"/>
  <c r="A294" i="18"/>
  <c r="C294" i="18"/>
  <c r="D294" i="18"/>
  <c r="E294" i="18"/>
  <c r="F294" i="18" s="1"/>
  <c r="A295" i="18"/>
  <c r="C295" i="18"/>
  <c r="D295" i="18"/>
  <c r="E295" i="18"/>
  <c r="F295" i="18" s="1"/>
  <c r="A296" i="18"/>
  <c r="C296" i="18"/>
  <c r="D296" i="18"/>
  <c r="E296" i="18"/>
  <c r="F296" i="18" s="1"/>
  <c r="A297" i="18"/>
  <c r="C297" i="18"/>
  <c r="D297" i="18"/>
  <c r="E297" i="18"/>
  <c r="F297" i="18" s="1"/>
  <c r="A298" i="18"/>
  <c r="C298" i="18"/>
  <c r="D298" i="18"/>
  <c r="E298" i="18"/>
  <c r="F298" i="18" s="1"/>
  <c r="A299" i="18"/>
  <c r="C299" i="18"/>
  <c r="K299" i="18" s="1"/>
  <c r="D299" i="18"/>
  <c r="E299" i="18"/>
  <c r="F299" i="18" s="1"/>
  <c r="A300" i="18"/>
  <c r="C300" i="18"/>
  <c r="D300" i="18"/>
  <c r="E300" i="18"/>
  <c r="F300" i="18" s="1"/>
  <c r="A301" i="18"/>
  <c r="C301" i="18"/>
  <c r="D301" i="18"/>
  <c r="E301" i="18"/>
  <c r="F301" i="18" s="1"/>
  <c r="A302" i="18"/>
  <c r="C302" i="18"/>
  <c r="D302" i="18"/>
  <c r="E302" i="18"/>
  <c r="F302" i="18" s="1"/>
  <c r="A303" i="18"/>
  <c r="C303" i="18"/>
  <c r="D303" i="18"/>
  <c r="E303" i="18"/>
  <c r="F303" i="18" s="1"/>
  <c r="A304" i="18"/>
  <c r="C304" i="18"/>
  <c r="D304" i="18"/>
  <c r="E304" i="18"/>
  <c r="F304" i="18" s="1"/>
  <c r="A305" i="18"/>
  <c r="C305" i="18"/>
  <c r="D305" i="18"/>
  <c r="E305" i="18"/>
  <c r="F305" i="18" s="1"/>
  <c r="A306" i="18"/>
  <c r="C306" i="18"/>
  <c r="D306" i="18"/>
  <c r="E306" i="18"/>
  <c r="F306" i="18" s="1"/>
  <c r="A307" i="18"/>
  <c r="C307" i="18"/>
  <c r="D307" i="18"/>
  <c r="E307" i="18"/>
  <c r="F307" i="18" s="1"/>
  <c r="A308" i="18"/>
  <c r="C308" i="18"/>
  <c r="D308" i="18"/>
  <c r="E308" i="18"/>
  <c r="F308" i="18" s="1"/>
  <c r="A309" i="18"/>
  <c r="C309" i="18"/>
  <c r="D309" i="18"/>
  <c r="E309" i="18"/>
  <c r="F309" i="18" s="1"/>
  <c r="A310" i="18"/>
  <c r="C310" i="18"/>
  <c r="D310" i="18"/>
  <c r="E310" i="18"/>
  <c r="F310" i="18" s="1"/>
  <c r="A311" i="18"/>
  <c r="C311" i="18"/>
  <c r="K311" i="18" s="1"/>
  <c r="D311" i="18"/>
  <c r="E311" i="18"/>
  <c r="F311" i="18" s="1"/>
  <c r="A312" i="18"/>
  <c r="C312" i="18"/>
  <c r="D312" i="18"/>
  <c r="E312" i="18"/>
  <c r="F312" i="18" s="1"/>
  <c r="A313" i="18"/>
  <c r="C313" i="18"/>
  <c r="D313" i="18"/>
  <c r="E313" i="18"/>
  <c r="F313" i="18" s="1"/>
  <c r="A314" i="18"/>
  <c r="C314" i="18"/>
  <c r="D314" i="18"/>
  <c r="E314" i="18"/>
  <c r="F314" i="18" s="1"/>
  <c r="A315" i="18"/>
  <c r="C315" i="18"/>
  <c r="D315" i="18"/>
  <c r="E315" i="18"/>
  <c r="F315" i="18" s="1"/>
  <c r="A316" i="18"/>
  <c r="C316" i="18"/>
  <c r="D316" i="18"/>
  <c r="E316" i="18"/>
  <c r="F316" i="18" s="1"/>
  <c r="A317" i="18"/>
  <c r="C317" i="18"/>
  <c r="D317" i="18"/>
  <c r="E317" i="18"/>
  <c r="F317" i="18" s="1"/>
  <c r="A318" i="18"/>
  <c r="C318" i="18"/>
  <c r="D318" i="18"/>
  <c r="E318" i="18"/>
  <c r="F318" i="18" s="1"/>
  <c r="A319" i="18"/>
  <c r="C319" i="18"/>
  <c r="D319" i="18"/>
  <c r="E319" i="18"/>
  <c r="F319" i="18" s="1"/>
  <c r="A320" i="18"/>
  <c r="C320" i="18"/>
  <c r="D320" i="18"/>
  <c r="E320" i="18"/>
  <c r="F320" i="18" s="1"/>
  <c r="A321" i="18"/>
  <c r="C321" i="18"/>
  <c r="D321" i="18"/>
  <c r="E321" i="18"/>
  <c r="F321" i="18" s="1"/>
  <c r="A322" i="18"/>
  <c r="C322" i="18"/>
  <c r="D322" i="18"/>
  <c r="E322" i="18"/>
  <c r="F322" i="18" s="1"/>
  <c r="A323" i="18"/>
  <c r="C323" i="18"/>
  <c r="D323" i="18"/>
  <c r="E323" i="18"/>
  <c r="F323" i="18" s="1"/>
  <c r="A324" i="18"/>
  <c r="C324" i="18"/>
  <c r="D324" i="18"/>
  <c r="E324" i="18"/>
  <c r="F324" i="18" s="1"/>
  <c r="A325" i="18"/>
  <c r="C325" i="18"/>
  <c r="D325" i="18"/>
  <c r="I325" i="18" s="1"/>
  <c r="E325" i="18"/>
  <c r="F325" i="18" s="1"/>
  <c r="A326" i="18"/>
  <c r="C326" i="18"/>
  <c r="D326" i="18"/>
  <c r="E326" i="18"/>
  <c r="F326" i="18" s="1"/>
  <c r="A327" i="18"/>
  <c r="C327" i="18"/>
  <c r="D327" i="18"/>
  <c r="E327" i="18"/>
  <c r="F327" i="18" s="1"/>
  <c r="A328" i="18"/>
  <c r="C328" i="18"/>
  <c r="D328" i="18"/>
  <c r="E328" i="18"/>
  <c r="F328" i="18" s="1"/>
  <c r="A329" i="18"/>
  <c r="C329" i="18"/>
  <c r="D329" i="18"/>
  <c r="E329" i="18"/>
  <c r="F329" i="18" s="1"/>
  <c r="A330" i="18"/>
  <c r="C330" i="18"/>
  <c r="D330" i="18"/>
  <c r="E330" i="18"/>
  <c r="F330" i="18" s="1"/>
  <c r="A331" i="18"/>
  <c r="C331" i="18"/>
  <c r="D331" i="18"/>
  <c r="E331" i="18"/>
  <c r="F331" i="18" s="1"/>
  <c r="A332" i="18"/>
  <c r="C332" i="18"/>
  <c r="D332" i="18"/>
  <c r="E332" i="18"/>
  <c r="F332" i="18" s="1"/>
  <c r="A333" i="18"/>
  <c r="C333" i="18"/>
  <c r="D333" i="18"/>
  <c r="E333" i="18"/>
  <c r="F333" i="18" s="1"/>
  <c r="A334" i="18"/>
  <c r="C334" i="18"/>
  <c r="D334" i="18"/>
  <c r="E334" i="18"/>
  <c r="F334" i="18" s="1"/>
  <c r="A335" i="18"/>
  <c r="C335" i="18"/>
  <c r="D335" i="18"/>
  <c r="E335" i="18"/>
  <c r="F335" i="18" s="1"/>
  <c r="A336" i="18"/>
  <c r="C336" i="18"/>
  <c r="D336" i="18"/>
  <c r="E336" i="18"/>
  <c r="F336" i="18" s="1"/>
  <c r="A337" i="18"/>
  <c r="C337" i="18"/>
  <c r="D337" i="18"/>
  <c r="E337" i="18"/>
  <c r="F337" i="18" s="1"/>
  <c r="A338" i="18"/>
  <c r="C338" i="18"/>
  <c r="D338" i="18"/>
  <c r="E338" i="18"/>
  <c r="F338" i="18" s="1"/>
  <c r="A339" i="18"/>
  <c r="C339" i="18"/>
  <c r="D339" i="18"/>
  <c r="I339" i="18" s="1"/>
  <c r="E339" i="18"/>
  <c r="F339" i="18" s="1"/>
  <c r="A340" i="18"/>
  <c r="C340" i="18"/>
  <c r="D340" i="18"/>
  <c r="E340" i="18"/>
  <c r="F340" i="18" s="1"/>
  <c r="A341" i="18"/>
  <c r="C341" i="18"/>
  <c r="K341" i="18" s="1"/>
  <c r="D341" i="18"/>
  <c r="E341" i="18"/>
  <c r="F341" i="18" s="1"/>
  <c r="A342" i="18"/>
  <c r="C342" i="18"/>
  <c r="D342" i="18"/>
  <c r="E342" i="18"/>
  <c r="F342" i="18" s="1"/>
  <c r="A343" i="18"/>
  <c r="C343" i="18"/>
  <c r="D343" i="18"/>
  <c r="E343" i="18"/>
  <c r="F343" i="18" s="1"/>
  <c r="A344" i="18"/>
  <c r="C344" i="18"/>
  <c r="D344" i="18"/>
  <c r="E344" i="18"/>
  <c r="F344" i="18" s="1"/>
  <c r="A345" i="18"/>
  <c r="C345" i="18"/>
  <c r="D345" i="18"/>
  <c r="E345" i="18"/>
  <c r="F345" i="18" s="1"/>
  <c r="A346" i="18"/>
  <c r="C346" i="18"/>
  <c r="D346" i="18"/>
  <c r="E346" i="18"/>
  <c r="F346" i="18" s="1"/>
  <c r="A347" i="18"/>
  <c r="C347" i="18"/>
  <c r="D347" i="18"/>
  <c r="E347" i="18"/>
  <c r="F347" i="18" s="1"/>
  <c r="A348" i="18"/>
  <c r="C348" i="18"/>
  <c r="D348" i="18"/>
  <c r="E348" i="18"/>
  <c r="F348" i="18" s="1"/>
  <c r="A349" i="18"/>
  <c r="C349" i="18"/>
  <c r="D349" i="18"/>
  <c r="E349" i="18"/>
  <c r="F349" i="18" s="1"/>
  <c r="A350" i="18"/>
  <c r="C350" i="18"/>
  <c r="D350" i="18"/>
  <c r="E350" i="18"/>
  <c r="F350" i="18" s="1"/>
  <c r="A351" i="18"/>
  <c r="C351" i="18"/>
  <c r="D351" i="18"/>
  <c r="E351" i="18"/>
  <c r="F351" i="18" s="1"/>
  <c r="A352" i="18"/>
  <c r="C352" i="18"/>
  <c r="D352" i="18"/>
  <c r="E352" i="18"/>
  <c r="F352" i="18" s="1"/>
  <c r="A353" i="18"/>
  <c r="C353" i="18"/>
  <c r="D353" i="18"/>
  <c r="E353" i="18"/>
  <c r="F353" i="18" s="1"/>
  <c r="A354" i="18"/>
  <c r="C354" i="18"/>
  <c r="D354" i="18"/>
  <c r="E354" i="18"/>
  <c r="F354" i="18" s="1"/>
  <c r="A355" i="18"/>
  <c r="C355" i="18"/>
  <c r="D355" i="18"/>
  <c r="E355" i="18"/>
  <c r="F355" i="18" s="1"/>
  <c r="A356" i="18"/>
  <c r="C356" i="18"/>
  <c r="D356" i="18"/>
  <c r="E356" i="18"/>
  <c r="F356" i="18" s="1"/>
  <c r="A357" i="18"/>
  <c r="C357" i="18"/>
  <c r="D357" i="18"/>
  <c r="E357" i="18"/>
  <c r="F357" i="18" s="1"/>
  <c r="A358" i="18"/>
  <c r="C358" i="18"/>
  <c r="D358" i="18"/>
  <c r="E358" i="18"/>
  <c r="F358" i="18" s="1"/>
  <c r="A359" i="18"/>
  <c r="C359" i="18"/>
  <c r="D359" i="18"/>
  <c r="E359" i="18"/>
  <c r="F359" i="18" s="1"/>
  <c r="A360" i="18"/>
  <c r="C360" i="18"/>
  <c r="D360" i="18"/>
  <c r="E360" i="18"/>
  <c r="F360" i="18" s="1"/>
  <c r="A361" i="18"/>
  <c r="C361" i="18"/>
  <c r="C374" i="18" s="1"/>
  <c r="D361" i="18"/>
  <c r="E361" i="18"/>
  <c r="F361" i="18" s="1"/>
  <c r="A362" i="18"/>
  <c r="C362" i="18"/>
  <c r="D362" i="18"/>
  <c r="E362" i="18"/>
  <c r="F362" i="18" s="1"/>
  <c r="A363" i="18"/>
  <c r="C363" i="18"/>
  <c r="D363" i="18"/>
  <c r="E363" i="18"/>
  <c r="F363" i="18" s="1"/>
  <c r="A364" i="18"/>
  <c r="C364" i="18"/>
  <c r="D364" i="18"/>
  <c r="I365" i="18" s="1"/>
  <c r="E364" i="18"/>
  <c r="F364" i="18" s="1"/>
  <c r="I2" i="17"/>
  <c r="J2" i="17"/>
  <c r="I3" i="17"/>
  <c r="J3" i="17"/>
  <c r="I4" i="17"/>
  <c r="J4" i="17"/>
  <c r="I5" i="17"/>
  <c r="J5" i="17"/>
  <c r="I6" i="17"/>
  <c r="J6" i="17"/>
  <c r="I7" i="17"/>
  <c r="J7" i="17"/>
  <c r="I8" i="17"/>
  <c r="J8" i="17"/>
  <c r="I9" i="17"/>
  <c r="J9" i="17"/>
  <c r="I10" i="17"/>
  <c r="J10" i="17"/>
  <c r="I11" i="17"/>
  <c r="J11" i="17"/>
  <c r="I12" i="17"/>
  <c r="J12" i="17"/>
  <c r="I13" i="17"/>
  <c r="J13" i="17"/>
  <c r="I14" i="17"/>
  <c r="J14" i="17"/>
  <c r="I15" i="17"/>
  <c r="J15" i="17"/>
  <c r="I16" i="17"/>
  <c r="J16" i="17"/>
  <c r="I17" i="17"/>
  <c r="J17" i="17"/>
  <c r="I18" i="17"/>
  <c r="J18" i="17"/>
  <c r="I19" i="17"/>
  <c r="J19" i="17"/>
  <c r="I20" i="17"/>
  <c r="J20" i="17"/>
  <c r="I21" i="17"/>
  <c r="J21" i="17"/>
  <c r="I22" i="17"/>
  <c r="J22" i="17"/>
  <c r="I23" i="17"/>
  <c r="J23" i="17"/>
  <c r="I24" i="17"/>
  <c r="J24" i="17"/>
  <c r="I25" i="17"/>
  <c r="J25" i="17"/>
  <c r="I26" i="17"/>
  <c r="J26" i="17"/>
  <c r="I27" i="17"/>
  <c r="J27" i="17"/>
  <c r="I28" i="17"/>
  <c r="J28" i="17"/>
  <c r="I29" i="17"/>
  <c r="J29" i="17"/>
  <c r="I30" i="17"/>
  <c r="J30" i="17"/>
  <c r="I31" i="17"/>
  <c r="J31" i="17"/>
  <c r="I32" i="17"/>
  <c r="J32" i="17"/>
  <c r="I33" i="17"/>
  <c r="J33" i="17"/>
  <c r="I34" i="17"/>
  <c r="J34" i="17"/>
  <c r="I35" i="17"/>
  <c r="J35" i="17"/>
  <c r="I36" i="17"/>
  <c r="J36" i="17"/>
  <c r="I37" i="17"/>
  <c r="J37" i="17"/>
  <c r="I38" i="17"/>
  <c r="J38" i="17"/>
  <c r="I39" i="17"/>
  <c r="J39" i="17"/>
  <c r="I40" i="17"/>
  <c r="J40" i="17"/>
  <c r="I41" i="17"/>
  <c r="J41" i="17"/>
  <c r="I42" i="17"/>
  <c r="J42" i="17"/>
  <c r="I43" i="17"/>
  <c r="J43" i="17"/>
  <c r="I44" i="17"/>
  <c r="J44" i="17"/>
  <c r="I45" i="17"/>
  <c r="J45" i="17"/>
  <c r="I46" i="17"/>
  <c r="J46" i="17"/>
  <c r="I47" i="17"/>
  <c r="J47" i="17"/>
  <c r="I48" i="17"/>
  <c r="J48" i="17"/>
  <c r="I49" i="17"/>
  <c r="J49" i="17"/>
  <c r="I50" i="17"/>
  <c r="J50" i="17"/>
  <c r="I51" i="17"/>
  <c r="J51" i="17"/>
  <c r="I52" i="17"/>
  <c r="J52" i="17"/>
  <c r="I53" i="17"/>
  <c r="J53" i="17"/>
  <c r="I54" i="17"/>
  <c r="J54" i="17"/>
  <c r="I55" i="17"/>
  <c r="J55" i="17"/>
  <c r="I56" i="17"/>
  <c r="J56" i="17"/>
  <c r="I57" i="17"/>
  <c r="J57" i="17"/>
  <c r="I58" i="17"/>
  <c r="J58" i="17"/>
  <c r="I59" i="17"/>
  <c r="J59" i="17"/>
  <c r="I60" i="17"/>
  <c r="J60" i="17"/>
  <c r="I61" i="17"/>
  <c r="J61" i="17"/>
  <c r="I62" i="17"/>
  <c r="J62" i="17"/>
  <c r="I63" i="17"/>
  <c r="J63" i="17"/>
  <c r="I64" i="17"/>
  <c r="J64" i="17"/>
  <c r="I65" i="17"/>
  <c r="J65" i="17"/>
  <c r="I66" i="17"/>
  <c r="J66" i="17"/>
  <c r="I67" i="17"/>
  <c r="J67" i="17"/>
  <c r="I68" i="17"/>
  <c r="J68" i="17"/>
  <c r="I69" i="17"/>
  <c r="J69" i="17"/>
  <c r="I70" i="17"/>
  <c r="J70" i="17"/>
  <c r="I71" i="17"/>
  <c r="J71" i="17"/>
  <c r="I72" i="17"/>
  <c r="J72" i="17"/>
  <c r="I73" i="17"/>
  <c r="J73" i="17"/>
  <c r="I74" i="17"/>
  <c r="J74" i="17"/>
  <c r="I75" i="17"/>
  <c r="J75" i="17"/>
  <c r="I76" i="17"/>
  <c r="J76" i="17"/>
  <c r="I77" i="17"/>
  <c r="J77" i="17"/>
  <c r="I78" i="17"/>
  <c r="J78" i="17"/>
  <c r="I79" i="17"/>
  <c r="J79" i="17"/>
  <c r="I80" i="17"/>
  <c r="J80" i="17"/>
  <c r="I81" i="17"/>
  <c r="J81" i="17"/>
  <c r="I82" i="17"/>
  <c r="J82" i="17"/>
  <c r="I83" i="17"/>
  <c r="J83" i="17"/>
  <c r="I84" i="17"/>
  <c r="J84" i="17"/>
  <c r="I85" i="17"/>
  <c r="J85" i="17"/>
  <c r="I86" i="17"/>
  <c r="J86" i="17"/>
  <c r="I87" i="17"/>
  <c r="J87" i="17"/>
  <c r="I88" i="17"/>
  <c r="J88" i="17"/>
  <c r="I89" i="17"/>
  <c r="J89" i="17"/>
  <c r="I90" i="17"/>
  <c r="J90" i="17"/>
  <c r="I91" i="17"/>
  <c r="J91" i="17"/>
  <c r="I92" i="17"/>
  <c r="J92" i="17"/>
  <c r="I93" i="17"/>
  <c r="J93" i="17"/>
  <c r="I94" i="17"/>
  <c r="J94" i="17"/>
  <c r="I95" i="17"/>
  <c r="J95" i="17"/>
  <c r="I96" i="17"/>
  <c r="J96" i="17"/>
  <c r="I97" i="17"/>
  <c r="J97" i="17"/>
  <c r="I98" i="17"/>
  <c r="J98" i="17"/>
  <c r="I99" i="17"/>
  <c r="J99" i="17"/>
  <c r="I100" i="17"/>
  <c r="J100" i="17"/>
  <c r="I101" i="17"/>
  <c r="J101" i="17"/>
  <c r="I102" i="17"/>
  <c r="J102" i="17"/>
  <c r="I103" i="17"/>
  <c r="J103" i="17"/>
  <c r="I104" i="17"/>
  <c r="J104" i="17"/>
  <c r="I105" i="17"/>
  <c r="J105" i="17"/>
  <c r="I106" i="17"/>
  <c r="J106" i="17"/>
  <c r="I107" i="17"/>
  <c r="J107" i="17"/>
  <c r="I108" i="17"/>
  <c r="J108" i="17"/>
  <c r="I109" i="17"/>
  <c r="J109" i="17"/>
  <c r="I110" i="17"/>
  <c r="J110" i="17"/>
  <c r="I111" i="17"/>
  <c r="J111" i="17"/>
  <c r="I112" i="17"/>
  <c r="J112" i="17"/>
  <c r="I113" i="17"/>
  <c r="J113" i="17"/>
  <c r="I114" i="17"/>
  <c r="J114" i="17"/>
  <c r="I115" i="17"/>
  <c r="J115" i="17"/>
  <c r="I116" i="17"/>
  <c r="J116" i="17"/>
  <c r="I117" i="17"/>
  <c r="J117" i="17"/>
  <c r="I118" i="17"/>
  <c r="J118" i="17"/>
  <c r="I119" i="17"/>
  <c r="J119" i="17"/>
  <c r="I120" i="17"/>
  <c r="J120" i="17"/>
  <c r="I121" i="17"/>
  <c r="J121" i="17"/>
  <c r="I122" i="17"/>
  <c r="J122" i="17"/>
  <c r="I123" i="17"/>
  <c r="J123" i="17"/>
  <c r="I124" i="17"/>
  <c r="J124" i="17"/>
  <c r="I125" i="17"/>
  <c r="J125" i="17"/>
  <c r="I126" i="17"/>
  <c r="J126" i="17"/>
  <c r="I127" i="17"/>
  <c r="J127" i="17"/>
  <c r="I128" i="17"/>
  <c r="J128" i="17"/>
  <c r="I129" i="17"/>
  <c r="J129" i="17"/>
  <c r="I130" i="17"/>
  <c r="J130" i="17"/>
  <c r="I131" i="17"/>
  <c r="J131" i="17"/>
  <c r="I132" i="17"/>
  <c r="J132" i="17"/>
  <c r="I133" i="17"/>
  <c r="J133" i="17"/>
  <c r="I134" i="17"/>
  <c r="J134" i="17"/>
  <c r="I135" i="17"/>
  <c r="J135" i="17"/>
  <c r="I136" i="17"/>
  <c r="J136" i="17"/>
  <c r="I137" i="17"/>
  <c r="J137" i="17"/>
  <c r="I138" i="17"/>
  <c r="J138" i="17"/>
  <c r="I139" i="17"/>
  <c r="J139" i="17"/>
  <c r="I140" i="17"/>
  <c r="J140" i="17"/>
  <c r="I141" i="17"/>
  <c r="J141" i="17"/>
  <c r="I142" i="17"/>
  <c r="J142" i="17"/>
  <c r="I143" i="17"/>
  <c r="J143" i="17"/>
  <c r="I144" i="17"/>
  <c r="J144" i="17"/>
  <c r="I145" i="17"/>
  <c r="J145" i="17"/>
  <c r="I146" i="17"/>
  <c r="J146" i="17"/>
  <c r="I147" i="17"/>
  <c r="J147" i="17"/>
  <c r="I148" i="17"/>
  <c r="J148" i="17"/>
  <c r="I149" i="17"/>
  <c r="J149" i="17"/>
  <c r="I150" i="17"/>
  <c r="J150" i="17"/>
  <c r="I151" i="17"/>
  <c r="J151" i="17"/>
  <c r="I152" i="17"/>
  <c r="J152" i="17"/>
  <c r="I153" i="17"/>
  <c r="J153" i="17"/>
  <c r="I154" i="17"/>
  <c r="J154" i="17"/>
  <c r="I155" i="17"/>
  <c r="J155" i="17"/>
  <c r="I156" i="17"/>
  <c r="J156" i="17"/>
  <c r="I157" i="17"/>
  <c r="J157" i="17"/>
  <c r="I158" i="17"/>
  <c r="J158" i="17"/>
  <c r="I159" i="17"/>
  <c r="J159" i="17"/>
  <c r="I160" i="17"/>
  <c r="J160" i="17"/>
  <c r="I161" i="17"/>
  <c r="J161" i="17"/>
  <c r="I162" i="17"/>
  <c r="J162" i="17"/>
  <c r="I163" i="17"/>
  <c r="J163" i="17"/>
  <c r="I164" i="17"/>
  <c r="J164" i="17"/>
  <c r="I165" i="17"/>
  <c r="J165" i="17"/>
  <c r="I166" i="17"/>
  <c r="J166" i="17"/>
  <c r="I167" i="17"/>
  <c r="J167" i="17"/>
  <c r="I168" i="17"/>
  <c r="J168" i="17"/>
  <c r="I169" i="17"/>
  <c r="J169" i="17"/>
  <c r="I170" i="17"/>
  <c r="J170" i="17"/>
  <c r="I171" i="17"/>
  <c r="J171" i="17"/>
  <c r="I172" i="17"/>
  <c r="J172" i="17"/>
  <c r="I173" i="17"/>
  <c r="J173" i="17"/>
  <c r="I174" i="17"/>
  <c r="J174" i="17"/>
  <c r="I175" i="17"/>
  <c r="J175" i="17"/>
  <c r="I176" i="17"/>
  <c r="J176" i="17"/>
  <c r="I177" i="17"/>
  <c r="J177" i="17"/>
  <c r="I178" i="17"/>
  <c r="J178" i="17"/>
  <c r="I179" i="17"/>
  <c r="J179" i="17"/>
  <c r="I180" i="17"/>
  <c r="J180" i="17"/>
  <c r="I181" i="17"/>
  <c r="J181" i="17"/>
  <c r="I182" i="17"/>
  <c r="J182" i="17"/>
  <c r="I183" i="17"/>
  <c r="J183" i="17"/>
  <c r="I184" i="17"/>
  <c r="J184" i="17"/>
  <c r="I185" i="17"/>
  <c r="J185" i="17"/>
  <c r="I186" i="17"/>
  <c r="J186" i="17"/>
  <c r="I187" i="17"/>
  <c r="J187" i="17"/>
  <c r="I188" i="17"/>
  <c r="J188" i="17"/>
  <c r="I189" i="17"/>
  <c r="J189" i="17"/>
  <c r="I190" i="17"/>
  <c r="J190" i="17"/>
  <c r="I191" i="17"/>
  <c r="J191" i="17"/>
  <c r="I192" i="17"/>
  <c r="J192" i="17"/>
  <c r="I193" i="17"/>
  <c r="J193" i="17"/>
  <c r="I194" i="17"/>
  <c r="J194" i="17"/>
  <c r="I195" i="17"/>
  <c r="J195" i="17"/>
  <c r="I196" i="17"/>
  <c r="J196" i="17"/>
  <c r="I197" i="17"/>
  <c r="J197" i="17"/>
  <c r="I198" i="17"/>
  <c r="J198" i="17"/>
  <c r="I199" i="17"/>
  <c r="J199" i="17"/>
  <c r="I200" i="17"/>
  <c r="J200" i="17"/>
  <c r="I201" i="17"/>
  <c r="J201" i="17"/>
  <c r="I202" i="17"/>
  <c r="J202" i="17"/>
  <c r="I203" i="17"/>
  <c r="J203" i="17"/>
  <c r="I204" i="17"/>
  <c r="J204" i="17"/>
  <c r="I205" i="17"/>
  <c r="J205" i="17"/>
  <c r="I206" i="17"/>
  <c r="J206" i="17"/>
  <c r="I207" i="17"/>
  <c r="J207" i="17"/>
  <c r="I208" i="17"/>
  <c r="J208" i="17"/>
  <c r="I209" i="17"/>
  <c r="J209" i="17"/>
  <c r="I210" i="17"/>
  <c r="J210" i="17"/>
  <c r="I211" i="17"/>
  <c r="J211" i="17"/>
  <c r="I212" i="17"/>
  <c r="J212" i="17"/>
  <c r="I213" i="17"/>
  <c r="J213" i="17"/>
  <c r="I214" i="17"/>
  <c r="J214" i="17"/>
  <c r="I215" i="17"/>
  <c r="J215" i="17"/>
  <c r="I216" i="17"/>
  <c r="J216" i="17"/>
  <c r="I217" i="17"/>
  <c r="J217" i="17"/>
  <c r="I218" i="17"/>
  <c r="J218" i="17"/>
  <c r="I219" i="17"/>
  <c r="J219" i="17"/>
  <c r="I220" i="17"/>
  <c r="J220" i="17"/>
  <c r="I221" i="17"/>
  <c r="J221" i="17"/>
  <c r="I222" i="17"/>
  <c r="J222" i="17"/>
  <c r="I223" i="17"/>
  <c r="J223" i="17"/>
  <c r="I224" i="17"/>
  <c r="J224" i="17"/>
  <c r="I225" i="17"/>
  <c r="J225" i="17"/>
  <c r="I226" i="17"/>
  <c r="J226" i="17"/>
  <c r="I227" i="17"/>
  <c r="J227" i="17"/>
  <c r="I228" i="17"/>
  <c r="J228" i="17"/>
  <c r="I229" i="17"/>
  <c r="J229" i="17"/>
  <c r="I230" i="17"/>
  <c r="J230" i="17"/>
  <c r="I231" i="17"/>
  <c r="J231" i="17"/>
  <c r="I232" i="17"/>
  <c r="J232" i="17"/>
  <c r="I233" i="17"/>
  <c r="J233" i="17"/>
  <c r="I234" i="17"/>
  <c r="J234" i="17"/>
  <c r="I235" i="17"/>
  <c r="J235" i="17"/>
  <c r="I236" i="17"/>
  <c r="J236" i="17"/>
  <c r="I237" i="17"/>
  <c r="J237" i="17"/>
  <c r="I238" i="17"/>
  <c r="J238" i="17"/>
  <c r="I239" i="17"/>
  <c r="J239" i="17"/>
  <c r="I240" i="17"/>
  <c r="J240" i="17"/>
  <c r="I241" i="17"/>
  <c r="J241" i="17"/>
  <c r="I242" i="17"/>
  <c r="J242" i="17"/>
  <c r="I243" i="17"/>
  <c r="J243" i="17"/>
  <c r="I244" i="17"/>
  <c r="J244" i="17"/>
  <c r="I245" i="17"/>
  <c r="J245" i="17"/>
  <c r="I246" i="17"/>
  <c r="J246" i="17"/>
  <c r="I247" i="17"/>
  <c r="J247" i="17"/>
  <c r="I248" i="17"/>
  <c r="J248" i="17"/>
  <c r="I249" i="17"/>
  <c r="J249" i="17"/>
  <c r="I250" i="17"/>
  <c r="J250" i="17"/>
  <c r="I251" i="17"/>
  <c r="J251" i="17"/>
  <c r="I252" i="17"/>
  <c r="J252" i="17"/>
  <c r="I253" i="17"/>
  <c r="J253" i="17"/>
  <c r="I254" i="17"/>
  <c r="J254" i="17"/>
  <c r="I255" i="17"/>
  <c r="J255" i="17"/>
  <c r="I256" i="17"/>
  <c r="J256" i="17"/>
  <c r="I257" i="17"/>
  <c r="J257" i="17"/>
  <c r="I258" i="17"/>
  <c r="J258" i="17"/>
  <c r="I259" i="17"/>
  <c r="J259" i="17"/>
  <c r="I260" i="17"/>
  <c r="J260" i="17"/>
  <c r="I261" i="17"/>
  <c r="J261" i="17"/>
  <c r="I262" i="17"/>
  <c r="J262" i="17"/>
  <c r="I263" i="17"/>
  <c r="J263" i="17"/>
  <c r="I264" i="17"/>
  <c r="J264" i="17"/>
  <c r="I265" i="17"/>
  <c r="J265" i="17"/>
  <c r="I266" i="17"/>
  <c r="J266" i="17"/>
  <c r="I267" i="17"/>
  <c r="J267" i="17"/>
  <c r="I268" i="17"/>
  <c r="J268" i="17"/>
  <c r="I269" i="17"/>
  <c r="J269" i="17"/>
  <c r="I270" i="17"/>
  <c r="J270" i="17"/>
  <c r="I271" i="17"/>
  <c r="J271" i="17"/>
  <c r="I272" i="17"/>
  <c r="J272" i="17"/>
  <c r="I273" i="17"/>
  <c r="J273" i="17"/>
  <c r="I274" i="17"/>
  <c r="J274" i="17"/>
  <c r="I275" i="17"/>
  <c r="J275" i="17"/>
  <c r="I276" i="17"/>
  <c r="J276" i="17"/>
  <c r="I277" i="17"/>
  <c r="J277" i="17"/>
  <c r="I278" i="17"/>
  <c r="J278" i="17"/>
  <c r="I279" i="17"/>
  <c r="J279" i="17"/>
  <c r="I280" i="17"/>
  <c r="J280" i="17"/>
  <c r="I281" i="17"/>
  <c r="J281" i="17"/>
  <c r="I282" i="17"/>
  <c r="J282" i="17"/>
  <c r="I283" i="17"/>
  <c r="J283" i="17"/>
  <c r="I284" i="17"/>
  <c r="J284" i="17"/>
  <c r="I285" i="17"/>
  <c r="J285" i="17"/>
  <c r="I286" i="17"/>
  <c r="J286" i="17"/>
  <c r="I287" i="17"/>
  <c r="J287" i="17"/>
  <c r="I288" i="17"/>
  <c r="J288" i="17"/>
  <c r="I289" i="17"/>
  <c r="J289" i="17"/>
  <c r="I290" i="17"/>
  <c r="J290" i="17"/>
  <c r="I291" i="17"/>
  <c r="J291" i="17"/>
  <c r="I292" i="17"/>
  <c r="J292" i="17"/>
  <c r="I293" i="17"/>
  <c r="J293" i="17"/>
  <c r="I294" i="17"/>
  <c r="J294" i="17"/>
  <c r="I295" i="17"/>
  <c r="J295" i="17"/>
  <c r="I296" i="17"/>
  <c r="J296" i="17"/>
  <c r="I297" i="17"/>
  <c r="J297" i="17"/>
  <c r="I298" i="17"/>
  <c r="J298" i="17"/>
  <c r="I299" i="17"/>
  <c r="J299" i="17"/>
  <c r="I300" i="17"/>
  <c r="J300" i="17"/>
  <c r="I301" i="17"/>
  <c r="J301" i="17"/>
  <c r="I302" i="17"/>
  <c r="J302" i="17"/>
  <c r="I303" i="17"/>
  <c r="J303" i="17"/>
  <c r="I304" i="17"/>
  <c r="J304" i="17"/>
  <c r="I305" i="17"/>
  <c r="J305" i="17"/>
  <c r="I306" i="17"/>
  <c r="J306" i="17"/>
  <c r="I307" i="17"/>
  <c r="J307" i="17"/>
  <c r="I308" i="17"/>
  <c r="J308" i="17"/>
  <c r="I309" i="17"/>
  <c r="J309" i="17"/>
  <c r="I310" i="17"/>
  <c r="J310" i="17"/>
  <c r="I311" i="17"/>
  <c r="J311" i="17"/>
  <c r="I312" i="17"/>
  <c r="J312" i="17"/>
  <c r="I313" i="17"/>
  <c r="J313" i="17"/>
  <c r="I314" i="17"/>
  <c r="J314" i="17"/>
  <c r="I315" i="17"/>
  <c r="J315" i="17"/>
  <c r="I316" i="17"/>
  <c r="J316" i="17"/>
  <c r="I317" i="17"/>
  <c r="J317" i="17"/>
  <c r="I318" i="17"/>
  <c r="J318" i="17"/>
  <c r="I319" i="17"/>
  <c r="J319" i="17"/>
  <c r="I320" i="17"/>
  <c r="J320" i="17"/>
  <c r="I321" i="17"/>
  <c r="J321" i="17"/>
  <c r="I322" i="17"/>
  <c r="J322" i="17"/>
  <c r="I323" i="17"/>
  <c r="J323" i="17"/>
  <c r="I324" i="17"/>
  <c r="J324" i="17"/>
  <c r="I325" i="17"/>
  <c r="J325" i="17"/>
  <c r="I326" i="17"/>
  <c r="J326" i="17"/>
  <c r="I327" i="17"/>
  <c r="J327" i="17"/>
  <c r="I328" i="17"/>
  <c r="J328" i="17"/>
  <c r="I329" i="17"/>
  <c r="J329" i="17"/>
  <c r="I330" i="17"/>
  <c r="J330" i="17"/>
  <c r="I331" i="17"/>
  <c r="J331" i="17"/>
  <c r="I332" i="17"/>
  <c r="J332" i="17"/>
  <c r="I333" i="17"/>
  <c r="J333" i="17"/>
  <c r="I334" i="17"/>
  <c r="J334" i="17"/>
  <c r="I335" i="17"/>
  <c r="J335" i="17"/>
  <c r="I336" i="17"/>
  <c r="J336" i="17"/>
  <c r="I337" i="17"/>
  <c r="J337" i="17"/>
  <c r="I338" i="17"/>
  <c r="J338" i="17"/>
  <c r="I339" i="17"/>
  <c r="J339" i="17"/>
  <c r="I340" i="17"/>
  <c r="J340" i="17"/>
  <c r="I341" i="17"/>
  <c r="J341" i="17"/>
  <c r="I342" i="17"/>
  <c r="J342" i="17"/>
  <c r="I343" i="17"/>
  <c r="J343" i="17"/>
  <c r="I344" i="17"/>
  <c r="J344" i="17"/>
  <c r="I345" i="17"/>
  <c r="J345" i="17"/>
  <c r="I346" i="17"/>
  <c r="J346" i="17"/>
  <c r="I347" i="17"/>
  <c r="J347" i="17"/>
  <c r="I348" i="17"/>
  <c r="J348" i="17"/>
  <c r="I349" i="17"/>
  <c r="J349" i="17"/>
  <c r="I350" i="17"/>
  <c r="J350" i="17"/>
  <c r="I351" i="17"/>
  <c r="J351" i="17"/>
  <c r="I352" i="17"/>
  <c r="J352" i="17"/>
  <c r="I353" i="17"/>
  <c r="J353" i="17"/>
  <c r="I354" i="17"/>
  <c r="J354" i="17"/>
  <c r="I355" i="17"/>
  <c r="J355" i="17"/>
  <c r="I356" i="17"/>
  <c r="J356" i="17"/>
  <c r="I357" i="17"/>
  <c r="J357" i="17"/>
  <c r="I358" i="17"/>
  <c r="J358" i="17"/>
  <c r="I359" i="17"/>
  <c r="J359" i="17"/>
  <c r="I360" i="17"/>
  <c r="J360" i="17"/>
  <c r="I361" i="17"/>
  <c r="J361" i="17"/>
  <c r="I362" i="17"/>
  <c r="J362" i="17"/>
  <c r="I363" i="17"/>
  <c r="J363" i="17"/>
  <c r="I364" i="17"/>
  <c r="J364" i="17"/>
  <c r="BK475" i="1"/>
  <c r="BL475" i="1" s="1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D4" i="15"/>
  <c r="D3" i="15"/>
  <c r="D2" i="15"/>
  <c r="G252" i="15"/>
  <c r="G251" i="15"/>
  <c r="G250" i="15"/>
  <c r="G249" i="15"/>
  <c r="G248" i="15"/>
  <c r="G247" i="15"/>
  <c r="G246" i="15"/>
  <c r="G245" i="15"/>
  <c r="G244" i="15"/>
  <c r="G243" i="15"/>
  <c r="G242" i="15"/>
  <c r="G241" i="15"/>
  <c r="G240" i="15"/>
  <c r="G239" i="15"/>
  <c r="G238" i="15"/>
  <c r="G237" i="15"/>
  <c r="G236" i="15"/>
  <c r="G235" i="15"/>
  <c r="G234" i="15"/>
  <c r="G233" i="15"/>
  <c r="G232" i="15"/>
  <c r="G231" i="15"/>
  <c r="G230" i="15"/>
  <c r="G229" i="15"/>
  <c r="G228" i="15"/>
  <c r="G227" i="15"/>
  <c r="G226" i="15"/>
  <c r="G225" i="15"/>
  <c r="G224" i="15"/>
  <c r="G223" i="15"/>
  <c r="G222" i="15"/>
  <c r="G221" i="15"/>
  <c r="G220" i="15"/>
  <c r="G219" i="15"/>
  <c r="G218" i="15"/>
  <c r="G217" i="15"/>
  <c r="G216" i="15"/>
  <c r="G215" i="15"/>
  <c r="G214" i="15"/>
  <c r="G213" i="15"/>
  <c r="G212" i="15"/>
  <c r="G211" i="15"/>
  <c r="G210" i="15"/>
  <c r="G209" i="15"/>
  <c r="G208" i="15"/>
  <c r="G207" i="15"/>
  <c r="G206" i="15"/>
  <c r="G205" i="15"/>
  <c r="G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G2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J5" i="15"/>
  <c r="J4" i="15"/>
  <c r="J3" i="15"/>
  <c r="J2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9" i="15"/>
  <c r="M8" i="15"/>
  <c r="M7" i="15"/>
  <c r="M6" i="15"/>
  <c r="M5" i="15"/>
  <c r="M4" i="15"/>
  <c r="M3" i="15"/>
  <c r="M2" i="15"/>
  <c r="P252" i="15"/>
  <c r="P251" i="15"/>
  <c r="P250" i="15"/>
  <c r="P249" i="15"/>
  <c r="P248" i="15"/>
  <c r="P247" i="15"/>
  <c r="P246" i="15"/>
  <c r="P245" i="15"/>
  <c r="P244" i="15"/>
  <c r="P243" i="15"/>
  <c r="P242" i="15"/>
  <c r="P241" i="15"/>
  <c r="P240" i="15"/>
  <c r="P239" i="15"/>
  <c r="P238" i="15"/>
  <c r="P237" i="15"/>
  <c r="P236" i="15"/>
  <c r="P235" i="15"/>
  <c r="P234" i="15"/>
  <c r="P233" i="15"/>
  <c r="P232" i="15"/>
  <c r="P231" i="15"/>
  <c r="P230" i="15"/>
  <c r="P229" i="15"/>
  <c r="P228" i="15"/>
  <c r="P227" i="15"/>
  <c r="P226" i="15"/>
  <c r="P225" i="15"/>
  <c r="P224" i="15"/>
  <c r="P223" i="15"/>
  <c r="P222" i="15"/>
  <c r="P221" i="15"/>
  <c r="P220" i="15"/>
  <c r="P219" i="15"/>
  <c r="P218" i="15"/>
  <c r="P217" i="15"/>
  <c r="P216" i="15"/>
  <c r="P215" i="15"/>
  <c r="P214" i="15"/>
  <c r="P213" i="15"/>
  <c r="P212" i="15"/>
  <c r="P211" i="15"/>
  <c r="P210" i="15"/>
  <c r="P209" i="15"/>
  <c r="P208" i="15"/>
  <c r="P207" i="15"/>
  <c r="P206" i="15"/>
  <c r="P205" i="15"/>
  <c r="P204" i="15"/>
  <c r="P203" i="15"/>
  <c r="P202" i="15"/>
  <c r="P201" i="15"/>
  <c r="P200" i="15"/>
  <c r="P199" i="15"/>
  <c r="P198" i="15"/>
  <c r="P197" i="15"/>
  <c r="P196" i="15"/>
  <c r="P195" i="15"/>
  <c r="P194" i="15"/>
  <c r="P193" i="15"/>
  <c r="P192" i="15"/>
  <c r="P191" i="15"/>
  <c r="P190" i="15"/>
  <c r="P189" i="15"/>
  <c r="P188" i="15"/>
  <c r="P187" i="15"/>
  <c r="P186" i="15"/>
  <c r="P185" i="15"/>
  <c r="P184" i="15"/>
  <c r="P183" i="15"/>
  <c r="P182" i="15"/>
  <c r="P181" i="15"/>
  <c r="P180" i="15"/>
  <c r="P179" i="15"/>
  <c r="P178" i="15"/>
  <c r="P177" i="15"/>
  <c r="P176" i="15"/>
  <c r="P175" i="15"/>
  <c r="P174" i="15"/>
  <c r="P173" i="15"/>
  <c r="P172" i="15"/>
  <c r="P171" i="15"/>
  <c r="P170" i="15"/>
  <c r="P169" i="15"/>
  <c r="P168" i="15"/>
  <c r="P167" i="15"/>
  <c r="P166" i="15"/>
  <c r="P165" i="15"/>
  <c r="P164" i="15"/>
  <c r="P163" i="15"/>
  <c r="P162" i="15"/>
  <c r="P161" i="15"/>
  <c r="P160" i="15"/>
  <c r="P159" i="15"/>
  <c r="P158" i="15"/>
  <c r="P157" i="15"/>
  <c r="P156" i="15"/>
  <c r="P155" i="15"/>
  <c r="P154" i="15"/>
  <c r="P153" i="15"/>
  <c r="P152" i="15"/>
  <c r="P151" i="15"/>
  <c r="P150" i="15"/>
  <c r="P149" i="15"/>
  <c r="P148" i="15"/>
  <c r="P147" i="15"/>
  <c r="P146" i="15"/>
  <c r="P145" i="15"/>
  <c r="P144" i="15"/>
  <c r="P143" i="15"/>
  <c r="P142" i="15"/>
  <c r="P141" i="15"/>
  <c r="P140" i="15"/>
  <c r="P139" i="15"/>
  <c r="P138" i="15"/>
  <c r="P137" i="15"/>
  <c r="P136" i="15"/>
  <c r="P135" i="15"/>
  <c r="P134" i="15"/>
  <c r="P133" i="15"/>
  <c r="P132" i="15"/>
  <c r="P131" i="15"/>
  <c r="P130" i="15"/>
  <c r="P129" i="15"/>
  <c r="P128" i="15"/>
  <c r="P127" i="15"/>
  <c r="P126" i="15"/>
  <c r="P125" i="15"/>
  <c r="P124" i="15"/>
  <c r="P123" i="15"/>
  <c r="P122" i="15"/>
  <c r="P121" i="15"/>
  <c r="P120" i="15"/>
  <c r="P119" i="15"/>
  <c r="P118" i="15"/>
  <c r="P117" i="15"/>
  <c r="P116" i="15"/>
  <c r="P115" i="15"/>
  <c r="P114" i="15"/>
  <c r="P113" i="15"/>
  <c r="P112" i="15"/>
  <c r="P111" i="15"/>
  <c r="P110" i="15"/>
  <c r="P109" i="15"/>
  <c r="P108" i="15"/>
  <c r="P107" i="15"/>
  <c r="P106" i="15"/>
  <c r="P105" i="15"/>
  <c r="P104" i="15"/>
  <c r="P103" i="15"/>
  <c r="P102" i="15"/>
  <c r="P101" i="15"/>
  <c r="P100" i="15"/>
  <c r="P99" i="15"/>
  <c r="P98" i="15"/>
  <c r="P97" i="15"/>
  <c r="P96" i="15"/>
  <c r="P95" i="15"/>
  <c r="P94" i="15"/>
  <c r="P93" i="15"/>
  <c r="P92" i="15"/>
  <c r="P91" i="15"/>
  <c r="P90" i="15"/>
  <c r="P89" i="15"/>
  <c r="P88" i="15"/>
  <c r="P87" i="15"/>
  <c r="P86" i="15"/>
  <c r="P85" i="15"/>
  <c r="P84" i="15"/>
  <c r="P83" i="15"/>
  <c r="P82" i="15"/>
  <c r="P81" i="15"/>
  <c r="P80" i="15"/>
  <c r="P79" i="15"/>
  <c r="P78" i="15"/>
  <c r="P77" i="15"/>
  <c r="P76" i="15"/>
  <c r="P75" i="15"/>
  <c r="P74" i="15"/>
  <c r="P73" i="15"/>
  <c r="P72" i="15"/>
  <c r="P71" i="15"/>
  <c r="P70" i="15"/>
  <c r="P69" i="15"/>
  <c r="P68" i="15"/>
  <c r="P67" i="15"/>
  <c r="P66" i="15"/>
  <c r="P65" i="15"/>
  <c r="P64" i="15"/>
  <c r="P63" i="15"/>
  <c r="P62" i="15"/>
  <c r="P61" i="15"/>
  <c r="P60" i="15"/>
  <c r="P59" i="15"/>
  <c r="P58" i="15"/>
  <c r="P57" i="15"/>
  <c r="P56" i="15"/>
  <c r="P55" i="15"/>
  <c r="P54" i="15"/>
  <c r="P53" i="15"/>
  <c r="P52" i="15"/>
  <c r="P51" i="15"/>
  <c r="P50" i="15"/>
  <c r="P49" i="15"/>
  <c r="P48" i="15"/>
  <c r="P47" i="15"/>
  <c r="P46" i="15"/>
  <c r="P45" i="15"/>
  <c r="P44" i="15"/>
  <c r="P43" i="15"/>
  <c r="P42" i="15"/>
  <c r="P41" i="15"/>
  <c r="P40" i="15"/>
  <c r="P39" i="15"/>
  <c r="P38" i="15"/>
  <c r="P37" i="15"/>
  <c r="P36" i="15"/>
  <c r="P35" i="15"/>
  <c r="P34" i="15"/>
  <c r="P33" i="15"/>
  <c r="P32" i="15"/>
  <c r="P31" i="15"/>
  <c r="P30" i="15"/>
  <c r="P29" i="15"/>
  <c r="P28" i="15"/>
  <c r="P27" i="15"/>
  <c r="P26" i="15"/>
  <c r="P25" i="15"/>
  <c r="P24" i="15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P7" i="15"/>
  <c r="P6" i="15"/>
  <c r="P5" i="15"/>
  <c r="P4" i="15"/>
  <c r="P3" i="15"/>
  <c r="P2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S90" i="15"/>
  <c r="S89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S7" i="15"/>
  <c r="S6" i="15"/>
  <c r="S5" i="15"/>
  <c r="S4" i="15"/>
  <c r="S3" i="15"/>
  <c r="S2" i="15"/>
  <c r="V252" i="15"/>
  <c r="V251" i="15"/>
  <c r="V250" i="15"/>
  <c r="V249" i="15"/>
  <c r="V248" i="15"/>
  <c r="V247" i="15"/>
  <c r="V246" i="15"/>
  <c r="V245" i="15"/>
  <c r="V244" i="15"/>
  <c r="V243" i="15"/>
  <c r="V242" i="15"/>
  <c r="V241" i="15"/>
  <c r="V240" i="15"/>
  <c r="V239" i="15"/>
  <c r="V238" i="15"/>
  <c r="V237" i="15"/>
  <c r="V236" i="15"/>
  <c r="V235" i="15"/>
  <c r="V234" i="15"/>
  <c r="V233" i="15"/>
  <c r="V232" i="15"/>
  <c r="V231" i="15"/>
  <c r="V230" i="15"/>
  <c r="V229" i="15"/>
  <c r="V228" i="15"/>
  <c r="V227" i="15"/>
  <c r="V226" i="15"/>
  <c r="V225" i="15"/>
  <c r="V224" i="15"/>
  <c r="V223" i="15"/>
  <c r="V222" i="15"/>
  <c r="V221" i="15"/>
  <c r="V220" i="15"/>
  <c r="V219" i="15"/>
  <c r="V218" i="15"/>
  <c r="V217" i="15"/>
  <c r="V216" i="15"/>
  <c r="V215" i="15"/>
  <c r="V214" i="15"/>
  <c r="V213" i="15"/>
  <c r="V212" i="15"/>
  <c r="V211" i="15"/>
  <c r="V210" i="15"/>
  <c r="V209" i="15"/>
  <c r="V208" i="15"/>
  <c r="V207" i="15"/>
  <c r="V206" i="15"/>
  <c r="V205" i="15"/>
  <c r="V204" i="15"/>
  <c r="V203" i="15"/>
  <c r="V202" i="15"/>
  <c r="V201" i="15"/>
  <c r="V200" i="15"/>
  <c r="V199" i="15"/>
  <c r="V198" i="15"/>
  <c r="V197" i="15"/>
  <c r="V196" i="15"/>
  <c r="V195" i="15"/>
  <c r="V194" i="15"/>
  <c r="V193" i="15"/>
  <c r="V192" i="15"/>
  <c r="V191" i="15"/>
  <c r="V190" i="15"/>
  <c r="V189" i="15"/>
  <c r="V188" i="15"/>
  <c r="V187" i="15"/>
  <c r="V186" i="15"/>
  <c r="V185" i="15"/>
  <c r="V184" i="15"/>
  <c r="V183" i="15"/>
  <c r="V182" i="15"/>
  <c r="V181" i="15"/>
  <c r="V180" i="15"/>
  <c r="V179" i="15"/>
  <c r="V178" i="15"/>
  <c r="V177" i="15"/>
  <c r="V176" i="15"/>
  <c r="V175" i="15"/>
  <c r="V174" i="15"/>
  <c r="V173" i="15"/>
  <c r="V172" i="15"/>
  <c r="V171" i="15"/>
  <c r="V170" i="15"/>
  <c r="V169" i="15"/>
  <c r="V168" i="15"/>
  <c r="V167" i="15"/>
  <c r="V166" i="15"/>
  <c r="V165" i="15"/>
  <c r="V164" i="15"/>
  <c r="V163" i="15"/>
  <c r="V162" i="15"/>
  <c r="V161" i="15"/>
  <c r="V160" i="15"/>
  <c r="V159" i="15"/>
  <c r="V158" i="15"/>
  <c r="V157" i="15"/>
  <c r="V156" i="15"/>
  <c r="V155" i="15"/>
  <c r="V154" i="15"/>
  <c r="V153" i="15"/>
  <c r="V152" i="15"/>
  <c r="V151" i="15"/>
  <c r="V150" i="15"/>
  <c r="V149" i="15"/>
  <c r="V148" i="15"/>
  <c r="V147" i="15"/>
  <c r="V146" i="15"/>
  <c r="V145" i="15"/>
  <c r="V144" i="15"/>
  <c r="V143" i="15"/>
  <c r="V142" i="15"/>
  <c r="V141" i="15"/>
  <c r="V140" i="15"/>
  <c r="V139" i="15"/>
  <c r="V138" i="15"/>
  <c r="V137" i="15"/>
  <c r="V136" i="15"/>
  <c r="V135" i="15"/>
  <c r="V134" i="15"/>
  <c r="V133" i="15"/>
  <c r="V132" i="15"/>
  <c r="V131" i="15"/>
  <c r="V130" i="15"/>
  <c r="V129" i="15"/>
  <c r="V128" i="15"/>
  <c r="V127" i="15"/>
  <c r="V126" i="15"/>
  <c r="V125" i="15"/>
  <c r="V124" i="15"/>
  <c r="V123" i="15"/>
  <c r="V122" i="15"/>
  <c r="V121" i="15"/>
  <c r="V120" i="15"/>
  <c r="V119" i="15"/>
  <c r="V118" i="15"/>
  <c r="V117" i="15"/>
  <c r="V116" i="15"/>
  <c r="V115" i="15"/>
  <c r="V114" i="15"/>
  <c r="V113" i="15"/>
  <c r="V112" i="15"/>
  <c r="V111" i="15"/>
  <c r="V110" i="15"/>
  <c r="V109" i="15"/>
  <c r="V108" i="15"/>
  <c r="V107" i="15"/>
  <c r="V106" i="15"/>
  <c r="V105" i="15"/>
  <c r="V104" i="15"/>
  <c r="V103" i="15"/>
  <c r="V102" i="15"/>
  <c r="V101" i="15"/>
  <c r="V100" i="15"/>
  <c r="V99" i="15"/>
  <c r="V98" i="15"/>
  <c r="V97" i="15"/>
  <c r="V96" i="15"/>
  <c r="V95" i="15"/>
  <c r="V94" i="15"/>
  <c r="V93" i="15"/>
  <c r="V92" i="15"/>
  <c r="V91" i="15"/>
  <c r="V90" i="15"/>
  <c r="V89" i="15"/>
  <c r="V88" i="15"/>
  <c r="V87" i="15"/>
  <c r="V86" i="15"/>
  <c r="V85" i="15"/>
  <c r="V84" i="15"/>
  <c r="V83" i="15"/>
  <c r="V82" i="15"/>
  <c r="V81" i="15"/>
  <c r="V80" i="15"/>
  <c r="V79" i="15"/>
  <c r="V78" i="15"/>
  <c r="V77" i="15"/>
  <c r="V76" i="15"/>
  <c r="V75" i="15"/>
  <c r="V74" i="15"/>
  <c r="V73" i="15"/>
  <c r="V72" i="15"/>
  <c r="V71" i="15"/>
  <c r="V70" i="15"/>
  <c r="V69" i="15"/>
  <c r="V68" i="15"/>
  <c r="V67" i="15"/>
  <c r="V66" i="15"/>
  <c r="V65" i="15"/>
  <c r="V64" i="15"/>
  <c r="V63" i="15"/>
  <c r="V62" i="15"/>
  <c r="V61" i="15"/>
  <c r="V60" i="15"/>
  <c r="V59" i="15"/>
  <c r="V58" i="15"/>
  <c r="V57" i="15"/>
  <c r="V56" i="15"/>
  <c r="V55" i="15"/>
  <c r="V54" i="15"/>
  <c r="V53" i="15"/>
  <c r="V52" i="15"/>
  <c r="V51" i="15"/>
  <c r="V50" i="15"/>
  <c r="V49" i="15"/>
  <c r="V48" i="15"/>
  <c r="V47" i="15"/>
  <c r="V46" i="15"/>
  <c r="V45" i="15"/>
  <c r="V44" i="15"/>
  <c r="V43" i="15"/>
  <c r="V42" i="15"/>
  <c r="V41" i="15"/>
  <c r="V40" i="15"/>
  <c r="V39" i="15"/>
  <c r="V38" i="15"/>
  <c r="V37" i="15"/>
  <c r="V36" i="15"/>
  <c r="V35" i="15"/>
  <c r="V34" i="15"/>
  <c r="V33" i="15"/>
  <c r="V32" i="15"/>
  <c r="V31" i="15"/>
  <c r="V30" i="15"/>
  <c r="V29" i="15"/>
  <c r="V28" i="15"/>
  <c r="V27" i="15"/>
  <c r="V26" i="15"/>
  <c r="V25" i="15"/>
  <c r="V24" i="15"/>
  <c r="V23" i="15"/>
  <c r="V22" i="15"/>
  <c r="V21" i="15"/>
  <c r="V20" i="15"/>
  <c r="V19" i="15"/>
  <c r="V18" i="15"/>
  <c r="V17" i="15"/>
  <c r="V16" i="15"/>
  <c r="V15" i="15"/>
  <c r="V14" i="15"/>
  <c r="V13" i="15"/>
  <c r="V12" i="15"/>
  <c r="V11" i="15"/>
  <c r="V10" i="15"/>
  <c r="V9" i="15"/>
  <c r="V8" i="15"/>
  <c r="V7" i="15"/>
  <c r="V6" i="15"/>
  <c r="V5" i="15"/>
  <c r="V4" i="15"/>
  <c r="V3" i="15"/>
  <c r="V2" i="15"/>
  <c r="BN1730" i="1"/>
  <c r="BN1729" i="1"/>
  <c r="BN1728" i="1"/>
  <c r="BN1727" i="1"/>
  <c r="BN1726" i="1"/>
  <c r="BN1725" i="1"/>
  <c r="BN1724" i="1"/>
  <c r="BN1723" i="1"/>
  <c r="BN1722" i="1"/>
  <c r="BN1721" i="1"/>
  <c r="BN1720" i="1"/>
  <c r="BN1719" i="1"/>
  <c r="BN1718" i="1"/>
  <c r="BN1717" i="1"/>
  <c r="BN1716" i="1"/>
  <c r="BN1715" i="1"/>
  <c r="BN1714" i="1"/>
  <c r="BN1713" i="1"/>
  <c r="BN1712" i="1"/>
  <c r="BN1711" i="1"/>
  <c r="BN1710" i="1"/>
  <c r="BN1709" i="1"/>
  <c r="BN1708" i="1"/>
  <c r="BN1707" i="1"/>
  <c r="BN1706" i="1"/>
  <c r="BN1705" i="1"/>
  <c r="BN1704" i="1"/>
  <c r="BN1703" i="1"/>
  <c r="BN1702" i="1"/>
  <c r="BN1701" i="1"/>
  <c r="BN1700" i="1"/>
  <c r="BN1699" i="1"/>
  <c r="BN1698" i="1"/>
  <c r="BN1697" i="1"/>
  <c r="BN1696" i="1"/>
  <c r="BN1695" i="1"/>
  <c r="BN1694" i="1"/>
  <c r="BN1693" i="1"/>
  <c r="BN1692" i="1"/>
  <c r="BN1691" i="1"/>
  <c r="BN1690" i="1"/>
  <c r="BN1689" i="1"/>
  <c r="BN1688" i="1"/>
  <c r="BN1687" i="1"/>
  <c r="BN1686" i="1"/>
  <c r="BN1685" i="1"/>
  <c r="BN1684" i="1"/>
  <c r="BN1683" i="1"/>
  <c r="BN1682" i="1"/>
  <c r="BN1681" i="1"/>
  <c r="BN1680" i="1"/>
  <c r="BN1679" i="1"/>
  <c r="BN1678" i="1"/>
  <c r="BN1677" i="1"/>
  <c r="BN1676" i="1"/>
  <c r="BN1675" i="1"/>
  <c r="BN1674" i="1"/>
  <c r="BN1673" i="1"/>
  <c r="BN1672" i="1"/>
  <c r="BN1671" i="1"/>
  <c r="BN1670" i="1"/>
  <c r="BN1669" i="1"/>
  <c r="BN1668" i="1"/>
  <c r="BN1667" i="1"/>
  <c r="BN1666" i="1"/>
  <c r="BN1665" i="1"/>
  <c r="BN1664" i="1"/>
  <c r="BN1663" i="1"/>
  <c r="BN1662" i="1"/>
  <c r="BN1661" i="1"/>
  <c r="BN1660" i="1"/>
  <c r="BN1659" i="1"/>
  <c r="BN1658" i="1"/>
  <c r="BN1657" i="1"/>
  <c r="BN1656" i="1"/>
  <c r="BN1655" i="1"/>
  <c r="BN1654" i="1"/>
  <c r="BN1653" i="1"/>
  <c r="BN1652" i="1"/>
  <c r="BN1651" i="1"/>
  <c r="BN1650" i="1"/>
  <c r="BN1649" i="1"/>
  <c r="BN1648" i="1"/>
  <c r="BN1647" i="1"/>
  <c r="BN1646" i="1"/>
  <c r="BN1645" i="1"/>
  <c r="BN1644" i="1"/>
  <c r="BN1643" i="1"/>
  <c r="BN1642" i="1"/>
  <c r="BN1641" i="1"/>
  <c r="BN1640" i="1"/>
  <c r="BN1639" i="1"/>
  <c r="BN1638" i="1"/>
  <c r="BN1637" i="1"/>
  <c r="BN1636" i="1"/>
  <c r="BN1635" i="1"/>
  <c r="BN1634" i="1"/>
  <c r="BN1633" i="1"/>
  <c r="BN1632" i="1"/>
  <c r="BN1631" i="1"/>
  <c r="BN1630" i="1"/>
  <c r="BN1629" i="1"/>
  <c r="BN1628" i="1"/>
  <c r="BN1627" i="1"/>
  <c r="BN1626" i="1"/>
  <c r="BN1625" i="1"/>
  <c r="BN1624" i="1"/>
  <c r="BN1623" i="1"/>
  <c r="BN1622" i="1"/>
  <c r="BN1621" i="1"/>
  <c r="BN1620" i="1"/>
  <c r="BN1619" i="1"/>
  <c r="BN1618" i="1"/>
  <c r="BN1617" i="1"/>
  <c r="BN1616" i="1"/>
  <c r="BN1615" i="1"/>
  <c r="BN1614" i="1"/>
  <c r="BN1613" i="1"/>
  <c r="BN1612" i="1"/>
  <c r="BN1611" i="1"/>
  <c r="BN1610" i="1"/>
  <c r="BN1609" i="1"/>
  <c r="BN1608" i="1"/>
  <c r="BN1607" i="1"/>
  <c r="BN1606" i="1"/>
  <c r="BN1605" i="1"/>
  <c r="BN1604" i="1"/>
  <c r="BN1603" i="1"/>
  <c r="BN1602" i="1"/>
  <c r="BN1601" i="1"/>
  <c r="BN1600" i="1"/>
  <c r="BN1599" i="1"/>
  <c r="BN1598" i="1"/>
  <c r="BN1597" i="1"/>
  <c r="BN1596" i="1"/>
  <c r="BN1595" i="1"/>
  <c r="BN1594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791" i="1"/>
  <c r="BN790" i="1"/>
  <c r="BN789" i="1"/>
  <c r="BN788" i="1"/>
  <c r="BN787" i="1"/>
  <c r="BN786" i="1"/>
  <c r="BN785" i="1"/>
  <c r="BN784" i="1"/>
  <c r="BN783" i="1"/>
  <c r="BN782" i="1"/>
  <c r="BN781" i="1"/>
  <c r="BN780" i="1"/>
  <c r="BN779" i="1"/>
  <c r="BN778" i="1"/>
  <c r="BN777" i="1"/>
  <c r="BN776" i="1"/>
  <c r="BN775" i="1"/>
  <c r="BN774" i="1"/>
  <c r="BN773" i="1"/>
  <c r="BN772" i="1"/>
  <c r="BN771" i="1"/>
  <c r="BN770" i="1"/>
  <c r="BN769" i="1"/>
  <c r="BN768" i="1"/>
  <c r="BN767" i="1"/>
  <c r="BN766" i="1"/>
  <c r="BN765" i="1"/>
  <c r="BN764" i="1"/>
  <c r="BN763" i="1"/>
  <c r="BN762" i="1"/>
  <c r="BN761" i="1"/>
  <c r="BN760" i="1"/>
  <c r="BN759" i="1"/>
  <c r="BN758" i="1"/>
  <c r="BN757" i="1"/>
  <c r="BN756" i="1"/>
  <c r="BN755" i="1"/>
  <c r="BN754" i="1"/>
  <c r="BN753" i="1"/>
  <c r="BN752" i="1"/>
  <c r="BN751" i="1"/>
  <c r="BN750" i="1"/>
  <c r="BN749" i="1"/>
  <c r="BN748" i="1"/>
  <c r="BN747" i="1"/>
  <c r="BN746" i="1"/>
  <c r="BN745" i="1"/>
  <c r="BN744" i="1"/>
  <c r="BN743" i="1"/>
  <c r="BN742" i="1"/>
  <c r="BN741" i="1"/>
  <c r="BN740" i="1"/>
  <c r="BN739" i="1"/>
  <c r="BN738" i="1"/>
  <c r="BN737" i="1"/>
  <c r="BN736" i="1"/>
  <c r="BN735" i="1"/>
  <c r="BN734" i="1"/>
  <c r="BN733" i="1"/>
  <c r="BN732" i="1"/>
  <c r="BN731" i="1"/>
  <c r="BN730" i="1"/>
  <c r="BN729" i="1"/>
  <c r="BN728" i="1"/>
  <c r="BN727" i="1"/>
  <c r="BN726" i="1"/>
  <c r="BN725" i="1"/>
  <c r="BN724" i="1"/>
  <c r="BN723" i="1"/>
  <c r="BN722" i="1"/>
  <c r="BN721" i="1"/>
  <c r="BN720" i="1"/>
  <c r="BN719" i="1"/>
  <c r="BN718" i="1"/>
  <c r="BN717" i="1"/>
  <c r="BN716" i="1"/>
  <c r="BN715" i="1"/>
  <c r="BN714" i="1"/>
  <c r="BN713" i="1"/>
  <c r="BN712" i="1"/>
  <c r="BN711" i="1"/>
  <c r="BN710" i="1"/>
  <c r="BN709" i="1"/>
  <c r="BN708" i="1"/>
  <c r="BN707" i="1"/>
  <c r="BN706" i="1"/>
  <c r="BN705" i="1"/>
  <c r="BN704" i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5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5" i="1"/>
  <c r="BN394" i="1"/>
  <c r="BN393" i="1"/>
  <c r="BN392" i="1"/>
  <c r="BN391" i="1"/>
  <c r="BN390" i="1"/>
  <c r="BN389" i="1"/>
  <c r="BN388" i="1"/>
  <c r="BN387" i="1"/>
  <c r="BN386" i="1"/>
  <c r="BN385" i="1"/>
  <c r="BN384" i="1"/>
  <c r="BN383" i="1"/>
  <c r="BN382" i="1"/>
  <c r="BN381" i="1"/>
  <c r="BN380" i="1"/>
  <c r="BN379" i="1"/>
  <c r="BN378" i="1"/>
  <c r="BN377" i="1"/>
  <c r="BN376" i="1"/>
  <c r="BN375" i="1"/>
  <c r="BN374" i="1"/>
  <c r="BN373" i="1"/>
  <c r="BN372" i="1"/>
  <c r="BN371" i="1"/>
  <c r="BN370" i="1"/>
  <c r="BN369" i="1"/>
  <c r="BN368" i="1"/>
  <c r="BN367" i="1"/>
  <c r="BN366" i="1"/>
  <c r="BN365" i="1"/>
  <c r="BN364" i="1"/>
  <c r="BN363" i="1"/>
  <c r="BN362" i="1"/>
  <c r="BN361" i="1"/>
  <c r="BN360" i="1"/>
  <c r="BN359" i="1"/>
  <c r="BN358" i="1"/>
  <c r="BN357" i="1"/>
  <c r="BN356" i="1"/>
  <c r="BN355" i="1"/>
  <c r="BN354" i="1"/>
  <c r="BN353" i="1"/>
  <c r="BN352" i="1"/>
  <c r="BN351" i="1"/>
  <c r="BN350" i="1"/>
  <c r="BN349" i="1"/>
  <c r="BN348" i="1"/>
  <c r="BN347" i="1"/>
  <c r="BN346" i="1"/>
  <c r="BN345" i="1"/>
  <c r="BN344" i="1"/>
  <c r="BN343" i="1"/>
  <c r="BN342" i="1"/>
  <c r="BN341" i="1"/>
  <c r="BN340" i="1"/>
  <c r="BN339" i="1"/>
  <c r="BN338" i="1"/>
  <c r="BN337" i="1"/>
  <c r="BN336" i="1"/>
  <c r="BN335" i="1"/>
  <c r="BN334" i="1"/>
  <c r="BN333" i="1"/>
  <c r="BN332" i="1"/>
  <c r="BN331" i="1"/>
  <c r="BN330" i="1"/>
  <c r="BN329" i="1"/>
  <c r="BN328" i="1"/>
  <c r="BN327" i="1"/>
  <c r="BN326" i="1"/>
  <c r="BN325" i="1"/>
  <c r="BN324" i="1"/>
  <c r="BN323" i="1"/>
  <c r="BN322" i="1"/>
  <c r="BN321" i="1"/>
  <c r="BN320" i="1"/>
  <c r="BN319" i="1"/>
  <c r="BN318" i="1"/>
  <c r="BN317" i="1"/>
  <c r="BN316" i="1"/>
  <c r="BN315" i="1"/>
  <c r="BN314" i="1"/>
  <c r="BN313" i="1"/>
  <c r="BN312" i="1"/>
  <c r="BN311" i="1"/>
  <c r="BN310" i="1"/>
  <c r="BN309" i="1"/>
  <c r="BN308" i="1"/>
  <c r="BN307" i="1"/>
  <c r="BN306" i="1"/>
  <c r="BN305" i="1"/>
  <c r="BN304" i="1"/>
  <c r="BN303" i="1"/>
  <c r="BN302" i="1"/>
  <c r="BN301" i="1"/>
  <c r="BN300" i="1"/>
  <c r="BN299" i="1"/>
  <c r="BN298" i="1"/>
  <c r="BN297" i="1"/>
  <c r="BN296" i="1"/>
  <c r="BN295" i="1"/>
  <c r="BN294" i="1"/>
  <c r="BN293" i="1"/>
  <c r="BN292" i="1"/>
  <c r="BN291" i="1"/>
  <c r="BN290" i="1"/>
  <c r="BN289" i="1"/>
  <c r="BN288" i="1"/>
  <c r="BN287" i="1"/>
  <c r="BN286" i="1"/>
  <c r="BN285" i="1"/>
  <c r="BN284" i="1"/>
  <c r="BN283" i="1"/>
  <c r="BN282" i="1"/>
  <c r="BN281" i="1"/>
  <c r="BN280" i="1"/>
  <c r="BN279" i="1"/>
  <c r="BN278" i="1"/>
  <c r="BN277" i="1"/>
  <c r="BN276" i="1"/>
  <c r="BN275" i="1"/>
  <c r="BN274" i="1"/>
  <c r="BN273" i="1"/>
  <c r="BN272" i="1"/>
  <c r="BN271" i="1"/>
  <c r="BN270" i="1"/>
  <c r="BN269" i="1"/>
  <c r="BN268" i="1"/>
  <c r="BN267" i="1"/>
  <c r="BN266" i="1"/>
  <c r="BN265" i="1"/>
  <c r="BN264" i="1"/>
  <c r="BN263" i="1"/>
  <c r="BN262" i="1"/>
  <c r="BN261" i="1"/>
  <c r="BN260" i="1"/>
  <c r="BN259" i="1"/>
  <c r="BN258" i="1"/>
  <c r="BN257" i="1"/>
  <c r="BN256" i="1"/>
  <c r="BN255" i="1"/>
  <c r="BN254" i="1"/>
  <c r="BN253" i="1"/>
  <c r="BN252" i="1"/>
  <c r="BN251" i="1"/>
  <c r="BN250" i="1"/>
  <c r="BN249" i="1"/>
  <c r="BN248" i="1"/>
  <c r="BN247" i="1"/>
  <c r="BN246" i="1"/>
  <c r="BN245" i="1"/>
  <c r="BN244" i="1"/>
  <c r="BN243" i="1"/>
  <c r="BN242" i="1"/>
  <c r="BN241" i="1"/>
  <c r="BN240" i="1"/>
  <c r="BN239" i="1"/>
  <c r="BN238" i="1"/>
  <c r="BN237" i="1"/>
  <c r="BN236" i="1"/>
  <c r="BN235" i="1"/>
  <c r="BN234" i="1"/>
  <c r="BN233" i="1"/>
  <c r="BN232" i="1"/>
  <c r="BN231" i="1"/>
  <c r="BN230" i="1"/>
  <c r="BN229" i="1"/>
  <c r="BN228" i="1"/>
  <c r="BN227" i="1"/>
  <c r="BN226" i="1"/>
  <c r="BN225" i="1"/>
  <c r="BN224" i="1"/>
  <c r="BN223" i="1"/>
  <c r="BN222" i="1"/>
  <c r="BN221" i="1"/>
  <c r="BN220" i="1"/>
  <c r="BN219" i="1"/>
  <c r="BN218" i="1"/>
  <c r="BN217" i="1"/>
  <c r="BN216" i="1"/>
  <c r="BN215" i="1"/>
  <c r="BN214" i="1"/>
  <c r="BN213" i="1"/>
  <c r="BN212" i="1"/>
  <c r="BN211" i="1"/>
  <c r="BN210" i="1"/>
  <c r="BN209" i="1"/>
  <c r="BN208" i="1"/>
  <c r="BN207" i="1"/>
  <c r="BN206" i="1"/>
  <c r="BN205" i="1"/>
  <c r="BN204" i="1"/>
  <c r="BN203" i="1"/>
  <c r="BN202" i="1"/>
  <c r="BN201" i="1"/>
  <c r="BN200" i="1"/>
  <c r="BN199" i="1"/>
  <c r="BN198" i="1"/>
  <c r="BN197" i="1"/>
  <c r="BN196" i="1"/>
  <c r="BN195" i="1"/>
  <c r="BN194" i="1"/>
  <c r="BN193" i="1"/>
  <c r="BN192" i="1"/>
  <c r="BN191" i="1"/>
  <c r="BN190" i="1"/>
  <c r="BN189" i="1"/>
  <c r="BN188" i="1"/>
  <c r="BN187" i="1"/>
  <c r="BN186" i="1"/>
  <c r="BN185" i="1"/>
  <c r="BN184" i="1"/>
  <c r="BN183" i="1"/>
  <c r="BN182" i="1"/>
  <c r="BN181" i="1"/>
  <c r="BN180" i="1"/>
  <c r="BN179" i="1"/>
  <c r="BN178" i="1"/>
  <c r="BN177" i="1"/>
  <c r="BN176" i="1"/>
  <c r="BN175" i="1"/>
  <c r="BN174" i="1"/>
  <c r="BN173" i="1"/>
  <c r="BN172" i="1"/>
  <c r="BN171" i="1"/>
  <c r="BN170" i="1"/>
  <c r="BN169" i="1"/>
  <c r="BN168" i="1"/>
  <c r="BN167" i="1"/>
  <c r="BN166" i="1"/>
  <c r="BN165" i="1"/>
  <c r="BN164" i="1"/>
  <c r="BN163" i="1"/>
  <c r="BN162" i="1"/>
  <c r="BN161" i="1"/>
  <c r="BN160" i="1"/>
  <c r="BN159" i="1"/>
  <c r="BN158" i="1"/>
  <c r="BN157" i="1"/>
  <c r="BN156" i="1"/>
  <c r="BN155" i="1"/>
  <c r="BN154" i="1"/>
  <c r="BN153" i="1"/>
  <c r="BN152" i="1"/>
  <c r="BN151" i="1"/>
  <c r="BN150" i="1"/>
  <c r="BN149" i="1"/>
  <c r="BN148" i="1"/>
  <c r="BN147" i="1"/>
  <c r="BN146" i="1"/>
  <c r="BN145" i="1"/>
  <c r="BN144" i="1"/>
  <c r="BN143" i="1"/>
  <c r="BN142" i="1"/>
  <c r="BN141" i="1"/>
  <c r="BN140" i="1"/>
  <c r="BN139" i="1"/>
  <c r="BN138" i="1"/>
  <c r="BN137" i="1"/>
  <c r="BN136" i="1"/>
  <c r="BN135" i="1"/>
  <c r="BN134" i="1"/>
  <c r="BN133" i="1"/>
  <c r="BN132" i="1"/>
  <c r="BN131" i="1"/>
  <c r="BN130" i="1"/>
  <c r="BN129" i="1"/>
  <c r="BN128" i="1"/>
  <c r="BN127" i="1"/>
  <c r="BN126" i="1"/>
  <c r="BN125" i="1"/>
  <c r="BN124" i="1"/>
  <c r="BN123" i="1"/>
  <c r="BN122" i="1"/>
  <c r="BN121" i="1"/>
  <c r="BN120" i="1"/>
  <c r="BN119" i="1"/>
  <c r="BN118" i="1"/>
  <c r="BN117" i="1"/>
  <c r="BN116" i="1"/>
  <c r="BN115" i="1"/>
  <c r="BN114" i="1"/>
  <c r="BN113" i="1"/>
  <c r="BN112" i="1"/>
  <c r="BN111" i="1"/>
  <c r="BN110" i="1"/>
  <c r="BN109" i="1"/>
  <c r="BN108" i="1"/>
  <c r="BN107" i="1"/>
  <c r="BN106" i="1"/>
  <c r="BN105" i="1"/>
  <c r="BN104" i="1"/>
  <c r="BN103" i="1"/>
  <c r="BN102" i="1"/>
  <c r="BN101" i="1"/>
  <c r="BN100" i="1"/>
  <c r="BN99" i="1"/>
  <c r="BN98" i="1"/>
  <c r="BN97" i="1"/>
  <c r="BN96" i="1"/>
  <c r="BN95" i="1"/>
  <c r="BN94" i="1"/>
  <c r="BN93" i="1"/>
  <c r="BN92" i="1"/>
  <c r="BN91" i="1"/>
  <c r="BN90" i="1"/>
  <c r="BN89" i="1"/>
  <c r="BN88" i="1"/>
  <c r="BN87" i="1"/>
  <c r="BN86" i="1"/>
  <c r="BN85" i="1"/>
  <c r="BN84" i="1"/>
  <c r="BN83" i="1"/>
  <c r="BN82" i="1"/>
  <c r="BN81" i="1"/>
  <c r="BN80" i="1"/>
  <c r="BN79" i="1"/>
  <c r="BN78" i="1"/>
  <c r="BN77" i="1"/>
  <c r="BN76" i="1"/>
  <c r="BN75" i="1"/>
  <c r="BN74" i="1"/>
  <c r="BN73" i="1"/>
  <c r="BN72" i="1"/>
  <c r="BN71" i="1"/>
  <c r="BN70" i="1"/>
  <c r="BN69" i="1"/>
  <c r="BN68" i="1"/>
  <c r="BN67" i="1"/>
  <c r="BN66" i="1"/>
  <c r="BN65" i="1"/>
  <c r="BN64" i="1"/>
  <c r="BN63" i="1"/>
  <c r="BN62" i="1"/>
  <c r="BN61" i="1"/>
  <c r="BN60" i="1"/>
  <c r="BN59" i="1"/>
  <c r="BN58" i="1"/>
  <c r="BN57" i="1"/>
  <c r="BN56" i="1"/>
  <c r="BN55" i="1"/>
  <c r="BN54" i="1"/>
  <c r="BN53" i="1"/>
  <c r="BN52" i="1"/>
  <c r="BN51" i="1"/>
  <c r="BN50" i="1"/>
  <c r="BN49" i="1"/>
  <c r="BN48" i="1"/>
  <c r="BN47" i="1"/>
  <c r="BN46" i="1"/>
  <c r="BN45" i="1"/>
  <c r="BN44" i="1"/>
  <c r="BN43" i="1"/>
  <c r="BN42" i="1"/>
  <c r="BN41" i="1"/>
  <c r="BN40" i="1"/>
  <c r="BN39" i="1"/>
  <c r="BN38" i="1"/>
  <c r="BN37" i="1"/>
  <c r="BN36" i="1"/>
  <c r="BN35" i="1"/>
  <c r="BN34" i="1"/>
  <c r="BN33" i="1"/>
  <c r="BN32" i="1"/>
  <c r="BN31" i="1"/>
  <c r="BN30" i="1"/>
  <c r="BN29" i="1"/>
  <c r="BN28" i="1"/>
  <c r="BN27" i="1"/>
  <c r="BN26" i="1"/>
  <c r="BN25" i="1"/>
  <c r="BN24" i="1"/>
  <c r="BN23" i="1"/>
  <c r="BN22" i="1"/>
  <c r="BN21" i="1"/>
  <c r="BN20" i="1"/>
  <c r="BN19" i="1"/>
  <c r="BN18" i="1"/>
  <c r="BN17" i="1"/>
  <c r="BN16" i="1"/>
  <c r="BN15" i="1"/>
  <c r="BN14" i="1"/>
  <c r="BN13" i="1"/>
  <c r="BN12" i="1"/>
  <c r="BN11" i="1"/>
  <c r="BN10" i="1"/>
  <c r="BN9" i="1"/>
  <c r="BN8" i="1"/>
  <c r="BN7" i="1"/>
  <c r="BN6" i="1"/>
  <c r="BN5" i="1"/>
  <c r="BN4" i="1"/>
  <c r="BN3" i="1"/>
  <c r="BN2" i="1"/>
  <c r="BK1730" i="1"/>
  <c r="BL1730" i="1" s="1"/>
  <c r="BK1729" i="1"/>
  <c r="BL1729" i="1" s="1"/>
  <c r="BK1728" i="1"/>
  <c r="BL1728" i="1" s="1"/>
  <c r="BK1727" i="1"/>
  <c r="BL1727" i="1" s="1"/>
  <c r="BK1726" i="1"/>
  <c r="BL1726" i="1" s="1"/>
  <c r="BK1725" i="1"/>
  <c r="BL1725" i="1" s="1"/>
  <c r="BK1724" i="1"/>
  <c r="BL1724" i="1" s="1"/>
  <c r="BK1723" i="1"/>
  <c r="BL1723" i="1" s="1"/>
  <c r="BK1722" i="1"/>
  <c r="BL1722" i="1" s="1"/>
  <c r="BK1721" i="1"/>
  <c r="BL1721" i="1" s="1"/>
  <c r="BK1720" i="1"/>
  <c r="BL1720" i="1" s="1"/>
  <c r="BK1719" i="1"/>
  <c r="BL1719" i="1" s="1"/>
  <c r="BK1718" i="1"/>
  <c r="BL1718" i="1" s="1"/>
  <c r="BK1717" i="1"/>
  <c r="BL1717" i="1" s="1"/>
  <c r="BK1716" i="1"/>
  <c r="BL1716" i="1" s="1"/>
  <c r="BK1715" i="1"/>
  <c r="BL1715" i="1" s="1"/>
  <c r="BK1714" i="1"/>
  <c r="BL1714" i="1" s="1"/>
  <c r="BK1713" i="1"/>
  <c r="BL1713" i="1" s="1"/>
  <c r="BK1712" i="1"/>
  <c r="BL1712" i="1" s="1"/>
  <c r="BK1711" i="1"/>
  <c r="BL1711" i="1" s="1"/>
  <c r="BK1710" i="1"/>
  <c r="BL1710" i="1" s="1"/>
  <c r="BK1709" i="1"/>
  <c r="BL1709" i="1" s="1"/>
  <c r="BK1708" i="1"/>
  <c r="BL1708" i="1" s="1"/>
  <c r="BK1707" i="1"/>
  <c r="BL1707" i="1" s="1"/>
  <c r="BK1706" i="1"/>
  <c r="BL1706" i="1" s="1"/>
  <c r="BK1705" i="1"/>
  <c r="BL1705" i="1" s="1"/>
  <c r="BK1704" i="1"/>
  <c r="BL1704" i="1" s="1"/>
  <c r="BK1703" i="1"/>
  <c r="BL1703" i="1" s="1"/>
  <c r="BK1702" i="1"/>
  <c r="BL1702" i="1" s="1"/>
  <c r="BK1701" i="1"/>
  <c r="BL1701" i="1" s="1"/>
  <c r="BK1700" i="1"/>
  <c r="BL1700" i="1" s="1"/>
  <c r="BK1699" i="1"/>
  <c r="BL1699" i="1" s="1"/>
  <c r="BK1698" i="1"/>
  <c r="BL1698" i="1" s="1"/>
  <c r="BK1697" i="1"/>
  <c r="BL1697" i="1" s="1"/>
  <c r="BK1696" i="1"/>
  <c r="BL1696" i="1" s="1"/>
  <c r="BK1695" i="1"/>
  <c r="BL1695" i="1" s="1"/>
  <c r="BK1694" i="1"/>
  <c r="BL1694" i="1" s="1"/>
  <c r="BK1693" i="1"/>
  <c r="BL1693" i="1" s="1"/>
  <c r="BK1692" i="1"/>
  <c r="BL1692" i="1" s="1"/>
  <c r="BK1691" i="1"/>
  <c r="BL1691" i="1" s="1"/>
  <c r="BK1690" i="1"/>
  <c r="BL1690" i="1" s="1"/>
  <c r="BK1689" i="1"/>
  <c r="BL1689" i="1" s="1"/>
  <c r="BK1688" i="1"/>
  <c r="BL1688" i="1" s="1"/>
  <c r="BK1687" i="1"/>
  <c r="BL1687" i="1" s="1"/>
  <c r="BK1686" i="1"/>
  <c r="BL1686" i="1" s="1"/>
  <c r="BK1685" i="1"/>
  <c r="BL1685" i="1" s="1"/>
  <c r="BK1684" i="1"/>
  <c r="BL1684" i="1" s="1"/>
  <c r="BK1683" i="1"/>
  <c r="BL1683" i="1" s="1"/>
  <c r="BK1682" i="1"/>
  <c r="BL1682" i="1" s="1"/>
  <c r="BK1681" i="1"/>
  <c r="BL1681" i="1" s="1"/>
  <c r="BK1680" i="1"/>
  <c r="BL1680" i="1" s="1"/>
  <c r="BK1679" i="1"/>
  <c r="BL1679" i="1" s="1"/>
  <c r="BK1678" i="1"/>
  <c r="BL1678" i="1" s="1"/>
  <c r="BK1677" i="1"/>
  <c r="BL1677" i="1" s="1"/>
  <c r="BK1676" i="1"/>
  <c r="BL1676" i="1" s="1"/>
  <c r="BK1675" i="1"/>
  <c r="BL1675" i="1" s="1"/>
  <c r="BK1674" i="1"/>
  <c r="BL1674" i="1" s="1"/>
  <c r="BK1673" i="1"/>
  <c r="BL1673" i="1" s="1"/>
  <c r="BK1672" i="1"/>
  <c r="BL1672" i="1" s="1"/>
  <c r="BK1671" i="1"/>
  <c r="BL1671" i="1" s="1"/>
  <c r="BK1670" i="1"/>
  <c r="BL1670" i="1" s="1"/>
  <c r="BK1669" i="1"/>
  <c r="BL1669" i="1" s="1"/>
  <c r="BK1668" i="1"/>
  <c r="BL1668" i="1" s="1"/>
  <c r="BK1667" i="1"/>
  <c r="BL1667" i="1" s="1"/>
  <c r="BK1666" i="1"/>
  <c r="BL1666" i="1" s="1"/>
  <c r="BK1665" i="1"/>
  <c r="BL1665" i="1" s="1"/>
  <c r="BK1664" i="1"/>
  <c r="BL1664" i="1" s="1"/>
  <c r="BK1663" i="1"/>
  <c r="BL1663" i="1" s="1"/>
  <c r="BK1662" i="1"/>
  <c r="BL1662" i="1" s="1"/>
  <c r="BK1661" i="1"/>
  <c r="BL1661" i="1" s="1"/>
  <c r="BK1660" i="1"/>
  <c r="BL1660" i="1" s="1"/>
  <c r="BK1659" i="1"/>
  <c r="BL1659" i="1" s="1"/>
  <c r="BK1658" i="1"/>
  <c r="BL1658" i="1" s="1"/>
  <c r="BK1657" i="1"/>
  <c r="BL1657" i="1" s="1"/>
  <c r="BK1656" i="1"/>
  <c r="BL1656" i="1" s="1"/>
  <c r="BK1655" i="1"/>
  <c r="BL1655" i="1" s="1"/>
  <c r="BK1654" i="1"/>
  <c r="BL1654" i="1" s="1"/>
  <c r="BK1653" i="1"/>
  <c r="BL1653" i="1" s="1"/>
  <c r="BK1652" i="1"/>
  <c r="BL1652" i="1" s="1"/>
  <c r="BK1651" i="1"/>
  <c r="BL1651" i="1" s="1"/>
  <c r="BK1650" i="1"/>
  <c r="BL1650" i="1" s="1"/>
  <c r="BK1649" i="1"/>
  <c r="BL1649" i="1" s="1"/>
  <c r="BK1648" i="1"/>
  <c r="BL1648" i="1" s="1"/>
  <c r="BK1647" i="1"/>
  <c r="BL1647" i="1" s="1"/>
  <c r="BK1646" i="1"/>
  <c r="BL1646" i="1" s="1"/>
  <c r="BK1645" i="1"/>
  <c r="BL1645" i="1" s="1"/>
  <c r="BK1644" i="1"/>
  <c r="BL1644" i="1" s="1"/>
  <c r="BK1643" i="1"/>
  <c r="BL1643" i="1" s="1"/>
  <c r="BK1642" i="1"/>
  <c r="BL1642" i="1" s="1"/>
  <c r="BK1641" i="1"/>
  <c r="BL1641" i="1" s="1"/>
  <c r="BK1640" i="1"/>
  <c r="BL1640" i="1" s="1"/>
  <c r="BK1639" i="1"/>
  <c r="BL1639" i="1" s="1"/>
  <c r="BK1638" i="1"/>
  <c r="BL1638" i="1" s="1"/>
  <c r="BK1637" i="1"/>
  <c r="BL1637" i="1" s="1"/>
  <c r="BK1636" i="1"/>
  <c r="BL1636" i="1" s="1"/>
  <c r="BK1635" i="1"/>
  <c r="BL1635" i="1" s="1"/>
  <c r="BK1634" i="1"/>
  <c r="BL1634" i="1" s="1"/>
  <c r="BK1633" i="1"/>
  <c r="BL1633" i="1" s="1"/>
  <c r="BK1632" i="1"/>
  <c r="BL1632" i="1" s="1"/>
  <c r="BK1631" i="1"/>
  <c r="BL1631" i="1" s="1"/>
  <c r="BK1630" i="1"/>
  <c r="BL1630" i="1" s="1"/>
  <c r="BK1629" i="1"/>
  <c r="BL1629" i="1" s="1"/>
  <c r="BK1628" i="1"/>
  <c r="BL1628" i="1" s="1"/>
  <c r="BK1627" i="1"/>
  <c r="BL1627" i="1" s="1"/>
  <c r="BK1626" i="1"/>
  <c r="BL1626" i="1" s="1"/>
  <c r="BK1625" i="1"/>
  <c r="BL1625" i="1" s="1"/>
  <c r="BK1624" i="1"/>
  <c r="BL1624" i="1" s="1"/>
  <c r="BK1623" i="1"/>
  <c r="BL1623" i="1" s="1"/>
  <c r="BK1622" i="1"/>
  <c r="BL1622" i="1" s="1"/>
  <c r="BK1621" i="1"/>
  <c r="BL1621" i="1" s="1"/>
  <c r="BK1620" i="1"/>
  <c r="BL1620" i="1" s="1"/>
  <c r="BK1619" i="1"/>
  <c r="BL1619" i="1" s="1"/>
  <c r="BK1618" i="1"/>
  <c r="BL1618" i="1" s="1"/>
  <c r="BK1617" i="1"/>
  <c r="BL1617" i="1" s="1"/>
  <c r="BK1616" i="1"/>
  <c r="BL1616" i="1" s="1"/>
  <c r="BK1615" i="1"/>
  <c r="BL1615" i="1" s="1"/>
  <c r="BK1614" i="1"/>
  <c r="BL1614" i="1" s="1"/>
  <c r="BK1613" i="1"/>
  <c r="BL1613" i="1" s="1"/>
  <c r="BK1612" i="1"/>
  <c r="BL1612" i="1" s="1"/>
  <c r="BK1611" i="1"/>
  <c r="BL1611" i="1" s="1"/>
  <c r="BK1610" i="1"/>
  <c r="BL1610" i="1" s="1"/>
  <c r="BK1609" i="1"/>
  <c r="BL1609" i="1" s="1"/>
  <c r="BK1608" i="1"/>
  <c r="BL1608" i="1" s="1"/>
  <c r="BK1607" i="1"/>
  <c r="BL1607" i="1" s="1"/>
  <c r="BK1606" i="1"/>
  <c r="BL1606" i="1" s="1"/>
  <c r="BK1605" i="1"/>
  <c r="BL1605" i="1" s="1"/>
  <c r="BK1604" i="1"/>
  <c r="BL1604" i="1" s="1"/>
  <c r="BK1603" i="1"/>
  <c r="BL1603" i="1" s="1"/>
  <c r="BK1602" i="1"/>
  <c r="BL1602" i="1" s="1"/>
  <c r="BK1601" i="1"/>
  <c r="BL1601" i="1" s="1"/>
  <c r="BK1600" i="1"/>
  <c r="BL1600" i="1" s="1"/>
  <c r="BK1599" i="1"/>
  <c r="BL1599" i="1" s="1"/>
  <c r="BK1598" i="1"/>
  <c r="BL1598" i="1" s="1"/>
  <c r="BK1597" i="1"/>
  <c r="BL1597" i="1" s="1"/>
  <c r="BK1596" i="1"/>
  <c r="BL1596" i="1" s="1"/>
  <c r="BK1595" i="1"/>
  <c r="BL1595" i="1" s="1"/>
  <c r="BK1594" i="1"/>
  <c r="BL1594" i="1" s="1"/>
  <c r="BK1593" i="1"/>
  <c r="BL1593" i="1" s="1"/>
  <c r="BK1592" i="1"/>
  <c r="BL1592" i="1" s="1"/>
  <c r="BK1591" i="1"/>
  <c r="BL1591" i="1" s="1"/>
  <c r="BK1590" i="1"/>
  <c r="BL1590" i="1" s="1"/>
  <c r="BK1589" i="1"/>
  <c r="BL1589" i="1" s="1"/>
  <c r="BK1588" i="1"/>
  <c r="BL1588" i="1" s="1"/>
  <c r="BK1587" i="1"/>
  <c r="BL1587" i="1" s="1"/>
  <c r="BK1586" i="1"/>
  <c r="BL1586" i="1" s="1"/>
  <c r="BK1585" i="1"/>
  <c r="BL1585" i="1" s="1"/>
  <c r="BK1584" i="1"/>
  <c r="BL1584" i="1" s="1"/>
  <c r="BK1583" i="1"/>
  <c r="BL1583" i="1" s="1"/>
  <c r="BK1582" i="1"/>
  <c r="BL1582" i="1" s="1"/>
  <c r="BK1581" i="1"/>
  <c r="BL1581" i="1" s="1"/>
  <c r="BK1580" i="1"/>
  <c r="BL1580" i="1" s="1"/>
  <c r="BK1579" i="1"/>
  <c r="BL1579" i="1" s="1"/>
  <c r="BK1578" i="1"/>
  <c r="BL1578" i="1" s="1"/>
  <c r="BK1577" i="1"/>
  <c r="BL1577" i="1" s="1"/>
  <c r="BK1576" i="1"/>
  <c r="BL1576" i="1" s="1"/>
  <c r="BK1575" i="1"/>
  <c r="BL1575" i="1" s="1"/>
  <c r="BK1574" i="1"/>
  <c r="BL1574" i="1" s="1"/>
  <c r="BK1573" i="1"/>
  <c r="BL1573" i="1" s="1"/>
  <c r="BK1572" i="1"/>
  <c r="BL1572" i="1" s="1"/>
  <c r="BK1571" i="1"/>
  <c r="BL1571" i="1" s="1"/>
  <c r="BK1570" i="1"/>
  <c r="BL1570" i="1" s="1"/>
  <c r="BK1569" i="1"/>
  <c r="BL1569" i="1" s="1"/>
  <c r="BK1568" i="1"/>
  <c r="BL1568" i="1" s="1"/>
  <c r="BK1567" i="1"/>
  <c r="BL1567" i="1" s="1"/>
  <c r="BK1566" i="1"/>
  <c r="BL1566" i="1" s="1"/>
  <c r="BK1565" i="1"/>
  <c r="BL1565" i="1" s="1"/>
  <c r="BK1564" i="1"/>
  <c r="BL1564" i="1" s="1"/>
  <c r="BK1563" i="1"/>
  <c r="BL1563" i="1" s="1"/>
  <c r="BK1562" i="1"/>
  <c r="BL1562" i="1" s="1"/>
  <c r="BK1561" i="1"/>
  <c r="BL1561" i="1" s="1"/>
  <c r="BK1560" i="1"/>
  <c r="BL1560" i="1" s="1"/>
  <c r="BK1559" i="1"/>
  <c r="BL1559" i="1" s="1"/>
  <c r="BK1558" i="1"/>
  <c r="BL1558" i="1" s="1"/>
  <c r="BK1557" i="1"/>
  <c r="BL1557" i="1" s="1"/>
  <c r="BK1556" i="1"/>
  <c r="BL1556" i="1" s="1"/>
  <c r="BK1555" i="1"/>
  <c r="BL1555" i="1" s="1"/>
  <c r="BK1554" i="1"/>
  <c r="BL1554" i="1" s="1"/>
  <c r="BK1553" i="1"/>
  <c r="BL1553" i="1" s="1"/>
  <c r="BK1552" i="1"/>
  <c r="BL1552" i="1" s="1"/>
  <c r="BK1551" i="1"/>
  <c r="BL1551" i="1" s="1"/>
  <c r="BK1550" i="1"/>
  <c r="BL1550" i="1" s="1"/>
  <c r="BK1549" i="1"/>
  <c r="BL1549" i="1" s="1"/>
  <c r="BK1548" i="1"/>
  <c r="BL1548" i="1" s="1"/>
  <c r="BK1547" i="1"/>
  <c r="BL1547" i="1" s="1"/>
  <c r="BK1546" i="1"/>
  <c r="BL1546" i="1" s="1"/>
  <c r="BK1545" i="1"/>
  <c r="BL1545" i="1" s="1"/>
  <c r="BK1544" i="1"/>
  <c r="BL1544" i="1" s="1"/>
  <c r="BK1543" i="1"/>
  <c r="BL1543" i="1" s="1"/>
  <c r="BK1542" i="1"/>
  <c r="BL1542" i="1" s="1"/>
  <c r="BK1541" i="1"/>
  <c r="BL1541" i="1" s="1"/>
  <c r="BK1540" i="1"/>
  <c r="BL1540" i="1" s="1"/>
  <c r="BK1539" i="1"/>
  <c r="BL1539" i="1" s="1"/>
  <c r="BK1538" i="1"/>
  <c r="BL1538" i="1" s="1"/>
  <c r="BK1537" i="1"/>
  <c r="BL1537" i="1" s="1"/>
  <c r="BK1536" i="1"/>
  <c r="BL1536" i="1" s="1"/>
  <c r="BK1535" i="1"/>
  <c r="BL1535" i="1" s="1"/>
  <c r="BK1534" i="1"/>
  <c r="BL1534" i="1" s="1"/>
  <c r="BK1533" i="1"/>
  <c r="BL1533" i="1" s="1"/>
  <c r="BK1532" i="1"/>
  <c r="BL1532" i="1" s="1"/>
  <c r="BK1531" i="1"/>
  <c r="BL1531" i="1" s="1"/>
  <c r="BK1530" i="1"/>
  <c r="BL1530" i="1" s="1"/>
  <c r="BK1529" i="1"/>
  <c r="BL1529" i="1" s="1"/>
  <c r="BK1528" i="1"/>
  <c r="BL1528" i="1" s="1"/>
  <c r="BK1527" i="1"/>
  <c r="BL1527" i="1" s="1"/>
  <c r="BK1526" i="1"/>
  <c r="BL1526" i="1" s="1"/>
  <c r="BK1525" i="1"/>
  <c r="BL1525" i="1" s="1"/>
  <c r="BK1524" i="1"/>
  <c r="BL1524" i="1" s="1"/>
  <c r="BK1523" i="1"/>
  <c r="BL1523" i="1" s="1"/>
  <c r="BK1522" i="1"/>
  <c r="BL1522" i="1" s="1"/>
  <c r="BK1521" i="1"/>
  <c r="BL1521" i="1" s="1"/>
  <c r="BK1520" i="1"/>
  <c r="BL1520" i="1" s="1"/>
  <c r="BK1519" i="1"/>
  <c r="BL1519" i="1" s="1"/>
  <c r="BK1518" i="1"/>
  <c r="BL1518" i="1" s="1"/>
  <c r="BK1517" i="1"/>
  <c r="BL1517" i="1" s="1"/>
  <c r="BK1516" i="1"/>
  <c r="BL1516" i="1" s="1"/>
  <c r="BK1515" i="1"/>
  <c r="BL1515" i="1" s="1"/>
  <c r="BK1514" i="1"/>
  <c r="BL1514" i="1" s="1"/>
  <c r="BK1513" i="1"/>
  <c r="BL1513" i="1" s="1"/>
  <c r="BK1512" i="1"/>
  <c r="BL1512" i="1" s="1"/>
  <c r="BK1511" i="1"/>
  <c r="BL1511" i="1" s="1"/>
  <c r="BK1510" i="1"/>
  <c r="BL1510" i="1" s="1"/>
  <c r="BK1509" i="1"/>
  <c r="BL1509" i="1" s="1"/>
  <c r="BK1508" i="1"/>
  <c r="BL1508" i="1" s="1"/>
  <c r="BK1507" i="1"/>
  <c r="BL1507" i="1" s="1"/>
  <c r="BK1506" i="1"/>
  <c r="BL1506" i="1" s="1"/>
  <c r="BK1505" i="1"/>
  <c r="BL1505" i="1" s="1"/>
  <c r="BK1504" i="1"/>
  <c r="BL1504" i="1" s="1"/>
  <c r="BK1503" i="1"/>
  <c r="BL1503" i="1" s="1"/>
  <c r="BK1502" i="1"/>
  <c r="BL1502" i="1" s="1"/>
  <c r="BK1501" i="1"/>
  <c r="BL1501" i="1" s="1"/>
  <c r="BK1500" i="1"/>
  <c r="BL1500" i="1" s="1"/>
  <c r="BK1499" i="1"/>
  <c r="BL1499" i="1" s="1"/>
  <c r="BK1498" i="1"/>
  <c r="BL1498" i="1" s="1"/>
  <c r="BK1497" i="1"/>
  <c r="BL1497" i="1" s="1"/>
  <c r="BK1496" i="1"/>
  <c r="BL1496" i="1" s="1"/>
  <c r="BK1495" i="1"/>
  <c r="BL1495" i="1" s="1"/>
  <c r="BK1494" i="1"/>
  <c r="BL1494" i="1" s="1"/>
  <c r="BK1493" i="1"/>
  <c r="BL1493" i="1" s="1"/>
  <c r="BK1492" i="1"/>
  <c r="BL1492" i="1" s="1"/>
  <c r="BK1491" i="1"/>
  <c r="BL1491" i="1" s="1"/>
  <c r="BK1490" i="1"/>
  <c r="BL1490" i="1" s="1"/>
  <c r="BK1489" i="1"/>
  <c r="BL1489" i="1" s="1"/>
  <c r="BK1488" i="1"/>
  <c r="BL1488" i="1" s="1"/>
  <c r="BK1487" i="1"/>
  <c r="BL1487" i="1" s="1"/>
  <c r="BK1486" i="1"/>
  <c r="BL1486" i="1" s="1"/>
  <c r="BK1485" i="1"/>
  <c r="BL1485" i="1" s="1"/>
  <c r="BK1484" i="1"/>
  <c r="BL1484" i="1" s="1"/>
  <c r="BK1483" i="1"/>
  <c r="BL1483" i="1" s="1"/>
  <c r="BK1482" i="1"/>
  <c r="BL1482" i="1" s="1"/>
  <c r="BK1481" i="1"/>
  <c r="BL1481" i="1" s="1"/>
  <c r="BK1480" i="1"/>
  <c r="BL1480" i="1" s="1"/>
  <c r="BK1479" i="1"/>
  <c r="BL1479" i="1" s="1"/>
  <c r="BK1478" i="1"/>
  <c r="BL1478" i="1" s="1"/>
  <c r="BK1477" i="1"/>
  <c r="BL1477" i="1" s="1"/>
  <c r="BK1476" i="1"/>
  <c r="BL1476" i="1" s="1"/>
  <c r="BK1475" i="1"/>
  <c r="BL1475" i="1" s="1"/>
  <c r="BK1474" i="1"/>
  <c r="BL1474" i="1" s="1"/>
  <c r="BK1473" i="1"/>
  <c r="BL1473" i="1" s="1"/>
  <c r="BK1472" i="1"/>
  <c r="BL1472" i="1" s="1"/>
  <c r="BK1471" i="1"/>
  <c r="BL1471" i="1" s="1"/>
  <c r="BK1470" i="1"/>
  <c r="BL1470" i="1" s="1"/>
  <c r="BK1469" i="1"/>
  <c r="BL1469" i="1" s="1"/>
  <c r="BK1468" i="1"/>
  <c r="BL1468" i="1" s="1"/>
  <c r="BK1467" i="1"/>
  <c r="BL1467" i="1" s="1"/>
  <c r="BK1466" i="1"/>
  <c r="BL1466" i="1" s="1"/>
  <c r="BK1465" i="1"/>
  <c r="BL1465" i="1" s="1"/>
  <c r="BK1464" i="1"/>
  <c r="BL1464" i="1" s="1"/>
  <c r="BK1463" i="1"/>
  <c r="BL1463" i="1" s="1"/>
  <c r="BK1462" i="1"/>
  <c r="BL1462" i="1" s="1"/>
  <c r="BK1461" i="1"/>
  <c r="BL1461" i="1" s="1"/>
  <c r="BK1460" i="1"/>
  <c r="BL1460" i="1" s="1"/>
  <c r="BK1459" i="1"/>
  <c r="BL1459" i="1" s="1"/>
  <c r="BK1458" i="1"/>
  <c r="BL1458" i="1" s="1"/>
  <c r="BK1457" i="1"/>
  <c r="BL1457" i="1" s="1"/>
  <c r="BK1456" i="1"/>
  <c r="BL1456" i="1" s="1"/>
  <c r="BK1455" i="1"/>
  <c r="BL1455" i="1" s="1"/>
  <c r="BK1454" i="1"/>
  <c r="BL1454" i="1" s="1"/>
  <c r="BK1453" i="1"/>
  <c r="BL1453" i="1" s="1"/>
  <c r="BK1452" i="1"/>
  <c r="BL1452" i="1" s="1"/>
  <c r="BK1451" i="1"/>
  <c r="BL1451" i="1" s="1"/>
  <c r="BK1450" i="1"/>
  <c r="BL1450" i="1" s="1"/>
  <c r="BK1449" i="1"/>
  <c r="BL1449" i="1" s="1"/>
  <c r="BK1448" i="1"/>
  <c r="BL1448" i="1" s="1"/>
  <c r="BK1447" i="1"/>
  <c r="BL1447" i="1" s="1"/>
  <c r="BK1446" i="1"/>
  <c r="BL1446" i="1" s="1"/>
  <c r="BK1445" i="1"/>
  <c r="BL1445" i="1" s="1"/>
  <c r="BK1444" i="1"/>
  <c r="BL1444" i="1" s="1"/>
  <c r="BK1443" i="1"/>
  <c r="BL1443" i="1" s="1"/>
  <c r="BK1442" i="1"/>
  <c r="BL1442" i="1" s="1"/>
  <c r="BK1441" i="1"/>
  <c r="BL1441" i="1" s="1"/>
  <c r="BK1440" i="1"/>
  <c r="BL1440" i="1" s="1"/>
  <c r="BK1439" i="1"/>
  <c r="BL1439" i="1" s="1"/>
  <c r="BK1438" i="1"/>
  <c r="BL1438" i="1" s="1"/>
  <c r="BK1437" i="1"/>
  <c r="BL1437" i="1" s="1"/>
  <c r="BK1436" i="1"/>
  <c r="BL1436" i="1" s="1"/>
  <c r="BK1435" i="1"/>
  <c r="BL1435" i="1" s="1"/>
  <c r="BK1434" i="1"/>
  <c r="BL1434" i="1" s="1"/>
  <c r="BK1433" i="1"/>
  <c r="BL1433" i="1" s="1"/>
  <c r="BK1432" i="1"/>
  <c r="BL1432" i="1" s="1"/>
  <c r="BK1431" i="1"/>
  <c r="BL1431" i="1" s="1"/>
  <c r="BK1430" i="1"/>
  <c r="BL1430" i="1" s="1"/>
  <c r="BK1429" i="1"/>
  <c r="BL1429" i="1" s="1"/>
  <c r="BK1428" i="1"/>
  <c r="BL1428" i="1" s="1"/>
  <c r="BK1427" i="1"/>
  <c r="BL1427" i="1" s="1"/>
  <c r="BK1426" i="1"/>
  <c r="BL1426" i="1" s="1"/>
  <c r="BK1425" i="1"/>
  <c r="BL1425" i="1" s="1"/>
  <c r="BK1424" i="1"/>
  <c r="BL1424" i="1" s="1"/>
  <c r="BK1423" i="1"/>
  <c r="BL1423" i="1" s="1"/>
  <c r="BK1422" i="1"/>
  <c r="BL1422" i="1" s="1"/>
  <c r="BK1421" i="1"/>
  <c r="BL1421" i="1" s="1"/>
  <c r="BK1420" i="1"/>
  <c r="BL1420" i="1" s="1"/>
  <c r="BK1419" i="1"/>
  <c r="BL1419" i="1" s="1"/>
  <c r="BK1418" i="1"/>
  <c r="BL1418" i="1" s="1"/>
  <c r="BK1417" i="1"/>
  <c r="BL1417" i="1" s="1"/>
  <c r="BK1416" i="1"/>
  <c r="BL1416" i="1" s="1"/>
  <c r="BK1415" i="1"/>
  <c r="BL1415" i="1" s="1"/>
  <c r="BK1414" i="1"/>
  <c r="BL1414" i="1" s="1"/>
  <c r="BK1413" i="1"/>
  <c r="BL1413" i="1" s="1"/>
  <c r="BK1412" i="1"/>
  <c r="BL1412" i="1" s="1"/>
  <c r="BK1411" i="1"/>
  <c r="BL1411" i="1" s="1"/>
  <c r="BK1410" i="1"/>
  <c r="BL1410" i="1" s="1"/>
  <c r="BK1409" i="1"/>
  <c r="BL1409" i="1" s="1"/>
  <c r="BK1408" i="1"/>
  <c r="BL1408" i="1" s="1"/>
  <c r="BK1407" i="1"/>
  <c r="BL1407" i="1" s="1"/>
  <c r="BK1406" i="1"/>
  <c r="BL1406" i="1" s="1"/>
  <c r="BK1405" i="1"/>
  <c r="BL1405" i="1" s="1"/>
  <c r="BK1404" i="1"/>
  <c r="BL1404" i="1" s="1"/>
  <c r="BK1403" i="1"/>
  <c r="BL1403" i="1" s="1"/>
  <c r="BK1402" i="1"/>
  <c r="BL1402" i="1" s="1"/>
  <c r="BK1401" i="1"/>
  <c r="BL1401" i="1" s="1"/>
  <c r="BK1400" i="1"/>
  <c r="BL1400" i="1" s="1"/>
  <c r="BK1399" i="1"/>
  <c r="BL1399" i="1" s="1"/>
  <c r="BK1398" i="1"/>
  <c r="BL1398" i="1" s="1"/>
  <c r="BK1397" i="1"/>
  <c r="BL1397" i="1" s="1"/>
  <c r="BK1396" i="1"/>
  <c r="BL1396" i="1" s="1"/>
  <c r="BK1395" i="1"/>
  <c r="BL1395" i="1" s="1"/>
  <c r="BK1394" i="1"/>
  <c r="BL1394" i="1" s="1"/>
  <c r="BK1393" i="1"/>
  <c r="BL1393" i="1" s="1"/>
  <c r="BK1392" i="1"/>
  <c r="BL1392" i="1" s="1"/>
  <c r="BK1391" i="1"/>
  <c r="BL1391" i="1" s="1"/>
  <c r="BK1390" i="1"/>
  <c r="BL1390" i="1" s="1"/>
  <c r="BK1389" i="1"/>
  <c r="BL1389" i="1" s="1"/>
  <c r="BK1388" i="1"/>
  <c r="BL1388" i="1" s="1"/>
  <c r="BK1387" i="1"/>
  <c r="BL1387" i="1" s="1"/>
  <c r="BK1386" i="1"/>
  <c r="BL1386" i="1" s="1"/>
  <c r="BK1385" i="1"/>
  <c r="BL1385" i="1" s="1"/>
  <c r="BK1384" i="1"/>
  <c r="BL1384" i="1" s="1"/>
  <c r="BK1383" i="1"/>
  <c r="BL1383" i="1" s="1"/>
  <c r="BK1382" i="1"/>
  <c r="BL1382" i="1" s="1"/>
  <c r="BK1381" i="1"/>
  <c r="BL1381" i="1" s="1"/>
  <c r="BK1380" i="1"/>
  <c r="BL1380" i="1" s="1"/>
  <c r="BK1379" i="1"/>
  <c r="BL1379" i="1" s="1"/>
  <c r="BK1378" i="1"/>
  <c r="BL1378" i="1" s="1"/>
  <c r="BK1377" i="1"/>
  <c r="BL1377" i="1" s="1"/>
  <c r="BK1376" i="1"/>
  <c r="BL1376" i="1" s="1"/>
  <c r="BK1375" i="1"/>
  <c r="BL1375" i="1" s="1"/>
  <c r="BK1374" i="1"/>
  <c r="BL1374" i="1" s="1"/>
  <c r="BK1373" i="1"/>
  <c r="BL1373" i="1" s="1"/>
  <c r="BK1372" i="1"/>
  <c r="BL1372" i="1" s="1"/>
  <c r="BK1371" i="1"/>
  <c r="BL1371" i="1" s="1"/>
  <c r="BK1370" i="1"/>
  <c r="BL1370" i="1" s="1"/>
  <c r="BK1369" i="1"/>
  <c r="BL1369" i="1" s="1"/>
  <c r="BK1368" i="1"/>
  <c r="BL1368" i="1" s="1"/>
  <c r="BK1367" i="1"/>
  <c r="BL1367" i="1" s="1"/>
  <c r="BK1366" i="1"/>
  <c r="BL1366" i="1" s="1"/>
  <c r="BK1365" i="1"/>
  <c r="BL1365" i="1" s="1"/>
  <c r="BK1364" i="1"/>
  <c r="BL1364" i="1" s="1"/>
  <c r="BK1363" i="1"/>
  <c r="BL1363" i="1" s="1"/>
  <c r="BK1362" i="1"/>
  <c r="BL1362" i="1" s="1"/>
  <c r="BK1361" i="1"/>
  <c r="BL1361" i="1" s="1"/>
  <c r="BK1360" i="1"/>
  <c r="BL1360" i="1" s="1"/>
  <c r="BK1359" i="1"/>
  <c r="BL1359" i="1" s="1"/>
  <c r="BK1358" i="1"/>
  <c r="BL1358" i="1" s="1"/>
  <c r="BK1357" i="1"/>
  <c r="BL1357" i="1" s="1"/>
  <c r="BK1356" i="1"/>
  <c r="BL1356" i="1" s="1"/>
  <c r="BK1355" i="1"/>
  <c r="BL1355" i="1" s="1"/>
  <c r="BK1354" i="1"/>
  <c r="BL1354" i="1" s="1"/>
  <c r="BK1353" i="1"/>
  <c r="BL1353" i="1" s="1"/>
  <c r="BK1352" i="1"/>
  <c r="BL1352" i="1" s="1"/>
  <c r="BK1351" i="1"/>
  <c r="BL1351" i="1" s="1"/>
  <c r="BK1350" i="1"/>
  <c r="BL1350" i="1" s="1"/>
  <c r="BK1349" i="1"/>
  <c r="BL1349" i="1" s="1"/>
  <c r="BK1348" i="1"/>
  <c r="BL1348" i="1" s="1"/>
  <c r="BK1347" i="1"/>
  <c r="BL1347" i="1" s="1"/>
  <c r="BK1346" i="1"/>
  <c r="BL1346" i="1" s="1"/>
  <c r="BK1345" i="1"/>
  <c r="BL1345" i="1" s="1"/>
  <c r="BK1344" i="1"/>
  <c r="BL1344" i="1" s="1"/>
  <c r="BK1343" i="1"/>
  <c r="BL1343" i="1" s="1"/>
  <c r="BK1342" i="1"/>
  <c r="BL1342" i="1" s="1"/>
  <c r="BK1341" i="1"/>
  <c r="BL1341" i="1" s="1"/>
  <c r="BK1340" i="1"/>
  <c r="BL1340" i="1" s="1"/>
  <c r="BK1339" i="1"/>
  <c r="BL1339" i="1" s="1"/>
  <c r="BK1338" i="1"/>
  <c r="BL1338" i="1" s="1"/>
  <c r="BK1337" i="1"/>
  <c r="BL1337" i="1" s="1"/>
  <c r="BK1336" i="1"/>
  <c r="BL1336" i="1" s="1"/>
  <c r="BK1335" i="1"/>
  <c r="BL1335" i="1" s="1"/>
  <c r="BK1334" i="1"/>
  <c r="BL1334" i="1" s="1"/>
  <c r="BK1333" i="1"/>
  <c r="BL1333" i="1" s="1"/>
  <c r="BK1332" i="1"/>
  <c r="BL1332" i="1" s="1"/>
  <c r="BK1331" i="1"/>
  <c r="BL1331" i="1" s="1"/>
  <c r="BK1330" i="1"/>
  <c r="BL1330" i="1" s="1"/>
  <c r="BK1329" i="1"/>
  <c r="BL1329" i="1" s="1"/>
  <c r="BK1328" i="1"/>
  <c r="BL1328" i="1" s="1"/>
  <c r="BK1327" i="1"/>
  <c r="BL1327" i="1" s="1"/>
  <c r="BK1326" i="1"/>
  <c r="BL1326" i="1" s="1"/>
  <c r="BK1325" i="1"/>
  <c r="BL1325" i="1" s="1"/>
  <c r="BK1324" i="1"/>
  <c r="BL1324" i="1" s="1"/>
  <c r="BK1323" i="1"/>
  <c r="BL1323" i="1" s="1"/>
  <c r="BK1322" i="1"/>
  <c r="BL1322" i="1" s="1"/>
  <c r="BK1321" i="1"/>
  <c r="BL1321" i="1" s="1"/>
  <c r="BK1320" i="1"/>
  <c r="BL1320" i="1" s="1"/>
  <c r="BK1319" i="1"/>
  <c r="BL1319" i="1" s="1"/>
  <c r="BK1318" i="1"/>
  <c r="BL1318" i="1" s="1"/>
  <c r="BK1317" i="1"/>
  <c r="BL1317" i="1" s="1"/>
  <c r="BK1316" i="1"/>
  <c r="BL1316" i="1" s="1"/>
  <c r="BK1315" i="1"/>
  <c r="BL1315" i="1" s="1"/>
  <c r="BK1314" i="1"/>
  <c r="BL1314" i="1" s="1"/>
  <c r="BK1313" i="1"/>
  <c r="BL1313" i="1" s="1"/>
  <c r="BK1312" i="1"/>
  <c r="BL1312" i="1" s="1"/>
  <c r="BK1311" i="1"/>
  <c r="BL1311" i="1" s="1"/>
  <c r="BK1310" i="1"/>
  <c r="BL1310" i="1" s="1"/>
  <c r="BK1309" i="1"/>
  <c r="BL1309" i="1" s="1"/>
  <c r="BK1308" i="1"/>
  <c r="BL1308" i="1" s="1"/>
  <c r="BK1307" i="1"/>
  <c r="BL1307" i="1" s="1"/>
  <c r="BL1306" i="1"/>
  <c r="BK1306" i="1"/>
  <c r="BK1305" i="1"/>
  <c r="BL1305" i="1" s="1"/>
  <c r="BK1304" i="1"/>
  <c r="BL1304" i="1" s="1"/>
  <c r="BK1303" i="1"/>
  <c r="BL1303" i="1" s="1"/>
  <c r="BK1302" i="1"/>
  <c r="BL1302" i="1" s="1"/>
  <c r="BK1301" i="1"/>
  <c r="BL1301" i="1" s="1"/>
  <c r="BK1300" i="1"/>
  <c r="BL1300" i="1" s="1"/>
  <c r="BK1299" i="1"/>
  <c r="BL1299" i="1" s="1"/>
  <c r="BK1298" i="1"/>
  <c r="BL1298" i="1" s="1"/>
  <c r="BK1297" i="1"/>
  <c r="BL1297" i="1" s="1"/>
  <c r="BK1296" i="1"/>
  <c r="BL1296" i="1" s="1"/>
  <c r="BK1295" i="1"/>
  <c r="BL1295" i="1" s="1"/>
  <c r="BK1294" i="1"/>
  <c r="BL1294" i="1" s="1"/>
  <c r="BK1293" i="1"/>
  <c r="BL1293" i="1" s="1"/>
  <c r="BK1292" i="1"/>
  <c r="BL1292" i="1" s="1"/>
  <c r="BK1291" i="1"/>
  <c r="BL1291" i="1" s="1"/>
  <c r="BK1290" i="1"/>
  <c r="BL1290" i="1" s="1"/>
  <c r="BK1289" i="1"/>
  <c r="BL1289" i="1" s="1"/>
  <c r="BK1288" i="1"/>
  <c r="BL1288" i="1" s="1"/>
  <c r="BK1287" i="1"/>
  <c r="BL1287" i="1" s="1"/>
  <c r="BK1286" i="1"/>
  <c r="BL1286" i="1" s="1"/>
  <c r="BK1285" i="1"/>
  <c r="BL1285" i="1" s="1"/>
  <c r="BK1284" i="1"/>
  <c r="BL1284" i="1" s="1"/>
  <c r="BK1283" i="1"/>
  <c r="BL1283" i="1" s="1"/>
  <c r="BK1282" i="1"/>
  <c r="BL1282" i="1" s="1"/>
  <c r="BK1281" i="1"/>
  <c r="BL1281" i="1" s="1"/>
  <c r="BK1280" i="1"/>
  <c r="BL1280" i="1" s="1"/>
  <c r="BK1279" i="1"/>
  <c r="BL1279" i="1" s="1"/>
  <c r="BK1278" i="1"/>
  <c r="BL1278" i="1" s="1"/>
  <c r="BK1277" i="1"/>
  <c r="BL1277" i="1" s="1"/>
  <c r="BK1276" i="1"/>
  <c r="BL1276" i="1" s="1"/>
  <c r="BL1275" i="1"/>
  <c r="BK1275" i="1"/>
  <c r="BK1274" i="1"/>
  <c r="BL1274" i="1" s="1"/>
  <c r="BK1273" i="1"/>
  <c r="BL1273" i="1" s="1"/>
  <c r="BK1272" i="1"/>
  <c r="BL1272" i="1" s="1"/>
  <c r="BK1271" i="1"/>
  <c r="BL1271" i="1" s="1"/>
  <c r="BK1270" i="1"/>
  <c r="BL1270" i="1" s="1"/>
  <c r="BK1269" i="1"/>
  <c r="BL1269" i="1" s="1"/>
  <c r="BK1268" i="1"/>
  <c r="BL1268" i="1" s="1"/>
  <c r="BK1267" i="1"/>
  <c r="BL1267" i="1" s="1"/>
  <c r="BK1266" i="1"/>
  <c r="BL1266" i="1" s="1"/>
  <c r="BK1265" i="1"/>
  <c r="BL1265" i="1" s="1"/>
  <c r="BK1264" i="1"/>
  <c r="BL1264" i="1" s="1"/>
  <c r="BK1263" i="1"/>
  <c r="BL1263" i="1" s="1"/>
  <c r="BK1262" i="1"/>
  <c r="BL1262" i="1" s="1"/>
  <c r="BK1261" i="1"/>
  <c r="BL1261" i="1" s="1"/>
  <c r="BK1260" i="1"/>
  <c r="BL1260" i="1" s="1"/>
  <c r="BK1259" i="1"/>
  <c r="BL1259" i="1" s="1"/>
  <c r="BK1258" i="1"/>
  <c r="BL1258" i="1" s="1"/>
  <c r="BK1257" i="1"/>
  <c r="BL1257" i="1" s="1"/>
  <c r="BK1256" i="1"/>
  <c r="BL1256" i="1" s="1"/>
  <c r="BK1255" i="1"/>
  <c r="BL1255" i="1" s="1"/>
  <c r="BK1254" i="1"/>
  <c r="BL1254" i="1" s="1"/>
  <c r="BK1253" i="1"/>
  <c r="BL1253" i="1" s="1"/>
  <c r="BK1252" i="1"/>
  <c r="BL1252" i="1" s="1"/>
  <c r="BK1251" i="1"/>
  <c r="BL1251" i="1" s="1"/>
  <c r="BK1250" i="1"/>
  <c r="BL1250" i="1" s="1"/>
  <c r="BK1249" i="1"/>
  <c r="BL1249" i="1" s="1"/>
  <c r="BK1248" i="1"/>
  <c r="BL1248" i="1" s="1"/>
  <c r="BK1247" i="1"/>
  <c r="BL1247" i="1" s="1"/>
  <c r="BK1246" i="1"/>
  <c r="BL1246" i="1" s="1"/>
  <c r="BK1245" i="1"/>
  <c r="BL1245" i="1" s="1"/>
  <c r="BK1244" i="1"/>
  <c r="BL1244" i="1" s="1"/>
  <c r="BK1243" i="1"/>
  <c r="BL1243" i="1" s="1"/>
  <c r="BK1242" i="1"/>
  <c r="BL1242" i="1" s="1"/>
  <c r="BK1241" i="1"/>
  <c r="BL1241" i="1" s="1"/>
  <c r="BK1240" i="1"/>
  <c r="BL1240" i="1" s="1"/>
  <c r="BK1239" i="1"/>
  <c r="BL1239" i="1" s="1"/>
  <c r="BK1238" i="1"/>
  <c r="BL1238" i="1" s="1"/>
  <c r="BK1237" i="1"/>
  <c r="BL1237" i="1" s="1"/>
  <c r="BK1236" i="1"/>
  <c r="BL1236" i="1" s="1"/>
  <c r="BK1235" i="1"/>
  <c r="BL1235" i="1" s="1"/>
  <c r="BK1234" i="1"/>
  <c r="BL1234" i="1" s="1"/>
  <c r="BK1233" i="1"/>
  <c r="BL1233" i="1" s="1"/>
  <c r="BK1232" i="1"/>
  <c r="BL1232" i="1" s="1"/>
  <c r="BK1231" i="1"/>
  <c r="BL1231" i="1" s="1"/>
  <c r="BK1230" i="1"/>
  <c r="BL1230" i="1" s="1"/>
  <c r="BK1229" i="1"/>
  <c r="BL1229" i="1" s="1"/>
  <c r="BK1228" i="1"/>
  <c r="BL1228" i="1" s="1"/>
  <c r="BK1227" i="1"/>
  <c r="BL1227" i="1" s="1"/>
  <c r="BK1226" i="1"/>
  <c r="BL1226" i="1" s="1"/>
  <c r="BK1225" i="1"/>
  <c r="BL1225" i="1" s="1"/>
  <c r="BK1224" i="1"/>
  <c r="BL1224" i="1" s="1"/>
  <c r="BL1223" i="1"/>
  <c r="BK1223" i="1"/>
  <c r="BK1222" i="1"/>
  <c r="BL1222" i="1" s="1"/>
  <c r="BK1221" i="1"/>
  <c r="BL1221" i="1" s="1"/>
  <c r="BK1220" i="1"/>
  <c r="BL1220" i="1" s="1"/>
  <c r="BK1219" i="1"/>
  <c r="BL1219" i="1" s="1"/>
  <c r="BK1218" i="1"/>
  <c r="BL1218" i="1" s="1"/>
  <c r="BK1217" i="1"/>
  <c r="BL1217" i="1" s="1"/>
  <c r="BK1216" i="1"/>
  <c r="BL1216" i="1" s="1"/>
  <c r="BK1215" i="1"/>
  <c r="BL1215" i="1" s="1"/>
  <c r="BK1214" i="1"/>
  <c r="BL1214" i="1" s="1"/>
  <c r="BK1213" i="1"/>
  <c r="BL1213" i="1" s="1"/>
  <c r="BK1212" i="1"/>
  <c r="BL1212" i="1" s="1"/>
  <c r="BK1211" i="1"/>
  <c r="BL1211" i="1" s="1"/>
  <c r="BK1210" i="1"/>
  <c r="BL1210" i="1" s="1"/>
  <c r="BK1209" i="1"/>
  <c r="BL1209" i="1" s="1"/>
  <c r="BK1208" i="1"/>
  <c r="BL1208" i="1" s="1"/>
  <c r="BK1207" i="1"/>
  <c r="BL1207" i="1" s="1"/>
  <c r="BK1206" i="1"/>
  <c r="BL1206" i="1" s="1"/>
  <c r="BK1205" i="1"/>
  <c r="BL1205" i="1" s="1"/>
  <c r="BK1204" i="1"/>
  <c r="BL1204" i="1" s="1"/>
  <c r="BK1203" i="1"/>
  <c r="BL1203" i="1" s="1"/>
  <c r="BK1202" i="1"/>
  <c r="BL1202" i="1" s="1"/>
  <c r="BK1201" i="1"/>
  <c r="BL1201" i="1" s="1"/>
  <c r="BK1200" i="1"/>
  <c r="BL1200" i="1" s="1"/>
  <c r="BK1199" i="1"/>
  <c r="BL1199" i="1" s="1"/>
  <c r="BK1198" i="1"/>
  <c r="BL1198" i="1" s="1"/>
  <c r="BK1197" i="1"/>
  <c r="BL1197" i="1" s="1"/>
  <c r="BK1196" i="1"/>
  <c r="BL1196" i="1" s="1"/>
  <c r="BK1195" i="1"/>
  <c r="BL1195" i="1" s="1"/>
  <c r="BK1194" i="1"/>
  <c r="BL1194" i="1" s="1"/>
  <c r="BK1193" i="1"/>
  <c r="BL1193" i="1" s="1"/>
  <c r="BK1192" i="1"/>
  <c r="BL1192" i="1" s="1"/>
  <c r="BK1191" i="1"/>
  <c r="BL1191" i="1" s="1"/>
  <c r="BK1190" i="1"/>
  <c r="BL1190" i="1" s="1"/>
  <c r="BK1189" i="1"/>
  <c r="BL1189" i="1" s="1"/>
  <c r="BK1188" i="1"/>
  <c r="BL1188" i="1" s="1"/>
  <c r="BK1187" i="1"/>
  <c r="BL1187" i="1" s="1"/>
  <c r="BK1186" i="1"/>
  <c r="BL1186" i="1" s="1"/>
  <c r="BK1185" i="1"/>
  <c r="BL1185" i="1" s="1"/>
  <c r="BL1184" i="1"/>
  <c r="BK1184" i="1"/>
  <c r="BK1183" i="1"/>
  <c r="BL1183" i="1" s="1"/>
  <c r="BK1182" i="1"/>
  <c r="BL1182" i="1" s="1"/>
  <c r="BK1181" i="1"/>
  <c r="BL1181" i="1" s="1"/>
  <c r="BK1180" i="1"/>
  <c r="BL1180" i="1" s="1"/>
  <c r="BK1179" i="1"/>
  <c r="BL1179" i="1" s="1"/>
  <c r="BK1178" i="1"/>
  <c r="BL1178" i="1" s="1"/>
  <c r="BL1177" i="1"/>
  <c r="BK1177" i="1"/>
  <c r="BK1176" i="1"/>
  <c r="BL1176" i="1" s="1"/>
  <c r="BK1175" i="1"/>
  <c r="BL1175" i="1" s="1"/>
  <c r="BK1174" i="1"/>
  <c r="BL1174" i="1" s="1"/>
  <c r="BK1173" i="1"/>
  <c r="BL1173" i="1" s="1"/>
  <c r="BK1172" i="1"/>
  <c r="BL1172" i="1" s="1"/>
  <c r="BK1171" i="1"/>
  <c r="BL1171" i="1" s="1"/>
  <c r="BL1170" i="1"/>
  <c r="BK1170" i="1"/>
  <c r="BK1169" i="1"/>
  <c r="BL1169" i="1" s="1"/>
  <c r="BK1168" i="1"/>
  <c r="BL1168" i="1" s="1"/>
  <c r="BK1167" i="1"/>
  <c r="BL1167" i="1" s="1"/>
  <c r="BK1166" i="1"/>
  <c r="BL1166" i="1" s="1"/>
  <c r="BK1165" i="1"/>
  <c r="BL1165" i="1" s="1"/>
  <c r="BK1164" i="1"/>
  <c r="BL1164" i="1" s="1"/>
  <c r="BK1163" i="1"/>
  <c r="BL1163" i="1" s="1"/>
  <c r="BK1162" i="1"/>
  <c r="BL1162" i="1" s="1"/>
  <c r="BK1161" i="1"/>
  <c r="BL1161" i="1" s="1"/>
  <c r="BK1160" i="1"/>
  <c r="BL1160" i="1" s="1"/>
  <c r="BK1159" i="1"/>
  <c r="BL1159" i="1" s="1"/>
  <c r="BK1158" i="1"/>
  <c r="BL1158" i="1" s="1"/>
  <c r="BK1157" i="1"/>
  <c r="BL1157" i="1" s="1"/>
  <c r="BK1156" i="1"/>
  <c r="BL1156" i="1" s="1"/>
  <c r="BK1155" i="1"/>
  <c r="BL1155" i="1" s="1"/>
  <c r="BK1154" i="1"/>
  <c r="BL1154" i="1" s="1"/>
  <c r="BK1153" i="1"/>
  <c r="BL1153" i="1" s="1"/>
  <c r="BK1152" i="1"/>
  <c r="BL1152" i="1" s="1"/>
  <c r="BK1151" i="1"/>
  <c r="BL1151" i="1" s="1"/>
  <c r="BK1150" i="1"/>
  <c r="BL1150" i="1" s="1"/>
  <c r="BK1149" i="1"/>
  <c r="BL1149" i="1" s="1"/>
  <c r="BK1148" i="1"/>
  <c r="BL1148" i="1" s="1"/>
  <c r="BK1147" i="1"/>
  <c r="BL1147" i="1" s="1"/>
  <c r="BK1146" i="1"/>
  <c r="BL1146" i="1" s="1"/>
  <c r="BK1145" i="1"/>
  <c r="BL1145" i="1" s="1"/>
  <c r="BK1144" i="1"/>
  <c r="BL1144" i="1" s="1"/>
  <c r="BK1143" i="1"/>
  <c r="BL1143" i="1" s="1"/>
  <c r="BK1142" i="1"/>
  <c r="BL1142" i="1" s="1"/>
  <c r="BK1141" i="1"/>
  <c r="BL1141" i="1" s="1"/>
  <c r="BK1140" i="1"/>
  <c r="BL1140" i="1" s="1"/>
  <c r="BK1139" i="1"/>
  <c r="BL1139" i="1" s="1"/>
  <c r="BK1138" i="1"/>
  <c r="BL1138" i="1" s="1"/>
  <c r="BK1137" i="1"/>
  <c r="BL1137" i="1" s="1"/>
  <c r="BK1136" i="1"/>
  <c r="BL1136" i="1" s="1"/>
  <c r="BK1135" i="1"/>
  <c r="BL1135" i="1" s="1"/>
  <c r="BK1134" i="1"/>
  <c r="BL1134" i="1" s="1"/>
  <c r="BK1133" i="1"/>
  <c r="BL1133" i="1" s="1"/>
  <c r="BK1132" i="1"/>
  <c r="BL1132" i="1" s="1"/>
  <c r="BK1131" i="1"/>
  <c r="BL1131" i="1" s="1"/>
  <c r="BK1130" i="1"/>
  <c r="BL1130" i="1" s="1"/>
  <c r="BK1129" i="1"/>
  <c r="BL1129" i="1" s="1"/>
  <c r="BK1128" i="1"/>
  <c r="BL1128" i="1" s="1"/>
  <c r="BK1127" i="1"/>
  <c r="BL1127" i="1" s="1"/>
  <c r="BK1126" i="1"/>
  <c r="BL1126" i="1" s="1"/>
  <c r="BK1125" i="1"/>
  <c r="BL1125" i="1" s="1"/>
  <c r="BK1124" i="1"/>
  <c r="BL1124" i="1" s="1"/>
  <c r="BK1123" i="1"/>
  <c r="BL1123" i="1" s="1"/>
  <c r="BK1122" i="1"/>
  <c r="BL1122" i="1" s="1"/>
  <c r="BK1121" i="1"/>
  <c r="BL1121" i="1" s="1"/>
  <c r="BK1120" i="1"/>
  <c r="BL1120" i="1" s="1"/>
  <c r="BK1119" i="1"/>
  <c r="BL1119" i="1" s="1"/>
  <c r="BK1118" i="1"/>
  <c r="BL1118" i="1" s="1"/>
  <c r="BK1117" i="1"/>
  <c r="BL1117" i="1" s="1"/>
  <c r="BK1116" i="1"/>
  <c r="BL1116" i="1" s="1"/>
  <c r="BK1115" i="1"/>
  <c r="BL1115" i="1" s="1"/>
  <c r="BK1114" i="1"/>
  <c r="BL1114" i="1" s="1"/>
  <c r="BK1113" i="1"/>
  <c r="BL1113" i="1" s="1"/>
  <c r="BK1112" i="1"/>
  <c r="BL1112" i="1" s="1"/>
  <c r="BK1111" i="1"/>
  <c r="BL1111" i="1" s="1"/>
  <c r="BK1110" i="1"/>
  <c r="BL1110" i="1" s="1"/>
  <c r="BK1109" i="1"/>
  <c r="BL1109" i="1" s="1"/>
  <c r="BK1108" i="1"/>
  <c r="BL1108" i="1" s="1"/>
  <c r="BK1107" i="1"/>
  <c r="BL1107" i="1" s="1"/>
  <c r="BK1106" i="1"/>
  <c r="BL1106" i="1" s="1"/>
  <c r="BK1105" i="1"/>
  <c r="BL1105" i="1" s="1"/>
  <c r="BK1104" i="1"/>
  <c r="BL1104" i="1" s="1"/>
  <c r="BK1103" i="1"/>
  <c r="BL1103" i="1" s="1"/>
  <c r="BK1102" i="1"/>
  <c r="BL1102" i="1" s="1"/>
  <c r="BK1101" i="1"/>
  <c r="BL1101" i="1" s="1"/>
  <c r="BK1100" i="1"/>
  <c r="BL1100" i="1" s="1"/>
  <c r="BK1099" i="1"/>
  <c r="BL1099" i="1" s="1"/>
  <c r="BK1098" i="1"/>
  <c r="BL1098" i="1" s="1"/>
  <c r="BK1097" i="1"/>
  <c r="BL1097" i="1" s="1"/>
  <c r="BK1096" i="1"/>
  <c r="BL1096" i="1" s="1"/>
  <c r="BK1095" i="1"/>
  <c r="BL1095" i="1" s="1"/>
  <c r="BK1094" i="1"/>
  <c r="BL1094" i="1" s="1"/>
  <c r="BK1093" i="1"/>
  <c r="BL1093" i="1" s="1"/>
  <c r="BK1092" i="1"/>
  <c r="BL1092" i="1" s="1"/>
  <c r="BK1091" i="1"/>
  <c r="BL1091" i="1" s="1"/>
  <c r="BK1090" i="1"/>
  <c r="BL1090" i="1" s="1"/>
  <c r="BK1089" i="1"/>
  <c r="BL1089" i="1" s="1"/>
  <c r="BK1088" i="1"/>
  <c r="BL1088" i="1" s="1"/>
  <c r="BK1087" i="1"/>
  <c r="BL1087" i="1" s="1"/>
  <c r="BK1086" i="1"/>
  <c r="BL1086" i="1" s="1"/>
  <c r="BK1085" i="1"/>
  <c r="BL1085" i="1" s="1"/>
  <c r="BK1084" i="1"/>
  <c r="BL1084" i="1" s="1"/>
  <c r="BK1083" i="1"/>
  <c r="BL1083" i="1" s="1"/>
  <c r="BK1082" i="1"/>
  <c r="BL1082" i="1" s="1"/>
  <c r="BK1081" i="1"/>
  <c r="BL1081" i="1" s="1"/>
  <c r="BK1080" i="1"/>
  <c r="BL1080" i="1" s="1"/>
  <c r="BK1079" i="1"/>
  <c r="BL1079" i="1" s="1"/>
  <c r="BK1078" i="1"/>
  <c r="BL1078" i="1" s="1"/>
  <c r="BK1077" i="1"/>
  <c r="BL1077" i="1" s="1"/>
  <c r="BK1076" i="1"/>
  <c r="BL1076" i="1" s="1"/>
  <c r="BK1075" i="1"/>
  <c r="BL1075" i="1" s="1"/>
  <c r="BK1074" i="1"/>
  <c r="BL1074" i="1" s="1"/>
  <c r="BK1073" i="1"/>
  <c r="BL1073" i="1" s="1"/>
  <c r="BK1072" i="1"/>
  <c r="BL1072" i="1" s="1"/>
  <c r="BK1071" i="1"/>
  <c r="BL1071" i="1" s="1"/>
  <c r="BK1070" i="1"/>
  <c r="BL1070" i="1" s="1"/>
  <c r="BK1069" i="1"/>
  <c r="BL1069" i="1" s="1"/>
  <c r="BK1068" i="1"/>
  <c r="BL1068" i="1" s="1"/>
  <c r="BK1067" i="1"/>
  <c r="BL1067" i="1" s="1"/>
  <c r="BK1066" i="1"/>
  <c r="BL1066" i="1" s="1"/>
  <c r="BK1065" i="1"/>
  <c r="BL1065" i="1" s="1"/>
  <c r="BK1064" i="1"/>
  <c r="BL1064" i="1" s="1"/>
  <c r="BK1063" i="1"/>
  <c r="BL1063" i="1" s="1"/>
  <c r="BK1062" i="1"/>
  <c r="BL1062" i="1" s="1"/>
  <c r="BK1061" i="1"/>
  <c r="BL1061" i="1" s="1"/>
  <c r="BK1060" i="1"/>
  <c r="BL1060" i="1" s="1"/>
  <c r="BK1059" i="1"/>
  <c r="BL1059" i="1" s="1"/>
  <c r="BK1058" i="1"/>
  <c r="BL1058" i="1" s="1"/>
  <c r="BK1057" i="1"/>
  <c r="BL1057" i="1" s="1"/>
  <c r="BK1056" i="1"/>
  <c r="BL1056" i="1" s="1"/>
  <c r="BK1055" i="1"/>
  <c r="BL1055" i="1" s="1"/>
  <c r="BK1054" i="1"/>
  <c r="BL1054" i="1" s="1"/>
  <c r="BK1053" i="1"/>
  <c r="BL1053" i="1" s="1"/>
  <c r="BK1052" i="1"/>
  <c r="BL1052" i="1" s="1"/>
  <c r="BK1051" i="1"/>
  <c r="BL1051" i="1" s="1"/>
  <c r="BK1050" i="1"/>
  <c r="BL1050" i="1" s="1"/>
  <c r="BK1049" i="1"/>
  <c r="BL1049" i="1" s="1"/>
  <c r="BK1048" i="1"/>
  <c r="BL1048" i="1" s="1"/>
  <c r="BK1047" i="1"/>
  <c r="BL1047" i="1" s="1"/>
  <c r="BK1046" i="1"/>
  <c r="BL1046" i="1" s="1"/>
  <c r="BK1045" i="1"/>
  <c r="BL1045" i="1" s="1"/>
  <c r="BK1044" i="1"/>
  <c r="BL1044" i="1" s="1"/>
  <c r="BK1043" i="1"/>
  <c r="BL1043" i="1" s="1"/>
  <c r="BK1042" i="1"/>
  <c r="BL1042" i="1" s="1"/>
  <c r="BK1041" i="1"/>
  <c r="BL1041" i="1" s="1"/>
  <c r="BK1040" i="1"/>
  <c r="BL1040" i="1" s="1"/>
  <c r="BK1039" i="1"/>
  <c r="BL1039" i="1" s="1"/>
  <c r="BK1038" i="1"/>
  <c r="BL1038" i="1" s="1"/>
  <c r="BK1037" i="1"/>
  <c r="BL1037" i="1" s="1"/>
  <c r="BK1036" i="1"/>
  <c r="BL1036" i="1" s="1"/>
  <c r="BK1035" i="1"/>
  <c r="BL1035" i="1" s="1"/>
  <c r="BK1034" i="1"/>
  <c r="BL1034" i="1" s="1"/>
  <c r="BK1033" i="1"/>
  <c r="BL1033" i="1" s="1"/>
  <c r="BK1032" i="1"/>
  <c r="BL1032" i="1" s="1"/>
  <c r="BK1031" i="1"/>
  <c r="BL1031" i="1" s="1"/>
  <c r="BK1030" i="1"/>
  <c r="BL1030" i="1" s="1"/>
  <c r="BK1029" i="1"/>
  <c r="BL1029" i="1" s="1"/>
  <c r="BK1028" i="1"/>
  <c r="BL1028" i="1" s="1"/>
  <c r="BK1027" i="1"/>
  <c r="BL1027" i="1" s="1"/>
  <c r="BK1026" i="1"/>
  <c r="BL1026" i="1" s="1"/>
  <c r="BK1025" i="1"/>
  <c r="BL1025" i="1" s="1"/>
  <c r="BK1024" i="1"/>
  <c r="BL1024" i="1" s="1"/>
  <c r="BK1023" i="1"/>
  <c r="BL1023" i="1" s="1"/>
  <c r="BK1022" i="1"/>
  <c r="BL1022" i="1" s="1"/>
  <c r="BK1021" i="1"/>
  <c r="BL1021" i="1" s="1"/>
  <c r="BK1020" i="1"/>
  <c r="BL1020" i="1" s="1"/>
  <c r="BK1019" i="1"/>
  <c r="BL1019" i="1" s="1"/>
  <c r="BK1018" i="1"/>
  <c r="BL1018" i="1" s="1"/>
  <c r="BK1017" i="1"/>
  <c r="BL1017" i="1" s="1"/>
  <c r="BK1016" i="1"/>
  <c r="BL1016" i="1" s="1"/>
  <c r="BK1015" i="1"/>
  <c r="BL1015" i="1" s="1"/>
  <c r="BK1014" i="1"/>
  <c r="BL1014" i="1" s="1"/>
  <c r="BK1013" i="1"/>
  <c r="BL1013" i="1" s="1"/>
  <c r="BK1012" i="1"/>
  <c r="BL1012" i="1" s="1"/>
  <c r="BK1011" i="1"/>
  <c r="BL1011" i="1" s="1"/>
  <c r="BK1010" i="1"/>
  <c r="BL1010" i="1" s="1"/>
  <c r="BK1009" i="1"/>
  <c r="BL1009" i="1" s="1"/>
  <c r="BK1008" i="1"/>
  <c r="BL1008" i="1" s="1"/>
  <c r="BK1007" i="1"/>
  <c r="BL1007" i="1" s="1"/>
  <c r="BK1006" i="1"/>
  <c r="BL1006" i="1" s="1"/>
  <c r="BK1005" i="1"/>
  <c r="BL1005" i="1" s="1"/>
  <c r="BK1004" i="1"/>
  <c r="BL1004" i="1" s="1"/>
  <c r="BK1003" i="1"/>
  <c r="BL1003" i="1" s="1"/>
  <c r="BK1002" i="1"/>
  <c r="BL1002" i="1" s="1"/>
  <c r="BK1001" i="1"/>
  <c r="BL1001" i="1" s="1"/>
  <c r="BK1000" i="1"/>
  <c r="BL1000" i="1" s="1"/>
  <c r="BK999" i="1"/>
  <c r="BL999" i="1" s="1"/>
  <c r="BK998" i="1"/>
  <c r="BL998" i="1" s="1"/>
  <c r="BK997" i="1"/>
  <c r="BL997" i="1" s="1"/>
  <c r="BK996" i="1"/>
  <c r="BL996" i="1" s="1"/>
  <c r="BK995" i="1"/>
  <c r="BL995" i="1" s="1"/>
  <c r="BK994" i="1"/>
  <c r="BL994" i="1" s="1"/>
  <c r="BK993" i="1"/>
  <c r="BL993" i="1" s="1"/>
  <c r="BK992" i="1"/>
  <c r="BL992" i="1" s="1"/>
  <c r="BK991" i="1"/>
  <c r="BL991" i="1" s="1"/>
  <c r="BK990" i="1"/>
  <c r="BL990" i="1" s="1"/>
  <c r="BK989" i="1"/>
  <c r="BL989" i="1" s="1"/>
  <c r="BK988" i="1"/>
  <c r="BL988" i="1" s="1"/>
  <c r="BK987" i="1"/>
  <c r="BL987" i="1" s="1"/>
  <c r="BK986" i="1"/>
  <c r="BL986" i="1" s="1"/>
  <c r="BK985" i="1"/>
  <c r="BL985" i="1" s="1"/>
  <c r="BK984" i="1"/>
  <c r="BL984" i="1" s="1"/>
  <c r="BK983" i="1"/>
  <c r="BL983" i="1" s="1"/>
  <c r="BK982" i="1"/>
  <c r="BL982" i="1" s="1"/>
  <c r="BK981" i="1"/>
  <c r="BL981" i="1" s="1"/>
  <c r="BK980" i="1"/>
  <c r="BL980" i="1" s="1"/>
  <c r="BK979" i="1"/>
  <c r="BL979" i="1" s="1"/>
  <c r="BK978" i="1"/>
  <c r="BL978" i="1" s="1"/>
  <c r="BK977" i="1"/>
  <c r="BL977" i="1" s="1"/>
  <c r="BK976" i="1"/>
  <c r="BL976" i="1" s="1"/>
  <c r="BK975" i="1"/>
  <c r="BL975" i="1" s="1"/>
  <c r="BK974" i="1"/>
  <c r="BL974" i="1" s="1"/>
  <c r="BK973" i="1"/>
  <c r="BL973" i="1" s="1"/>
  <c r="BK972" i="1"/>
  <c r="BL972" i="1" s="1"/>
  <c r="BK971" i="1"/>
  <c r="BL971" i="1" s="1"/>
  <c r="BK970" i="1"/>
  <c r="BL970" i="1" s="1"/>
  <c r="BK969" i="1"/>
  <c r="BL969" i="1" s="1"/>
  <c r="BK968" i="1"/>
  <c r="BL968" i="1" s="1"/>
  <c r="BK967" i="1"/>
  <c r="BL967" i="1" s="1"/>
  <c r="BK966" i="1"/>
  <c r="BL966" i="1" s="1"/>
  <c r="BK965" i="1"/>
  <c r="BL965" i="1" s="1"/>
  <c r="BK964" i="1"/>
  <c r="BL964" i="1" s="1"/>
  <c r="BK963" i="1"/>
  <c r="BL963" i="1" s="1"/>
  <c r="BK962" i="1"/>
  <c r="BL962" i="1" s="1"/>
  <c r="BK961" i="1"/>
  <c r="BL961" i="1" s="1"/>
  <c r="BK960" i="1"/>
  <c r="BL960" i="1" s="1"/>
  <c r="BK959" i="1"/>
  <c r="BL959" i="1" s="1"/>
  <c r="BK958" i="1"/>
  <c r="BL958" i="1" s="1"/>
  <c r="BK957" i="1"/>
  <c r="BL957" i="1" s="1"/>
  <c r="BK956" i="1"/>
  <c r="BL956" i="1" s="1"/>
  <c r="BK955" i="1"/>
  <c r="BL955" i="1" s="1"/>
  <c r="BK954" i="1"/>
  <c r="BL954" i="1" s="1"/>
  <c r="BK953" i="1"/>
  <c r="BL953" i="1" s="1"/>
  <c r="BK952" i="1"/>
  <c r="BL952" i="1" s="1"/>
  <c r="BK951" i="1"/>
  <c r="BL951" i="1" s="1"/>
  <c r="BK950" i="1"/>
  <c r="BL950" i="1" s="1"/>
  <c r="BK949" i="1"/>
  <c r="BL949" i="1" s="1"/>
  <c r="BK948" i="1"/>
  <c r="BL948" i="1" s="1"/>
  <c r="BK947" i="1"/>
  <c r="BL947" i="1" s="1"/>
  <c r="BK946" i="1"/>
  <c r="BL946" i="1" s="1"/>
  <c r="BK945" i="1"/>
  <c r="BL945" i="1" s="1"/>
  <c r="BK944" i="1"/>
  <c r="BL944" i="1" s="1"/>
  <c r="BK943" i="1"/>
  <c r="BL943" i="1" s="1"/>
  <c r="BK942" i="1"/>
  <c r="BL942" i="1" s="1"/>
  <c r="BK941" i="1"/>
  <c r="BL941" i="1" s="1"/>
  <c r="BK940" i="1"/>
  <c r="BL940" i="1" s="1"/>
  <c r="BK939" i="1"/>
  <c r="BL939" i="1" s="1"/>
  <c r="BK938" i="1"/>
  <c r="BL938" i="1" s="1"/>
  <c r="BK937" i="1"/>
  <c r="BL937" i="1" s="1"/>
  <c r="BK936" i="1"/>
  <c r="BL936" i="1" s="1"/>
  <c r="BK935" i="1"/>
  <c r="BL935" i="1" s="1"/>
  <c r="BK934" i="1"/>
  <c r="BL934" i="1" s="1"/>
  <c r="BK933" i="1"/>
  <c r="BL933" i="1" s="1"/>
  <c r="BK932" i="1"/>
  <c r="BL932" i="1" s="1"/>
  <c r="BK931" i="1"/>
  <c r="BL931" i="1" s="1"/>
  <c r="BK930" i="1"/>
  <c r="BL930" i="1" s="1"/>
  <c r="BK929" i="1"/>
  <c r="BL929" i="1" s="1"/>
  <c r="BK928" i="1"/>
  <c r="BL928" i="1" s="1"/>
  <c r="BK927" i="1"/>
  <c r="BL927" i="1" s="1"/>
  <c r="BK926" i="1"/>
  <c r="BL926" i="1" s="1"/>
  <c r="BK925" i="1"/>
  <c r="BL925" i="1" s="1"/>
  <c r="BK924" i="1"/>
  <c r="BL924" i="1" s="1"/>
  <c r="BK923" i="1"/>
  <c r="BL923" i="1" s="1"/>
  <c r="BK922" i="1"/>
  <c r="BL922" i="1" s="1"/>
  <c r="BK921" i="1"/>
  <c r="BL921" i="1" s="1"/>
  <c r="BK920" i="1"/>
  <c r="BL920" i="1" s="1"/>
  <c r="BK919" i="1"/>
  <c r="BL919" i="1" s="1"/>
  <c r="BK918" i="1"/>
  <c r="BL918" i="1" s="1"/>
  <c r="BK917" i="1"/>
  <c r="BL917" i="1" s="1"/>
  <c r="BK916" i="1"/>
  <c r="BL916" i="1" s="1"/>
  <c r="BK915" i="1"/>
  <c r="BL915" i="1" s="1"/>
  <c r="BK914" i="1"/>
  <c r="BL914" i="1" s="1"/>
  <c r="BK913" i="1"/>
  <c r="BL913" i="1" s="1"/>
  <c r="BK912" i="1"/>
  <c r="BL912" i="1" s="1"/>
  <c r="BK911" i="1"/>
  <c r="BL911" i="1" s="1"/>
  <c r="BK910" i="1"/>
  <c r="BL910" i="1" s="1"/>
  <c r="BK909" i="1"/>
  <c r="BL909" i="1" s="1"/>
  <c r="BK908" i="1"/>
  <c r="BL908" i="1" s="1"/>
  <c r="BK907" i="1"/>
  <c r="BL907" i="1" s="1"/>
  <c r="BK906" i="1"/>
  <c r="BL906" i="1" s="1"/>
  <c r="BK905" i="1"/>
  <c r="BL905" i="1" s="1"/>
  <c r="BK904" i="1"/>
  <c r="BL904" i="1" s="1"/>
  <c r="BK903" i="1"/>
  <c r="BL903" i="1" s="1"/>
  <c r="BK902" i="1"/>
  <c r="BL902" i="1" s="1"/>
  <c r="BK901" i="1"/>
  <c r="BL901" i="1" s="1"/>
  <c r="BK900" i="1"/>
  <c r="BL900" i="1" s="1"/>
  <c r="BK899" i="1"/>
  <c r="BL899" i="1" s="1"/>
  <c r="BK898" i="1"/>
  <c r="BL898" i="1" s="1"/>
  <c r="BK897" i="1"/>
  <c r="BL897" i="1" s="1"/>
  <c r="BK896" i="1"/>
  <c r="BL896" i="1" s="1"/>
  <c r="BK895" i="1"/>
  <c r="BL895" i="1" s="1"/>
  <c r="BK894" i="1"/>
  <c r="BL894" i="1" s="1"/>
  <c r="BK893" i="1"/>
  <c r="BL893" i="1" s="1"/>
  <c r="BK892" i="1"/>
  <c r="BL892" i="1" s="1"/>
  <c r="BK891" i="1"/>
  <c r="BL891" i="1" s="1"/>
  <c r="BK890" i="1"/>
  <c r="BL890" i="1" s="1"/>
  <c r="BK889" i="1"/>
  <c r="BL889" i="1" s="1"/>
  <c r="BK888" i="1"/>
  <c r="BL888" i="1" s="1"/>
  <c r="BK887" i="1"/>
  <c r="BL887" i="1" s="1"/>
  <c r="BK886" i="1"/>
  <c r="BL886" i="1" s="1"/>
  <c r="BK885" i="1"/>
  <c r="BL885" i="1" s="1"/>
  <c r="BK884" i="1"/>
  <c r="BL884" i="1" s="1"/>
  <c r="BK883" i="1"/>
  <c r="BL883" i="1" s="1"/>
  <c r="BK882" i="1"/>
  <c r="BL882" i="1" s="1"/>
  <c r="BK881" i="1"/>
  <c r="BL881" i="1" s="1"/>
  <c r="BK880" i="1"/>
  <c r="BL880" i="1" s="1"/>
  <c r="BK879" i="1"/>
  <c r="BL879" i="1" s="1"/>
  <c r="BK878" i="1"/>
  <c r="BL878" i="1" s="1"/>
  <c r="BK877" i="1"/>
  <c r="BL877" i="1" s="1"/>
  <c r="BK876" i="1"/>
  <c r="BL876" i="1" s="1"/>
  <c r="BK875" i="1"/>
  <c r="BL875" i="1" s="1"/>
  <c r="BK874" i="1"/>
  <c r="BL874" i="1" s="1"/>
  <c r="BK873" i="1"/>
  <c r="BL873" i="1" s="1"/>
  <c r="BK872" i="1"/>
  <c r="BL872" i="1" s="1"/>
  <c r="BK871" i="1"/>
  <c r="BL871" i="1" s="1"/>
  <c r="BK870" i="1"/>
  <c r="BL870" i="1" s="1"/>
  <c r="BK869" i="1"/>
  <c r="BL869" i="1" s="1"/>
  <c r="BK868" i="1"/>
  <c r="BL868" i="1" s="1"/>
  <c r="BK867" i="1"/>
  <c r="BL867" i="1" s="1"/>
  <c r="BK866" i="1"/>
  <c r="BL866" i="1" s="1"/>
  <c r="BK865" i="1"/>
  <c r="BL865" i="1" s="1"/>
  <c r="BK864" i="1"/>
  <c r="BL864" i="1" s="1"/>
  <c r="BK863" i="1"/>
  <c r="BL863" i="1" s="1"/>
  <c r="BK862" i="1"/>
  <c r="BL862" i="1" s="1"/>
  <c r="BK861" i="1"/>
  <c r="BL861" i="1" s="1"/>
  <c r="BK860" i="1"/>
  <c r="BL860" i="1" s="1"/>
  <c r="BK859" i="1"/>
  <c r="BL859" i="1" s="1"/>
  <c r="BK858" i="1"/>
  <c r="BL858" i="1" s="1"/>
  <c r="BK857" i="1"/>
  <c r="BL857" i="1" s="1"/>
  <c r="BK856" i="1"/>
  <c r="BL856" i="1" s="1"/>
  <c r="BK855" i="1"/>
  <c r="BL855" i="1" s="1"/>
  <c r="BK854" i="1"/>
  <c r="BL854" i="1" s="1"/>
  <c r="BK853" i="1"/>
  <c r="BL853" i="1" s="1"/>
  <c r="BK852" i="1"/>
  <c r="BL852" i="1" s="1"/>
  <c r="BK851" i="1"/>
  <c r="BL851" i="1" s="1"/>
  <c r="BK850" i="1"/>
  <c r="BL850" i="1" s="1"/>
  <c r="BK849" i="1"/>
  <c r="BL849" i="1" s="1"/>
  <c r="BK848" i="1"/>
  <c r="BL848" i="1" s="1"/>
  <c r="BK847" i="1"/>
  <c r="BL847" i="1" s="1"/>
  <c r="BK846" i="1"/>
  <c r="BL846" i="1" s="1"/>
  <c r="BK845" i="1"/>
  <c r="BL845" i="1" s="1"/>
  <c r="BK844" i="1"/>
  <c r="BL844" i="1" s="1"/>
  <c r="BK843" i="1"/>
  <c r="BL843" i="1" s="1"/>
  <c r="BK842" i="1"/>
  <c r="BL842" i="1" s="1"/>
  <c r="BK841" i="1"/>
  <c r="BL841" i="1" s="1"/>
  <c r="BK840" i="1"/>
  <c r="BL840" i="1" s="1"/>
  <c r="BK839" i="1"/>
  <c r="BL839" i="1" s="1"/>
  <c r="BK838" i="1"/>
  <c r="BL838" i="1" s="1"/>
  <c r="BK837" i="1"/>
  <c r="BL837" i="1" s="1"/>
  <c r="BK836" i="1"/>
  <c r="BL836" i="1" s="1"/>
  <c r="BK835" i="1"/>
  <c r="BL835" i="1" s="1"/>
  <c r="BK834" i="1"/>
  <c r="BL834" i="1" s="1"/>
  <c r="BK833" i="1"/>
  <c r="BL833" i="1" s="1"/>
  <c r="BK832" i="1"/>
  <c r="BL832" i="1" s="1"/>
  <c r="BK831" i="1"/>
  <c r="BL831" i="1" s="1"/>
  <c r="BK830" i="1"/>
  <c r="BL830" i="1" s="1"/>
  <c r="BK829" i="1"/>
  <c r="BL829" i="1" s="1"/>
  <c r="BK828" i="1"/>
  <c r="BL828" i="1" s="1"/>
  <c r="BK827" i="1"/>
  <c r="BL827" i="1" s="1"/>
  <c r="BK826" i="1"/>
  <c r="BL826" i="1" s="1"/>
  <c r="BK825" i="1"/>
  <c r="BL825" i="1" s="1"/>
  <c r="BK824" i="1"/>
  <c r="BL824" i="1" s="1"/>
  <c r="BK823" i="1"/>
  <c r="BL823" i="1" s="1"/>
  <c r="BK822" i="1"/>
  <c r="BL822" i="1" s="1"/>
  <c r="BK821" i="1"/>
  <c r="BL821" i="1" s="1"/>
  <c r="BK820" i="1"/>
  <c r="BL820" i="1" s="1"/>
  <c r="BK819" i="1"/>
  <c r="BL819" i="1" s="1"/>
  <c r="BK818" i="1"/>
  <c r="BL818" i="1" s="1"/>
  <c r="BK817" i="1"/>
  <c r="BL817" i="1" s="1"/>
  <c r="BK816" i="1"/>
  <c r="BL816" i="1" s="1"/>
  <c r="BK815" i="1"/>
  <c r="BL815" i="1" s="1"/>
  <c r="BK814" i="1"/>
  <c r="BL814" i="1" s="1"/>
  <c r="BK813" i="1"/>
  <c r="BL813" i="1" s="1"/>
  <c r="BK812" i="1"/>
  <c r="BL812" i="1" s="1"/>
  <c r="BK811" i="1"/>
  <c r="BL811" i="1" s="1"/>
  <c r="BK810" i="1"/>
  <c r="BL810" i="1" s="1"/>
  <c r="BK809" i="1"/>
  <c r="BL809" i="1" s="1"/>
  <c r="BK808" i="1"/>
  <c r="BL808" i="1" s="1"/>
  <c r="BK807" i="1"/>
  <c r="BL807" i="1" s="1"/>
  <c r="BK806" i="1"/>
  <c r="BL806" i="1" s="1"/>
  <c r="BK805" i="1"/>
  <c r="BL805" i="1" s="1"/>
  <c r="BK804" i="1"/>
  <c r="BL804" i="1" s="1"/>
  <c r="BK803" i="1"/>
  <c r="BL803" i="1" s="1"/>
  <c r="BK802" i="1"/>
  <c r="BL802" i="1" s="1"/>
  <c r="BK801" i="1"/>
  <c r="BL801" i="1" s="1"/>
  <c r="BK800" i="1"/>
  <c r="BL800" i="1" s="1"/>
  <c r="BK799" i="1"/>
  <c r="BL799" i="1" s="1"/>
  <c r="BK798" i="1"/>
  <c r="BL798" i="1" s="1"/>
  <c r="BK797" i="1"/>
  <c r="BL797" i="1" s="1"/>
  <c r="BK796" i="1"/>
  <c r="BL796" i="1" s="1"/>
  <c r="BK795" i="1"/>
  <c r="BL795" i="1" s="1"/>
  <c r="BK794" i="1"/>
  <c r="BL794" i="1" s="1"/>
  <c r="BK793" i="1"/>
  <c r="BL793" i="1" s="1"/>
  <c r="BK792" i="1"/>
  <c r="BL792" i="1" s="1"/>
  <c r="BK791" i="1"/>
  <c r="BL791" i="1" s="1"/>
  <c r="BK790" i="1"/>
  <c r="BL790" i="1" s="1"/>
  <c r="BK789" i="1"/>
  <c r="BL789" i="1" s="1"/>
  <c r="BK788" i="1"/>
  <c r="BL788" i="1" s="1"/>
  <c r="BK787" i="1"/>
  <c r="BL787" i="1" s="1"/>
  <c r="BK786" i="1"/>
  <c r="BL786" i="1" s="1"/>
  <c r="BK785" i="1"/>
  <c r="BL785" i="1" s="1"/>
  <c r="BK784" i="1"/>
  <c r="BL784" i="1" s="1"/>
  <c r="BK783" i="1"/>
  <c r="BL783" i="1" s="1"/>
  <c r="BK782" i="1"/>
  <c r="BL782" i="1" s="1"/>
  <c r="BK781" i="1"/>
  <c r="BL781" i="1" s="1"/>
  <c r="BK780" i="1"/>
  <c r="BL780" i="1" s="1"/>
  <c r="BK779" i="1"/>
  <c r="BL779" i="1" s="1"/>
  <c r="BK778" i="1"/>
  <c r="BL778" i="1" s="1"/>
  <c r="BK777" i="1"/>
  <c r="BL777" i="1" s="1"/>
  <c r="BK776" i="1"/>
  <c r="BL776" i="1" s="1"/>
  <c r="BK775" i="1"/>
  <c r="BL775" i="1" s="1"/>
  <c r="BK774" i="1"/>
  <c r="BL774" i="1" s="1"/>
  <c r="BK773" i="1"/>
  <c r="BL773" i="1" s="1"/>
  <c r="BK772" i="1"/>
  <c r="BL772" i="1" s="1"/>
  <c r="BK771" i="1"/>
  <c r="BL771" i="1" s="1"/>
  <c r="BK770" i="1"/>
  <c r="BL770" i="1" s="1"/>
  <c r="BK769" i="1"/>
  <c r="BL769" i="1" s="1"/>
  <c r="BK768" i="1"/>
  <c r="BL768" i="1" s="1"/>
  <c r="BK767" i="1"/>
  <c r="BL767" i="1" s="1"/>
  <c r="BK766" i="1"/>
  <c r="BL766" i="1" s="1"/>
  <c r="BK765" i="1"/>
  <c r="BL765" i="1" s="1"/>
  <c r="BK764" i="1"/>
  <c r="BL764" i="1" s="1"/>
  <c r="BK763" i="1"/>
  <c r="BL763" i="1" s="1"/>
  <c r="BK762" i="1"/>
  <c r="BL762" i="1" s="1"/>
  <c r="BK761" i="1"/>
  <c r="BL761" i="1" s="1"/>
  <c r="BK760" i="1"/>
  <c r="BL760" i="1" s="1"/>
  <c r="BK759" i="1"/>
  <c r="BL759" i="1" s="1"/>
  <c r="BK758" i="1"/>
  <c r="BL758" i="1" s="1"/>
  <c r="BK757" i="1"/>
  <c r="BL757" i="1" s="1"/>
  <c r="BK756" i="1"/>
  <c r="BL756" i="1" s="1"/>
  <c r="BK755" i="1"/>
  <c r="BL755" i="1" s="1"/>
  <c r="BK754" i="1"/>
  <c r="BL754" i="1" s="1"/>
  <c r="BK753" i="1"/>
  <c r="BL753" i="1" s="1"/>
  <c r="BK752" i="1"/>
  <c r="BL752" i="1" s="1"/>
  <c r="BK751" i="1"/>
  <c r="BL751" i="1" s="1"/>
  <c r="BK750" i="1"/>
  <c r="BL750" i="1" s="1"/>
  <c r="BK749" i="1"/>
  <c r="BL749" i="1" s="1"/>
  <c r="BK748" i="1"/>
  <c r="BL748" i="1" s="1"/>
  <c r="BK747" i="1"/>
  <c r="BL747" i="1" s="1"/>
  <c r="BK746" i="1"/>
  <c r="BL746" i="1" s="1"/>
  <c r="BK745" i="1"/>
  <c r="BL745" i="1" s="1"/>
  <c r="BK744" i="1"/>
  <c r="BL744" i="1" s="1"/>
  <c r="BK743" i="1"/>
  <c r="BL743" i="1" s="1"/>
  <c r="BK742" i="1"/>
  <c r="BL742" i="1" s="1"/>
  <c r="BK741" i="1"/>
  <c r="BL741" i="1" s="1"/>
  <c r="BK740" i="1"/>
  <c r="BL740" i="1" s="1"/>
  <c r="BK739" i="1"/>
  <c r="BL739" i="1" s="1"/>
  <c r="BK738" i="1"/>
  <c r="BL738" i="1" s="1"/>
  <c r="BK737" i="1"/>
  <c r="BL737" i="1" s="1"/>
  <c r="BK736" i="1"/>
  <c r="BL736" i="1" s="1"/>
  <c r="BK735" i="1"/>
  <c r="BL735" i="1" s="1"/>
  <c r="BK734" i="1"/>
  <c r="BL734" i="1" s="1"/>
  <c r="BK733" i="1"/>
  <c r="BL733" i="1" s="1"/>
  <c r="BK732" i="1"/>
  <c r="BL732" i="1" s="1"/>
  <c r="BK731" i="1"/>
  <c r="BL731" i="1" s="1"/>
  <c r="BK730" i="1"/>
  <c r="BL730" i="1" s="1"/>
  <c r="BK729" i="1"/>
  <c r="BL729" i="1" s="1"/>
  <c r="BK728" i="1"/>
  <c r="BL728" i="1" s="1"/>
  <c r="BK727" i="1"/>
  <c r="BL727" i="1" s="1"/>
  <c r="BK726" i="1"/>
  <c r="BL726" i="1" s="1"/>
  <c r="BK725" i="1"/>
  <c r="BL725" i="1" s="1"/>
  <c r="BK724" i="1"/>
  <c r="BL724" i="1" s="1"/>
  <c r="BK723" i="1"/>
  <c r="BL723" i="1" s="1"/>
  <c r="BK722" i="1"/>
  <c r="BL722" i="1" s="1"/>
  <c r="BK721" i="1"/>
  <c r="BL721" i="1" s="1"/>
  <c r="BK720" i="1"/>
  <c r="BL720" i="1" s="1"/>
  <c r="BK719" i="1"/>
  <c r="BL719" i="1" s="1"/>
  <c r="BK718" i="1"/>
  <c r="BL718" i="1" s="1"/>
  <c r="BK717" i="1"/>
  <c r="BL717" i="1" s="1"/>
  <c r="BK716" i="1"/>
  <c r="BL716" i="1" s="1"/>
  <c r="BK715" i="1"/>
  <c r="BL715" i="1" s="1"/>
  <c r="BK714" i="1"/>
  <c r="BL714" i="1" s="1"/>
  <c r="BK713" i="1"/>
  <c r="BL713" i="1" s="1"/>
  <c r="BK712" i="1"/>
  <c r="BL712" i="1" s="1"/>
  <c r="BK711" i="1"/>
  <c r="BL711" i="1" s="1"/>
  <c r="BK710" i="1"/>
  <c r="BL710" i="1" s="1"/>
  <c r="BK709" i="1"/>
  <c r="BL709" i="1" s="1"/>
  <c r="BK708" i="1"/>
  <c r="BL708" i="1" s="1"/>
  <c r="BK707" i="1"/>
  <c r="BL707" i="1" s="1"/>
  <c r="BK706" i="1"/>
  <c r="BL706" i="1" s="1"/>
  <c r="BK705" i="1"/>
  <c r="BL705" i="1" s="1"/>
  <c r="BK704" i="1"/>
  <c r="BL704" i="1" s="1"/>
  <c r="BK703" i="1"/>
  <c r="BL703" i="1" s="1"/>
  <c r="BK702" i="1"/>
  <c r="BL702" i="1" s="1"/>
  <c r="BK701" i="1"/>
  <c r="BL701" i="1" s="1"/>
  <c r="BK700" i="1"/>
  <c r="BL700" i="1" s="1"/>
  <c r="BK699" i="1"/>
  <c r="BL699" i="1" s="1"/>
  <c r="BK698" i="1"/>
  <c r="BL698" i="1" s="1"/>
  <c r="BK697" i="1"/>
  <c r="BL697" i="1" s="1"/>
  <c r="BK696" i="1"/>
  <c r="BL696" i="1" s="1"/>
  <c r="BK695" i="1"/>
  <c r="BL695" i="1" s="1"/>
  <c r="BK694" i="1"/>
  <c r="BL694" i="1" s="1"/>
  <c r="BK693" i="1"/>
  <c r="BL693" i="1" s="1"/>
  <c r="BK692" i="1"/>
  <c r="BL692" i="1" s="1"/>
  <c r="BK691" i="1"/>
  <c r="BL691" i="1" s="1"/>
  <c r="BK690" i="1"/>
  <c r="BL690" i="1" s="1"/>
  <c r="BK689" i="1"/>
  <c r="BL689" i="1" s="1"/>
  <c r="BK688" i="1"/>
  <c r="BL688" i="1" s="1"/>
  <c r="BK687" i="1"/>
  <c r="BL687" i="1" s="1"/>
  <c r="BK686" i="1"/>
  <c r="BL686" i="1" s="1"/>
  <c r="BK685" i="1"/>
  <c r="BL685" i="1" s="1"/>
  <c r="BK684" i="1"/>
  <c r="BL684" i="1" s="1"/>
  <c r="BK683" i="1"/>
  <c r="BL683" i="1" s="1"/>
  <c r="BK682" i="1"/>
  <c r="BL682" i="1" s="1"/>
  <c r="BK681" i="1"/>
  <c r="BL681" i="1" s="1"/>
  <c r="BK680" i="1"/>
  <c r="BL680" i="1" s="1"/>
  <c r="BK679" i="1"/>
  <c r="BL679" i="1" s="1"/>
  <c r="BK678" i="1"/>
  <c r="BL678" i="1" s="1"/>
  <c r="BK677" i="1"/>
  <c r="BL677" i="1" s="1"/>
  <c r="BK676" i="1"/>
  <c r="BL676" i="1" s="1"/>
  <c r="BK675" i="1"/>
  <c r="BL675" i="1" s="1"/>
  <c r="BK674" i="1"/>
  <c r="BL674" i="1" s="1"/>
  <c r="BK673" i="1"/>
  <c r="BL673" i="1" s="1"/>
  <c r="BK672" i="1"/>
  <c r="BL672" i="1" s="1"/>
  <c r="BK671" i="1"/>
  <c r="BL671" i="1" s="1"/>
  <c r="BK670" i="1"/>
  <c r="BL670" i="1" s="1"/>
  <c r="BK669" i="1"/>
  <c r="BL669" i="1" s="1"/>
  <c r="BK668" i="1"/>
  <c r="BL668" i="1" s="1"/>
  <c r="BK667" i="1"/>
  <c r="BL667" i="1" s="1"/>
  <c r="BK666" i="1"/>
  <c r="BL666" i="1" s="1"/>
  <c r="BK665" i="1"/>
  <c r="BL665" i="1" s="1"/>
  <c r="BK664" i="1"/>
  <c r="BL664" i="1" s="1"/>
  <c r="BK663" i="1"/>
  <c r="BL663" i="1" s="1"/>
  <c r="BK662" i="1"/>
  <c r="BL662" i="1" s="1"/>
  <c r="BK661" i="1"/>
  <c r="BL661" i="1" s="1"/>
  <c r="BK660" i="1"/>
  <c r="BL660" i="1" s="1"/>
  <c r="BK659" i="1"/>
  <c r="BL659" i="1" s="1"/>
  <c r="BK658" i="1"/>
  <c r="BL658" i="1" s="1"/>
  <c r="BK657" i="1"/>
  <c r="BL657" i="1" s="1"/>
  <c r="BK656" i="1"/>
  <c r="BL656" i="1" s="1"/>
  <c r="BK655" i="1"/>
  <c r="BL655" i="1" s="1"/>
  <c r="BK654" i="1"/>
  <c r="BL654" i="1" s="1"/>
  <c r="BK653" i="1"/>
  <c r="BL653" i="1" s="1"/>
  <c r="BK652" i="1"/>
  <c r="BL652" i="1" s="1"/>
  <c r="BK651" i="1"/>
  <c r="BL651" i="1" s="1"/>
  <c r="BK650" i="1"/>
  <c r="BL650" i="1" s="1"/>
  <c r="BK649" i="1"/>
  <c r="BL649" i="1" s="1"/>
  <c r="BK648" i="1"/>
  <c r="BL648" i="1" s="1"/>
  <c r="BK647" i="1"/>
  <c r="BL647" i="1" s="1"/>
  <c r="BK646" i="1"/>
  <c r="BL646" i="1" s="1"/>
  <c r="BK645" i="1"/>
  <c r="BL645" i="1" s="1"/>
  <c r="BK644" i="1"/>
  <c r="BL644" i="1" s="1"/>
  <c r="BK643" i="1"/>
  <c r="BL643" i="1" s="1"/>
  <c r="BK642" i="1"/>
  <c r="BL642" i="1" s="1"/>
  <c r="BK641" i="1"/>
  <c r="BL641" i="1" s="1"/>
  <c r="BK640" i="1"/>
  <c r="BL640" i="1" s="1"/>
  <c r="BK639" i="1"/>
  <c r="BL639" i="1" s="1"/>
  <c r="BK638" i="1"/>
  <c r="BL638" i="1" s="1"/>
  <c r="BK637" i="1"/>
  <c r="BL637" i="1" s="1"/>
  <c r="BK636" i="1"/>
  <c r="BL636" i="1" s="1"/>
  <c r="BK635" i="1"/>
  <c r="BL635" i="1" s="1"/>
  <c r="BK634" i="1"/>
  <c r="BL634" i="1" s="1"/>
  <c r="BK633" i="1"/>
  <c r="BL633" i="1" s="1"/>
  <c r="BK632" i="1"/>
  <c r="BL632" i="1" s="1"/>
  <c r="BK631" i="1"/>
  <c r="BL631" i="1" s="1"/>
  <c r="BK630" i="1"/>
  <c r="BL630" i="1" s="1"/>
  <c r="BK629" i="1"/>
  <c r="BL629" i="1" s="1"/>
  <c r="BK628" i="1"/>
  <c r="BL628" i="1" s="1"/>
  <c r="BK627" i="1"/>
  <c r="BL627" i="1" s="1"/>
  <c r="BK626" i="1"/>
  <c r="BL626" i="1" s="1"/>
  <c r="BK625" i="1"/>
  <c r="BL625" i="1" s="1"/>
  <c r="BK624" i="1"/>
  <c r="BL624" i="1" s="1"/>
  <c r="BK623" i="1"/>
  <c r="BL623" i="1" s="1"/>
  <c r="BK622" i="1"/>
  <c r="BL622" i="1" s="1"/>
  <c r="BK621" i="1"/>
  <c r="BL621" i="1" s="1"/>
  <c r="BK620" i="1"/>
  <c r="BL620" i="1" s="1"/>
  <c r="BK619" i="1"/>
  <c r="BL619" i="1" s="1"/>
  <c r="BK618" i="1"/>
  <c r="BL618" i="1" s="1"/>
  <c r="BK617" i="1"/>
  <c r="BL617" i="1" s="1"/>
  <c r="BK616" i="1"/>
  <c r="BL616" i="1" s="1"/>
  <c r="BK615" i="1"/>
  <c r="BL615" i="1" s="1"/>
  <c r="BK614" i="1"/>
  <c r="BL614" i="1" s="1"/>
  <c r="BK613" i="1"/>
  <c r="BL613" i="1" s="1"/>
  <c r="BK612" i="1"/>
  <c r="BL612" i="1" s="1"/>
  <c r="BK611" i="1"/>
  <c r="BL611" i="1" s="1"/>
  <c r="BK610" i="1"/>
  <c r="BL610" i="1" s="1"/>
  <c r="BK609" i="1"/>
  <c r="BL609" i="1" s="1"/>
  <c r="BK608" i="1"/>
  <c r="BL608" i="1" s="1"/>
  <c r="BK607" i="1"/>
  <c r="BL607" i="1" s="1"/>
  <c r="BK606" i="1"/>
  <c r="BL606" i="1" s="1"/>
  <c r="BK605" i="1"/>
  <c r="BL605" i="1" s="1"/>
  <c r="BK604" i="1"/>
  <c r="BL604" i="1" s="1"/>
  <c r="BK603" i="1"/>
  <c r="BL603" i="1" s="1"/>
  <c r="BK602" i="1"/>
  <c r="BL602" i="1" s="1"/>
  <c r="BK601" i="1"/>
  <c r="BL601" i="1" s="1"/>
  <c r="BK600" i="1"/>
  <c r="BL600" i="1" s="1"/>
  <c r="BK599" i="1"/>
  <c r="BL599" i="1" s="1"/>
  <c r="BK598" i="1"/>
  <c r="BL598" i="1" s="1"/>
  <c r="BK597" i="1"/>
  <c r="BL597" i="1" s="1"/>
  <c r="BK596" i="1"/>
  <c r="BL596" i="1" s="1"/>
  <c r="BK595" i="1"/>
  <c r="BL595" i="1" s="1"/>
  <c r="BK594" i="1"/>
  <c r="BL594" i="1" s="1"/>
  <c r="BK593" i="1"/>
  <c r="BL593" i="1" s="1"/>
  <c r="BK592" i="1"/>
  <c r="BL592" i="1" s="1"/>
  <c r="BK591" i="1"/>
  <c r="BL591" i="1" s="1"/>
  <c r="BK590" i="1"/>
  <c r="BL590" i="1" s="1"/>
  <c r="BK589" i="1"/>
  <c r="BL589" i="1" s="1"/>
  <c r="BK588" i="1"/>
  <c r="BL588" i="1" s="1"/>
  <c r="BK587" i="1"/>
  <c r="BL587" i="1" s="1"/>
  <c r="BK586" i="1"/>
  <c r="BL586" i="1" s="1"/>
  <c r="BK585" i="1"/>
  <c r="BL585" i="1" s="1"/>
  <c r="BK584" i="1"/>
  <c r="BL584" i="1" s="1"/>
  <c r="BK583" i="1"/>
  <c r="BL583" i="1" s="1"/>
  <c r="BK582" i="1"/>
  <c r="BL582" i="1" s="1"/>
  <c r="BK581" i="1"/>
  <c r="BL581" i="1" s="1"/>
  <c r="BK580" i="1"/>
  <c r="BL580" i="1" s="1"/>
  <c r="BK579" i="1"/>
  <c r="BL579" i="1" s="1"/>
  <c r="BK578" i="1"/>
  <c r="BL578" i="1" s="1"/>
  <c r="BK577" i="1"/>
  <c r="BL577" i="1" s="1"/>
  <c r="BK576" i="1"/>
  <c r="BL576" i="1" s="1"/>
  <c r="BK575" i="1"/>
  <c r="BL575" i="1" s="1"/>
  <c r="BK574" i="1"/>
  <c r="BL574" i="1" s="1"/>
  <c r="BK573" i="1"/>
  <c r="BL573" i="1" s="1"/>
  <c r="BK572" i="1"/>
  <c r="BL572" i="1" s="1"/>
  <c r="BK571" i="1"/>
  <c r="BL571" i="1" s="1"/>
  <c r="BK570" i="1"/>
  <c r="BL570" i="1" s="1"/>
  <c r="BK569" i="1"/>
  <c r="BL569" i="1" s="1"/>
  <c r="BK568" i="1"/>
  <c r="BL568" i="1" s="1"/>
  <c r="BK567" i="1"/>
  <c r="BL567" i="1" s="1"/>
  <c r="BK566" i="1"/>
  <c r="BL566" i="1" s="1"/>
  <c r="BK565" i="1"/>
  <c r="BL565" i="1" s="1"/>
  <c r="BK564" i="1"/>
  <c r="BL564" i="1" s="1"/>
  <c r="BK563" i="1"/>
  <c r="BL563" i="1" s="1"/>
  <c r="BK562" i="1"/>
  <c r="BL562" i="1" s="1"/>
  <c r="BK561" i="1"/>
  <c r="BL561" i="1" s="1"/>
  <c r="BK560" i="1"/>
  <c r="BL560" i="1" s="1"/>
  <c r="BK559" i="1"/>
  <c r="BL559" i="1" s="1"/>
  <c r="BK558" i="1"/>
  <c r="BL558" i="1" s="1"/>
  <c r="BK557" i="1"/>
  <c r="BL557" i="1" s="1"/>
  <c r="BK556" i="1"/>
  <c r="BL556" i="1" s="1"/>
  <c r="BK555" i="1"/>
  <c r="BL555" i="1" s="1"/>
  <c r="BK554" i="1"/>
  <c r="BL554" i="1" s="1"/>
  <c r="BK553" i="1"/>
  <c r="BL553" i="1" s="1"/>
  <c r="BK552" i="1"/>
  <c r="BL552" i="1" s="1"/>
  <c r="BK551" i="1"/>
  <c r="BL551" i="1" s="1"/>
  <c r="BK550" i="1"/>
  <c r="BL550" i="1" s="1"/>
  <c r="BK549" i="1"/>
  <c r="BL549" i="1" s="1"/>
  <c r="BK548" i="1"/>
  <c r="BL548" i="1" s="1"/>
  <c r="BK547" i="1"/>
  <c r="BL547" i="1" s="1"/>
  <c r="BK546" i="1"/>
  <c r="BL546" i="1" s="1"/>
  <c r="BK545" i="1"/>
  <c r="BL545" i="1" s="1"/>
  <c r="BK544" i="1"/>
  <c r="BL544" i="1" s="1"/>
  <c r="BK543" i="1"/>
  <c r="BL543" i="1" s="1"/>
  <c r="BK542" i="1"/>
  <c r="BL542" i="1" s="1"/>
  <c r="BK541" i="1"/>
  <c r="BL541" i="1" s="1"/>
  <c r="BK540" i="1"/>
  <c r="BL540" i="1" s="1"/>
  <c r="BK539" i="1"/>
  <c r="BL539" i="1" s="1"/>
  <c r="BK538" i="1"/>
  <c r="BL538" i="1" s="1"/>
  <c r="BK537" i="1"/>
  <c r="BL537" i="1" s="1"/>
  <c r="BK536" i="1"/>
  <c r="BL536" i="1" s="1"/>
  <c r="BK535" i="1"/>
  <c r="BL535" i="1" s="1"/>
  <c r="BK534" i="1"/>
  <c r="BL534" i="1" s="1"/>
  <c r="BK533" i="1"/>
  <c r="BL533" i="1" s="1"/>
  <c r="BK532" i="1"/>
  <c r="BL532" i="1" s="1"/>
  <c r="BK531" i="1"/>
  <c r="BL531" i="1" s="1"/>
  <c r="BK530" i="1"/>
  <c r="BL530" i="1" s="1"/>
  <c r="BK529" i="1"/>
  <c r="BL529" i="1" s="1"/>
  <c r="BK528" i="1"/>
  <c r="BL528" i="1" s="1"/>
  <c r="BK527" i="1"/>
  <c r="BL527" i="1" s="1"/>
  <c r="BK526" i="1"/>
  <c r="BL526" i="1" s="1"/>
  <c r="BK525" i="1"/>
  <c r="BL525" i="1" s="1"/>
  <c r="BK524" i="1"/>
  <c r="BL524" i="1" s="1"/>
  <c r="BK523" i="1"/>
  <c r="BL523" i="1" s="1"/>
  <c r="BK522" i="1"/>
  <c r="BL522" i="1" s="1"/>
  <c r="BK521" i="1"/>
  <c r="BL521" i="1" s="1"/>
  <c r="BK520" i="1"/>
  <c r="BL520" i="1" s="1"/>
  <c r="BK519" i="1"/>
  <c r="BL519" i="1" s="1"/>
  <c r="BK518" i="1"/>
  <c r="BL518" i="1" s="1"/>
  <c r="BK517" i="1"/>
  <c r="BL517" i="1" s="1"/>
  <c r="BK516" i="1"/>
  <c r="BL516" i="1" s="1"/>
  <c r="BK515" i="1"/>
  <c r="BL515" i="1" s="1"/>
  <c r="BK514" i="1"/>
  <c r="BL514" i="1" s="1"/>
  <c r="BK513" i="1"/>
  <c r="BL513" i="1" s="1"/>
  <c r="BK512" i="1"/>
  <c r="BL512" i="1" s="1"/>
  <c r="BK511" i="1"/>
  <c r="BL511" i="1" s="1"/>
  <c r="BK510" i="1"/>
  <c r="BL510" i="1" s="1"/>
  <c r="BK509" i="1"/>
  <c r="BL509" i="1" s="1"/>
  <c r="BK508" i="1"/>
  <c r="BL508" i="1" s="1"/>
  <c r="BK507" i="1"/>
  <c r="BL507" i="1" s="1"/>
  <c r="BK506" i="1"/>
  <c r="BL506" i="1" s="1"/>
  <c r="BK505" i="1"/>
  <c r="BL505" i="1" s="1"/>
  <c r="BK504" i="1"/>
  <c r="BL504" i="1" s="1"/>
  <c r="BK503" i="1"/>
  <c r="BL503" i="1" s="1"/>
  <c r="BK502" i="1"/>
  <c r="BL502" i="1" s="1"/>
  <c r="BK501" i="1"/>
  <c r="BL501" i="1" s="1"/>
  <c r="BK500" i="1"/>
  <c r="BL500" i="1" s="1"/>
  <c r="BK499" i="1"/>
  <c r="BL499" i="1" s="1"/>
  <c r="BK498" i="1"/>
  <c r="BL498" i="1" s="1"/>
  <c r="BK497" i="1"/>
  <c r="BL497" i="1" s="1"/>
  <c r="BK496" i="1"/>
  <c r="BL496" i="1" s="1"/>
  <c r="BK495" i="1"/>
  <c r="BL495" i="1" s="1"/>
  <c r="BK494" i="1"/>
  <c r="BL494" i="1" s="1"/>
  <c r="BK493" i="1"/>
  <c r="BL493" i="1" s="1"/>
  <c r="BK492" i="1"/>
  <c r="BL492" i="1" s="1"/>
  <c r="BK491" i="1"/>
  <c r="BL491" i="1" s="1"/>
  <c r="BK490" i="1"/>
  <c r="BL490" i="1" s="1"/>
  <c r="BK489" i="1"/>
  <c r="BL489" i="1" s="1"/>
  <c r="BK488" i="1"/>
  <c r="BL488" i="1" s="1"/>
  <c r="BK487" i="1"/>
  <c r="BL487" i="1" s="1"/>
  <c r="BK486" i="1"/>
  <c r="BL486" i="1" s="1"/>
  <c r="BK485" i="1"/>
  <c r="BL485" i="1" s="1"/>
  <c r="BK484" i="1"/>
  <c r="BL484" i="1" s="1"/>
  <c r="BK483" i="1"/>
  <c r="BL483" i="1" s="1"/>
  <c r="BK482" i="1"/>
  <c r="BL482" i="1" s="1"/>
  <c r="BK481" i="1"/>
  <c r="BL481" i="1" s="1"/>
  <c r="BK480" i="1"/>
  <c r="BL480" i="1" s="1"/>
  <c r="BK479" i="1"/>
  <c r="BL479" i="1" s="1"/>
  <c r="BK478" i="1"/>
  <c r="BL478" i="1" s="1"/>
  <c r="BK477" i="1"/>
  <c r="BL477" i="1" s="1"/>
  <c r="BK476" i="1"/>
  <c r="BL476" i="1" s="1"/>
  <c r="BK474" i="1"/>
  <c r="BL474" i="1" s="1"/>
  <c r="BK473" i="1"/>
  <c r="BL473" i="1" s="1"/>
  <c r="BK472" i="1"/>
  <c r="BL472" i="1" s="1"/>
  <c r="BK471" i="1"/>
  <c r="BL471" i="1" s="1"/>
  <c r="BK470" i="1"/>
  <c r="BL470" i="1" s="1"/>
  <c r="BK469" i="1"/>
  <c r="BL469" i="1" s="1"/>
  <c r="BK468" i="1"/>
  <c r="BL468" i="1" s="1"/>
  <c r="BK467" i="1"/>
  <c r="BL467" i="1" s="1"/>
  <c r="BK466" i="1"/>
  <c r="BL466" i="1" s="1"/>
  <c r="BK465" i="1"/>
  <c r="BL465" i="1" s="1"/>
  <c r="BK464" i="1"/>
  <c r="BL464" i="1" s="1"/>
  <c r="BK463" i="1"/>
  <c r="BL463" i="1" s="1"/>
  <c r="BK462" i="1"/>
  <c r="BL462" i="1" s="1"/>
  <c r="BK461" i="1"/>
  <c r="BL461" i="1" s="1"/>
  <c r="BK460" i="1"/>
  <c r="BL460" i="1" s="1"/>
  <c r="BK459" i="1"/>
  <c r="BL459" i="1" s="1"/>
  <c r="BK458" i="1"/>
  <c r="BL458" i="1" s="1"/>
  <c r="BK457" i="1"/>
  <c r="BL457" i="1" s="1"/>
  <c r="BK456" i="1"/>
  <c r="BL456" i="1" s="1"/>
  <c r="BK455" i="1"/>
  <c r="BL455" i="1" s="1"/>
  <c r="BK454" i="1"/>
  <c r="BL454" i="1" s="1"/>
  <c r="BK453" i="1"/>
  <c r="BL453" i="1" s="1"/>
  <c r="BK452" i="1"/>
  <c r="BL452" i="1" s="1"/>
  <c r="BK451" i="1"/>
  <c r="BL451" i="1" s="1"/>
  <c r="BK450" i="1"/>
  <c r="BL450" i="1" s="1"/>
  <c r="BK449" i="1"/>
  <c r="BL449" i="1" s="1"/>
  <c r="BK448" i="1"/>
  <c r="BL448" i="1" s="1"/>
  <c r="BK447" i="1"/>
  <c r="BL447" i="1" s="1"/>
  <c r="BK446" i="1"/>
  <c r="BL446" i="1" s="1"/>
  <c r="BK445" i="1"/>
  <c r="BL445" i="1" s="1"/>
  <c r="BK444" i="1"/>
  <c r="BL444" i="1" s="1"/>
  <c r="BK443" i="1"/>
  <c r="BL443" i="1" s="1"/>
  <c r="BK442" i="1"/>
  <c r="BL442" i="1" s="1"/>
  <c r="BK441" i="1"/>
  <c r="BL441" i="1" s="1"/>
  <c r="BK440" i="1"/>
  <c r="BL440" i="1" s="1"/>
  <c r="BK439" i="1"/>
  <c r="BL439" i="1" s="1"/>
  <c r="BK438" i="1"/>
  <c r="BL438" i="1" s="1"/>
  <c r="BK437" i="1"/>
  <c r="BL437" i="1" s="1"/>
  <c r="BK436" i="1"/>
  <c r="BL436" i="1" s="1"/>
  <c r="BK435" i="1"/>
  <c r="BL435" i="1" s="1"/>
  <c r="BK434" i="1"/>
  <c r="BL434" i="1" s="1"/>
  <c r="BK433" i="1"/>
  <c r="BL433" i="1" s="1"/>
  <c r="BK432" i="1"/>
  <c r="BL432" i="1" s="1"/>
  <c r="BK431" i="1"/>
  <c r="BL431" i="1" s="1"/>
  <c r="BK430" i="1"/>
  <c r="BL430" i="1" s="1"/>
  <c r="BK429" i="1"/>
  <c r="BL429" i="1" s="1"/>
  <c r="BK428" i="1"/>
  <c r="BL428" i="1" s="1"/>
  <c r="BK427" i="1"/>
  <c r="BL427" i="1" s="1"/>
  <c r="BK426" i="1"/>
  <c r="BL426" i="1" s="1"/>
  <c r="BK425" i="1"/>
  <c r="BL425" i="1" s="1"/>
  <c r="BK424" i="1"/>
  <c r="BL424" i="1" s="1"/>
  <c r="BK423" i="1"/>
  <c r="BL423" i="1" s="1"/>
  <c r="BK422" i="1"/>
  <c r="BL422" i="1" s="1"/>
  <c r="BK421" i="1"/>
  <c r="BL421" i="1" s="1"/>
  <c r="BK420" i="1"/>
  <c r="BL420" i="1" s="1"/>
  <c r="BK419" i="1"/>
  <c r="BL419" i="1" s="1"/>
  <c r="BK418" i="1"/>
  <c r="BL418" i="1" s="1"/>
  <c r="BK417" i="1"/>
  <c r="BL417" i="1" s="1"/>
  <c r="BK416" i="1"/>
  <c r="BL416" i="1" s="1"/>
  <c r="BK415" i="1"/>
  <c r="BL415" i="1" s="1"/>
  <c r="BK414" i="1"/>
  <c r="BL414" i="1" s="1"/>
  <c r="BK413" i="1"/>
  <c r="BL413" i="1" s="1"/>
  <c r="BK412" i="1"/>
  <c r="BL412" i="1" s="1"/>
  <c r="BK411" i="1"/>
  <c r="BL411" i="1" s="1"/>
  <c r="BK410" i="1"/>
  <c r="BL410" i="1" s="1"/>
  <c r="BK409" i="1"/>
  <c r="BL409" i="1" s="1"/>
  <c r="BK408" i="1"/>
  <c r="BL408" i="1" s="1"/>
  <c r="BK407" i="1"/>
  <c r="BL407" i="1" s="1"/>
  <c r="BK406" i="1"/>
  <c r="BL406" i="1" s="1"/>
  <c r="BK405" i="1"/>
  <c r="BL405" i="1" s="1"/>
  <c r="BK404" i="1"/>
  <c r="BL404" i="1" s="1"/>
  <c r="BK403" i="1"/>
  <c r="BL403" i="1" s="1"/>
  <c r="BK402" i="1"/>
  <c r="BL402" i="1" s="1"/>
  <c r="BK401" i="1"/>
  <c r="BL401" i="1" s="1"/>
  <c r="BK400" i="1"/>
  <c r="BL400" i="1" s="1"/>
  <c r="BK399" i="1"/>
  <c r="BL399" i="1" s="1"/>
  <c r="BK398" i="1"/>
  <c r="BL398" i="1" s="1"/>
  <c r="BK397" i="1"/>
  <c r="BL397" i="1" s="1"/>
  <c r="BK396" i="1"/>
  <c r="BL396" i="1" s="1"/>
  <c r="BK395" i="1"/>
  <c r="BL395" i="1" s="1"/>
  <c r="BK394" i="1"/>
  <c r="BL394" i="1" s="1"/>
  <c r="BK393" i="1"/>
  <c r="BL393" i="1" s="1"/>
  <c r="BK392" i="1"/>
  <c r="BL392" i="1" s="1"/>
  <c r="BK391" i="1"/>
  <c r="BL391" i="1" s="1"/>
  <c r="BK390" i="1"/>
  <c r="BL390" i="1" s="1"/>
  <c r="BK389" i="1"/>
  <c r="BL389" i="1" s="1"/>
  <c r="BK388" i="1"/>
  <c r="BL388" i="1" s="1"/>
  <c r="BK387" i="1"/>
  <c r="BL387" i="1" s="1"/>
  <c r="BK386" i="1"/>
  <c r="BL386" i="1" s="1"/>
  <c r="BK385" i="1"/>
  <c r="BL385" i="1" s="1"/>
  <c r="BK384" i="1"/>
  <c r="BL384" i="1" s="1"/>
  <c r="BK383" i="1"/>
  <c r="BL383" i="1" s="1"/>
  <c r="BK382" i="1"/>
  <c r="BL382" i="1" s="1"/>
  <c r="BK381" i="1"/>
  <c r="BL381" i="1" s="1"/>
  <c r="BK380" i="1"/>
  <c r="BL380" i="1" s="1"/>
  <c r="BK379" i="1"/>
  <c r="BL379" i="1" s="1"/>
  <c r="BK378" i="1"/>
  <c r="BL378" i="1" s="1"/>
  <c r="BK377" i="1"/>
  <c r="BL377" i="1" s="1"/>
  <c r="BK376" i="1"/>
  <c r="BL376" i="1" s="1"/>
  <c r="BK375" i="1"/>
  <c r="BL375" i="1" s="1"/>
  <c r="BK374" i="1"/>
  <c r="BL374" i="1" s="1"/>
  <c r="BK373" i="1"/>
  <c r="BL373" i="1" s="1"/>
  <c r="BK372" i="1"/>
  <c r="BL372" i="1" s="1"/>
  <c r="BK371" i="1"/>
  <c r="BL371" i="1" s="1"/>
  <c r="BK370" i="1"/>
  <c r="BL370" i="1" s="1"/>
  <c r="BK369" i="1"/>
  <c r="BL369" i="1" s="1"/>
  <c r="BK368" i="1"/>
  <c r="BL368" i="1" s="1"/>
  <c r="BK367" i="1"/>
  <c r="BL367" i="1" s="1"/>
  <c r="BK366" i="1"/>
  <c r="BL366" i="1" s="1"/>
  <c r="BK365" i="1"/>
  <c r="BL365" i="1" s="1"/>
  <c r="BK364" i="1"/>
  <c r="BL364" i="1" s="1"/>
  <c r="BK363" i="1"/>
  <c r="BL363" i="1" s="1"/>
  <c r="BK362" i="1"/>
  <c r="BL362" i="1" s="1"/>
  <c r="BK361" i="1"/>
  <c r="BL361" i="1" s="1"/>
  <c r="BK360" i="1"/>
  <c r="BL360" i="1" s="1"/>
  <c r="BK359" i="1"/>
  <c r="BL359" i="1" s="1"/>
  <c r="BK358" i="1"/>
  <c r="BL358" i="1" s="1"/>
  <c r="BK357" i="1"/>
  <c r="BL357" i="1" s="1"/>
  <c r="BK356" i="1"/>
  <c r="BL356" i="1" s="1"/>
  <c r="BK355" i="1"/>
  <c r="BL355" i="1" s="1"/>
  <c r="BK354" i="1"/>
  <c r="BL354" i="1" s="1"/>
  <c r="BK353" i="1"/>
  <c r="BL353" i="1" s="1"/>
  <c r="BK352" i="1"/>
  <c r="BL352" i="1" s="1"/>
  <c r="BK351" i="1"/>
  <c r="BL351" i="1" s="1"/>
  <c r="BK350" i="1"/>
  <c r="BL350" i="1" s="1"/>
  <c r="BK349" i="1"/>
  <c r="BL349" i="1" s="1"/>
  <c r="BK348" i="1"/>
  <c r="BL348" i="1" s="1"/>
  <c r="BK347" i="1"/>
  <c r="BL347" i="1" s="1"/>
  <c r="BK346" i="1"/>
  <c r="BL346" i="1" s="1"/>
  <c r="BK345" i="1"/>
  <c r="BL345" i="1" s="1"/>
  <c r="BK344" i="1"/>
  <c r="BL344" i="1" s="1"/>
  <c r="BK343" i="1"/>
  <c r="BL343" i="1" s="1"/>
  <c r="BK342" i="1"/>
  <c r="BL342" i="1" s="1"/>
  <c r="BK341" i="1"/>
  <c r="BL341" i="1" s="1"/>
  <c r="BK340" i="1"/>
  <c r="BL340" i="1" s="1"/>
  <c r="BK339" i="1"/>
  <c r="BL339" i="1" s="1"/>
  <c r="BK338" i="1"/>
  <c r="BL338" i="1" s="1"/>
  <c r="BK337" i="1"/>
  <c r="BL337" i="1" s="1"/>
  <c r="BK336" i="1"/>
  <c r="BL336" i="1" s="1"/>
  <c r="BK335" i="1"/>
  <c r="BL335" i="1" s="1"/>
  <c r="BK334" i="1"/>
  <c r="BL334" i="1" s="1"/>
  <c r="BK333" i="1"/>
  <c r="BL333" i="1" s="1"/>
  <c r="BK332" i="1"/>
  <c r="BL332" i="1" s="1"/>
  <c r="BK331" i="1"/>
  <c r="BL331" i="1" s="1"/>
  <c r="BK330" i="1"/>
  <c r="BL330" i="1" s="1"/>
  <c r="BK329" i="1"/>
  <c r="BL329" i="1" s="1"/>
  <c r="BK328" i="1"/>
  <c r="BL328" i="1" s="1"/>
  <c r="BK327" i="1"/>
  <c r="BL327" i="1" s="1"/>
  <c r="BK326" i="1"/>
  <c r="BL326" i="1" s="1"/>
  <c r="BK325" i="1"/>
  <c r="BL325" i="1" s="1"/>
  <c r="BK324" i="1"/>
  <c r="BL324" i="1" s="1"/>
  <c r="BK323" i="1"/>
  <c r="BL323" i="1" s="1"/>
  <c r="BK322" i="1"/>
  <c r="BL322" i="1" s="1"/>
  <c r="BK321" i="1"/>
  <c r="BL321" i="1" s="1"/>
  <c r="BK320" i="1"/>
  <c r="BL320" i="1" s="1"/>
  <c r="BK319" i="1"/>
  <c r="BL319" i="1" s="1"/>
  <c r="BK318" i="1"/>
  <c r="BL318" i="1" s="1"/>
  <c r="BK317" i="1"/>
  <c r="BL317" i="1" s="1"/>
  <c r="BK316" i="1"/>
  <c r="BL316" i="1" s="1"/>
  <c r="BK315" i="1"/>
  <c r="BL315" i="1" s="1"/>
  <c r="BK314" i="1"/>
  <c r="BL314" i="1" s="1"/>
  <c r="BK313" i="1"/>
  <c r="BL313" i="1" s="1"/>
  <c r="BK312" i="1"/>
  <c r="BL312" i="1" s="1"/>
  <c r="BK311" i="1"/>
  <c r="BL311" i="1" s="1"/>
  <c r="BK310" i="1"/>
  <c r="BL310" i="1" s="1"/>
  <c r="BK309" i="1"/>
  <c r="BL309" i="1" s="1"/>
  <c r="BK308" i="1"/>
  <c r="BL308" i="1" s="1"/>
  <c r="BK307" i="1"/>
  <c r="BL307" i="1" s="1"/>
  <c r="BK306" i="1"/>
  <c r="BL306" i="1" s="1"/>
  <c r="BK305" i="1"/>
  <c r="BL305" i="1" s="1"/>
  <c r="BK304" i="1"/>
  <c r="BL304" i="1" s="1"/>
  <c r="BK303" i="1"/>
  <c r="BL303" i="1" s="1"/>
  <c r="BK302" i="1"/>
  <c r="BL302" i="1" s="1"/>
  <c r="BK301" i="1"/>
  <c r="BL301" i="1" s="1"/>
  <c r="BK300" i="1"/>
  <c r="BL300" i="1" s="1"/>
  <c r="BK299" i="1"/>
  <c r="BL299" i="1" s="1"/>
  <c r="BK298" i="1"/>
  <c r="BL298" i="1" s="1"/>
  <c r="BK297" i="1"/>
  <c r="BL297" i="1" s="1"/>
  <c r="BK296" i="1"/>
  <c r="BL296" i="1" s="1"/>
  <c r="BK295" i="1"/>
  <c r="BL295" i="1" s="1"/>
  <c r="BK294" i="1"/>
  <c r="BL294" i="1" s="1"/>
  <c r="BK293" i="1"/>
  <c r="BL293" i="1" s="1"/>
  <c r="BK292" i="1"/>
  <c r="BL292" i="1" s="1"/>
  <c r="BK291" i="1"/>
  <c r="BL291" i="1" s="1"/>
  <c r="BK290" i="1"/>
  <c r="BL290" i="1" s="1"/>
  <c r="BK289" i="1"/>
  <c r="BL289" i="1" s="1"/>
  <c r="BK288" i="1"/>
  <c r="BL288" i="1" s="1"/>
  <c r="BK287" i="1"/>
  <c r="BL287" i="1" s="1"/>
  <c r="BK286" i="1"/>
  <c r="BL286" i="1" s="1"/>
  <c r="BK285" i="1"/>
  <c r="BL285" i="1" s="1"/>
  <c r="BK284" i="1"/>
  <c r="BL284" i="1" s="1"/>
  <c r="BK283" i="1"/>
  <c r="BL283" i="1" s="1"/>
  <c r="BK282" i="1"/>
  <c r="BL282" i="1" s="1"/>
  <c r="BK281" i="1"/>
  <c r="BL281" i="1" s="1"/>
  <c r="BK280" i="1"/>
  <c r="BL280" i="1" s="1"/>
  <c r="BK279" i="1"/>
  <c r="BL279" i="1" s="1"/>
  <c r="BK278" i="1"/>
  <c r="BL278" i="1" s="1"/>
  <c r="BK277" i="1"/>
  <c r="BL277" i="1" s="1"/>
  <c r="BK276" i="1"/>
  <c r="BL276" i="1" s="1"/>
  <c r="BK275" i="1"/>
  <c r="BL275" i="1" s="1"/>
  <c r="BK274" i="1"/>
  <c r="BL274" i="1" s="1"/>
  <c r="BK273" i="1"/>
  <c r="BL273" i="1" s="1"/>
  <c r="BK272" i="1"/>
  <c r="BL272" i="1" s="1"/>
  <c r="BK271" i="1"/>
  <c r="BL271" i="1" s="1"/>
  <c r="BK270" i="1"/>
  <c r="BL270" i="1" s="1"/>
  <c r="BK269" i="1"/>
  <c r="BL269" i="1" s="1"/>
  <c r="BK268" i="1"/>
  <c r="BL268" i="1" s="1"/>
  <c r="BK267" i="1"/>
  <c r="BL267" i="1" s="1"/>
  <c r="BK266" i="1"/>
  <c r="BL266" i="1" s="1"/>
  <c r="BK265" i="1"/>
  <c r="BL265" i="1" s="1"/>
  <c r="BK264" i="1"/>
  <c r="BL264" i="1" s="1"/>
  <c r="BK263" i="1"/>
  <c r="BL263" i="1" s="1"/>
  <c r="BK262" i="1"/>
  <c r="BL262" i="1" s="1"/>
  <c r="BK261" i="1"/>
  <c r="BL261" i="1" s="1"/>
  <c r="BK260" i="1"/>
  <c r="BL260" i="1" s="1"/>
  <c r="BK259" i="1"/>
  <c r="BL259" i="1" s="1"/>
  <c r="BK258" i="1"/>
  <c r="BL258" i="1" s="1"/>
  <c r="BK257" i="1"/>
  <c r="BL257" i="1" s="1"/>
  <c r="BK256" i="1"/>
  <c r="BL256" i="1" s="1"/>
  <c r="BK255" i="1"/>
  <c r="BL255" i="1" s="1"/>
  <c r="BK254" i="1"/>
  <c r="BL254" i="1" s="1"/>
  <c r="BK253" i="1"/>
  <c r="BL253" i="1" s="1"/>
  <c r="BK252" i="1"/>
  <c r="BL252" i="1" s="1"/>
  <c r="BK251" i="1"/>
  <c r="BL251" i="1" s="1"/>
  <c r="BK250" i="1"/>
  <c r="BL250" i="1" s="1"/>
  <c r="BK249" i="1"/>
  <c r="BL249" i="1" s="1"/>
  <c r="BK248" i="1"/>
  <c r="BL248" i="1" s="1"/>
  <c r="BK247" i="1"/>
  <c r="BL247" i="1" s="1"/>
  <c r="BK246" i="1"/>
  <c r="BL246" i="1" s="1"/>
  <c r="BK245" i="1"/>
  <c r="BL245" i="1" s="1"/>
  <c r="BK244" i="1"/>
  <c r="BL244" i="1" s="1"/>
  <c r="BK243" i="1"/>
  <c r="BL243" i="1" s="1"/>
  <c r="BK242" i="1"/>
  <c r="BL242" i="1" s="1"/>
  <c r="BK241" i="1"/>
  <c r="BL241" i="1" s="1"/>
  <c r="BK240" i="1"/>
  <c r="BL240" i="1" s="1"/>
  <c r="BK239" i="1"/>
  <c r="BL239" i="1" s="1"/>
  <c r="BK238" i="1"/>
  <c r="BL238" i="1" s="1"/>
  <c r="BK237" i="1"/>
  <c r="BL237" i="1" s="1"/>
  <c r="BK236" i="1"/>
  <c r="BL236" i="1" s="1"/>
  <c r="BK235" i="1"/>
  <c r="BL235" i="1" s="1"/>
  <c r="BK234" i="1"/>
  <c r="BL234" i="1" s="1"/>
  <c r="BK233" i="1"/>
  <c r="BL233" i="1" s="1"/>
  <c r="BK232" i="1"/>
  <c r="BL232" i="1" s="1"/>
  <c r="BK231" i="1"/>
  <c r="BL231" i="1" s="1"/>
  <c r="BK230" i="1"/>
  <c r="BL230" i="1" s="1"/>
  <c r="BK229" i="1"/>
  <c r="BL229" i="1" s="1"/>
  <c r="BK228" i="1"/>
  <c r="BL228" i="1" s="1"/>
  <c r="BK227" i="1"/>
  <c r="BL227" i="1" s="1"/>
  <c r="BK226" i="1"/>
  <c r="BL226" i="1" s="1"/>
  <c r="BK225" i="1"/>
  <c r="BL225" i="1" s="1"/>
  <c r="BK224" i="1"/>
  <c r="BL224" i="1" s="1"/>
  <c r="BK223" i="1"/>
  <c r="BL223" i="1" s="1"/>
  <c r="BK222" i="1"/>
  <c r="BL222" i="1" s="1"/>
  <c r="BK221" i="1"/>
  <c r="BL221" i="1" s="1"/>
  <c r="BK220" i="1"/>
  <c r="BL220" i="1" s="1"/>
  <c r="BK219" i="1"/>
  <c r="BL219" i="1" s="1"/>
  <c r="BK218" i="1"/>
  <c r="BL218" i="1" s="1"/>
  <c r="BK217" i="1"/>
  <c r="BL217" i="1" s="1"/>
  <c r="BK216" i="1"/>
  <c r="BL216" i="1" s="1"/>
  <c r="BK215" i="1"/>
  <c r="BL215" i="1" s="1"/>
  <c r="BK214" i="1"/>
  <c r="BL214" i="1" s="1"/>
  <c r="BK213" i="1"/>
  <c r="BL213" i="1" s="1"/>
  <c r="BK212" i="1"/>
  <c r="BL212" i="1" s="1"/>
  <c r="BK211" i="1"/>
  <c r="BL211" i="1" s="1"/>
  <c r="BK210" i="1"/>
  <c r="BL210" i="1" s="1"/>
  <c r="BK209" i="1"/>
  <c r="BL209" i="1" s="1"/>
  <c r="BK208" i="1"/>
  <c r="BL208" i="1" s="1"/>
  <c r="BK207" i="1"/>
  <c r="BL207" i="1" s="1"/>
  <c r="BK206" i="1"/>
  <c r="BL206" i="1" s="1"/>
  <c r="BK205" i="1"/>
  <c r="BL205" i="1" s="1"/>
  <c r="BK204" i="1"/>
  <c r="BL204" i="1" s="1"/>
  <c r="BK203" i="1"/>
  <c r="BL203" i="1" s="1"/>
  <c r="BK202" i="1"/>
  <c r="BL202" i="1" s="1"/>
  <c r="BK201" i="1"/>
  <c r="BL201" i="1" s="1"/>
  <c r="BK200" i="1"/>
  <c r="BL200" i="1" s="1"/>
  <c r="BK199" i="1"/>
  <c r="BL199" i="1" s="1"/>
  <c r="BK198" i="1"/>
  <c r="BL198" i="1" s="1"/>
  <c r="BK197" i="1"/>
  <c r="BL197" i="1" s="1"/>
  <c r="BK196" i="1"/>
  <c r="BL196" i="1" s="1"/>
  <c r="BK195" i="1"/>
  <c r="BL195" i="1" s="1"/>
  <c r="BK194" i="1"/>
  <c r="BL194" i="1" s="1"/>
  <c r="BK193" i="1"/>
  <c r="BL193" i="1" s="1"/>
  <c r="BK192" i="1"/>
  <c r="BL192" i="1" s="1"/>
  <c r="BK191" i="1"/>
  <c r="BL191" i="1" s="1"/>
  <c r="BK190" i="1"/>
  <c r="BL190" i="1" s="1"/>
  <c r="BK189" i="1"/>
  <c r="BL189" i="1" s="1"/>
  <c r="BK188" i="1"/>
  <c r="BL188" i="1" s="1"/>
  <c r="BK187" i="1"/>
  <c r="BL187" i="1" s="1"/>
  <c r="BK186" i="1"/>
  <c r="BL186" i="1" s="1"/>
  <c r="BK185" i="1"/>
  <c r="BL185" i="1" s="1"/>
  <c r="BK184" i="1"/>
  <c r="BL184" i="1" s="1"/>
  <c r="BK183" i="1"/>
  <c r="BL183" i="1" s="1"/>
  <c r="BK182" i="1"/>
  <c r="BL182" i="1" s="1"/>
  <c r="BK181" i="1"/>
  <c r="BL181" i="1" s="1"/>
  <c r="BK180" i="1"/>
  <c r="BL180" i="1" s="1"/>
  <c r="BK179" i="1"/>
  <c r="BL179" i="1" s="1"/>
  <c r="BK178" i="1"/>
  <c r="BL178" i="1" s="1"/>
  <c r="BK177" i="1"/>
  <c r="BL177" i="1" s="1"/>
  <c r="BK176" i="1"/>
  <c r="BL176" i="1" s="1"/>
  <c r="BK175" i="1"/>
  <c r="BL175" i="1" s="1"/>
  <c r="BK174" i="1"/>
  <c r="BL174" i="1" s="1"/>
  <c r="BK173" i="1"/>
  <c r="BL173" i="1" s="1"/>
  <c r="BK172" i="1"/>
  <c r="BL172" i="1" s="1"/>
  <c r="BK171" i="1"/>
  <c r="BL171" i="1" s="1"/>
  <c r="BK170" i="1"/>
  <c r="BL170" i="1" s="1"/>
  <c r="BK169" i="1"/>
  <c r="BL169" i="1" s="1"/>
  <c r="BK168" i="1"/>
  <c r="BL168" i="1" s="1"/>
  <c r="BK167" i="1"/>
  <c r="BL167" i="1" s="1"/>
  <c r="BK166" i="1"/>
  <c r="BL166" i="1" s="1"/>
  <c r="BK165" i="1"/>
  <c r="BL165" i="1" s="1"/>
  <c r="BK164" i="1"/>
  <c r="BL164" i="1" s="1"/>
  <c r="BK163" i="1"/>
  <c r="BL163" i="1" s="1"/>
  <c r="BK162" i="1"/>
  <c r="BL162" i="1" s="1"/>
  <c r="BK161" i="1"/>
  <c r="BL161" i="1" s="1"/>
  <c r="BK160" i="1"/>
  <c r="BL160" i="1" s="1"/>
  <c r="BK159" i="1"/>
  <c r="BL159" i="1" s="1"/>
  <c r="BK158" i="1"/>
  <c r="BL158" i="1" s="1"/>
  <c r="BK157" i="1"/>
  <c r="BL157" i="1" s="1"/>
  <c r="BK156" i="1"/>
  <c r="BL156" i="1" s="1"/>
  <c r="BK155" i="1"/>
  <c r="BL155" i="1" s="1"/>
  <c r="BK154" i="1"/>
  <c r="BL154" i="1" s="1"/>
  <c r="BK153" i="1"/>
  <c r="BL153" i="1" s="1"/>
  <c r="BK152" i="1"/>
  <c r="BL152" i="1" s="1"/>
  <c r="BK151" i="1"/>
  <c r="BL151" i="1" s="1"/>
  <c r="BK150" i="1"/>
  <c r="BL150" i="1" s="1"/>
  <c r="BK149" i="1"/>
  <c r="BL149" i="1" s="1"/>
  <c r="BK148" i="1"/>
  <c r="BL148" i="1" s="1"/>
  <c r="BK147" i="1"/>
  <c r="BL147" i="1" s="1"/>
  <c r="BK146" i="1"/>
  <c r="BL146" i="1" s="1"/>
  <c r="BK145" i="1"/>
  <c r="BL145" i="1" s="1"/>
  <c r="BK144" i="1"/>
  <c r="BL144" i="1" s="1"/>
  <c r="BK143" i="1"/>
  <c r="BL143" i="1" s="1"/>
  <c r="BK142" i="1"/>
  <c r="BL142" i="1" s="1"/>
  <c r="BK141" i="1"/>
  <c r="BL141" i="1" s="1"/>
  <c r="BK140" i="1"/>
  <c r="BL140" i="1" s="1"/>
  <c r="BK139" i="1"/>
  <c r="BL139" i="1" s="1"/>
  <c r="BK138" i="1"/>
  <c r="BL138" i="1" s="1"/>
  <c r="BK137" i="1"/>
  <c r="BL137" i="1" s="1"/>
  <c r="BK136" i="1"/>
  <c r="BL136" i="1" s="1"/>
  <c r="BK135" i="1"/>
  <c r="BL135" i="1" s="1"/>
  <c r="BK134" i="1"/>
  <c r="BL134" i="1" s="1"/>
  <c r="BK133" i="1"/>
  <c r="BL133" i="1" s="1"/>
  <c r="BK132" i="1"/>
  <c r="BL132" i="1" s="1"/>
  <c r="BK131" i="1"/>
  <c r="BL131" i="1" s="1"/>
  <c r="BK130" i="1"/>
  <c r="BL130" i="1" s="1"/>
  <c r="BK129" i="1"/>
  <c r="BL129" i="1" s="1"/>
  <c r="BK128" i="1"/>
  <c r="BL128" i="1" s="1"/>
  <c r="BK127" i="1"/>
  <c r="BL127" i="1" s="1"/>
  <c r="BK126" i="1"/>
  <c r="BL126" i="1" s="1"/>
  <c r="BK125" i="1"/>
  <c r="BL125" i="1" s="1"/>
  <c r="BK124" i="1"/>
  <c r="BL124" i="1" s="1"/>
  <c r="BK123" i="1"/>
  <c r="BL123" i="1" s="1"/>
  <c r="BK122" i="1"/>
  <c r="BL122" i="1" s="1"/>
  <c r="BK121" i="1"/>
  <c r="BL121" i="1" s="1"/>
  <c r="BK120" i="1"/>
  <c r="BL120" i="1" s="1"/>
  <c r="BK119" i="1"/>
  <c r="BL119" i="1" s="1"/>
  <c r="BK118" i="1"/>
  <c r="BL118" i="1" s="1"/>
  <c r="BK117" i="1"/>
  <c r="BL117" i="1" s="1"/>
  <c r="BK116" i="1"/>
  <c r="BL116" i="1" s="1"/>
  <c r="BK115" i="1"/>
  <c r="BL115" i="1" s="1"/>
  <c r="BK114" i="1"/>
  <c r="BL114" i="1" s="1"/>
  <c r="BK113" i="1"/>
  <c r="BL113" i="1" s="1"/>
  <c r="BK112" i="1"/>
  <c r="BL112" i="1" s="1"/>
  <c r="BK111" i="1"/>
  <c r="BL111" i="1" s="1"/>
  <c r="BK110" i="1"/>
  <c r="BL110" i="1" s="1"/>
  <c r="BK109" i="1"/>
  <c r="BL109" i="1" s="1"/>
  <c r="BK108" i="1"/>
  <c r="BL108" i="1" s="1"/>
  <c r="BK107" i="1"/>
  <c r="BL107" i="1" s="1"/>
  <c r="BK106" i="1"/>
  <c r="BL106" i="1" s="1"/>
  <c r="BK105" i="1"/>
  <c r="BL105" i="1" s="1"/>
  <c r="BK104" i="1"/>
  <c r="BL104" i="1" s="1"/>
  <c r="BK103" i="1"/>
  <c r="BL103" i="1" s="1"/>
  <c r="BK102" i="1"/>
  <c r="BL102" i="1" s="1"/>
  <c r="BK101" i="1"/>
  <c r="BL101" i="1" s="1"/>
  <c r="BK100" i="1"/>
  <c r="BL100" i="1" s="1"/>
  <c r="BK99" i="1"/>
  <c r="BL99" i="1" s="1"/>
  <c r="BK98" i="1"/>
  <c r="BL98" i="1" s="1"/>
  <c r="BK97" i="1"/>
  <c r="BL97" i="1" s="1"/>
  <c r="BK96" i="1"/>
  <c r="BL96" i="1" s="1"/>
  <c r="BK95" i="1"/>
  <c r="BL95" i="1" s="1"/>
  <c r="BK94" i="1"/>
  <c r="BL94" i="1" s="1"/>
  <c r="BK93" i="1"/>
  <c r="BL93" i="1" s="1"/>
  <c r="BK92" i="1"/>
  <c r="BL92" i="1" s="1"/>
  <c r="BK91" i="1"/>
  <c r="BL91" i="1" s="1"/>
  <c r="BK90" i="1"/>
  <c r="BL90" i="1" s="1"/>
  <c r="BK89" i="1"/>
  <c r="BL89" i="1" s="1"/>
  <c r="BK88" i="1"/>
  <c r="BL88" i="1" s="1"/>
  <c r="BK87" i="1"/>
  <c r="BL87" i="1" s="1"/>
  <c r="BK86" i="1"/>
  <c r="BL86" i="1" s="1"/>
  <c r="BK85" i="1"/>
  <c r="BL85" i="1" s="1"/>
  <c r="BK84" i="1"/>
  <c r="BL84" i="1" s="1"/>
  <c r="BK83" i="1"/>
  <c r="BL83" i="1" s="1"/>
  <c r="BK82" i="1"/>
  <c r="BL82" i="1" s="1"/>
  <c r="BK81" i="1"/>
  <c r="BL81" i="1" s="1"/>
  <c r="BK80" i="1"/>
  <c r="BL80" i="1" s="1"/>
  <c r="BK79" i="1"/>
  <c r="BL79" i="1" s="1"/>
  <c r="BK78" i="1"/>
  <c r="BL78" i="1" s="1"/>
  <c r="BK77" i="1"/>
  <c r="BL77" i="1" s="1"/>
  <c r="BK76" i="1"/>
  <c r="BL76" i="1" s="1"/>
  <c r="BK75" i="1"/>
  <c r="BL75" i="1" s="1"/>
  <c r="BK74" i="1"/>
  <c r="BL74" i="1" s="1"/>
  <c r="BK73" i="1"/>
  <c r="BL73" i="1" s="1"/>
  <c r="BK72" i="1"/>
  <c r="BL72" i="1" s="1"/>
  <c r="BK71" i="1"/>
  <c r="BL71" i="1" s="1"/>
  <c r="BK70" i="1"/>
  <c r="BL70" i="1" s="1"/>
  <c r="BK69" i="1"/>
  <c r="BL69" i="1" s="1"/>
  <c r="BK68" i="1"/>
  <c r="BL68" i="1" s="1"/>
  <c r="BK67" i="1"/>
  <c r="BL67" i="1" s="1"/>
  <c r="BK66" i="1"/>
  <c r="BL66" i="1" s="1"/>
  <c r="BK65" i="1"/>
  <c r="BL65" i="1" s="1"/>
  <c r="BK64" i="1"/>
  <c r="BL64" i="1" s="1"/>
  <c r="BK63" i="1"/>
  <c r="BL63" i="1" s="1"/>
  <c r="BK62" i="1"/>
  <c r="BL62" i="1" s="1"/>
  <c r="BK61" i="1"/>
  <c r="BL61" i="1" s="1"/>
  <c r="BK60" i="1"/>
  <c r="BL60" i="1" s="1"/>
  <c r="BK59" i="1"/>
  <c r="BL59" i="1" s="1"/>
  <c r="BK58" i="1"/>
  <c r="BL58" i="1" s="1"/>
  <c r="BK57" i="1"/>
  <c r="BL57" i="1" s="1"/>
  <c r="BK56" i="1"/>
  <c r="BL56" i="1" s="1"/>
  <c r="BK55" i="1"/>
  <c r="BL55" i="1" s="1"/>
  <c r="BK54" i="1"/>
  <c r="BL54" i="1" s="1"/>
  <c r="BK53" i="1"/>
  <c r="BL53" i="1" s="1"/>
  <c r="BK52" i="1"/>
  <c r="BL52" i="1" s="1"/>
  <c r="BK51" i="1"/>
  <c r="BL51" i="1" s="1"/>
  <c r="BK50" i="1"/>
  <c r="BL50" i="1" s="1"/>
  <c r="BK49" i="1"/>
  <c r="BL49" i="1" s="1"/>
  <c r="BK48" i="1"/>
  <c r="BL48" i="1" s="1"/>
  <c r="BK47" i="1"/>
  <c r="BL47" i="1" s="1"/>
  <c r="BK46" i="1"/>
  <c r="BL46" i="1" s="1"/>
  <c r="BK45" i="1"/>
  <c r="BL45" i="1" s="1"/>
  <c r="BK44" i="1"/>
  <c r="BL44" i="1" s="1"/>
  <c r="BK43" i="1"/>
  <c r="BL43" i="1" s="1"/>
  <c r="BK42" i="1"/>
  <c r="BL42" i="1" s="1"/>
  <c r="BK41" i="1"/>
  <c r="BL41" i="1" s="1"/>
  <c r="BK40" i="1"/>
  <c r="BL40" i="1" s="1"/>
  <c r="BK39" i="1"/>
  <c r="BL39" i="1" s="1"/>
  <c r="BK38" i="1"/>
  <c r="BL38" i="1" s="1"/>
  <c r="BK37" i="1"/>
  <c r="BL37" i="1" s="1"/>
  <c r="BK36" i="1"/>
  <c r="BL36" i="1" s="1"/>
  <c r="BK35" i="1"/>
  <c r="BL35" i="1" s="1"/>
  <c r="BK34" i="1"/>
  <c r="BL34" i="1" s="1"/>
  <c r="BK33" i="1"/>
  <c r="BL33" i="1" s="1"/>
  <c r="BK32" i="1"/>
  <c r="BL32" i="1" s="1"/>
  <c r="BK31" i="1"/>
  <c r="BL31" i="1" s="1"/>
  <c r="BK30" i="1"/>
  <c r="BL30" i="1" s="1"/>
  <c r="BK29" i="1"/>
  <c r="BL29" i="1" s="1"/>
  <c r="BK28" i="1"/>
  <c r="BL28" i="1" s="1"/>
  <c r="BK27" i="1"/>
  <c r="BL27" i="1" s="1"/>
  <c r="BK26" i="1"/>
  <c r="BL26" i="1" s="1"/>
  <c r="BK25" i="1"/>
  <c r="BL25" i="1" s="1"/>
  <c r="BK24" i="1"/>
  <c r="BL24" i="1" s="1"/>
  <c r="BK23" i="1"/>
  <c r="BL23" i="1" s="1"/>
  <c r="BK22" i="1"/>
  <c r="BL22" i="1" s="1"/>
  <c r="BK21" i="1"/>
  <c r="BL21" i="1" s="1"/>
  <c r="BK20" i="1"/>
  <c r="BL20" i="1" s="1"/>
  <c r="BK19" i="1"/>
  <c r="BL19" i="1" s="1"/>
  <c r="BK18" i="1"/>
  <c r="BL18" i="1" s="1"/>
  <c r="BK17" i="1"/>
  <c r="BL17" i="1" s="1"/>
  <c r="BK16" i="1"/>
  <c r="BL16" i="1" s="1"/>
  <c r="BK15" i="1"/>
  <c r="BL15" i="1" s="1"/>
  <c r="BK14" i="1"/>
  <c r="BL14" i="1" s="1"/>
  <c r="BK13" i="1"/>
  <c r="BL13" i="1" s="1"/>
  <c r="BK12" i="1"/>
  <c r="BL12" i="1" s="1"/>
  <c r="BK11" i="1"/>
  <c r="BL11" i="1" s="1"/>
  <c r="BK10" i="1"/>
  <c r="BL10" i="1" s="1"/>
  <c r="BK9" i="1"/>
  <c r="BL9" i="1" s="1"/>
  <c r="BK8" i="1"/>
  <c r="BL8" i="1" s="1"/>
  <c r="BK7" i="1"/>
  <c r="BL7" i="1" s="1"/>
  <c r="BK6" i="1"/>
  <c r="BL6" i="1" s="1"/>
  <c r="BK5" i="1"/>
  <c r="BL5" i="1" s="1"/>
  <c r="BK4" i="1"/>
  <c r="BL4" i="1" s="1"/>
  <c r="BK3" i="1"/>
  <c r="BL3" i="1" s="1"/>
  <c r="BK2" i="1"/>
  <c r="BL2" i="1" s="1"/>
  <c r="BM2" i="1" s="1"/>
  <c r="CJ86" i="6"/>
  <c r="DA86" i="6" s="1"/>
  <c r="J3" i="2"/>
  <c r="K3" i="2"/>
  <c r="J4" i="2"/>
  <c r="K4" i="2"/>
  <c r="J5" i="2"/>
  <c r="K5" i="2"/>
  <c r="J6" i="2"/>
  <c r="K6" i="2"/>
  <c r="J7" i="2"/>
  <c r="K7" i="2"/>
  <c r="J8" i="2"/>
  <c r="K8" i="2"/>
  <c r="J9" i="2"/>
  <c r="K9" i="2"/>
  <c r="J10" i="2"/>
  <c r="K10" i="2"/>
  <c r="J11" i="2"/>
  <c r="K11" i="2"/>
  <c r="J12" i="2"/>
  <c r="K12" i="2"/>
  <c r="J13" i="2"/>
  <c r="K13" i="2"/>
  <c r="J14" i="2"/>
  <c r="K14" i="2"/>
  <c r="J15" i="2"/>
  <c r="K15" i="2"/>
  <c r="J16" i="2"/>
  <c r="K16" i="2"/>
  <c r="J17" i="2"/>
  <c r="K17" i="2"/>
  <c r="J18" i="2"/>
  <c r="K18" i="2"/>
  <c r="J19" i="2"/>
  <c r="K19" i="2"/>
  <c r="J20" i="2"/>
  <c r="K20" i="2"/>
  <c r="J21" i="2"/>
  <c r="K21" i="2"/>
  <c r="J22" i="2"/>
  <c r="K22" i="2"/>
  <c r="J23" i="2"/>
  <c r="K23" i="2"/>
  <c r="J24" i="2"/>
  <c r="K24" i="2"/>
  <c r="J2" i="2"/>
  <c r="K2" i="2"/>
  <c r="CJ85" i="6"/>
  <c r="DA85" i="6" s="1"/>
  <c r="CJ84" i="6"/>
  <c r="DA84" i="6" s="1"/>
  <c r="CJ83" i="6"/>
  <c r="DA83" i="6" s="1"/>
  <c r="CJ82" i="6"/>
  <c r="DA82" i="6" s="1"/>
  <c r="CJ81" i="6"/>
  <c r="DA81" i="6" s="1"/>
  <c r="CJ80" i="6"/>
  <c r="DA80" i="6" s="1"/>
  <c r="CJ79" i="6"/>
  <c r="DA79" i="6" s="1"/>
  <c r="CJ78" i="6"/>
  <c r="DA78" i="6" s="1"/>
  <c r="CJ77" i="6"/>
  <c r="DA77" i="6" s="1"/>
  <c r="CJ76" i="6"/>
  <c r="DA76" i="6" s="1"/>
  <c r="CJ75" i="6"/>
  <c r="DA75" i="6" s="1"/>
  <c r="CJ74" i="6"/>
  <c r="DA74" i="6" s="1"/>
  <c r="CJ73" i="6"/>
  <c r="DA73" i="6" s="1"/>
  <c r="CJ72" i="6"/>
  <c r="DA72" i="6" s="1"/>
  <c r="CJ71" i="6"/>
  <c r="DA71" i="6" s="1"/>
  <c r="CJ70" i="6"/>
  <c r="DA70" i="6" s="1"/>
  <c r="CJ69" i="6"/>
  <c r="DA69" i="6" s="1"/>
  <c r="CJ68" i="6"/>
  <c r="DA68" i="6" s="1"/>
  <c r="CJ67" i="6"/>
  <c r="DA67" i="6" s="1"/>
  <c r="CJ66" i="6"/>
  <c r="DA66" i="6" s="1"/>
  <c r="CJ65" i="6"/>
  <c r="DA65" i="6" s="1"/>
  <c r="CJ64" i="6"/>
  <c r="DA64" i="6" s="1"/>
  <c r="CJ63" i="6"/>
  <c r="DA63" i="6" s="1"/>
  <c r="CJ62" i="6"/>
  <c r="DA62" i="6" s="1"/>
  <c r="CJ61" i="6"/>
  <c r="DA61" i="6" s="1"/>
  <c r="CJ60" i="6"/>
  <c r="DA60" i="6" s="1"/>
  <c r="CJ59" i="6"/>
  <c r="DA59" i="6" s="1"/>
  <c r="CJ58" i="6"/>
  <c r="DA58" i="6" s="1"/>
  <c r="CJ57" i="6"/>
  <c r="DA57" i="6" s="1"/>
  <c r="CJ56" i="6"/>
  <c r="DA56" i="6" s="1"/>
  <c r="CJ55" i="6"/>
  <c r="DA55" i="6" s="1"/>
  <c r="CJ54" i="6"/>
  <c r="DA54" i="6" s="1"/>
  <c r="CJ53" i="6"/>
  <c r="DA53" i="6" s="1"/>
  <c r="CJ52" i="6"/>
  <c r="DA52" i="6" s="1"/>
  <c r="CJ51" i="6"/>
  <c r="DA51" i="6" s="1"/>
  <c r="CJ50" i="6"/>
  <c r="DA50" i="6" s="1"/>
  <c r="CJ49" i="6"/>
  <c r="DA49" i="6" s="1"/>
  <c r="CJ48" i="6"/>
  <c r="DA48" i="6" s="1"/>
  <c r="CJ47" i="6"/>
  <c r="DA47" i="6" s="1"/>
  <c r="CJ46" i="6"/>
  <c r="DA46" i="6" s="1"/>
  <c r="CJ45" i="6"/>
  <c r="DA45" i="6" s="1"/>
  <c r="CJ44" i="6"/>
  <c r="DA44" i="6" s="1"/>
  <c r="CJ43" i="6"/>
  <c r="DA43" i="6" s="1"/>
  <c r="CJ42" i="6"/>
  <c r="DA42" i="6" s="1"/>
  <c r="CJ41" i="6"/>
  <c r="DA41" i="6" s="1"/>
  <c r="CJ40" i="6"/>
  <c r="DA40" i="6" s="1"/>
  <c r="CJ39" i="6"/>
  <c r="DA39" i="6" s="1"/>
  <c r="CJ38" i="6"/>
  <c r="DA38" i="6" s="1"/>
  <c r="CJ37" i="6"/>
  <c r="DA37" i="6" s="1"/>
  <c r="CJ36" i="6"/>
  <c r="DA36" i="6" s="1"/>
  <c r="CJ35" i="6"/>
  <c r="DA35" i="6" s="1"/>
  <c r="CJ34" i="6"/>
  <c r="DA34" i="6" s="1"/>
  <c r="CJ33" i="6"/>
  <c r="DA33" i="6" s="1"/>
  <c r="CJ32" i="6"/>
  <c r="DA32" i="6" s="1"/>
  <c r="CJ31" i="6"/>
  <c r="DA31" i="6" s="1"/>
  <c r="CJ30" i="6"/>
  <c r="DA30" i="6" s="1"/>
  <c r="CJ29" i="6"/>
  <c r="DA29" i="6" s="1"/>
  <c r="CJ28" i="6"/>
  <c r="DA28" i="6" s="1"/>
  <c r="CJ27" i="6"/>
  <c r="DA27" i="6" s="1"/>
  <c r="CJ26" i="6"/>
  <c r="DA26" i="6" s="1"/>
  <c r="CJ25" i="6"/>
  <c r="DA25" i="6" s="1"/>
  <c r="CJ24" i="6"/>
  <c r="DA24" i="6" s="1"/>
  <c r="CJ23" i="6"/>
  <c r="DA23" i="6" s="1"/>
  <c r="CJ22" i="6"/>
  <c r="DA22" i="6" s="1"/>
  <c r="CJ21" i="6"/>
  <c r="DA21" i="6" s="1"/>
  <c r="CJ20" i="6"/>
  <c r="DA20" i="6" s="1"/>
  <c r="CJ19" i="6"/>
  <c r="DA19" i="6" s="1"/>
  <c r="CJ18" i="6"/>
  <c r="DA18" i="6" s="1"/>
  <c r="CJ17" i="6"/>
  <c r="DA17" i="6" s="1"/>
  <c r="CJ16" i="6"/>
  <c r="DA16" i="6" s="1"/>
  <c r="CJ15" i="6"/>
  <c r="DA15" i="6" s="1"/>
  <c r="CJ14" i="6"/>
  <c r="DA14" i="6" s="1"/>
  <c r="CJ13" i="6"/>
  <c r="DA13" i="6" s="1"/>
  <c r="CJ12" i="6"/>
  <c r="DA12" i="6" s="1"/>
  <c r="CJ11" i="6"/>
  <c r="DA11" i="6" s="1"/>
  <c r="CJ10" i="6"/>
  <c r="DA10" i="6" s="1"/>
  <c r="CJ9" i="6"/>
  <c r="DA9" i="6" s="1"/>
  <c r="CJ8" i="6"/>
  <c r="DA8" i="6" s="1"/>
  <c r="CJ7" i="6"/>
  <c r="DA7" i="6" s="1"/>
  <c r="CJ6" i="6"/>
  <c r="DA6" i="6" s="1"/>
  <c r="CJ5" i="6"/>
  <c r="DA5" i="6" s="1"/>
  <c r="CJ4" i="6"/>
  <c r="DA4" i="6" s="1"/>
  <c r="CJ3" i="6"/>
  <c r="DA3" i="6" s="1"/>
  <c r="CJ2" i="6"/>
  <c r="DA2" i="6" s="1"/>
  <c r="CN2" i="6"/>
  <c r="CP104" i="6"/>
  <c r="CH84" i="6"/>
  <c r="CI84" i="6" s="1"/>
  <c r="CH83" i="6"/>
  <c r="CI83" i="6" s="1"/>
  <c r="CH82" i="6"/>
  <c r="CI82" i="6" s="1"/>
  <c r="CH81" i="6"/>
  <c r="CI81" i="6" s="1"/>
  <c r="CH80" i="6"/>
  <c r="CI80" i="6" s="1"/>
  <c r="CH79" i="6"/>
  <c r="CI79" i="6" s="1"/>
  <c r="CH78" i="6"/>
  <c r="CI78" i="6" s="1"/>
  <c r="CH77" i="6"/>
  <c r="CI77" i="6" s="1"/>
  <c r="CH76" i="6"/>
  <c r="CI76" i="6" s="1"/>
  <c r="CH75" i="6"/>
  <c r="CI75" i="6" s="1"/>
  <c r="CH74" i="6"/>
  <c r="CI74" i="6" s="1"/>
  <c r="CH73" i="6"/>
  <c r="CI73" i="6" s="1"/>
  <c r="CH72" i="6"/>
  <c r="CI72" i="6" s="1"/>
  <c r="CH71" i="6"/>
  <c r="CI71" i="6" s="1"/>
  <c r="CH70" i="6"/>
  <c r="CI70" i="6" s="1"/>
  <c r="CH69" i="6"/>
  <c r="CI69" i="6" s="1"/>
  <c r="CH68" i="6"/>
  <c r="CI68" i="6" s="1"/>
  <c r="CH67" i="6"/>
  <c r="CI67" i="6" s="1"/>
  <c r="CH66" i="6"/>
  <c r="CI66" i="6" s="1"/>
  <c r="CH65" i="6"/>
  <c r="CI65" i="6" s="1"/>
  <c r="CH64" i="6"/>
  <c r="CI64" i="6" s="1"/>
  <c r="CH63" i="6"/>
  <c r="CI63" i="6" s="1"/>
  <c r="CH62" i="6"/>
  <c r="CI62" i="6" s="1"/>
  <c r="CH61" i="6"/>
  <c r="CI61" i="6" s="1"/>
  <c r="CH60" i="6"/>
  <c r="CI60" i="6" s="1"/>
  <c r="CH59" i="6"/>
  <c r="CI59" i="6" s="1"/>
  <c r="CH58" i="6"/>
  <c r="CI58" i="6" s="1"/>
  <c r="CH57" i="6"/>
  <c r="CI57" i="6" s="1"/>
  <c r="CH56" i="6"/>
  <c r="CI56" i="6" s="1"/>
  <c r="CH55" i="6"/>
  <c r="CI55" i="6" s="1"/>
  <c r="CH54" i="6"/>
  <c r="CI54" i="6" s="1"/>
  <c r="CH53" i="6"/>
  <c r="CI53" i="6" s="1"/>
  <c r="CH52" i="6"/>
  <c r="CI52" i="6" s="1"/>
  <c r="CH51" i="6"/>
  <c r="CI51" i="6" s="1"/>
  <c r="CH50" i="6"/>
  <c r="CI50" i="6" s="1"/>
  <c r="CH49" i="6"/>
  <c r="CI49" i="6" s="1"/>
  <c r="CH48" i="6"/>
  <c r="CI48" i="6" s="1"/>
  <c r="CH47" i="6"/>
  <c r="CI47" i="6" s="1"/>
  <c r="CH46" i="6"/>
  <c r="CI46" i="6" s="1"/>
  <c r="CH45" i="6"/>
  <c r="CI45" i="6" s="1"/>
  <c r="CH44" i="6"/>
  <c r="CI44" i="6" s="1"/>
  <c r="CH43" i="6"/>
  <c r="CI43" i="6" s="1"/>
  <c r="CH42" i="6"/>
  <c r="CI42" i="6" s="1"/>
  <c r="CH41" i="6"/>
  <c r="CI41" i="6" s="1"/>
  <c r="CH40" i="6"/>
  <c r="CI40" i="6" s="1"/>
  <c r="CH39" i="6"/>
  <c r="CI39" i="6" s="1"/>
  <c r="CH38" i="6"/>
  <c r="CI38" i="6" s="1"/>
  <c r="CH37" i="6"/>
  <c r="CI37" i="6" s="1"/>
  <c r="CH36" i="6"/>
  <c r="CI36" i="6" s="1"/>
  <c r="CH35" i="6"/>
  <c r="CI35" i="6" s="1"/>
  <c r="CH34" i="6"/>
  <c r="CI34" i="6" s="1"/>
  <c r="CH33" i="6"/>
  <c r="CI33" i="6" s="1"/>
  <c r="CH32" i="6"/>
  <c r="CI32" i="6" s="1"/>
  <c r="CH31" i="6"/>
  <c r="CI31" i="6" s="1"/>
  <c r="CH30" i="6"/>
  <c r="CI30" i="6" s="1"/>
  <c r="CH29" i="6"/>
  <c r="CI29" i="6" s="1"/>
  <c r="CH28" i="6"/>
  <c r="CI28" i="6" s="1"/>
  <c r="CH27" i="6"/>
  <c r="CI27" i="6" s="1"/>
  <c r="CH26" i="6"/>
  <c r="CI26" i="6" s="1"/>
  <c r="CH25" i="6"/>
  <c r="CI25" i="6" s="1"/>
  <c r="CH24" i="6"/>
  <c r="CI24" i="6" s="1"/>
  <c r="CH23" i="6"/>
  <c r="CI23" i="6" s="1"/>
  <c r="CH22" i="6"/>
  <c r="CI22" i="6" s="1"/>
  <c r="CH21" i="6"/>
  <c r="CI21" i="6" s="1"/>
  <c r="CH20" i="6"/>
  <c r="CI20" i="6" s="1"/>
  <c r="CH19" i="6"/>
  <c r="CI19" i="6" s="1"/>
  <c r="CH18" i="6"/>
  <c r="CI18" i="6" s="1"/>
  <c r="CH17" i="6"/>
  <c r="CI17" i="6" s="1"/>
  <c r="CH16" i="6"/>
  <c r="CI16" i="6" s="1"/>
  <c r="CH15" i="6"/>
  <c r="CI15" i="6" s="1"/>
  <c r="CH14" i="6"/>
  <c r="CI14" i="6" s="1"/>
  <c r="CH13" i="6"/>
  <c r="CI13" i="6" s="1"/>
  <c r="CH12" i="6"/>
  <c r="CI12" i="6" s="1"/>
  <c r="CH11" i="6"/>
  <c r="CI11" i="6" s="1"/>
  <c r="CH10" i="6"/>
  <c r="CI10" i="6" s="1"/>
  <c r="CH9" i="6"/>
  <c r="CI9" i="6" s="1"/>
  <c r="CH8" i="6"/>
  <c r="CI8" i="6" s="1"/>
  <c r="CH7" i="6"/>
  <c r="CI7" i="6" s="1"/>
  <c r="CH6" i="6"/>
  <c r="CI6" i="6" s="1"/>
  <c r="CH5" i="6"/>
  <c r="CI5" i="6" s="1"/>
  <c r="CH4" i="6"/>
  <c r="CI4" i="6" s="1"/>
  <c r="CH3" i="6"/>
  <c r="CI3" i="6" s="1"/>
  <c r="CM2" i="6"/>
  <c r="CP33" i="6" l="1"/>
  <c r="CP81" i="6"/>
  <c r="CP89" i="6"/>
  <c r="CP102" i="6"/>
  <c r="CP57" i="6"/>
  <c r="CP97" i="6"/>
  <c r="CP55" i="6"/>
  <c r="CQ84" i="6"/>
  <c r="CP31" i="6"/>
  <c r="CP39" i="6"/>
  <c r="CP47" i="6"/>
  <c r="CP32" i="6"/>
  <c r="CP40" i="6"/>
  <c r="CP48" i="6"/>
  <c r="CP56" i="6"/>
  <c r="CP80" i="6"/>
  <c r="CP88" i="6"/>
  <c r="CP96" i="6"/>
  <c r="CQ27" i="6"/>
  <c r="CQ35" i="6"/>
  <c r="CQ43" i="6"/>
  <c r="CQ51" i="6"/>
  <c r="CQ59" i="6"/>
  <c r="CQ67" i="6"/>
  <c r="CQ75" i="6"/>
  <c r="CQ83" i="6"/>
  <c r="CQ91" i="6"/>
  <c r="CQ99" i="6"/>
  <c r="CQ52" i="6"/>
  <c r="CQ60" i="6"/>
  <c r="CQ68" i="6"/>
  <c r="CQ76" i="6"/>
  <c r="CQ100" i="6"/>
  <c r="CP49" i="6"/>
  <c r="CQ36" i="6"/>
  <c r="CP34" i="6"/>
  <c r="CP42" i="6"/>
  <c r="CP50" i="6"/>
  <c r="CP58" i="6"/>
  <c r="CP82" i="6"/>
  <c r="CP90" i="6"/>
  <c r="CP98" i="6"/>
  <c r="CQ21" i="6"/>
  <c r="CQ29" i="6"/>
  <c r="CQ37" i="6"/>
  <c r="CQ45" i="6"/>
  <c r="CQ53" i="6"/>
  <c r="CQ61" i="6"/>
  <c r="CQ69" i="6"/>
  <c r="CQ77" i="6"/>
  <c r="CQ85" i="6"/>
  <c r="CQ93" i="6"/>
  <c r="CQ101" i="6"/>
  <c r="CP51" i="6"/>
  <c r="CP83" i="6"/>
  <c r="CP91" i="6"/>
  <c r="CP99" i="6"/>
  <c r="CQ22" i="6"/>
  <c r="CQ30" i="6"/>
  <c r="CQ38" i="6"/>
  <c r="CQ46" i="6"/>
  <c r="CQ54" i="6"/>
  <c r="CQ62" i="6"/>
  <c r="CQ70" i="6"/>
  <c r="CQ78" i="6"/>
  <c r="CQ86" i="6"/>
  <c r="CQ94" i="6"/>
  <c r="CQ102" i="6"/>
  <c r="CQ92" i="6"/>
  <c r="CP35" i="6"/>
  <c r="CP44" i="6"/>
  <c r="CP52" i="6"/>
  <c r="CP84" i="6"/>
  <c r="CP92" i="6"/>
  <c r="CP100" i="6"/>
  <c r="CQ23" i="6"/>
  <c r="CQ31" i="6"/>
  <c r="CR31" i="6" s="1"/>
  <c r="CQ39" i="6"/>
  <c r="CQ47" i="6"/>
  <c r="CR47" i="6" s="1"/>
  <c r="CQ55" i="6"/>
  <c r="CQ63" i="6"/>
  <c r="CQ71" i="6"/>
  <c r="CQ79" i="6"/>
  <c r="CQ87" i="6"/>
  <c r="CQ95" i="6"/>
  <c r="CQ103" i="6"/>
  <c r="CQ105" i="6"/>
  <c r="CR105" i="6" s="1"/>
  <c r="DB105" i="6"/>
  <c r="DB107" i="6"/>
  <c r="CQ44" i="6"/>
  <c r="CP43" i="6"/>
  <c r="CP36" i="6"/>
  <c r="CP37" i="6"/>
  <c r="CP45" i="6"/>
  <c r="CP53" i="6"/>
  <c r="CP85" i="6"/>
  <c r="CP93" i="6"/>
  <c r="CP101" i="6"/>
  <c r="CQ24" i="6"/>
  <c r="CQ32" i="6"/>
  <c r="CQ40" i="6"/>
  <c r="CR40" i="6" s="1"/>
  <c r="CQ48" i="6"/>
  <c r="CQ56" i="6"/>
  <c r="CQ64" i="6"/>
  <c r="CQ72" i="6"/>
  <c r="CQ80" i="6"/>
  <c r="CR80" i="6" s="1"/>
  <c r="CQ88" i="6"/>
  <c r="CR88" i="6" s="1"/>
  <c r="CQ96" i="6"/>
  <c r="CR96" i="6" s="1"/>
  <c r="CQ104" i="6"/>
  <c r="CR104" i="6" s="1"/>
  <c r="CP41" i="6"/>
  <c r="CQ28" i="6"/>
  <c r="CP38" i="6"/>
  <c r="CP46" i="6"/>
  <c r="CP54" i="6"/>
  <c r="CP86" i="6"/>
  <c r="CP94" i="6"/>
  <c r="CQ25" i="6"/>
  <c r="CQ33" i="6"/>
  <c r="CR33" i="6" s="1"/>
  <c r="CQ41" i="6"/>
  <c r="CQ49" i="6"/>
  <c r="CR49" i="6" s="1"/>
  <c r="CQ57" i="6"/>
  <c r="CQ65" i="6"/>
  <c r="CQ73" i="6"/>
  <c r="CQ81" i="6"/>
  <c r="CR81" i="6" s="1"/>
  <c r="CQ89" i="6"/>
  <c r="CR89" i="6" s="1"/>
  <c r="CQ97" i="6"/>
  <c r="DB106" i="6"/>
  <c r="CP79" i="6"/>
  <c r="CP87" i="6"/>
  <c r="CP95" i="6"/>
  <c r="CP103" i="6"/>
  <c r="CQ26" i="6"/>
  <c r="CQ34" i="6"/>
  <c r="CQ42" i="6"/>
  <c r="CR42" i="6" s="1"/>
  <c r="CQ50" i="6"/>
  <c r="CQ58" i="6"/>
  <c r="CQ66" i="6"/>
  <c r="CQ74" i="6"/>
  <c r="CQ82" i="6"/>
  <c r="CR82" i="6" s="1"/>
  <c r="CQ90" i="6"/>
  <c r="CR90" i="6" s="1"/>
  <c r="CQ98" i="6"/>
  <c r="CR106" i="6"/>
  <c r="K23" i="18"/>
  <c r="K187" i="18"/>
  <c r="K231" i="18"/>
  <c r="I349" i="18"/>
  <c r="K301" i="18"/>
  <c r="K183" i="18"/>
  <c r="K94" i="18"/>
  <c r="G169" i="18"/>
  <c r="I358" i="18"/>
  <c r="G325" i="18"/>
  <c r="I304" i="18"/>
  <c r="K281" i="18"/>
  <c r="K279" i="18"/>
  <c r="I234" i="18"/>
  <c r="I209" i="18"/>
  <c r="I115" i="18"/>
  <c r="I113" i="18"/>
  <c r="I109" i="18"/>
  <c r="I107" i="18"/>
  <c r="I99" i="18"/>
  <c r="I31" i="18"/>
  <c r="I18" i="18"/>
  <c r="I338" i="18"/>
  <c r="I305" i="18"/>
  <c r="K257" i="18"/>
  <c r="I255" i="18"/>
  <c r="I152" i="18"/>
  <c r="G307" i="18"/>
  <c r="I274" i="18"/>
  <c r="I241" i="18"/>
  <c r="G289" i="18"/>
  <c r="L289" i="18" s="1"/>
  <c r="K211" i="18"/>
  <c r="K179" i="18"/>
  <c r="K353" i="18"/>
  <c r="K327" i="18"/>
  <c r="K203" i="18"/>
  <c r="G349" i="18"/>
  <c r="L349" i="18" s="1"/>
  <c r="K267" i="18"/>
  <c r="G265" i="18"/>
  <c r="L265" i="18" s="1"/>
  <c r="K197" i="18"/>
  <c r="G195" i="18"/>
  <c r="L195" i="18" s="1"/>
  <c r="K239" i="18"/>
  <c r="K295" i="18"/>
  <c r="K235" i="18"/>
  <c r="K177" i="18"/>
  <c r="G13" i="18"/>
  <c r="L13" i="18" s="1"/>
  <c r="G347" i="18"/>
  <c r="L347" i="18" s="1"/>
  <c r="I323" i="18"/>
  <c r="I253" i="18"/>
  <c r="I217" i="18"/>
  <c r="G215" i="18"/>
  <c r="L215" i="18" s="1"/>
  <c r="G209" i="18"/>
  <c r="L209" i="18" s="1"/>
  <c r="G154" i="18"/>
  <c r="L154" i="18" s="1"/>
  <c r="G185" i="18"/>
  <c r="L185" i="18" s="1"/>
  <c r="I169" i="18"/>
  <c r="I34" i="18"/>
  <c r="K269" i="18"/>
  <c r="I174" i="18"/>
  <c r="I42" i="18"/>
  <c r="I351" i="18"/>
  <c r="K349" i="18"/>
  <c r="I265" i="18"/>
  <c r="K126" i="18"/>
  <c r="K124" i="18"/>
  <c r="G327" i="18"/>
  <c r="L327" i="18" s="1"/>
  <c r="I307" i="18"/>
  <c r="I225" i="18"/>
  <c r="I136" i="18"/>
  <c r="I102" i="18"/>
  <c r="I100" i="18"/>
  <c r="I348" i="18"/>
  <c r="I189" i="18"/>
  <c r="I159" i="18"/>
  <c r="I126" i="18"/>
  <c r="K35" i="18"/>
  <c r="I26" i="18"/>
  <c r="K9" i="18"/>
  <c r="K84" i="18"/>
  <c r="K289" i="18"/>
  <c r="K287" i="18"/>
  <c r="I249" i="18"/>
  <c r="I133" i="18"/>
  <c r="I106" i="18"/>
  <c r="K93" i="18"/>
  <c r="I85" i="18"/>
  <c r="K57" i="18"/>
  <c r="I50" i="18"/>
  <c r="K20" i="18"/>
  <c r="I9" i="18"/>
  <c r="I3" i="18"/>
  <c r="I340" i="18"/>
  <c r="K303" i="18"/>
  <c r="I259" i="18"/>
  <c r="I240" i="18"/>
  <c r="G219" i="18"/>
  <c r="H219" i="18" s="1"/>
  <c r="K108" i="18"/>
  <c r="K49" i="18"/>
  <c r="I205" i="18"/>
  <c r="I197" i="18"/>
  <c r="I181" i="18"/>
  <c r="I157" i="18"/>
  <c r="I144" i="18"/>
  <c r="I142" i="18"/>
  <c r="I121" i="18"/>
  <c r="I117" i="18"/>
  <c r="I98" i="18"/>
  <c r="I83" i="18"/>
  <c r="I66" i="18"/>
  <c r="K225" i="18"/>
  <c r="K141" i="18"/>
  <c r="K118" i="18"/>
  <c r="I315" i="18"/>
  <c r="K357" i="18"/>
  <c r="I350" i="18"/>
  <c r="I329" i="18"/>
  <c r="I313" i="18"/>
  <c r="I299" i="18"/>
  <c r="G275" i="18"/>
  <c r="L275" i="18" s="1"/>
  <c r="I267" i="18"/>
  <c r="G231" i="18"/>
  <c r="L231" i="18" s="1"/>
  <c r="I212" i="18"/>
  <c r="K205" i="18"/>
  <c r="G203" i="18"/>
  <c r="L203" i="18" s="1"/>
  <c r="K170" i="18"/>
  <c r="K168" i="18"/>
  <c r="G138" i="18"/>
  <c r="L138" i="18" s="1"/>
  <c r="I134" i="18"/>
  <c r="I58" i="18"/>
  <c r="I23" i="18"/>
  <c r="I21" i="18"/>
  <c r="G56" i="18"/>
  <c r="L56" i="18" s="1"/>
  <c r="G113" i="18"/>
  <c r="H113" i="18" s="1"/>
  <c r="K100" i="18"/>
  <c r="K15" i="18"/>
  <c r="G20" i="18"/>
  <c r="L20" i="18" s="1"/>
  <c r="G112" i="18"/>
  <c r="L112" i="18" s="1"/>
  <c r="G40" i="18"/>
  <c r="L40" i="18" s="1"/>
  <c r="K80" i="18"/>
  <c r="K361" i="18"/>
  <c r="G351" i="18"/>
  <c r="L351" i="18" s="1"/>
  <c r="K329" i="18"/>
  <c r="I324" i="18"/>
  <c r="I321" i="18"/>
  <c r="I289" i="18"/>
  <c r="I272" i="18"/>
  <c r="I264" i="18"/>
  <c r="G259" i="18"/>
  <c r="L259" i="18" s="1"/>
  <c r="I224" i="18"/>
  <c r="I204" i="18"/>
  <c r="K201" i="18"/>
  <c r="K193" i="18"/>
  <c r="K174" i="18"/>
  <c r="I166" i="18"/>
  <c r="I141" i="18"/>
  <c r="I116" i="18"/>
  <c r="K102" i="18"/>
  <c r="I97" i="18"/>
  <c r="K82" i="18"/>
  <c r="I59" i="18"/>
  <c r="G321" i="18"/>
  <c r="L321" i="18" s="1"/>
  <c r="I297" i="18"/>
  <c r="G211" i="18"/>
  <c r="L211" i="18" s="1"/>
  <c r="G160" i="18"/>
  <c r="L160" i="18" s="1"/>
  <c r="G41" i="18"/>
  <c r="L41" i="18" s="1"/>
  <c r="G36" i="18"/>
  <c r="L36" i="18" s="1"/>
  <c r="I357" i="18"/>
  <c r="K297" i="18"/>
  <c r="K285" i="18"/>
  <c r="K283" i="18"/>
  <c r="K217" i="18"/>
  <c r="K207" i="18"/>
  <c r="K199" i="18"/>
  <c r="I168" i="18"/>
  <c r="K158" i="18"/>
  <c r="I156" i="18"/>
  <c r="K134" i="18"/>
  <c r="K71" i="18"/>
  <c r="K13" i="18"/>
  <c r="K11" i="18"/>
  <c r="I332" i="18"/>
  <c r="I328" i="18"/>
  <c r="K323" i="18"/>
  <c r="I275" i="18"/>
  <c r="I232" i="18"/>
  <c r="I194" i="18"/>
  <c r="I175" i="18"/>
  <c r="I135" i="18"/>
  <c r="I101" i="18"/>
  <c r="G23" i="18"/>
  <c r="L23" i="18" s="1"/>
  <c r="K355" i="18"/>
  <c r="I343" i="18"/>
  <c r="I333" i="18"/>
  <c r="L325" i="18"/>
  <c r="K317" i="18"/>
  <c r="K305" i="18"/>
  <c r="K273" i="18"/>
  <c r="K265" i="18"/>
  <c r="I258" i="18"/>
  <c r="I213" i="18"/>
  <c r="I195" i="18"/>
  <c r="I187" i="18"/>
  <c r="I164" i="18"/>
  <c r="K17" i="18"/>
  <c r="K5" i="18"/>
  <c r="G343" i="18"/>
  <c r="L343" i="18" s="1"/>
  <c r="I341" i="18"/>
  <c r="G323" i="18"/>
  <c r="L323" i="18" s="1"/>
  <c r="K315" i="18"/>
  <c r="K313" i="18"/>
  <c r="K271" i="18"/>
  <c r="K263" i="18"/>
  <c r="G253" i="18"/>
  <c r="L253" i="18" s="1"/>
  <c r="I248" i="18"/>
  <c r="I233" i="18"/>
  <c r="G223" i="18"/>
  <c r="L223" i="18" s="1"/>
  <c r="I208" i="18"/>
  <c r="G187" i="18"/>
  <c r="L187" i="18" s="1"/>
  <c r="I149" i="18"/>
  <c r="K142" i="18"/>
  <c r="K121" i="18"/>
  <c r="K117" i="18"/>
  <c r="K112" i="18"/>
  <c r="I108" i="18"/>
  <c r="K98" i="18"/>
  <c r="K96" i="18"/>
  <c r="K31" i="18"/>
  <c r="I326" i="18"/>
  <c r="I320" i="18"/>
  <c r="I291" i="18"/>
  <c r="I280" i="18"/>
  <c r="I266" i="18"/>
  <c r="I254" i="18"/>
  <c r="G239" i="18"/>
  <c r="L239" i="18" s="1"/>
  <c r="I176" i="18"/>
  <c r="I167" i="18"/>
  <c r="G162" i="18"/>
  <c r="L162" i="18" s="1"/>
  <c r="I124" i="18"/>
  <c r="G110" i="18"/>
  <c r="L110" i="18" s="1"/>
  <c r="I104" i="18"/>
  <c r="G63" i="18"/>
  <c r="L63" i="18" s="1"/>
  <c r="CK36" i="6"/>
  <c r="CK68" i="6"/>
  <c r="CK12" i="6"/>
  <c r="CK37" i="6"/>
  <c r="CK4" i="6"/>
  <c r="CK6" i="6"/>
  <c r="CK14" i="6"/>
  <c r="CK22" i="6"/>
  <c r="CK30" i="6"/>
  <c r="CK38" i="6"/>
  <c r="CK46" i="6"/>
  <c r="CK54" i="6"/>
  <c r="CK62" i="6"/>
  <c r="CK70" i="6"/>
  <c r="CK78" i="6"/>
  <c r="CK76" i="6"/>
  <c r="CK5" i="6"/>
  <c r="CK13" i="6"/>
  <c r="CK21" i="6"/>
  <c r="CK29" i="6"/>
  <c r="CK45" i="6"/>
  <c r="CK53" i="6"/>
  <c r="CK61" i="6"/>
  <c r="CK69" i="6"/>
  <c r="CK77" i="6"/>
  <c r="CK85" i="6"/>
  <c r="G345" i="18"/>
  <c r="L345" i="18" s="1"/>
  <c r="K345" i="18"/>
  <c r="CK20" i="6"/>
  <c r="CK28" i="6"/>
  <c r="CK44" i="6"/>
  <c r="CK52" i="6"/>
  <c r="CK60" i="6"/>
  <c r="CK84" i="6"/>
  <c r="CK8" i="6"/>
  <c r="CK16" i="6"/>
  <c r="CK24" i="6"/>
  <c r="CK32" i="6"/>
  <c r="CK40" i="6"/>
  <c r="CK48" i="6"/>
  <c r="CK56" i="6"/>
  <c r="CK64" i="6"/>
  <c r="CK72" i="6"/>
  <c r="CK80" i="6"/>
  <c r="CP30" i="6"/>
  <c r="CP78" i="6"/>
  <c r="CK19" i="6"/>
  <c r="CK83" i="6"/>
  <c r="CK43" i="6"/>
  <c r="CK75" i="6"/>
  <c r="CK3" i="6"/>
  <c r="CK35" i="6"/>
  <c r="CK51" i="6"/>
  <c r="CK27" i="6"/>
  <c r="CK67" i="6"/>
  <c r="CM3" i="6"/>
  <c r="CM4" i="6" s="1"/>
  <c r="CM5" i="6" s="1"/>
  <c r="CM6" i="6" s="1"/>
  <c r="CM7" i="6" s="1"/>
  <c r="CM8" i="6" s="1"/>
  <c r="CM9" i="6" s="1"/>
  <c r="CM10" i="6" s="1"/>
  <c r="K363" i="18"/>
  <c r="G363" i="18"/>
  <c r="L363" i="18" s="1"/>
  <c r="G331" i="18"/>
  <c r="L331" i="18" s="1"/>
  <c r="K331" i="18"/>
  <c r="BM3" i="1"/>
  <c r="BM4" i="1" s="1"/>
  <c r="BM5" i="1" s="1"/>
  <c r="BM6" i="1" s="1"/>
  <c r="BM7" i="1" s="1"/>
  <c r="BM8" i="1" s="1"/>
  <c r="BM9" i="1" s="1"/>
  <c r="BM10" i="1" s="1"/>
  <c r="BM11" i="1" s="1"/>
  <c r="BM12" i="1" s="1"/>
  <c r="BM13" i="1" s="1"/>
  <c r="BM14" i="1" s="1"/>
  <c r="BM15" i="1" s="1"/>
  <c r="BM16" i="1" s="1"/>
  <c r="BM17" i="1" s="1"/>
  <c r="BM18" i="1" s="1"/>
  <c r="BM19" i="1" s="1"/>
  <c r="BM20" i="1" s="1"/>
  <c r="BM21" i="1" s="1"/>
  <c r="BM22" i="1" s="1"/>
  <c r="BM23" i="1" s="1"/>
  <c r="BM24" i="1" s="1"/>
  <c r="BM25" i="1" s="1"/>
  <c r="BM26" i="1" s="1"/>
  <c r="BM27" i="1" s="1"/>
  <c r="BM28" i="1" s="1"/>
  <c r="BM29" i="1" s="1"/>
  <c r="BM30" i="1" s="1"/>
  <c r="BM31" i="1" s="1"/>
  <c r="BM32" i="1" s="1"/>
  <c r="BM33" i="1" s="1"/>
  <c r="BM34" i="1" s="1"/>
  <c r="BM35" i="1" s="1"/>
  <c r="BM36" i="1" s="1"/>
  <c r="BM37" i="1" s="1"/>
  <c r="BM38" i="1" s="1"/>
  <c r="BM39" i="1" s="1"/>
  <c r="BM40" i="1" s="1"/>
  <c r="BM41" i="1" s="1"/>
  <c r="BM42" i="1" s="1"/>
  <c r="BM43" i="1" s="1"/>
  <c r="BM44" i="1" s="1"/>
  <c r="BM45" i="1" s="1"/>
  <c r="BM46" i="1" s="1"/>
  <c r="BM47" i="1" s="1"/>
  <c r="BM48" i="1" s="1"/>
  <c r="BM49" i="1" s="1"/>
  <c r="BM50" i="1" s="1"/>
  <c r="BM51" i="1" s="1"/>
  <c r="BM52" i="1" s="1"/>
  <c r="BM53" i="1" s="1"/>
  <c r="BM54" i="1" s="1"/>
  <c r="BM55" i="1" s="1"/>
  <c r="BM56" i="1" s="1"/>
  <c r="BM57" i="1" s="1"/>
  <c r="BM58" i="1" s="1"/>
  <c r="BM59" i="1" s="1"/>
  <c r="BM60" i="1" s="1"/>
  <c r="BM61" i="1" s="1"/>
  <c r="BM62" i="1" s="1"/>
  <c r="BM63" i="1" s="1"/>
  <c r="BM64" i="1" s="1"/>
  <c r="BM65" i="1" s="1"/>
  <c r="BM66" i="1" s="1"/>
  <c r="BM67" i="1" s="1"/>
  <c r="BM68" i="1" s="1"/>
  <c r="BM69" i="1" s="1"/>
  <c r="BM70" i="1" s="1"/>
  <c r="BM71" i="1" s="1"/>
  <c r="BM72" i="1" s="1"/>
  <c r="BM73" i="1" s="1"/>
  <c r="BM74" i="1" s="1"/>
  <c r="BM75" i="1" s="1"/>
  <c r="BM76" i="1" s="1"/>
  <c r="BM77" i="1" s="1"/>
  <c r="BM78" i="1" s="1"/>
  <c r="BM79" i="1" s="1"/>
  <c r="BM80" i="1" s="1"/>
  <c r="BM81" i="1" s="1"/>
  <c r="BM82" i="1" s="1"/>
  <c r="BM83" i="1" s="1"/>
  <c r="BM84" i="1" s="1"/>
  <c r="BM85" i="1" s="1"/>
  <c r="BM86" i="1" s="1"/>
  <c r="BM87" i="1" s="1"/>
  <c r="BM88" i="1" s="1"/>
  <c r="BM89" i="1" s="1"/>
  <c r="BM90" i="1" s="1"/>
  <c r="BM91" i="1" s="1"/>
  <c r="BM92" i="1" s="1"/>
  <c r="BM93" i="1" s="1"/>
  <c r="BM94" i="1" s="1"/>
  <c r="BM95" i="1" s="1"/>
  <c r="BM96" i="1" s="1"/>
  <c r="BM97" i="1" s="1"/>
  <c r="BM98" i="1" s="1"/>
  <c r="BM99" i="1" s="1"/>
  <c r="BM100" i="1" s="1"/>
  <c r="BM101" i="1" s="1"/>
  <c r="BM102" i="1" s="1"/>
  <c r="BM103" i="1" s="1"/>
  <c r="BM104" i="1" s="1"/>
  <c r="BM105" i="1" s="1"/>
  <c r="BM106" i="1" s="1"/>
  <c r="BM107" i="1" s="1"/>
  <c r="BM108" i="1" s="1"/>
  <c r="BM109" i="1" s="1"/>
  <c r="BM110" i="1" s="1"/>
  <c r="BM111" i="1" s="1"/>
  <c r="BM112" i="1" s="1"/>
  <c r="BM113" i="1" s="1"/>
  <c r="BM114" i="1" s="1"/>
  <c r="BM115" i="1" s="1"/>
  <c r="BM116" i="1" s="1"/>
  <c r="BM117" i="1" s="1"/>
  <c r="BM118" i="1" s="1"/>
  <c r="BM119" i="1" s="1"/>
  <c r="BM120" i="1" s="1"/>
  <c r="BM121" i="1" s="1"/>
  <c r="BM122" i="1" s="1"/>
  <c r="BM123" i="1" s="1"/>
  <c r="BM124" i="1" s="1"/>
  <c r="BM125" i="1" s="1"/>
  <c r="BM126" i="1" s="1"/>
  <c r="BM127" i="1" s="1"/>
  <c r="BM128" i="1" s="1"/>
  <c r="BM129" i="1" s="1"/>
  <c r="BM130" i="1" s="1"/>
  <c r="BM131" i="1" s="1"/>
  <c r="BM132" i="1" s="1"/>
  <c r="BM133" i="1" s="1"/>
  <c r="BM134" i="1" s="1"/>
  <c r="BM135" i="1" s="1"/>
  <c r="BM136" i="1" s="1"/>
  <c r="BM137" i="1" s="1"/>
  <c r="BM138" i="1" s="1"/>
  <c r="BM139" i="1" s="1"/>
  <c r="BM140" i="1" s="1"/>
  <c r="BM141" i="1" s="1"/>
  <c r="BM142" i="1" s="1"/>
  <c r="BM143" i="1" s="1"/>
  <c r="BM144" i="1" s="1"/>
  <c r="BM145" i="1" s="1"/>
  <c r="BM146" i="1" s="1"/>
  <c r="BM147" i="1" s="1"/>
  <c r="BM148" i="1" s="1"/>
  <c r="BM149" i="1" s="1"/>
  <c r="BM150" i="1" s="1"/>
  <c r="BM151" i="1" s="1"/>
  <c r="BM152" i="1" s="1"/>
  <c r="BM153" i="1" s="1"/>
  <c r="BM154" i="1" s="1"/>
  <c r="BM155" i="1" s="1"/>
  <c r="BM156" i="1" s="1"/>
  <c r="BM157" i="1" s="1"/>
  <c r="BM158" i="1" s="1"/>
  <c r="BM159" i="1" s="1"/>
  <c r="BM160" i="1" s="1"/>
  <c r="BM161" i="1" s="1"/>
  <c r="BM162" i="1" s="1"/>
  <c r="BM163" i="1" s="1"/>
  <c r="BM164" i="1" s="1"/>
  <c r="BM165" i="1" s="1"/>
  <c r="BM166" i="1" s="1"/>
  <c r="BM167" i="1" s="1"/>
  <c r="BM168" i="1" s="1"/>
  <c r="BM169" i="1" s="1"/>
  <c r="BM170" i="1" s="1"/>
  <c r="BM171" i="1" s="1"/>
  <c r="BM172" i="1" s="1"/>
  <c r="BM173" i="1" s="1"/>
  <c r="BM174" i="1" s="1"/>
  <c r="BM175" i="1" s="1"/>
  <c r="BM176" i="1" s="1"/>
  <c r="BM177" i="1" s="1"/>
  <c r="BM178" i="1" s="1"/>
  <c r="BM179" i="1" s="1"/>
  <c r="BM180" i="1" s="1"/>
  <c r="BM181" i="1" s="1"/>
  <c r="BM182" i="1" s="1"/>
  <c r="BM183" i="1" s="1"/>
  <c r="BM184" i="1" s="1"/>
  <c r="BM185" i="1" s="1"/>
  <c r="BM186" i="1" s="1"/>
  <c r="BM187" i="1" s="1"/>
  <c r="BM188" i="1" s="1"/>
  <c r="BM189" i="1" s="1"/>
  <c r="BM190" i="1" s="1"/>
  <c r="BM191" i="1" s="1"/>
  <c r="BM192" i="1" s="1"/>
  <c r="BM193" i="1" s="1"/>
  <c r="BM194" i="1" s="1"/>
  <c r="BM195" i="1" s="1"/>
  <c r="BM196" i="1" s="1"/>
  <c r="BM197" i="1" s="1"/>
  <c r="BM198" i="1" s="1"/>
  <c r="BM199" i="1" s="1"/>
  <c r="BM200" i="1" s="1"/>
  <c r="BM201" i="1" s="1"/>
  <c r="BM202" i="1" s="1"/>
  <c r="BM203" i="1" s="1"/>
  <c r="BM204" i="1" s="1"/>
  <c r="BM205" i="1" s="1"/>
  <c r="BM206" i="1" s="1"/>
  <c r="BM207" i="1" s="1"/>
  <c r="BM208" i="1" s="1"/>
  <c r="BM209" i="1" s="1"/>
  <c r="BM210" i="1" s="1"/>
  <c r="BM211" i="1" s="1"/>
  <c r="BM212" i="1" s="1"/>
  <c r="BM213" i="1" s="1"/>
  <c r="BM214" i="1" s="1"/>
  <c r="BM215" i="1" s="1"/>
  <c r="BM216" i="1" s="1"/>
  <c r="BM217" i="1" s="1"/>
  <c r="BM218" i="1" s="1"/>
  <c r="BM219" i="1" s="1"/>
  <c r="BM220" i="1" s="1"/>
  <c r="BM221" i="1" s="1"/>
  <c r="BM222" i="1" s="1"/>
  <c r="BM223" i="1" s="1"/>
  <c r="BM224" i="1" s="1"/>
  <c r="BM225" i="1" s="1"/>
  <c r="BM226" i="1" s="1"/>
  <c r="BM227" i="1" s="1"/>
  <c r="BM228" i="1" s="1"/>
  <c r="BM229" i="1" s="1"/>
  <c r="BM230" i="1" s="1"/>
  <c r="BM231" i="1" s="1"/>
  <c r="BM232" i="1" s="1"/>
  <c r="BM233" i="1" s="1"/>
  <c r="BM234" i="1" s="1"/>
  <c r="BM235" i="1" s="1"/>
  <c r="BM236" i="1" s="1"/>
  <c r="BM237" i="1" s="1"/>
  <c r="BM238" i="1" s="1"/>
  <c r="BM239" i="1" s="1"/>
  <c r="BM240" i="1" s="1"/>
  <c r="BM241" i="1" s="1"/>
  <c r="BM242" i="1" s="1"/>
  <c r="BM243" i="1" s="1"/>
  <c r="BM244" i="1" s="1"/>
  <c r="BM245" i="1" s="1"/>
  <c r="BM246" i="1" s="1"/>
  <c r="BM247" i="1" s="1"/>
  <c r="BM248" i="1" s="1"/>
  <c r="BM249" i="1" s="1"/>
  <c r="BM250" i="1" s="1"/>
  <c r="BM251" i="1" s="1"/>
  <c r="BM252" i="1" s="1"/>
  <c r="BM253" i="1" s="1"/>
  <c r="BM254" i="1" s="1"/>
  <c r="BM255" i="1" s="1"/>
  <c r="BM256" i="1" s="1"/>
  <c r="BM257" i="1" s="1"/>
  <c r="BM258" i="1" s="1"/>
  <c r="BM259" i="1" s="1"/>
  <c r="BM260" i="1" s="1"/>
  <c r="BM261" i="1" s="1"/>
  <c r="BM262" i="1" s="1"/>
  <c r="BM263" i="1" s="1"/>
  <c r="BM264" i="1" s="1"/>
  <c r="BM265" i="1" s="1"/>
  <c r="BM266" i="1" s="1"/>
  <c r="BM267" i="1" s="1"/>
  <c r="BM268" i="1" s="1"/>
  <c r="BM269" i="1" s="1"/>
  <c r="BM270" i="1" s="1"/>
  <c r="BM271" i="1" s="1"/>
  <c r="BM272" i="1" s="1"/>
  <c r="BM273" i="1" s="1"/>
  <c r="BM274" i="1" s="1"/>
  <c r="BM275" i="1" s="1"/>
  <c r="BM276" i="1" s="1"/>
  <c r="BM277" i="1" s="1"/>
  <c r="BM278" i="1" s="1"/>
  <c r="BM279" i="1" s="1"/>
  <c r="BM280" i="1" s="1"/>
  <c r="BM281" i="1" s="1"/>
  <c r="BM282" i="1" s="1"/>
  <c r="BM283" i="1" s="1"/>
  <c r="BM284" i="1" s="1"/>
  <c r="BM285" i="1" s="1"/>
  <c r="BM286" i="1" s="1"/>
  <c r="BM287" i="1" s="1"/>
  <c r="BM288" i="1" s="1"/>
  <c r="BM289" i="1" s="1"/>
  <c r="BM290" i="1" s="1"/>
  <c r="BM291" i="1" s="1"/>
  <c r="BM292" i="1" s="1"/>
  <c r="BM293" i="1" s="1"/>
  <c r="BM294" i="1" s="1"/>
  <c r="BM295" i="1" s="1"/>
  <c r="BM296" i="1" s="1"/>
  <c r="BM297" i="1" s="1"/>
  <c r="BM298" i="1" s="1"/>
  <c r="BM299" i="1" s="1"/>
  <c r="BM300" i="1" s="1"/>
  <c r="BM301" i="1" s="1"/>
  <c r="BM302" i="1" s="1"/>
  <c r="BM303" i="1" s="1"/>
  <c r="BM304" i="1" s="1"/>
  <c r="BM305" i="1" s="1"/>
  <c r="BM306" i="1" s="1"/>
  <c r="BM307" i="1" s="1"/>
  <c r="BM308" i="1" s="1"/>
  <c r="BM309" i="1" s="1"/>
  <c r="BM310" i="1" s="1"/>
  <c r="BM311" i="1" s="1"/>
  <c r="BM312" i="1" s="1"/>
  <c r="BM313" i="1" s="1"/>
  <c r="BM314" i="1" s="1"/>
  <c r="BM315" i="1" s="1"/>
  <c r="BM316" i="1" s="1"/>
  <c r="BM317" i="1" s="1"/>
  <c r="BM318" i="1" s="1"/>
  <c r="BM319" i="1" s="1"/>
  <c r="BM320" i="1" s="1"/>
  <c r="BM321" i="1" s="1"/>
  <c r="BM322" i="1" s="1"/>
  <c r="BM323" i="1" s="1"/>
  <c r="BM324" i="1" s="1"/>
  <c r="BM325" i="1" s="1"/>
  <c r="BM326" i="1" s="1"/>
  <c r="BM327" i="1" s="1"/>
  <c r="BM328" i="1" s="1"/>
  <c r="BM329" i="1" s="1"/>
  <c r="BM330" i="1" s="1"/>
  <c r="BM331" i="1" s="1"/>
  <c r="BM332" i="1" s="1"/>
  <c r="BM333" i="1" s="1"/>
  <c r="BM334" i="1" s="1"/>
  <c r="BM335" i="1" s="1"/>
  <c r="BM336" i="1" s="1"/>
  <c r="BM337" i="1" s="1"/>
  <c r="BM338" i="1" s="1"/>
  <c r="BM339" i="1" s="1"/>
  <c r="BM340" i="1" s="1"/>
  <c r="BM341" i="1" s="1"/>
  <c r="BM342" i="1" s="1"/>
  <c r="BM343" i="1" s="1"/>
  <c r="BM344" i="1" s="1"/>
  <c r="BM345" i="1" s="1"/>
  <c r="BM346" i="1" s="1"/>
  <c r="BM347" i="1" s="1"/>
  <c r="BM348" i="1" s="1"/>
  <c r="BM349" i="1" s="1"/>
  <c r="BM350" i="1" s="1"/>
  <c r="BM351" i="1" s="1"/>
  <c r="BM352" i="1" s="1"/>
  <c r="BM353" i="1" s="1"/>
  <c r="BM354" i="1" s="1"/>
  <c r="BM355" i="1" s="1"/>
  <c r="BM356" i="1" s="1"/>
  <c r="BM357" i="1" s="1"/>
  <c r="BM358" i="1" s="1"/>
  <c r="BM359" i="1" s="1"/>
  <c r="BM360" i="1" s="1"/>
  <c r="BM361" i="1" s="1"/>
  <c r="BM362" i="1" s="1"/>
  <c r="BM363" i="1" s="1"/>
  <c r="BM364" i="1" s="1"/>
  <c r="BM365" i="1" s="1"/>
  <c r="BM366" i="1" s="1"/>
  <c r="BM367" i="1" s="1"/>
  <c r="BM368" i="1" s="1"/>
  <c r="BM369" i="1" s="1"/>
  <c r="BM370" i="1" s="1"/>
  <c r="BM371" i="1" s="1"/>
  <c r="BM372" i="1" s="1"/>
  <c r="BM373" i="1" s="1"/>
  <c r="BM374" i="1" s="1"/>
  <c r="BM375" i="1" s="1"/>
  <c r="BM376" i="1" s="1"/>
  <c r="BM377" i="1" s="1"/>
  <c r="BM378" i="1" s="1"/>
  <c r="BM379" i="1" s="1"/>
  <c r="BM380" i="1" s="1"/>
  <c r="BM381" i="1" s="1"/>
  <c r="BM382" i="1" s="1"/>
  <c r="BM383" i="1" s="1"/>
  <c r="BM384" i="1" s="1"/>
  <c r="BM385" i="1" s="1"/>
  <c r="BM386" i="1" s="1"/>
  <c r="BM387" i="1" s="1"/>
  <c r="BM388" i="1" s="1"/>
  <c r="BM389" i="1" s="1"/>
  <c r="BM390" i="1" s="1"/>
  <c r="BM391" i="1" s="1"/>
  <c r="BM392" i="1" s="1"/>
  <c r="BM393" i="1" s="1"/>
  <c r="BM394" i="1" s="1"/>
  <c r="BM395" i="1" s="1"/>
  <c r="BM396" i="1" s="1"/>
  <c r="BM397" i="1" s="1"/>
  <c r="BM398" i="1" s="1"/>
  <c r="BM399" i="1" s="1"/>
  <c r="BM400" i="1" s="1"/>
  <c r="BM401" i="1" s="1"/>
  <c r="BM402" i="1" s="1"/>
  <c r="BM403" i="1" s="1"/>
  <c r="BM404" i="1" s="1"/>
  <c r="BM405" i="1" s="1"/>
  <c r="BM406" i="1" s="1"/>
  <c r="BM407" i="1" s="1"/>
  <c r="BM408" i="1" s="1"/>
  <c r="BM409" i="1" s="1"/>
  <c r="BM410" i="1" s="1"/>
  <c r="BM411" i="1" s="1"/>
  <c r="BM412" i="1" s="1"/>
  <c r="BM413" i="1" s="1"/>
  <c r="BM414" i="1" s="1"/>
  <c r="BM415" i="1" s="1"/>
  <c r="BM416" i="1" s="1"/>
  <c r="BM417" i="1" s="1"/>
  <c r="BM418" i="1" s="1"/>
  <c r="BM419" i="1" s="1"/>
  <c r="BM420" i="1" s="1"/>
  <c r="BM421" i="1" s="1"/>
  <c r="BM422" i="1" s="1"/>
  <c r="BM423" i="1" s="1"/>
  <c r="BM424" i="1" s="1"/>
  <c r="BM425" i="1" s="1"/>
  <c r="BM426" i="1" s="1"/>
  <c r="BM427" i="1" s="1"/>
  <c r="BM428" i="1" s="1"/>
  <c r="BM429" i="1" s="1"/>
  <c r="BM430" i="1" s="1"/>
  <c r="BM431" i="1" s="1"/>
  <c r="BM432" i="1" s="1"/>
  <c r="BM433" i="1" s="1"/>
  <c r="BM434" i="1" s="1"/>
  <c r="BM435" i="1" s="1"/>
  <c r="BM436" i="1" s="1"/>
  <c r="BM437" i="1" s="1"/>
  <c r="BM438" i="1" s="1"/>
  <c r="BM439" i="1" s="1"/>
  <c r="BM440" i="1" s="1"/>
  <c r="BM441" i="1" s="1"/>
  <c r="BM442" i="1" s="1"/>
  <c r="BM443" i="1" s="1"/>
  <c r="BM444" i="1" s="1"/>
  <c r="BM445" i="1" s="1"/>
  <c r="BM446" i="1" s="1"/>
  <c r="BM447" i="1" s="1"/>
  <c r="BM448" i="1" s="1"/>
  <c r="BM449" i="1" s="1"/>
  <c r="BM450" i="1" s="1"/>
  <c r="BM451" i="1" s="1"/>
  <c r="BM452" i="1" s="1"/>
  <c r="BM453" i="1" s="1"/>
  <c r="BM454" i="1" s="1"/>
  <c r="BM455" i="1" s="1"/>
  <c r="BM456" i="1" s="1"/>
  <c r="BM457" i="1" s="1"/>
  <c r="BM458" i="1" s="1"/>
  <c r="BM459" i="1" s="1"/>
  <c r="BM460" i="1" s="1"/>
  <c r="BM461" i="1" s="1"/>
  <c r="BM462" i="1" s="1"/>
  <c r="BM463" i="1" s="1"/>
  <c r="BM464" i="1" s="1"/>
  <c r="BM465" i="1" s="1"/>
  <c r="BM466" i="1" s="1"/>
  <c r="BM467" i="1" s="1"/>
  <c r="BM468" i="1" s="1"/>
  <c r="BM469" i="1" s="1"/>
  <c r="BM470" i="1" s="1"/>
  <c r="BM471" i="1" s="1"/>
  <c r="BM472" i="1" s="1"/>
  <c r="BM473" i="1" s="1"/>
  <c r="BM474" i="1" s="1"/>
  <c r="BM475" i="1" s="1"/>
  <c r="BM476" i="1" s="1"/>
  <c r="BM477" i="1" s="1"/>
  <c r="BM478" i="1" s="1"/>
  <c r="BM479" i="1" s="1"/>
  <c r="BM480" i="1" s="1"/>
  <c r="BM481" i="1" s="1"/>
  <c r="BM482" i="1" s="1"/>
  <c r="BM483" i="1" s="1"/>
  <c r="BM484" i="1" s="1"/>
  <c r="BM485" i="1" s="1"/>
  <c r="BM486" i="1" s="1"/>
  <c r="BM487" i="1" s="1"/>
  <c r="BM488" i="1" s="1"/>
  <c r="BM489" i="1" s="1"/>
  <c r="BM490" i="1" s="1"/>
  <c r="BM491" i="1" s="1"/>
  <c r="BM492" i="1" s="1"/>
  <c r="BM493" i="1" s="1"/>
  <c r="BM494" i="1" s="1"/>
  <c r="BM495" i="1" s="1"/>
  <c r="BM496" i="1" s="1"/>
  <c r="BM497" i="1" s="1"/>
  <c r="BM498" i="1" s="1"/>
  <c r="BM499" i="1" s="1"/>
  <c r="BM500" i="1" s="1"/>
  <c r="BM501" i="1" s="1"/>
  <c r="BM502" i="1" s="1"/>
  <c r="BM503" i="1" s="1"/>
  <c r="BM504" i="1" s="1"/>
  <c r="BM505" i="1" s="1"/>
  <c r="BM506" i="1" s="1"/>
  <c r="BM507" i="1" s="1"/>
  <c r="BM508" i="1" s="1"/>
  <c r="BM509" i="1" s="1"/>
  <c r="BM510" i="1" s="1"/>
  <c r="BM511" i="1" s="1"/>
  <c r="BM512" i="1" s="1"/>
  <c r="BM513" i="1" s="1"/>
  <c r="BM514" i="1" s="1"/>
  <c r="BM515" i="1" s="1"/>
  <c r="BM516" i="1" s="1"/>
  <c r="BM517" i="1" s="1"/>
  <c r="BM518" i="1" s="1"/>
  <c r="BM519" i="1" s="1"/>
  <c r="BM520" i="1" s="1"/>
  <c r="BM521" i="1" s="1"/>
  <c r="BM522" i="1" s="1"/>
  <c r="BM523" i="1" s="1"/>
  <c r="BM524" i="1" s="1"/>
  <c r="BM525" i="1" s="1"/>
  <c r="BM526" i="1" s="1"/>
  <c r="BM527" i="1" s="1"/>
  <c r="BM528" i="1" s="1"/>
  <c r="BM529" i="1" s="1"/>
  <c r="BM530" i="1" s="1"/>
  <c r="BM531" i="1" s="1"/>
  <c r="BM532" i="1" s="1"/>
  <c r="BM533" i="1" s="1"/>
  <c r="BM534" i="1" s="1"/>
  <c r="BM535" i="1" s="1"/>
  <c r="BM536" i="1" s="1"/>
  <c r="BM537" i="1" s="1"/>
  <c r="BM538" i="1" s="1"/>
  <c r="BM539" i="1" s="1"/>
  <c r="BM540" i="1" s="1"/>
  <c r="BM541" i="1" s="1"/>
  <c r="BM542" i="1" s="1"/>
  <c r="BM543" i="1" s="1"/>
  <c r="BM544" i="1" s="1"/>
  <c r="BM545" i="1" s="1"/>
  <c r="BM546" i="1" s="1"/>
  <c r="BM547" i="1" s="1"/>
  <c r="BM548" i="1" s="1"/>
  <c r="BM549" i="1" s="1"/>
  <c r="BM550" i="1" s="1"/>
  <c r="BM551" i="1" s="1"/>
  <c r="BM552" i="1" s="1"/>
  <c r="BM553" i="1" s="1"/>
  <c r="BM554" i="1" s="1"/>
  <c r="BM555" i="1" s="1"/>
  <c r="BM556" i="1" s="1"/>
  <c r="BM557" i="1" s="1"/>
  <c r="BM558" i="1" s="1"/>
  <c r="BM559" i="1" s="1"/>
  <c r="BM560" i="1" s="1"/>
  <c r="BM561" i="1" s="1"/>
  <c r="BM562" i="1" s="1"/>
  <c r="BM563" i="1" s="1"/>
  <c r="BM564" i="1" s="1"/>
  <c r="BM565" i="1" s="1"/>
  <c r="BM566" i="1" s="1"/>
  <c r="BM567" i="1" s="1"/>
  <c r="BM568" i="1" s="1"/>
  <c r="BM569" i="1" s="1"/>
  <c r="BM570" i="1" s="1"/>
  <c r="BM571" i="1" s="1"/>
  <c r="BM572" i="1" s="1"/>
  <c r="BM573" i="1" s="1"/>
  <c r="BM574" i="1" s="1"/>
  <c r="BM575" i="1" s="1"/>
  <c r="BM576" i="1" s="1"/>
  <c r="BM577" i="1" s="1"/>
  <c r="BM578" i="1" s="1"/>
  <c r="BM579" i="1" s="1"/>
  <c r="BM580" i="1" s="1"/>
  <c r="BM581" i="1" s="1"/>
  <c r="BM582" i="1" s="1"/>
  <c r="BM583" i="1" s="1"/>
  <c r="BM584" i="1" s="1"/>
  <c r="BM585" i="1" s="1"/>
  <c r="BM586" i="1" s="1"/>
  <c r="BM587" i="1" s="1"/>
  <c r="BM588" i="1" s="1"/>
  <c r="BM589" i="1" s="1"/>
  <c r="BM590" i="1" s="1"/>
  <c r="BM591" i="1" s="1"/>
  <c r="BM592" i="1" s="1"/>
  <c r="BM593" i="1" s="1"/>
  <c r="BM594" i="1" s="1"/>
  <c r="BM595" i="1" s="1"/>
  <c r="BM596" i="1" s="1"/>
  <c r="BM597" i="1" s="1"/>
  <c r="BM598" i="1" s="1"/>
  <c r="BM599" i="1" s="1"/>
  <c r="BM600" i="1" s="1"/>
  <c r="BM601" i="1" s="1"/>
  <c r="BM602" i="1" s="1"/>
  <c r="BM603" i="1" s="1"/>
  <c r="BM604" i="1" s="1"/>
  <c r="BM605" i="1" s="1"/>
  <c r="BM606" i="1" s="1"/>
  <c r="BM607" i="1" s="1"/>
  <c r="BM608" i="1" s="1"/>
  <c r="BM609" i="1" s="1"/>
  <c r="BM610" i="1" s="1"/>
  <c r="BM611" i="1" s="1"/>
  <c r="BM612" i="1" s="1"/>
  <c r="BM613" i="1" s="1"/>
  <c r="BM614" i="1" s="1"/>
  <c r="BM615" i="1" s="1"/>
  <c r="BM616" i="1" s="1"/>
  <c r="BM617" i="1" s="1"/>
  <c r="BM618" i="1" s="1"/>
  <c r="BM619" i="1" s="1"/>
  <c r="BM620" i="1" s="1"/>
  <c r="BM621" i="1" s="1"/>
  <c r="BM622" i="1" s="1"/>
  <c r="BM623" i="1" s="1"/>
  <c r="BM624" i="1" s="1"/>
  <c r="BM625" i="1" s="1"/>
  <c r="BM626" i="1" s="1"/>
  <c r="BM627" i="1" s="1"/>
  <c r="BM628" i="1" s="1"/>
  <c r="BM629" i="1" s="1"/>
  <c r="BM630" i="1" s="1"/>
  <c r="BM631" i="1" s="1"/>
  <c r="BM632" i="1" s="1"/>
  <c r="BM633" i="1" s="1"/>
  <c r="BM634" i="1" s="1"/>
  <c r="BM635" i="1" s="1"/>
  <c r="BM636" i="1" s="1"/>
  <c r="BM637" i="1" s="1"/>
  <c r="BM638" i="1" s="1"/>
  <c r="BM639" i="1" s="1"/>
  <c r="BM640" i="1" s="1"/>
  <c r="BM641" i="1" s="1"/>
  <c r="BM642" i="1" s="1"/>
  <c r="BM643" i="1" s="1"/>
  <c r="BM644" i="1" s="1"/>
  <c r="BM645" i="1" s="1"/>
  <c r="BM646" i="1" s="1"/>
  <c r="BM647" i="1" s="1"/>
  <c r="BM648" i="1" s="1"/>
  <c r="BM649" i="1" s="1"/>
  <c r="BM650" i="1" s="1"/>
  <c r="BM651" i="1" s="1"/>
  <c r="BM652" i="1" s="1"/>
  <c r="BM653" i="1" s="1"/>
  <c r="BM654" i="1" s="1"/>
  <c r="BM655" i="1" s="1"/>
  <c r="BM656" i="1" s="1"/>
  <c r="BM657" i="1" s="1"/>
  <c r="BM658" i="1" s="1"/>
  <c r="BM659" i="1" s="1"/>
  <c r="BM660" i="1" s="1"/>
  <c r="BM661" i="1" s="1"/>
  <c r="BM662" i="1" s="1"/>
  <c r="BM663" i="1" s="1"/>
  <c r="BM664" i="1" s="1"/>
  <c r="BM665" i="1" s="1"/>
  <c r="BM666" i="1" s="1"/>
  <c r="BM667" i="1" s="1"/>
  <c r="BM668" i="1" s="1"/>
  <c r="BM669" i="1" s="1"/>
  <c r="BM670" i="1" s="1"/>
  <c r="BM671" i="1" s="1"/>
  <c r="BM672" i="1" s="1"/>
  <c r="BM673" i="1" s="1"/>
  <c r="BM674" i="1" s="1"/>
  <c r="BM675" i="1" s="1"/>
  <c r="BM676" i="1" s="1"/>
  <c r="BM677" i="1" s="1"/>
  <c r="BM678" i="1" s="1"/>
  <c r="BM679" i="1" s="1"/>
  <c r="BM680" i="1" s="1"/>
  <c r="BM681" i="1" s="1"/>
  <c r="BM682" i="1" s="1"/>
  <c r="BM683" i="1" s="1"/>
  <c r="BM684" i="1" s="1"/>
  <c r="BM685" i="1" s="1"/>
  <c r="BM686" i="1" s="1"/>
  <c r="BM687" i="1" s="1"/>
  <c r="BM688" i="1" s="1"/>
  <c r="BM689" i="1" s="1"/>
  <c r="BM690" i="1" s="1"/>
  <c r="BM691" i="1" s="1"/>
  <c r="BM692" i="1" s="1"/>
  <c r="BM693" i="1" s="1"/>
  <c r="BM694" i="1" s="1"/>
  <c r="BM695" i="1" s="1"/>
  <c r="BM696" i="1" s="1"/>
  <c r="BM697" i="1" s="1"/>
  <c r="BM698" i="1" s="1"/>
  <c r="BM699" i="1" s="1"/>
  <c r="BM700" i="1" s="1"/>
  <c r="BM701" i="1" s="1"/>
  <c r="BM702" i="1" s="1"/>
  <c r="BM703" i="1" s="1"/>
  <c r="BM704" i="1" s="1"/>
  <c r="BM705" i="1" s="1"/>
  <c r="BM706" i="1" s="1"/>
  <c r="BM707" i="1" s="1"/>
  <c r="BM708" i="1" s="1"/>
  <c r="BM709" i="1" s="1"/>
  <c r="BM710" i="1" s="1"/>
  <c r="BM711" i="1" s="1"/>
  <c r="BM712" i="1" s="1"/>
  <c r="BM713" i="1" s="1"/>
  <c r="BM714" i="1" s="1"/>
  <c r="BM715" i="1" s="1"/>
  <c r="BM716" i="1" s="1"/>
  <c r="BM717" i="1" s="1"/>
  <c r="BM718" i="1" s="1"/>
  <c r="BM719" i="1" s="1"/>
  <c r="BM720" i="1" s="1"/>
  <c r="BM721" i="1" s="1"/>
  <c r="BM722" i="1" s="1"/>
  <c r="BM723" i="1" s="1"/>
  <c r="BM724" i="1" s="1"/>
  <c r="BM725" i="1" s="1"/>
  <c r="BM726" i="1" s="1"/>
  <c r="BM727" i="1" s="1"/>
  <c r="BM728" i="1" s="1"/>
  <c r="BM729" i="1" s="1"/>
  <c r="BM730" i="1" s="1"/>
  <c r="BM731" i="1" s="1"/>
  <c r="BM732" i="1" s="1"/>
  <c r="BM733" i="1" s="1"/>
  <c r="BM734" i="1" s="1"/>
  <c r="BM735" i="1" s="1"/>
  <c r="BM736" i="1" s="1"/>
  <c r="BM737" i="1" s="1"/>
  <c r="BM738" i="1" s="1"/>
  <c r="BM739" i="1" s="1"/>
  <c r="BM740" i="1" s="1"/>
  <c r="BM741" i="1" s="1"/>
  <c r="BM742" i="1" s="1"/>
  <c r="BM743" i="1" s="1"/>
  <c r="BM744" i="1" s="1"/>
  <c r="BM745" i="1" s="1"/>
  <c r="BM746" i="1" s="1"/>
  <c r="BM747" i="1" s="1"/>
  <c r="BM748" i="1" s="1"/>
  <c r="BM749" i="1" s="1"/>
  <c r="BM750" i="1" s="1"/>
  <c r="BM751" i="1" s="1"/>
  <c r="BM752" i="1" s="1"/>
  <c r="BM753" i="1" s="1"/>
  <c r="BM754" i="1" s="1"/>
  <c r="BM755" i="1" s="1"/>
  <c r="BM756" i="1" s="1"/>
  <c r="BM757" i="1" s="1"/>
  <c r="BM758" i="1" s="1"/>
  <c r="BM759" i="1" s="1"/>
  <c r="BM760" i="1" s="1"/>
  <c r="BM761" i="1" s="1"/>
  <c r="BM762" i="1" s="1"/>
  <c r="BM763" i="1" s="1"/>
  <c r="BM764" i="1" s="1"/>
  <c r="BM765" i="1" s="1"/>
  <c r="BM766" i="1" s="1"/>
  <c r="BM767" i="1" s="1"/>
  <c r="BM768" i="1" s="1"/>
  <c r="BM769" i="1" s="1"/>
  <c r="BM770" i="1" s="1"/>
  <c r="BM771" i="1" s="1"/>
  <c r="BM772" i="1" s="1"/>
  <c r="BM773" i="1" s="1"/>
  <c r="BM774" i="1" s="1"/>
  <c r="BM775" i="1" s="1"/>
  <c r="BM776" i="1" s="1"/>
  <c r="BM777" i="1" s="1"/>
  <c r="BM778" i="1" s="1"/>
  <c r="BM779" i="1" s="1"/>
  <c r="BM780" i="1" s="1"/>
  <c r="BM781" i="1" s="1"/>
  <c r="BM782" i="1" s="1"/>
  <c r="BM783" i="1" s="1"/>
  <c r="BM784" i="1" s="1"/>
  <c r="BM785" i="1" s="1"/>
  <c r="BM786" i="1" s="1"/>
  <c r="BM787" i="1" s="1"/>
  <c r="BM788" i="1" s="1"/>
  <c r="BM789" i="1" s="1"/>
  <c r="BM790" i="1" s="1"/>
  <c r="BM791" i="1" s="1"/>
  <c r="BM792" i="1" s="1"/>
  <c r="BM793" i="1" s="1"/>
  <c r="BM794" i="1" s="1"/>
  <c r="BM795" i="1" s="1"/>
  <c r="BM796" i="1" s="1"/>
  <c r="BM797" i="1" s="1"/>
  <c r="BM798" i="1" s="1"/>
  <c r="BM799" i="1" s="1"/>
  <c r="BM800" i="1" s="1"/>
  <c r="BM801" i="1" s="1"/>
  <c r="BM802" i="1" s="1"/>
  <c r="BM803" i="1" s="1"/>
  <c r="BM804" i="1" s="1"/>
  <c r="BM805" i="1" s="1"/>
  <c r="BM806" i="1" s="1"/>
  <c r="BM807" i="1" s="1"/>
  <c r="BM808" i="1" s="1"/>
  <c r="BM809" i="1" s="1"/>
  <c r="BM810" i="1" s="1"/>
  <c r="BM811" i="1" s="1"/>
  <c r="BM812" i="1" s="1"/>
  <c r="BM813" i="1" s="1"/>
  <c r="BM814" i="1" s="1"/>
  <c r="BM815" i="1" s="1"/>
  <c r="BM816" i="1" s="1"/>
  <c r="BM817" i="1" s="1"/>
  <c r="BM818" i="1" s="1"/>
  <c r="BM819" i="1" s="1"/>
  <c r="BM820" i="1" s="1"/>
  <c r="BM821" i="1" s="1"/>
  <c r="BM822" i="1" s="1"/>
  <c r="BM823" i="1" s="1"/>
  <c r="BM824" i="1" s="1"/>
  <c r="BM825" i="1" s="1"/>
  <c r="BM826" i="1" s="1"/>
  <c r="BM827" i="1" s="1"/>
  <c r="BM828" i="1" s="1"/>
  <c r="BM829" i="1" s="1"/>
  <c r="BM830" i="1" s="1"/>
  <c r="BM831" i="1" s="1"/>
  <c r="BM832" i="1" s="1"/>
  <c r="BM833" i="1" s="1"/>
  <c r="BM834" i="1" s="1"/>
  <c r="BM835" i="1" s="1"/>
  <c r="BM836" i="1" s="1"/>
  <c r="BM837" i="1" s="1"/>
  <c r="BM838" i="1" s="1"/>
  <c r="BM839" i="1" s="1"/>
  <c r="BM840" i="1" s="1"/>
  <c r="BM841" i="1" s="1"/>
  <c r="BM842" i="1" s="1"/>
  <c r="BM843" i="1" s="1"/>
  <c r="BM844" i="1" s="1"/>
  <c r="BM845" i="1" s="1"/>
  <c r="BM846" i="1" s="1"/>
  <c r="BM847" i="1" s="1"/>
  <c r="BM848" i="1" s="1"/>
  <c r="BM849" i="1" s="1"/>
  <c r="BM850" i="1" s="1"/>
  <c r="BM851" i="1" s="1"/>
  <c r="BM852" i="1" s="1"/>
  <c r="BM853" i="1" s="1"/>
  <c r="BM854" i="1" s="1"/>
  <c r="BM855" i="1" s="1"/>
  <c r="BM856" i="1" s="1"/>
  <c r="BM857" i="1" s="1"/>
  <c r="BM858" i="1" s="1"/>
  <c r="BM859" i="1" s="1"/>
  <c r="BM860" i="1" s="1"/>
  <c r="BM861" i="1" s="1"/>
  <c r="BM862" i="1" s="1"/>
  <c r="BM863" i="1" s="1"/>
  <c r="BM864" i="1" s="1"/>
  <c r="BM865" i="1" s="1"/>
  <c r="BM866" i="1" s="1"/>
  <c r="BM867" i="1" s="1"/>
  <c r="BM868" i="1" s="1"/>
  <c r="BM869" i="1" s="1"/>
  <c r="BM870" i="1" s="1"/>
  <c r="BM871" i="1" s="1"/>
  <c r="BM872" i="1" s="1"/>
  <c r="BM873" i="1" s="1"/>
  <c r="BM874" i="1" s="1"/>
  <c r="BM875" i="1" s="1"/>
  <c r="BM876" i="1" s="1"/>
  <c r="BM877" i="1" s="1"/>
  <c r="BM878" i="1" s="1"/>
  <c r="BM879" i="1" s="1"/>
  <c r="BM880" i="1" s="1"/>
  <c r="BM881" i="1" s="1"/>
  <c r="BM882" i="1" s="1"/>
  <c r="BM883" i="1" s="1"/>
  <c r="BM884" i="1" s="1"/>
  <c r="BM885" i="1" s="1"/>
  <c r="BM886" i="1" s="1"/>
  <c r="BM887" i="1" s="1"/>
  <c r="BM888" i="1" s="1"/>
  <c r="BM889" i="1" s="1"/>
  <c r="BM890" i="1" s="1"/>
  <c r="BM891" i="1" s="1"/>
  <c r="BM892" i="1" s="1"/>
  <c r="BM893" i="1" s="1"/>
  <c r="BM894" i="1" s="1"/>
  <c r="BM895" i="1" s="1"/>
  <c r="BM896" i="1" s="1"/>
  <c r="BM897" i="1" s="1"/>
  <c r="BM898" i="1" s="1"/>
  <c r="BM899" i="1" s="1"/>
  <c r="BM900" i="1" s="1"/>
  <c r="BM901" i="1" s="1"/>
  <c r="BM902" i="1" s="1"/>
  <c r="BM903" i="1" s="1"/>
  <c r="BM904" i="1" s="1"/>
  <c r="BM905" i="1" s="1"/>
  <c r="BM906" i="1" s="1"/>
  <c r="BM907" i="1" s="1"/>
  <c r="BM908" i="1" s="1"/>
  <c r="BM909" i="1" s="1"/>
  <c r="BM910" i="1" s="1"/>
  <c r="BM911" i="1" s="1"/>
  <c r="BM912" i="1" s="1"/>
  <c r="BM913" i="1" s="1"/>
  <c r="BM914" i="1" s="1"/>
  <c r="BM915" i="1" s="1"/>
  <c r="BM916" i="1" s="1"/>
  <c r="BM917" i="1" s="1"/>
  <c r="BM918" i="1" s="1"/>
  <c r="BM919" i="1" s="1"/>
  <c r="BM920" i="1" s="1"/>
  <c r="BM921" i="1" s="1"/>
  <c r="BM922" i="1" s="1"/>
  <c r="BM923" i="1" s="1"/>
  <c r="BM924" i="1" s="1"/>
  <c r="BM925" i="1" s="1"/>
  <c r="BM926" i="1" s="1"/>
  <c r="BM927" i="1" s="1"/>
  <c r="BM928" i="1" s="1"/>
  <c r="BM929" i="1" s="1"/>
  <c r="BM930" i="1" s="1"/>
  <c r="BM931" i="1" s="1"/>
  <c r="BM932" i="1" s="1"/>
  <c r="BM933" i="1" s="1"/>
  <c r="BM934" i="1" s="1"/>
  <c r="BM935" i="1" s="1"/>
  <c r="BM936" i="1" s="1"/>
  <c r="BM937" i="1" s="1"/>
  <c r="BM938" i="1" s="1"/>
  <c r="BM939" i="1" s="1"/>
  <c r="BM940" i="1" s="1"/>
  <c r="BM941" i="1" s="1"/>
  <c r="BM942" i="1" s="1"/>
  <c r="BM943" i="1" s="1"/>
  <c r="BM944" i="1" s="1"/>
  <c r="BM945" i="1" s="1"/>
  <c r="BM946" i="1" s="1"/>
  <c r="BM947" i="1" s="1"/>
  <c r="BM948" i="1" s="1"/>
  <c r="BM949" i="1" s="1"/>
  <c r="BM950" i="1" s="1"/>
  <c r="BM951" i="1" s="1"/>
  <c r="BM952" i="1" s="1"/>
  <c r="BM953" i="1" s="1"/>
  <c r="BM954" i="1" s="1"/>
  <c r="BM955" i="1" s="1"/>
  <c r="BM956" i="1" s="1"/>
  <c r="BM957" i="1" s="1"/>
  <c r="BM958" i="1" s="1"/>
  <c r="BM959" i="1" s="1"/>
  <c r="BM960" i="1" s="1"/>
  <c r="BM961" i="1" s="1"/>
  <c r="BM962" i="1" s="1"/>
  <c r="BM963" i="1" s="1"/>
  <c r="BM964" i="1" s="1"/>
  <c r="BM965" i="1" s="1"/>
  <c r="BM966" i="1" s="1"/>
  <c r="BM967" i="1" s="1"/>
  <c r="BM968" i="1" s="1"/>
  <c r="BM969" i="1" s="1"/>
  <c r="BM970" i="1" s="1"/>
  <c r="BM971" i="1" s="1"/>
  <c r="BM972" i="1" s="1"/>
  <c r="BM973" i="1" s="1"/>
  <c r="BM974" i="1" s="1"/>
  <c r="BM975" i="1" s="1"/>
  <c r="BM976" i="1" s="1"/>
  <c r="BM977" i="1" s="1"/>
  <c r="BM978" i="1" s="1"/>
  <c r="BM979" i="1" s="1"/>
  <c r="BM980" i="1" s="1"/>
  <c r="BM981" i="1" s="1"/>
  <c r="BM982" i="1" s="1"/>
  <c r="BM983" i="1" s="1"/>
  <c r="BM984" i="1" s="1"/>
  <c r="BM985" i="1" s="1"/>
  <c r="BM986" i="1" s="1"/>
  <c r="BM987" i="1" s="1"/>
  <c r="BM988" i="1" s="1"/>
  <c r="BM989" i="1" s="1"/>
  <c r="BM990" i="1" s="1"/>
  <c r="BM991" i="1" s="1"/>
  <c r="BM992" i="1" s="1"/>
  <c r="BM993" i="1" s="1"/>
  <c r="BM994" i="1" s="1"/>
  <c r="BM995" i="1" s="1"/>
  <c r="BM996" i="1" s="1"/>
  <c r="BM997" i="1" s="1"/>
  <c r="BM998" i="1" s="1"/>
  <c r="BM999" i="1" s="1"/>
  <c r="BM1000" i="1" s="1"/>
  <c r="BM1001" i="1" s="1"/>
  <c r="BM1002" i="1" s="1"/>
  <c r="BM1003" i="1" s="1"/>
  <c r="BM1004" i="1" s="1"/>
  <c r="BM1005" i="1" s="1"/>
  <c r="BM1006" i="1" s="1"/>
  <c r="BM1007" i="1" s="1"/>
  <c r="BM1008" i="1" s="1"/>
  <c r="BM1009" i="1" s="1"/>
  <c r="BM1010" i="1" s="1"/>
  <c r="BM1011" i="1" s="1"/>
  <c r="BM1012" i="1" s="1"/>
  <c r="BM1013" i="1" s="1"/>
  <c r="BM1014" i="1" s="1"/>
  <c r="BM1015" i="1" s="1"/>
  <c r="BM1016" i="1" s="1"/>
  <c r="BM1017" i="1" s="1"/>
  <c r="BM1018" i="1" s="1"/>
  <c r="BM1019" i="1" s="1"/>
  <c r="BM1020" i="1" s="1"/>
  <c r="BM1021" i="1" s="1"/>
  <c r="BM1022" i="1" s="1"/>
  <c r="BM1023" i="1" s="1"/>
  <c r="BM1024" i="1" s="1"/>
  <c r="BM1025" i="1" s="1"/>
  <c r="BM1026" i="1" s="1"/>
  <c r="BM1027" i="1" s="1"/>
  <c r="BM1028" i="1" s="1"/>
  <c r="BM1029" i="1" s="1"/>
  <c r="BM1030" i="1" s="1"/>
  <c r="BM1031" i="1" s="1"/>
  <c r="BM1032" i="1" s="1"/>
  <c r="BM1033" i="1" s="1"/>
  <c r="BM1034" i="1" s="1"/>
  <c r="BM1035" i="1" s="1"/>
  <c r="BM1036" i="1" s="1"/>
  <c r="BM1037" i="1" s="1"/>
  <c r="BM1038" i="1" s="1"/>
  <c r="BM1039" i="1" s="1"/>
  <c r="BM1040" i="1" s="1"/>
  <c r="BM1041" i="1" s="1"/>
  <c r="BM1042" i="1" s="1"/>
  <c r="BM1043" i="1" s="1"/>
  <c r="BM1044" i="1" s="1"/>
  <c r="BM1045" i="1" s="1"/>
  <c r="BM1046" i="1" s="1"/>
  <c r="BM1047" i="1" s="1"/>
  <c r="BM1048" i="1" s="1"/>
  <c r="BM1049" i="1" s="1"/>
  <c r="BM1050" i="1" s="1"/>
  <c r="BM1051" i="1" s="1"/>
  <c r="BM1052" i="1" s="1"/>
  <c r="BM1053" i="1" s="1"/>
  <c r="BM1054" i="1" s="1"/>
  <c r="BM1055" i="1" s="1"/>
  <c r="BM1056" i="1" s="1"/>
  <c r="BM1057" i="1" s="1"/>
  <c r="BM1058" i="1" s="1"/>
  <c r="BM1059" i="1" s="1"/>
  <c r="BM1060" i="1" s="1"/>
  <c r="BM1061" i="1" s="1"/>
  <c r="BM1062" i="1" s="1"/>
  <c r="BM1063" i="1" s="1"/>
  <c r="BM1064" i="1" s="1"/>
  <c r="BM1065" i="1" s="1"/>
  <c r="BM1066" i="1" s="1"/>
  <c r="BM1067" i="1" s="1"/>
  <c r="BM1068" i="1" s="1"/>
  <c r="BM1069" i="1" s="1"/>
  <c r="BM1070" i="1" s="1"/>
  <c r="BM1071" i="1" s="1"/>
  <c r="BM1072" i="1" s="1"/>
  <c r="BM1073" i="1" s="1"/>
  <c r="BM1074" i="1" s="1"/>
  <c r="BM1075" i="1" s="1"/>
  <c r="BM1076" i="1" s="1"/>
  <c r="BM1077" i="1" s="1"/>
  <c r="BM1078" i="1" s="1"/>
  <c r="BM1079" i="1" s="1"/>
  <c r="BM1080" i="1" s="1"/>
  <c r="BM1081" i="1" s="1"/>
  <c r="BM1082" i="1" s="1"/>
  <c r="BM1083" i="1" s="1"/>
  <c r="BM1084" i="1" s="1"/>
  <c r="BM1085" i="1" s="1"/>
  <c r="BM1086" i="1" s="1"/>
  <c r="BM1087" i="1" s="1"/>
  <c r="BM1088" i="1" s="1"/>
  <c r="BM1089" i="1" s="1"/>
  <c r="BM1090" i="1" s="1"/>
  <c r="BM1091" i="1" s="1"/>
  <c r="BM1092" i="1" s="1"/>
  <c r="BM1093" i="1" s="1"/>
  <c r="BM1094" i="1" s="1"/>
  <c r="BM1095" i="1" s="1"/>
  <c r="BM1096" i="1" s="1"/>
  <c r="BM1097" i="1" s="1"/>
  <c r="BM1098" i="1" s="1"/>
  <c r="BM1099" i="1" s="1"/>
  <c r="BM1100" i="1" s="1"/>
  <c r="BM1101" i="1" s="1"/>
  <c r="BM1102" i="1" s="1"/>
  <c r="BM1103" i="1" s="1"/>
  <c r="BM1104" i="1" s="1"/>
  <c r="BM1105" i="1" s="1"/>
  <c r="BM1106" i="1" s="1"/>
  <c r="BM1107" i="1" s="1"/>
  <c r="BM1108" i="1" s="1"/>
  <c r="BM1109" i="1" s="1"/>
  <c r="BM1110" i="1" s="1"/>
  <c r="BM1111" i="1" s="1"/>
  <c r="BM1112" i="1" s="1"/>
  <c r="BM1113" i="1" s="1"/>
  <c r="BM1114" i="1" s="1"/>
  <c r="BM1115" i="1" s="1"/>
  <c r="BM1116" i="1" s="1"/>
  <c r="BM1117" i="1" s="1"/>
  <c r="BM1118" i="1" s="1"/>
  <c r="BM1119" i="1" s="1"/>
  <c r="BM1120" i="1" s="1"/>
  <c r="BM1121" i="1" s="1"/>
  <c r="BM1122" i="1" s="1"/>
  <c r="BM1123" i="1" s="1"/>
  <c r="BM1124" i="1" s="1"/>
  <c r="BM1125" i="1" s="1"/>
  <c r="BM1126" i="1" s="1"/>
  <c r="BM1127" i="1" s="1"/>
  <c r="BM1128" i="1" s="1"/>
  <c r="BM1129" i="1" s="1"/>
  <c r="BM1130" i="1" s="1"/>
  <c r="BM1131" i="1" s="1"/>
  <c r="BM1132" i="1" s="1"/>
  <c r="BM1133" i="1" s="1"/>
  <c r="BM1134" i="1" s="1"/>
  <c r="BM1135" i="1" s="1"/>
  <c r="BM1136" i="1" s="1"/>
  <c r="BM1137" i="1" s="1"/>
  <c r="BM1138" i="1" s="1"/>
  <c r="BM1139" i="1" s="1"/>
  <c r="BM1140" i="1" s="1"/>
  <c r="BM1141" i="1" s="1"/>
  <c r="BM1142" i="1" s="1"/>
  <c r="BM1143" i="1" s="1"/>
  <c r="BM1144" i="1" s="1"/>
  <c r="BM1145" i="1" s="1"/>
  <c r="BM1146" i="1" s="1"/>
  <c r="BM1147" i="1" s="1"/>
  <c r="BM1148" i="1" s="1"/>
  <c r="BM1149" i="1" s="1"/>
  <c r="BM1150" i="1" s="1"/>
  <c r="BM1151" i="1" s="1"/>
  <c r="BM1152" i="1" s="1"/>
  <c r="BM1153" i="1" s="1"/>
  <c r="BM1154" i="1" s="1"/>
  <c r="BM1155" i="1" s="1"/>
  <c r="BM1156" i="1" s="1"/>
  <c r="BM1157" i="1" s="1"/>
  <c r="BM1158" i="1" s="1"/>
  <c r="BM1159" i="1" s="1"/>
  <c r="BM1160" i="1" s="1"/>
  <c r="BM1161" i="1" s="1"/>
  <c r="BM1162" i="1" s="1"/>
  <c r="BM1163" i="1" s="1"/>
  <c r="BM1164" i="1" s="1"/>
  <c r="BM1165" i="1" s="1"/>
  <c r="BM1166" i="1" s="1"/>
  <c r="BM1167" i="1" s="1"/>
  <c r="BM1168" i="1" s="1"/>
  <c r="BM1169" i="1" s="1"/>
  <c r="BM1170" i="1" s="1"/>
  <c r="BM1171" i="1" s="1"/>
  <c r="BM1172" i="1" s="1"/>
  <c r="BM1173" i="1" s="1"/>
  <c r="BM1174" i="1" s="1"/>
  <c r="BM1175" i="1" s="1"/>
  <c r="BM1176" i="1" s="1"/>
  <c r="BM1177" i="1" s="1"/>
  <c r="BM1178" i="1" s="1"/>
  <c r="BM1179" i="1" s="1"/>
  <c r="BM1180" i="1" s="1"/>
  <c r="BM1181" i="1" s="1"/>
  <c r="BM1182" i="1" s="1"/>
  <c r="BM1183" i="1" s="1"/>
  <c r="BM1184" i="1" s="1"/>
  <c r="BM1185" i="1" s="1"/>
  <c r="BM1186" i="1" s="1"/>
  <c r="BM1187" i="1" s="1"/>
  <c r="BM1188" i="1" s="1"/>
  <c r="BM1189" i="1" s="1"/>
  <c r="BM1190" i="1" s="1"/>
  <c r="BM1191" i="1" s="1"/>
  <c r="BM1192" i="1" s="1"/>
  <c r="BM1193" i="1" s="1"/>
  <c r="BM1194" i="1" s="1"/>
  <c r="BM1195" i="1" s="1"/>
  <c r="BM1196" i="1" s="1"/>
  <c r="BM1197" i="1" s="1"/>
  <c r="BM1198" i="1" s="1"/>
  <c r="BM1199" i="1" s="1"/>
  <c r="BM1200" i="1" s="1"/>
  <c r="BM1201" i="1" s="1"/>
  <c r="BM1202" i="1" s="1"/>
  <c r="BM1203" i="1" s="1"/>
  <c r="BM1204" i="1" s="1"/>
  <c r="BM1205" i="1" s="1"/>
  <c r="BM1206" i="1" s="1"/>
  <c r="BM1207" i="1" s="1"/>
  <c r="BM1208" i="1" s="1"/>
  <c r="BM1209" i="1" s="1"/>
  <c r="BM1210" i="1" s="1"/>
  <c r="BM1211" i="1" s="1"/>
  <c r="BM1212" i="1" s="1"/>
  <c r="BM1213" i="1" s="1"/>
  <c r="BM1214" i="1" s="1"/>
  <c r="BM1215" i="1" s="1"/>
  <c r="BM1216" i="1" s="1"/>
  <c r="BM1217" i="1" s="1"/>
  <c r="BM1218" i="1" s="1"/>
  <c r="BM1219" i="1" s="1"/>
  <c r="BM1220" i="1" s="1"/>
  <c r="BM1221" i="1" s="1"/>
  <c r="BM1222" i="1" s="1"/>
  <c r="BM1223" i="1" s="1"/>
  <c r="BM1224" i="1" s="1"/>
  <c r="BM1225" i="1" s="1"/>
  <c r="BM1226" i="1" s="1"/>
  <c r="BM1227" i="1" s="1"/>
  <c r="BM1228" i="1" s="1"/>
  <c r="BM1229" i="1" s="1"/>
  <c r="BM1230" i="1" s="1"/>
  <c r="BM1231" i="1" s="1"/>
  <c r="BM1232" i="1" s="1"/>
  <c r="BM1233" i="1" s="1"/>
  <c r="BM1234" i="1" s="1"/>
  <c r="BM1235" i="1" s="1"/>
  <c r="BM1236" i="1" s="1"/>
  <c r="BM1237" i="1" s="1"/>
  <c r="BM1238" i="1" s="1"/>
  <c r="BM1239" i="1" s="1"/>
  <c r="BM1240" i="1" s="1"/>
  <c r="BM1241" i="1" s="1"/>
  <c r="BM1242" i="1" s="1"/>
  <c r="BM1243" i="1" s="1"/>
  <c r="BM1244" i="1" s="1"/>
  <c r="BM1245" i="1" s="1"/>
  <c r="BM1246" i="1" s="1"/>
  <c r="BM1247" i="1" s="1"/>
  <c r="BM1248" i="1" s="1"/>
  <c r="BM1249" i="1" s="1"/>
  <c r="BM1250" i="1" s="1"/>
  <c r="BM1251" i="1" s="1"/>
  <c r="BM1252" i="1" s="1"/>
  <c r="BM1253" i="1" s="1"/>
  <c r="BM1254" i="1" s="1"/>
  <c r="BM1255" i="1" s="1"/>
  <c r="BM1256" i="1" s="1"/>
  <c r="BM1257" i="1" s="1"/>
  <c r="BM1258" i="1" s="1"/>
  <c r="BM1259" i="1" s="1"/>
  <c r="BM1260" i="1" s="1"/>
  <c r="BM1261" i="1" s="1"/>
  <c r="BM1262" i="1" s="1"/>
  <c r="BM1263" i="1" s="1"/>
  <c r="BM1264" i="1" s="1"/>
  <c r="BM1265" i="1" s="1"/>
  <c r="BM1266" i="1" s="1"/>
  <c r="BM1267" i="1" s="1"/>
  <c r="BM1268" i="1" s="1"/>
  <c r="BM1269" i="1" s="1"/>
  <c r="BM1270" i="1" s="1"/>
  <c r="BM1271" i="1" s="1"/>
  <c r="BM1272" i="1" s="1"/>
  <c r="BM1273" i="1" s="1"/>
  <c r="BM1274" i="1" s="1"/>
  <c r="BM1275" i="1" s="1"/>
  <c r="BM1276" i="1" s="1"/>
  <c r="BM1277" i="1" s="1"/>
  <c r="BM1278" i="1" s="1"/>
  <c r="BM1279" i="1" s="1"/>
  <c r="BM1280" i="1" s="1"/>
  <c r="BM1281" i="1" s="1"/>
  <c r="BM1282" i="1" s="1"/>
  <c r="BM1283" i="1" s="1"/>
  <c r="BM1284" i="1" s="1"/>
  <c r="BM1285" i="1" s="1"/>
  <c r="BM1286" i="1" s="1"/>
  <c r="BM1287" i="1" s="1"/>
  <c r="BM1288" i="1" s="1"/>
  <c r="BM1289" i="1" s="1"/>
  <c r="BM1290" i="1" s="1"/>
  <c r="BM1291" i="1" s="1"/>
  <c r="BM1292" i="1" s="1"/>
  <c r="BM1293" i="1" s="1"/>
  <c r="BM1294" i="1" s="1"/>
  <c r="BM1295" i="1" s="1"/>
  <c r="BM1296" i="1" s="1"/>
  <c r="BM1297" i="1" s="1"/>
  <c r="BM1298" i="1" s="1"/>
  <c r="BM1299" i="1" s="1"/>
  <c r="BM1300" i="1" s="1"/>
  <c r="BM1301" i="1" s="1"/>
  <c r="BM1302" i="1" s="1"/>
  <c r="BM1303" i="1" s="1"/>
  <c r="BM1304" i="1" s="1"/>
  <c r="BM1305" i="1" s="1"/>
  <c r="BM1306" i="1" s="1"/>
  <c r="BM1307" i="1" s="1"/>
  <c r="BM1308" i="1" s="1"/>
  <c r="BM1309" i="1" s="1"/>
  <c r="BM1310" i="1" s="1"/>
  <c r="BM1311" i="1" s="1"/>
  <c r="BM1312" i="1" s="1"/>
  <c r="BM1313" i="1" s="1"/>
  <c r="BM1314" i="1" s="1"/>
  <c r="BM1315" i="1" s="1"/>
  <c r="BM1316" i="1" s="1"/>
  <c r="BM1317" i="1" s="1"/>
  <c r="BM1318" i="1" s="1"/>
  <c r="BM1319" i="1" s="1"/>
  <c r="BM1320" i="1" s="1"/>
  <c r="BM1321" i="1" s="1"/>
  <c r="BM1322" i="1" s="1"/>
  <c r="BM1323" i="1" s="1"/>
  <c r="BM1324" i="1" s="1"/>
  <c r="BM1325" i="1" s="1"/>
  <c r="BM1326" i="1" s="1"/>
  <c r="BM1327" i="1" s="1"/>
  <c r="BM1328" i="1" s="1"/>
  <c r="BM1329" i="1" s="1"/>
  <c r="BM1330" i="1" s="1"/>
  <c r="BM1331" i="1" s="1"/>
  <c r="BM1332" i="1" s="1"/>
  <c r="BM1333" i="1" s="1"/>
  <c r="BM1334" i="1" s="1"/>
  <c r="BM1335" i="1" s="1"/>
  <c r="BM1336" i="1" s="1"/>
  <c r="BM1337" i="1" s="1"/>
  <c r="BM1338" i="1" s="1"/>
  <c r="BM1339" i="1" s="1"/>
  <c r="BM1340" i="1" s="1"/>
  <c r="BM1341" i="1" s="1"/>
  <c r="BM1342" i="1" s="1"/>
  <c r="BM1343" i="1" s="1"/>
  <c r="BM1344" i="1" s="1"/>
  <c r="BM1345" i="1" s="1"/>
  <c r="BM1346" i="1" s="1"/>
  <c r="BM1347" i="1" s="1"/>
  <c r="BM1348" i="1" s="1"/>
  <c r="BM1349" i="1" s="1"/>
  <c r="BM1350" i="1" s="1"/>
  <c r="BM1351" i="1" s="1"/>
  <c r="BM1352" i="1" s="1"/>
  <c r="BM1353" i="1" s="1"/>
  <c r="BM1354" i="1" s="1"/>
  <c r="BM1355" i="1" s="1"/>
  <c r="BM1356" i="1" s="1"/>
  <c r="BM1357" i="1" s="1"/>
  <c r="BM1358" i="1" s="1"/>
  <c r="BM1359" i="1" s="1"/>
  <c r="BM1360" i="1" s="1"/>
  <c r="BM1361" i="1" s="1"/>
  <c r="BM1362" i="1" s="1"/>
  <c r="BM1363" i="1" s="1"/>
  <c r="BM1364" i="1" s="1"/>
  <c r="BM1365" i="1" s="1"/>
  <c r="BM1366" i="1" s="1"/>
  <c r="BM1367" i="1" s="1"/>
  <c r="BM1368" i="1" s="1"/>
  <c r="BM1369" i="1" s="1"/>
  <c r="BM1370" i="1" s="1"/>
  <c r="BM1371" i="1" s="1"/>
  <c r="BM1372" i="1" s="1"/>
  <c r="BM1373" i="1" s="1"/>
  <c r="BM1374" i="1" s="1"/>
  <c r="BM1375" i="1" s="1"/>
  <c r="BM1376" i="1" s="1"/>
  <c r="BM1377" i="1" s="1"/>
  <c r="BM1378" i="1" s="1"/>
  <c r="BM1379" i="1" s="1"/>
  <c r="BM1380" i="1" s="1"/>
  <c r="BM1381" i="1" s="1"/>
  <c r="BM1382" i="1" s="1"/>
  <c r="BM1383" i="1" s="1"/>
  <c r="BM1384" i="1" s="1"/>
  <c r="BM1385" i="1" s="1"/>
  <c r="BM1386" i="1" s="1"/>
  <c r="BM1387" i="1" s="1"/>
  <c r="BM1388" i="1" s="1"/>
  <c r="BM1389" i="1" s="1"/>
  <c r="BM1390" i="1" s="1"/>
  <c r="BM1391" i="1" s="1"/>
  <c r="BM1392" i="1" s="1"/>
  <c r="BM1393" i="1" s="1"/>
  <c r="BM1394" i="1" s="1"/>
  <c r="BM1395" i="1" s="1"/>
  <c r="BM1396" i="1" s="1"/>
  <c r="BM1397" i="1" s="1"/>
  <c r="BM1398" i="1" s="1"/>
  <c r="BM1399" i="1" s="1"/>
  <c r="BM1400" i="1" s="1"/>
  <c r="BM1401" i="1" s="1"/>
  <c r="BM1402" i="1" s="1"/>
  <c r="BM1403" i="1" s="1"/>
  <c r="BM1404" i="1" s="1"/>
  <c r="BM1405" i="1" s="1"/>
  <c r="BM1406" i="1" s="1"/>
  <c r="BM1407" i="1" s="1"/>
  <c r="BM1408" i="1" s="1"/>
  <c r="BM1409" i="1" s="1"/>
  <c r="BM1410" i="1" s="1"/>
  <c r="BM1411" i="1" s="1"/>
  <c r="BM1412" i="1" s="1"/>
  <c r="BM1413" i="1" s="1"/>
  <c r="BM1414" i="1" s="1"/>
  <c r="BM1415" i="1" s="1"/>
  <c r="BM1416" i="1" s="1"/>
  <c r="BM1417" i="1" s="1"/>
  <c r="BM1418" i="1" s="1"/>
  <c r="BM1419" i="1" s="1"/>
  <c r="BM1420" i="1" s="1"/>
  <c r="BM1421" i="1" s="1"/>
  <c r="BM1422" i="1" s="1"/>
  <c r="BM1423" i="1" s="1"/>
  <c r="BM1424" i="1" s="1"/>
  <c r="BM1425" i="1" s="1"/>
  <c r="BM1426" i="1" s="1"/>
  <c r="BM1427" i="1" s="1"/>
  <c r="BM1428" i="1" s="1"/>
  <c r="BM1429" i="1" s="1"/>
  <c r="BM1430" i="1" s="1"/>
  <c r="BM1431" i="1" s="1"/>
  <c r="BM1432" i="1" s="1"/>
  <c r="BM1433" i="1" s="1"/>
  <c r="BM1434" i="1" s="1"/>
  <c r="BM1435" i="1" s="1"/>
  <c r="BM1436" i="1" s="1"/>
  <c r="BM1437" i="1" s="1"/>
  <c r="BM1438" i="1" s="1"/>
  <c r="BM1439" i="1" s="1"/>
  <c r="BM1440" i="1" s="1"/>
  <c r="BM1441" i="1" s="1"/>
  <c r="BM1442" i="1" s="1"/>
  <c r="BM1443" i="1" s="1"/>
  <c r="BM1444" i="1" s="1"/>
  <c r="BM1445" i="1" s="1"/>
  <c r="BM1446" i="1" s="1"/>
  <c r="BM1447" i="1" s="1"/>
  <c r="BM1448" i="1" s="1"/>
  <c r="BM1449" i="1" s="1"/>
  <c r="BM1450" i="1" s="1"/>
  <c r="BM1451" i="1" s="1"/>
  <c r="BM1452" i="1" s="1"/>
  <c r="BM1453" i="1" s="1"/>
  <c r="BM1454" i="1" s="1"/>
  <c r="BM1455" i="1" s="1"/>
  <c r="BM1456" i="1" s="1"/>
  <c r="BM1457" i="1" s="1"/>
  <c r="BM1458" i="1" s="1"/>
  <c r="BM1459" i="1" s="1"/>
  <c r="BM1460" i="1" s="1"/>
  <c r="BM1461" i="1" s="1"/>
  <c r="BM1462" i="1" s="1"/>
  <c r="BM1463" i="1" s="1"/>
  <c r="BM1464" i="1" s="1"/>
  <c r="BM1465" i="1" s="1"/>
  <c r="BM1466" i="1" s="1"/>
  <c r="BM1467" i="1" s="1"/>
  <c r="BM1468" i="1" s="1"/>
  <c r="BM1469" i="1" s="1"/>
  <c r="BM1470" i="1" s="1"/>
  <c r="BM1471" i="1" s="1"/>
  <c r="BM1472" i="1" s="1"/>
  <c r="BM1473" i="1" s="1"/>
  <c r="BM1474" i="1" s="1"/>
  <c r="BM1475" i="1" s="1"/>
  <c r="BM1476" i="1" s="1"/>
  <c r="BM1477" i="1" s="1"/>
  <c r="BM1478" i="1" s="1"/>
  <c r="BM1479" i="1" s="1"/>
  <c r="BM1480" i="1" s="1"/>
  <c r="BM1481" i="1" s="1"/>
  <c r="BM1482" i="1" s="1"/>
  <c r="BM1483" i="1" s="1"/>
  <c r="BM1484" i="1" s="1"/>
  <c r="BM1485" i="1" s="1"/>
  <c r="BM1486" i="1" s="1"/>
  <c r="BM1487" i="1" s="1"/>
  <c r="BM1488" i="1" s="1"/>
  <c r="BM1489" i="1" s="1"/>
  <c r="BM1490" i="1" s="1"/>
  <c r="BM1491" i="1" s="1"/>
  <c r="BM1492" i="1" s="1"/>
  <c r="BM1493" i="1" s="1"/>
  <c r="BM1494" i="1" s="1"/>
  <c r="BM1495" i="1" s="1"/>
  <c r="BM1496" i="1" s="1"/>
  <c r="BM1497" i="1" s="1"/>
  <c r="BM1498" i="1" s="1"/>
  <c r="BM1499" i="1" s="1"/>
  <c r="BM1500" i="1" s="1"/>
  <c r="BM1501" i="1" s="1"/>
  <c r="BM1502" i="1" s="1"/>
  <c r="BM1503" i="1" s="1"/>
  <c r="BM1504" i="1" s="1"/>
  <c r="BM1505" i="1" s="1"/>
  <c r="BM1506" i="1" s="1"/>
  <c r="BM1507" i="1" s="1"/>
  <c r="BM1508" i="1" s="1"/>
  <c r="BM1509" i="1" s="1"/>
  <c r="BM1510" i="1" s="1"/>
  <c r="BM1511" i="1" s="1"/>
  <c r="BM1512" i="1" s="1"/>
  <c r="BM1513" i="1" s="1"/>
  <c r="BM1514" i="1" s="1"/>
  <c r="BM1515" i="1" s="1"/>
  <c r="BM1516" i="1" s="1"/>
  <c r="BM1517" i="1" s="1"/>
  <c r="BM1518" i="1" s="1"/>
  <c r="BM1519" i="1" s="1"/>
  <c r="BM1520" i="1" s="1"/>
  <c r="BM1521" i="1" s="1"/>
  <c r="BM1522" i="1" s="1"/>
  <c r="BM1523" i="1" s="1"/>
  <c r="BM1524" i="1" s="1"/>
  <c r="BM1525" i="1" s="1"/>
  <c r="BM1526" i="1" s="1"/>
  <c r="BM1527" i="1" s="1"/>
  <c r="BM1528" i="1" s="1"/>
  <c r="BM1529" i="1" s="1"/>
  <c r="BM1530" i="1" s="1"/>
  <c r="BM1531" i="1" s="1"/>
  <c r="BM1532" i="1" s="1"/>
  <c r="BM1533" i="1" s="1"/>
  <c r="BM1534" i="1" s="1"/>
  <c r="BM1535" i="1" s="1"/>
  <c r="BM1536" i="1" s="1"/>
  <c r="BM1537" i="1" s="1"/>
  <c r="BM1538" i="1" s="1"/>
  <c r="BM1539" i="1" s="1"/>
  <c r="BM1540" i="1" s="1"/>
  <c r="BM1541" i="1" s="1"/>
  <c r="BM1542" i="1" s="1"/>
  <c r="BM1543" i="1" s="1"/>
  <c r="BM1544" i="1" s="1"/>
  <c r="BM1545" i="1" s="1"/>
  <c r="BM1546" i="1" s="1"/>
  <c r="BM1547" i="1" s="1"/>
  <c r="BM1548" i="1" s="1"/>
  <c r="BM1549" i="1" s="1"/>
  <c r="BM1550" i="1" s="1"/>
  <c r="BM1551" i="1" s="1"/>
  <c r="BM1552" i="1" s="1"/>
  <c r="BM1553" i="1" s="1"/>
  <c r="BM1554" i="1" s="1"/>
  <c r="BM1555" i="1" s="1"/>
  <c r="BM1556" i="1" s="1"/>
  <c r="BM1557" i="1" s="1"/>
  <c r="BM1558" i="1" s="1"/>
  <c r="BM1559" i="1" s="1"/>
  <c r="BM1560" i="1" s="1"/>
  <c r="BM1561" i="1" s="1"/>
  <c r="BM1562" i="1" s="1"/>
  <c r="BM1563" i="1" s="1"/>
  <c r="BM1564" i="1" s="1"/>
  <c r="BM1565" i="1" s="1"/>
  <c r="BM1566" i="1" s="1"/>
  <c r="BM1567" i="1" s="1"/>
  <c r="BM1568" i="1" s="1"/>
  <c r="BM1569" i="1" s="1"/>
  <c r="BM1570" i="1" s="1"/>
  <c r="BM1571" i="1" s="1"/>
  <c r="BM1572" i="1" s="1"/>
  <c r="BM1573" i="1" s="1"/>
  <c r="BM1574" i="1" s="1"/>
  <c r="BM1575" i="1" s="1"/>
  <c r="BM1576" i="1" s="1"/>
  <c r="BM1577" i="1" s="1"/>
  <c r="BM1578" i="1" s="1"/>
  <c r="BM1579" i="1" s="1"/>
  <c r="BM1580" i="1" s="1"/>
  <c r="BM1581" i="1" s="1"/>
  <c r="BM1582" i="1" s="1"/>
  <c r="BM1583" i="1" s="1"/>
  <c r="BM1584" i="1" s="1"/>
  <c r="BM1585" i="1" s="1"/>
  <c r="BM1586" i="1" s="1"/>
  <c r="BM1587" i="1" s="1"/>
  <c r="BM1588" i="1" s="1"/>
  <c r="BM1589" i="1" s="1"/>
  <c r="BM1590" i="1" s="1"/>
  <c r="BM1591" i="1" s="1"/>
  <c r="BM1592" i="1" s="1"/>
  <c r="BM1593" i="1" s="1"/>
  <c r="BM1594" i="1" s="1"/>
  <c r="BM1595" i="1" s="1"/>
  <c r="BM1596" i="1" s="1"/>
  <c r="BM1597" i="1" s="1"/>
  <c r="BM1598" i="1" s="1"/>
  <c r="BM1599" i="1" s="1"/>
  <c r="BM1600" i="1" s="1"/>
  <c r="BM1601" i="1" s="1"/>
  <c r="BM1602" i="1" s="1"/>
  <c r="BM1603" i="1" s="1"/>
  <c r="BM1604" i="1" s="1"/>
  <c r="BM1605" i="1" s="1"/>
  <c r="BM1606" i="1" s="1"/>
  <c r="BM1607" i="1" s="1"/>
  <c r="BM1608" i="1" s="1"/>
  <c r="BM1609" i="1" s="1"/>
  <c r="BM1610" i="1" s="1"/>
  <c r="BM1611" i="1" s="1"/>
  <c r="BM1612" i="1" s="1"/>
  <c r="BM1613" i="1" s="1"/>
  <c r="BM1614" i="1" s="1"/>
  <c r="BM1615" i="1" s="1"/>
  <c r="BM1616" i="1" s="1"/>
  <c r="BM1617" i="1" s="1"/>
  <c r="BM1618" i="1" s="1"/>
  <c r="BM1619" i="1" s="1"/>
  <c r="BM1620" i="1" s="1"/>
  <c r="BM1621" i="1" s="1"/>
  <c r="BM1622" i="1" s="1"/>
  <c r="BM1623" i="1" s="1"/>
  <c r="BM1624" i="1" s="1"/>
  <c r="BM1625" i="1" s="1"/>
  <c r="BM1626" i="1" s="1"/>
  <c r="BM1627" i="1" s="1"/>
  <c r="BM1628" i="1" s="1"/>
  <c r="BM1629" i="1" s="1"/>
  <c r="BM1630" i="1" s="1"/>
  <c r="BM1631" i="1" s="1"/>
  <c r="BM1632" i="1" s="1"/>
  <c r="BM1633" i="1" s="1"/>
  <c r="BM1634" i="1" s="1"/>
  <c r="BM1635" i="1" s="1"/>
  <c r="BM1636" i="1" s="1"/>
  <c r="BM1637" i="1" s="1"/>
  <c r="BM1638" i="1" s="1"/>
  <c r="BM1639" i="1" s="1"/>
  <c r="BM1640" i="1" s="1"/>
  <c r="BM1641" i="1" s="1"/>
  <c r="BM1642" i="1" s="1"/>
  <c r="BM1643" i="1" s="1"/>
  <c r="BM1644" i="1" s="1"/>
  <c r="BM1645" i="1" s="1"/>
  <c r="BM1646" i="1" s="1"/>
  <c r="BM1647" i="1" s="1"/>
  <c r="BM1648" i="1" s="1"/>
  <c r="BM1649" i="1" s="1"/>
  <c r="BM1650" i="1" s="1"/>
  <c r="BM1651" i="1" s="1"/>
  <c r="BM1652" i="1" s="1"/>
  <c r="BM1653" i="1" s="1"/>
  <c r="BM1654" i="1" s="1"/>
  <c r="BM1655" i="1" s="1"/>
  <c r="BM1656" i="1" s="1"/>
  <c r="BM1657" i="1" s="1"/>
  <c r="BM1658" i="1" s="1"/>
  <c r="BM1659" i="1" s="1"/>
  <c r="BM1660" i="1" s="1"/>
  <c r="BM1661" i="1" s="1"/>
  <c r="BM1662" i="1" s="1"/>
  <c r="BM1663" i="1" s="1"/>
  <c r="BM1664" i="1" s="1"/>
  <c r="BM1665" i="1" s="1"/>
  <c r="BM1666" i="1" s="1"/>
  <c r="BM1667" i="1" s="1"/>
  <c r="BM1668" i="1" s="1"/>
  <c r="BM1669" i="1" s="1"/>
  <c r="BM1670" i="1" s="1"/>
  <c r="BM1671" i="1" s="1"/>
  <c r="BM1672" i="1" s="1"/>
  <c r="BM1673" i="1" s="1"/>
  <c r="BM1674" i="1" s="1"/>
  <c r="BM1675" i="1" s="1"/>
  <c r="BM1676" i="1" s="1"/>
  <c r="BM1677" i="1" s="1"/>
  <c r="BM1678" i="1" s="1"/>
  <c r="BM1679" i="1" s="1"/>
  <c r="BM1680" i="1" s="1"/>
  <c r="BM1681" i="1" s="1"/>
  <c r="BM1682" i="1" s="1"/>
  <c r="BM1683" i="1" s="1"/>
  <c r="BM1684" i="1" s="1"/>
  <c r="BM1685" i="1" s="1"/>
  <c r="BM1686" i="1" s="1"/>
  <c r="BM1687" i="1" s="1"/>
  <c r="BM1688" i="1" s="1"/>
  <c r="BM1689" i="1" s="1"/>
  <c r="BM1690" i="1" s="1"/>
  <c r="BM1691" i="1" s="1"/>
  <c r="BM1692" i="1" s="1"/>
  <c r="BM1693" i="1" s="1"/>
  <c r="BM1694" i="1" s="1"/>
  <c r="BM1695" i="1" s="1"/>
  <c r="BM1696" i="1" s="1"/>
  <c r="BM1697" i="1" s="1"/>
  <c r="BM1698" i="1" s="1"/>
  <c r="BM1699" i="1" s="1"/>
  <c r="BM1700" i="1" s="1"/>
  <c r="BM1701" i="1" s="1"/>
  <c r="BM1702" i="1" s="1"/>
  <c r="BM1703" i="1" s="1"/>
  <c r="BM1704" i="1" s="1"/>
  <c r="BM1705" i="1" s="1"/>
  <c r="BM1706" i="1" s="1"/>
  <c r="BM1707" i="1" s="1"/>
  <c r="BM1708" i="1" s="1"/>
  <c r="BM1709" i="1" s="1"/>
  <c r="BM1710" i="1" s="1"/>
  <c r="BM1711" i="1" s="1"/>
  <c r="BM1712" i="1" s="1"/>
  <c r="BM1713" i="1" s="1"/>
  <c r="BM1714" i="1" s="1"/>
  <c r="BM1715" i="1" s="1"/>
  <c r="BM1716" i="1" s="1"/>
  <c r="BM1717" i="1" s="1"/>
  <c r="BM1718" i="1" s="1"/>
  <c r="BM1719" i="1" s="1"/>
  <c r="BM1720" i="1" s="1"/>
  <c r="BM1721" i="1" s="1"/>
  <c r="BM1722" i="1" s="1"/>
  <c r="BM1723" i="1" s="1"/>
  <c r="BM1724" i="1" s="1"/>
  <c r="BM1725" i="1" s="1"/>
  <c r="BM1726" i="1" s="1"/>
  <c r="BM1727" i="1" s="1"/>
  <c r="BM1728" i="1" s="1"/>
  <c r="BM1729" i="1" s="1"/>
  <c r="BM1730" i="1" s="1"/>
  <c r="G335" i="18"/>
  <c r="L335" i="18" s="1"/>
  <c r="K335" i="18"/>
  <c r="I215" i="18"/>
  <c r="K215" i="18"/>
  <c r="G101" i="18"/>
  <c r="L101" i="18" s="1"/>
  <c r="K101" i="18"/>
  <c r="I11" i="18"/>
  <c r="I10" i="18"/>
  <c r="C17" i="20"/>
  <c r="K17" i="20" s="1"/>
  <c r="D17" i="20"/>
  <c r="L17" i="20" s="1"/>
  <c r="I322" i="18"/>
  <c r="I273" i="18"/>
  <c r="G233" i="18"/>
  <c r="L233" i="18" s="1"/>
  <c r="K233" i="18"/>
  <c r="I230" i="18"/>
  <c r="I231" i="18"/>
  <c r="I202" i="18"/>
  <c r="I203" i="18"/>
  <c r="K181" i="18"/>
  <c r="I177" i="18"/>
  <c r="G142" i="18"/>
  <c r="L142" i="18" s="1"/>
  <c r="I92" i="18"/>
  <c r="I91" i="18"/>
  <c r="G84" i="18"/>
  <c r="H84" i="18" s="1"/>
  <c r="G67" i="18"/>
  <c r="L67" i="18" s="1"/>
  <c r="K59" i="18"/>
  <c r="G55" i="18"/>
  <c r="L55" i="18" s="1"/>
  <c r="K55" i="18"/>
  <c r="G25" i="18"/>
  <c r="L25" i="18" s="1"/>
  <c r="K25" i="18"/>
  <c r="G359" i="18"/>
  <c r="L359" i="18" s="1"/>
  <c r="G137" i="18"/>
  <c r="L137" i="18" s="1"/>
  <c r="K137" i="18"/>
  <c r="K106" i="18"/>
  <c r="G106" i="18"/>
  <c r="L106" i="18" s="1"/>
  <c r="G44" i="18"/>
  <c r="L44" i="18" s="1"/>
  <c r="I356" i="18"/>
  <c r="H349" i="18"/>
  <c r="I342" i="18"/>
  <c r="I336" i="18"/>
  <c r="G333" i="18"/>
  <c r="L333" i="18" s="1"/>
  <c r="G319" i="18"/>
  <c r="L319" i="18" s="1"/>
  <c r="G297" i="18"/>
  <c r="L297" i="18" s="1"/>
  <c r="G221" i="18"/>
  <c r="L221" i="18" s="1"/>
  <c r="K221" i="18"/>
  <c r="I67" i="18"/>
  <c r="G39" i="18"/>
  <c r="L39" i="18" s="1"/>
  <c r="C5" i="20"/>
  <c r="K5" i="20" s="1"/>
  <c r="D5" i="20"/>
  <c r="L5" i="20" s="1"/>
  <c r="J5" i="20"/>
  <c r="I364" i="18"/>
  <c r="G353" i="18"/>
  <c r="L353" i="18" s="1"/>
  <c r="K351" i="18"/>
  <c r="K347" i="18"/>
  <c r="K321" i="18"/>
  <c r="I282" i="18"/>
  <c r="K255" i="18"/>
  <c r="G255" i="18"/>
  <c r="L255" i="18" s="1"/>
  <c r="G247" i="18"/>
  <c r="L247" i="18" s="1"/>
  <c r="K247" i="18"/>
  <c r="G237" i="18"/>
  <c r="L237" i="18" s="1"/>
  <c r="K237" i="18"/>
  <c r="G213" i="18"/>
  <c r="L213" i="18" s="1"/>
  <c r="K213" i="18"/>
  <c r="G158" i="18"/>
  <c r="L158" i="18" s="1"/>
  <c r="G147" i="18"/>
  <c r="L147" i="18" s="1"/>
  <c r="G49" i="18"/>
  <c r="L49" i="18" s="1"/>
  <c r="G19" i="18"/>
  <c r="L19" i="18" s="1"/>
  <c r="I314" i="18"/>
  <c r="L307" i="18"/>
  <c r="I283" i="18"/>
  <c r="G207" i="18"/>
  <c r="L207" i="18" s="1"/>
  <c r="G130" i="18"/>
  <c r="L130" i="18" s="1"/>
  <c r="K130" i="18"/>
  <c r="G121" i="18"/>
  <c r="L121" i="18" s="1"/>
  <c r="G85" i="18"/>
  <c r="L85" i="18" s="1"/>
  <c r="K85" i="18"/>
  <c r="K65" i="18"/>
  <c r="I65" i="18"/>
  <c r="G47" i="18"/>
  <c r="L47" i="18" s="1"/>
  <c r="K47" i="18"/>
  <c r="G12" i="18"/>
  <c r="L12" i="18" s="1"/>
  <c r="K359" i="18"/>
  <c r="G229" i="18"/>
  <c r="L229" i="18" s="1"/>
  <c r="K229" i="18"/>
  <c r="G227" i="18"/>
  <c r="L227" i="18" s="1"/>
  <c r="K227" i="18"/>
  <c r="K223" i="18"/>
  <c r="I222" i="18"/>
  <c r="I223" i="18"/>
  <c r="I214" i="18"/>
  <c r="K185" i="18"/>
  <c r="I158" i="18"/>
  <c r="G108" i="18"/>
  <c r="L108" i="18" s="1"/>
  <c r="K90" i="18"/>
  <c r="G90" i="18"/>
  <c r="L90" i="18" s="1"/>
  <c r="G75" i="18"/>
  <c r="L75" i="18" s="1"/>
  <c r="K75" i="18"/>
  <c r="G71" i="18"/>
  <c r="L71" i="18" s="1"/>
  <c r="G52" i="18"/>
  <c r="L52" i="18" s="1"/>
  <c r="G48" i="18"/>
  <c r="L48" i="18" s="1"/>
  <c r="K7" i="18"/>
  <c r="G7" i="18"/>
  <c r="L7" i="18" s="1"/>
  <c r="I359" i="18"/>
  <c r="I256" i="18"/>
  <c r="I257" i="18"/>
  <c r="G251" i="18"/>
  <c r="L251" i="18" s="1"/>
  <c r="K251" i="18"/>
  <c r="G241" i="18"/>
  <c r="L241" i="18" s="1"/>
  <c r="K241" i="18"/>
  <c r="I238" i="18"/>
  <c r="I239" i="18"/>
  <c r="G153" i="18"/>
  <c r="L153" i="18" s="1"/>
  <c r="K153" i="18"/>
  <c r="G150" i="18"/>
  <c r="L150" i="18" s="1"/>
  <c r="K150" i="18"/>
  <c r="G134" i="18"/>
  <c r="L134" i="18" s="1"/>
  <c r="G124" i="18"/>
  <c r="L124" i="18" s="1"/>
  <c r="K41" i="18"/>
  <c r="J17" i="20"/>
  <c r="D10" i="20"/>
  <c r="L10" i="20" s="1"/>
  <c r="G273" i="18"/>
  <c r="L273" i="18" s="1"/>
  <c r="G250" i="18"/>
  <c r="L250" i="18" s="1"/>
  <c r="K249" i="18"/>
  <c r="I216" i="18"/>
  <c r="G214" i="18"/>
  <c r="L214" i="18" s="1"/>
  <c r="I210" i="18"/>
  <c r="L169" i="18"/>
  <c r="K165" i="18"/>
  <c r="K157" i="18"/>
  <c r="K149" i="18"/>
  <c r="K133" i="18"/>
  <c r="K104" i="18"/>
  <c r="K66" i="18"/>
  <c r="I40" i="18"/>
  <c r="G32" i="18"/>
  <c r="L32" i="18" s="1"/>
  <c r="C10" i="20"/>
  <c r="K10" i="20" s="1"/>
  <c r="I330" i="18"/>
  <c r="I312" i="18"/>
  <c r="I306" i="18"/>
  <c r="G257" i="18"/>
  <c r="L257" i="18" s="1"/>
  <c r="I186" i="18"/>
  <c r="I96" i="18"/>
  <c r="G80" i="18"/>
  <c r="K77" i="18"/>
  <c r="I71" i="18"/>
  <c r="K67" i="18"/>
  <c r="G33" i="18"/>
  <c r="L33" i="18" s="1"/>
  <c r="K12" i="18"/>
  <c r="J18" i="20"/>
  <c r="I334" i="18"/>
  <c r="G313" i="18"/>
  <c r="L313" i="18" s="1"/>
  <c r="I296" i="18"/>
  <c r="I290" i="18"/>
  <c r="I17" i="18"/>
  <c r="D18" i="20"/>
  <c r="L18" i="20" s="1"/>
  <c r="D9" i="20"/>
  <c r="L9" i="20" s="1"/>
  <c r="I105" i="18"/>
  <c r="G43" i="18"/>
  <c r="L43" i="18" s="1"/>
  <c r="K39" i="18"/>
  <c r="G5" i="18"/>
  <c r="L5" i="18" s="1"/>
  <c r="J21" i="20"/>
  <c r="J2" i="20"/>
  <c r="G281" i="18"/>
  <c r="L281" i="18" s="1"/>
  <c r="I188" i="18"/>
  <c r="K169" i="18"/>
  <c r="G165" i="18"/>
  <c r="L165" i="18" s="1"/>
  <c r="G157" i="18"/>
  <c r="L157" i="18" s="1"/>
  <c r="M158" i="18" s="1"/>
  <c r="G133" i="18"/>
  <c r="L133" i="18" s="1"/>
  <c r="G100" i="18"/>
  <c r="L100" i="18" s="1"/>
  <c r="G66" i="18"/>
  <c r="L66" i="18" s="1"/>
  <c r="D2" i="20"/>
  <c r="L2" i="20" s="1"/>
  <c r="G305" i="18"/>
  <c r="L305" i="18" s="1"/>
  <c r="I298" i="18"/>
  <c r="I288" i="18"/>
  <c r="G161" i="18"/>
  <c r="L161" i="18" s="1"/>
  <c r="I129" i="18"/>
  <c r="G76" i="18"/>
  <c r="L76" i="18" s="1"/>
  <c r="I56" i="18"/>
  <c r="I47" i="18"/>
  <c r="K43" i="18"/>
  <c r="I361" i="18"/>
  <c r="I360" i="18"/>
  <c r="K348" i="18"/>
  <c r="G348" i="18"/>
  <c r="K342" i="18"/>
  <c r="G342" i="18"/>
  <c r="G360" i="18"/>
  <c r="L360" i="18" s="1"/>
  <c r="K360" i="18"/>
  <c r="G361" i="18"/>
  <c r="L361" i="18" s="1"/>
  <c r="G357" i="18"/>
  <c r="L357" i="18" s="1"/>
  <c r="I345" i="18"/>
  <c r="I344" i="18"/>
  <c r="K356" i="18"/>
  <c r="G356" i="18"/>
  <c r="K350" i="18"/>
  <c r="G350" i="18"/>
  <c r="G344" i="18"/>
  <c r="L344" i="18" s="1"/>
  <c r="K344" i="18"/>
  <c r="G339" i="18"/>
  <c r="L339" i="18" s="1"/>
  <c r="G362" i="18"/>
  <c r="L362" i="18" s="1"/>
  <c r="M363" i="18" s="1"/>
  <c r="K362" i="18"/>
  <c r="G341" i="18"/>
  <c r="L341" i="18" s="1"/>
  <c r="G354" i="18"/>
  <c r="L354" i="18" s="1"/>
  <c r="K354" i="18"/>
  <c r="I353" i="18"/>
  <c r="I352" i="18"/>
  <c r="K343" i="18"/>
  <c r="K340" i="18"/>
  <c r="G340" i="18"/>
  <c r="K364" i="18"/>
  <c r="G364" i="18"/>
  <c r="K358" i="18"/>
  <c r="G358" i="18"/>
  <c r="G352" i="18"/>
  <c r="L352" i="18" s="1"/>
  <c r="K352" i="18"/>
  <c r="G346" i="18"/>
  <c r="L346" i="18" s="1"/>
  <c r="K346" i="18"/>
  <c r="G332" i="18"/>
  <c r="K332" i="18"/>
  <c r="G291" i="18"/>
  <c r="L291" i="18" s="1"/>
  <c r="K291" i="18"/>
  <c r="G355" i="18"/>
  <c r="L355" i="18" s="1"/>
  <c r="G337" i="18"/>
  <c r="K337" i="18"/>
  <c r="K333" i="18"/>
  <c r="G329" i="18"/>
  <c r="L329" i="18" s="1"/>
  <c r="G326" i="18"/>
  <c r="L326" i="18" s="1"/>
  <c r="M326" i="18" s="1"/>
  <c r="K326" i="18"/>
  <c r="H325" i="18"/>
  <c r="G311" i="18"/>
  <c r="L311" i="18" s="1"/>
  <c r="I309" i="18"/>
  <c r="I308" i="18"/>
  <c r="G295" i="18"/>
  <c r="L295" i="18" s="1"/>
  <c r="I293" i="18"/>
  <c r="I292" i="18"/>
  <c r="G279" i="18"/>
  <c r="L279" i="18" s="1"/>
  <c r="I277" i="18"/>
  <c r="I276" i="18"/>
  <c r="G263" i="18"/>
  <c r="L263" i="18" s="1"/>
  <c r="I261" i="18"/>
  <c r="I260" i="18"/>
  <c r="I252" i="18"/>
  <c r="I246" i="18"/>
  <c r="I247" i="18"/>
  <c r="I147" i="18"/>
  <c r="K147" i="18"/>
  <c r="K320" i="18"/>
  <c r="G320" i="18"/>
  <c r="K306" i="18"/>
  <c r="G306" i="18"/>
  <c r="K288" i="18"/>
  <c r="G288" i="18"/>
  <c r="G286" i="18"/>
  <c r="L286" i="18" s="1"/>
  <c r="K286" i="18"/>
  <c r="K272" i="18"/>
  <c r="G272" i="18"/>
  <c r="G243" i="18"/>
  <c r="L243" i="18" s="1"/>
  <c r="K243" i="18"/>
  <c r="I219" i="18"/>
  <c r="I218" i="18"/>
  <c r="G62" i="18"/>
  <c r="L62" i="18" s="1"/>
  <c r="K62" i="18"/>
  <c r="K336" i="18"/>
  <c r="G336" i="18"/>
  <c r="G309" i="18"/>
  <c r="L309" i="18" s="1"/>
  <c r="G308" i="18"/>
  <c r="L308" i="18" s="1"/>
  <c r="K308" i="18"/>
  <c r="G293" i="18"/>
  <c r="L293" i="18" s="1"/>
  <c r="G292" i="18"/>
  <c r="L292" i="18" s="1"/>
  <c r="K292" i="18"/>
  <c r="G277" i="18"/>
  <c r="L277" i="18" s="1"/>
  <c r="G276" i="18"/>
  <c r="L276" i="18" s="1"/>
  <c r="K276" i="18"/>
  <c r="G261" i="18"/>
  <c r="L261" i="18" s="1"/>
  <c r="G260" i="18"/>
  <c r="L260" i="18" s="1"/>
  <c r="K260" i="18"/>
  <c r="G208" i="18"/>
  <c r="K208" i="18"/>
  <c r="K186" i="18"/>
  <c r="G186" i="18"/>
  <c r="C13" i="20"/>
  <c r="K13" i="20" s="1"/>
  <c r="J13" i="20"/>
  <c r="D13" i="20"/>
  <c r="L13" i="20" s="1"/>
  <c r="K339" i="18"/>
  <c r="I337" i="18"/>
  <c r="K330" i="18"/>
  <c r="G330" i="18"/>
  <c r="L330" i="18" s="1"/>
  <c r="I327" i="18"/>
  <c r="I311" i="18"/>
  <c r="I310" i="18"/>
  <c r="I295" i="18"/>
  <c r="I294" i="18"/>
  <c r="I279" i="18"/>
  <c r="I278" i="18"/>
  <c r="I263" i="18"/>
  <c r="I262" i="18"/>
  <c r="I244" i="18"/>
  <c r="I245" i="18"/>
  <c r="G174" i="18"/>
  <c r="L174" i="18" s="1"/>
  <c r="K173" i="18"/>
  <c r="G173" i="18"/>
  <c r="L173" i="18" s="1"/>
  <c r="F148" i="18"/>
  <c r="G148" i="18" s="1"/>
  <c r="L148" i="18" s="1"/>
  <c r="G324" i="18"/>
  <c r="K324" i="18"/>
  <c r="K319" i="18"/>
  <c r="G315" i="18"/>
  <c r="L315" i="18" s="1"/>
  <c r="K314" i="18"/>
  <c r="G314" i="18"/>
  <c r="K312" i="18"/>
  <c r="G312" i="18"/>
  <c r="G310" i="18"/>
  <c r="L310" i="18" s="1"/>
  <c r="K310" i="18"/>
  <c r="K307" i="18"/>
  <c r="G299" i="18"/>
  <c r="L299" i="18" s="1"/>
  <c r="K298" i="18"/>
  <c r="G298" i="18"/>
  <c r="K296" i="18"/>
  <c r="G296" i="18"/>
  <c r="G294" i="18"/>
  <c r="L294" i="18" s="1"/>
  <c r="K294" i="18"/>
  <c r="G283" i="18"/>
  <c r="L283" i="18" s="1"/>
  <c r="K282" i="18"/>
  <c r="G282" i="18"/>
  <c r="K280" i="18"/>
  <c r="G280" i="18"/>
  <c r="G278" i="18"/>
  <c r="L278" i="18" s="1"/>
  <c r="K278" i="18"/>
  <c r="K275" i="18"/>
  <c r="G267" i="18"/>
  <c r="L267" i="18" s="1"/>
  <c r="K266" i="18"/>
  <c r="G266" i="18"/>
  <c r="K264" i="18"/>
  <c r="G264" i="18"/>
  <c r="G262" i="18"/>
  <c r="L262" i="18" s="1"/>
  <c r="K262" i="18"/>
  <c r="K259" i="18"/>
  <c r="G254" i="18"/>
  <c r="L254" i="18" s="1"/>
  <c r="K254" i="18"/>
  <c r="I362" i="18"/>
  <c r="I354" i="18"/>
  <c r="I346" i="18"/>
  <c r="G334" i="18"/>
  <c r="L334" i="18" s="1"/>
  <c r="K334" i="18"/>
  <c r="I331" i="18"/>
  <c r="H327" i="18"/>
  <c r="K325" i="18"/>
  <c r="I317" i="18"/>
  <c r="I316" i="18"/>
  <c r="G303" i="18"/>
  <c r="L303" i="18" s="1"/>
  <c r="I301" i="18"/>
  <c r="I300" i="18"/>
  <c r="G287" i="18"/>
  <c r="L287" i="18" s="1"/>
  <c r="I285" i="18"/>
  <c r="I284" i="18"/>
  <c r="G271" i="18"/>
  <c r="L271" i="18" s="1"/>
  <c r="I269" i="18"/>
  <c r="I268" i="18"/>
  <c r="I242" i="18"/>
  <c r="I243" i="18"/>
  <c r="I363" i="18"/>
  <c r="I355" i="18"/>
  <c r="I347" i="18"/>
  <c r="K338" i="18"/>
  <c r="G338" i="18"/>
  <c r="L338" i="18" s="1"/>
  <c r="K328" i="18"/>
  <c r="G328" i="18"/>
  <c r="K322" i="18"/>
  <c r="G322" i="18"/>
  <c r="G317" i="18"/>
  <c r="L317" i="18" s="1"/>
  <c r="G316" i="18"/>
  <c r="L316" i="18" s="1"/>
  <c r="K316" i="18"/>
  <c r="H307" i="18"/>
  <c r="G301" i="18"/>
  <c r="L301" i="18" s="1"/>
  <c r="G300" i="18"/>
  <c r="L300" i="18" s="1"/>
  <c r="K300" i="18"/>
  <c r="G285" i="18"/>
  <c r="L285" i="18" s="1"/>
  <c r="G284" i="18"/>
  <c r="L284" i="18" s="1"/>
  <c r="K284" i="18"/>
  <c r="G269" i="18"/>
  <c r="L269" i="18" s="1"/>
  <c r="G268" i="18"/>
  <c r="L268" i="18" s="1"/>
  <c r="K268" i="18"/>
  <c r="K256" i="18"/>
  <c r="G256" i="18"/>
  <c r="L256" i="18" s="1"/>
  <c r="I250" i="18"/>
  <c r="K250" i="18"/>
  <c r="G245" i="18"/>
  <c r="L245" i="18" s="1"/>
  <c r="K245" i="18"/>
  <c r="I221" i="18"/>
  <c r="I220" i="18"/>
  <c r="G318" i="18"/>
  <c r="L318" i="18" s="1"/>
  <c r="K318" i="18"/>
  <c r="K304" i="18"/>
  <c r="G304" i="18"/>
  <c r="G302" i="18"/>
  <c r="L302" i="18" s="1"/>
  <c r="K302" i="18"/>
  <c r="K290" i="18"/>
  <c r="G290" i="18"/>
  <c r="K274" i="18"/>
  <c r="G274" i="18"/>
  <c r="G270" i="18"/>
  <c r="L270" i="18" s="1"/>
  <c r="K270" i="18"/>
  <c r="K258" i="18"/>
  <c r="G258" i="18"/>
  <c r="I335" i="18"/>
  <c r="I319" i="18"/>
  <c r="I318" i="18"/>
  <c r="K309" i="18"/>
  <c r="I303" i="18"/>
  <c r="I302" i="18"/>
  <c r="K293" i="18"/>
  <c r="I287" i="18"/>
  <c r="I286" i="18"/>
  <c r="K277" i="18"/>
  <c r="I271" i="18"/>
  <c r="I270" i="18"/>
  <c r="K261" i="18"/>
  <c r="K253" i="18"/>
  <c r="I251" i="18"/>
  <c r="G249" i="18"/>
  <c r="L249" i="18" s="1"/>
  <c r="K246" i="18"/>
  <c r="G246" i="18"/>
  <c r="L246" i="18" s="1"/>
  <c r="G218" i="18"/>
  <c r="L218" i="18" s="1"/>
  <c r="K218" i="18"/>
  <c r="K202" i="18"/>
  <c r="G202" i="18"/>
  <c r="G190" i="18"/>
  <c r="L190" i="18" s="1"/>
  <c r="K190" i="18"/>
  <c r="G159" i="18"/>
  <c r="K159" i="18"/>
  <c r="G252" i="18"/>
  <c r="L252" i="18" s="1"/>
  <c r="K252" i="18"/>
  <c r="G244" i="18"/>
  <c r="L244" i="18" s="1"/>
  <c r="K244" i="18"/>
  <c r="G242" i="18"/>
  <c r="L242" i="18" s="1"/>
  <c r="K242" i="18"/>
  <c r="I235" i="18"/>
  <c r="G225" i="18"/>
  <c r="L225" i="18" s="1"/>
  <c r="K224" i="18"/>
  <c r="G224" i="18"/>
  <c r="K222" i="18"/>
  <c r="G222" i="18"/>
  <c r="L222" i="18" s="1"/>
  <c r="M222" i="18" s="1"/>
  <c r="G220" i="18"/>
  <c r="L220" i="18" s="1"/>
  <c r="K220" i="18"/>
  <c r="G191" i="18"/>
  <c r="L191" i="18" s="1"/>
  <c r="K191" i="18"/>
  <c r="H253" i="18"/>
  <c r="K240" i="18"/>
  <c r="G240" i="18"/>
  <c r="I227" i="18"/>
  <c r="I226" i="18"/>
  <c r="I206" i="18"/>
  <c r="I207" i="18"/>
  <c r="K188" i="18"/>
  <c r="G188" i="18"/>
  <c r="G152" i="18"/>
  <c r="L152" i="18" s="1"/>
  <c r="K152" i="18"/>
  <c r="G226" i="18"/>
  <c r="L226" i="18" s="1"/>
  <c r="K226" i="18"/>
  <c r="G200" i="18"/>
  <c r="L200" i="18" s="1"/>
  <c r="K200" i="18"/>
  <c r="K248" i="18"/>
  <c r="G248" i="18"/>
  <c r="K238" i="18"/>
  <c r="G238" i="18"/>
  <c r="I237" i="18"/>
  <c r="I236" i="18"/>
  <c r="G235" i="18"/>
  <c r="L235" i="18" s="1"/>
  <c r="I229" i="18"/>
  <c r="I228" i="18"/>
  <c r="K219" i="18"/>
  <c r="K212" i="18"/>
  <c r="G212" i="18"/>
  <c r="L212" i="18" s="1"/>
  <c r="M212" i="18" s="1"/>
  <c r="F193" i="18"/>
  <c r="G193" i="18" s="1"/>
  <c r="L193" i="18" s="1"/>
  <c r="G189" i="18"/>
  <c r="L189" i="18" s="1"/>
  <c r="K189" i="18"/>
  <c r="G236" i="18"/>
  <c r="L236" i="18" s="1"/>
  <c r="K236" i="18"/>
  <c r="G234" i="18"/>
  <c r="L234" i="18" s="1"/>
  <c r="K234" i="18"/>
  <c r="K232" i="18"/>
  <c r="G232" i="18"/>
  <c r="K230" i="18"/>
  <c r="G230" i="18"/>
  <c r="L230" i="18" s="1"/>
  <c r="G228" i="18"/>
  <c r="L228" i="18" s="1"/>
  <c r="K228" i="18"/>
  <c r="G217" i="18"/>
  <c r="L217" i="18" s="1"/>
  <c r="K216" i="18"/>
  <c r="G216" i="18"/>
  <c r="G184" i="18"/>
  <c r="L184" i="18" s="1"/>
  <c r="K184" i="18"/>
  <c r="K209" i="18"/>
  <c r="G205" i="18"/>
  <c r="L205" i="18" s="1"/>
  <c r="I191" i="18"/>
  <c r="I190" i="18"/>
  <c r="K161" i="18"/>
  <c r="G151" i="18"/>
  <c r="K151" i="18"/>
  <c r="G120" i="18"/>
  <c r="L120" i="18" s="1"/>
  <c r="K120" i="18"/>
  <c r="G206" i="18"/>
  <c r="L206" i="18" s="1"/>
  <c r="M206" i="18" s="1"/>
  <c r="K206" i="18"/>
  <c r="H195" i="18"/>
  <c r="I193" i="18"/>
  <c r="I192" i="18"/>
  <c r="K175" i="18"/>
  <c r="G175" i="18"/>
  <c r="I171" i="18"/>
  <c r="G129" i="18"/>
  <c r="L129" i="18" s="1"/>
  <c r="G197" i="18"/>
  <c r="L197" i="18" s="1"/>
  <c r="K196" i="18"/>
  <c r="G196" i="18"/>
  <c r="K194" i="18"/>
  <c r="G194" i="18"/>
  <c r="G192" i="18"/>
  <c r="L192" i="18" s="1"/>
  <c r="K192" i="18"/>
  <c r="G181" i="18"/>
  <c r="L181" i="18" s="1"/>
  <c r="G176" i="18"/>
  <c r="K176" i="18"/>
  <c r="G145" i="18"/>
  <c r="L145" i="18" s="1"/>
  <c r="K145" i="18"/>
  <c r="K214" i="18"/>
  <c r="K210" i="18"/>
  <c r="G210" i="18"/>
  <c r="L210" i="18" s="1"/>
  <c r="H209" i="18"/>
  <c r="G201" i="18"/>
  <c r="L201" i="18" s="1"/>
  <c r="I199" i="18"/>
  <c r="I198" i="18"/>
  <c r="I183" i="18"/>
  <c r="I182" i="18"/>
  <c r="K166" i="18"/>
  <c r="G166" i="18"/>
  <c r="G125" i="18"/>
  <c r="K125" i="18"/>
  <c r="K79" i="18"/>
  <c r="G79" i="18"/>
  <c r="L79" i="18" s="1"/>
  <c r="K204" i="18"/>
  <c r="G204" i="18"/>
  <c r="G199" i="18"/>
  <c r="L199" i="18" s="1"/>
  <c r="G198" i="18"/>
  <c r="L198" i="18" s="1"/>
  <c r="K198" i="18"/>
  <c r="G183" i="18"/>
  <c r="L183" i="18" s="1"/>
  <c r="G182" i="18"/>
  <c r="L182" i="18" s="1"/>
  <c r="K182" i="18"/>
  <c r="G178" i="18"/>
  <c r="L178" i="18" s="1"/>
  <c r="K178" i="18"/>
  <c r="K167" i="18"/>
  <c r="G167" i="18"/>
  <c r="G156" i="18"/>
  <c r="L156" i="18" s="1"/>
  <c r="G146" i="18"/>
  <c r="L146" i="18" s="1"/>
  <c r="K146" i="18"/>
  <c r="F96" i="18"/>
  <c r="G96" i="18" s="1"/>
  <c r="L96" i="18" s="1"/>
  <c r="I211" i="18"/>
  <c r="I201" i="18"/>
  <c r="I200" i="18"/>
  <c r="I185" i="18"/>
  <c r="I184" i="18"/>
  <c r="F180" i="18"/>
  <c r="G180" i="18" s="1"/>
  <c r="L180" i="18" s="1"/>
  <c r="K172" i="18"/>
  <c r="G172" i="18"/>
  <c r="L172" i="18" s="1"/>
  <c r="G164" i="18"/>
  <c r="L164" i="18" s="1"/>
  <c r="K160" i="18"/>
  <c r="I180" i="18"/>
  <c r="K180" i="18"/>
  <c r="I172" i="18"/>
  <c r="I173" i="18"/>
  <c r="I148" i="18"/>
  <c r="K114" i="18"/>
  <c r="G114" i="18"/>
  <c r="L114" i="18" s="1"/>
  <c r="I60" i="18"/>
  <c r="I61" i="18"/>
  <c r="I179" i="18"/>
  <c r="G171" i="18"/>
  <c r="L171" i="18" s="1"/>
  <c r="I170" i="18"/>
  <c r="K162" i="18"/>
  <c r="K154" i="18"/>
  <c r="K138" i="18"/>
  <c r="G128" i="18"/>
  <c r="L128" i="18" s="1"/>
  <c r="K128" i="18"/>
  <c r="I119" i="18"/>
  <c r="K69" i="18"/>
  <c r="G69" i="18"/>
  <c r="L69" i="18" s="1"/>
  <c r="K4" i="18"/>
  <c r="G4" i="18"/>
  <c r="L4" i="18" s="1"/>
  <c r="G179" i="18"/>
  <c r="L179" i="18" s="1"/>
  <c r="I178" i="18"/>
  <c r="G170" i="18"/>
  <c r="L170" i="18" s="1"/>
  <c r="H169" i="18"/>
  <c r="G135" i="18"/>
  <c r="K135" i="18"/>
  <c r="G132" i="18"/>
  <c r="L132" i="18" s="1"/>
  <c r="I131" i="18"/>
  <c r="K131" i="18"/>
  <c r="K122" i="18"/>
  <c r="G122" i="18"/>
  <c r="L122" i="18" s="1"/>
  <c r="M122" i="18" s="1"/>
  <c r="K97" i="18"/>
  <c r="G97" i="18"/>
  <c r="L97" i="18" s="1"/>
  <c r="G92" i="18"/>
  <c r="L92" i="18" s="1"/>
  <c r="K92" i="18"/>
  <c r="G16" i="18"/>
  <c r="K16" i="18"/>
  <c r="I163" i="18"/>
  <c r="K163" i="18"/>
  <c r="I162" i="18"/>
  <c r="I155" i="18"/>
  <c r="K155" i="18"/>
  <c r="H154" i="18"/>
  <c r="I154" i="18"/>
  <c r="G141" i="18"/>
  <c r="L141" i="18" s="1"/>
  <c r="I138" i="18"/>
  <c r="G136" i="18"/>
  <c r="L136" i="18" s="1"/>
  <c r="K136" i="18"/>
  <c r="I132" i="18"/>
  <c r="G131" i="18"/>
  <c r="L131" i="18" s="1"/>
  <c r="G115" i="18"/>
  <c r="L115" i="18" s="1"/>
  <c r="K115" i="18"/>
  <c r="K105" i="18"/>
  <c r="G105" i="18"/>
  <c r="L105" i="18" s="1"/>
  <c r="G177" i="18"/>
  <c r="L177" i="18" s="1"/>
  <c r="G168" i="18"/>
  <c r="L168" i="18" s="1"/>
  <c r="G163" i="18"/>
  <c r="L163" i="18" s="1"/>
  <c r="I161" i="18"/>
  <c r="G155" i="18"/>
  <c r="L155" i="18" s="1"/>
  <c r="I153" i="18"/>
  <c r="G143" i="18"/>
  <c r="K143" i="18"/>
  <c r="G140" i="18"/>
  <c r="L140" i="18" s="1"/>
  <c r="I139" i="18"/>
  <c r="K139" i="18"/>
  <c r="G116" i="18"/>
  <c r="L116" i="18" s="1"/>
  <c r="K116" i="18"/>
  <c r="G109" i="18"/>
  <c r="L109" i="18" s="1"/>
  <c r="K109" i="18"/>
  <c r="G73" i="18"/>
  <c r="L73" i="18" s="1"/>
  <c r="K73" i="18"/>
  <c r="K171" i="18"/>
  <c r="G149" i="18"/>
  <c r="L149" i="18" s="1"/>
  <c r="I146" i="18"/>
  <c r="G144" i="18"/>
  <c r="L144" i="18" s="1"/>
  <c r="K144" i="18"/>
  <c r="I140" i="18"/>
  <c r="G139" i="18"/>
  <c r="L139" i="18" s="1"/>
  <c r="I118" i="18"/>
  <c r="I165" i="18"/>
  <c r="K129" i="18"/>
  <c r="G123" i="18"/>
  <c r="K123" i="18"/>
  <c r="I111" i="18"/>
  <c r="G104" i="18"/>
  <c r="L104" i="18" s="1"/>
  <c r="I52" i="18"/>
  <c r="I53" i="18"/>
  <c r="G29" i="18"/>
  <c r="L29" i="18" s="1"/>
  <c r="K29" i="18"/>
  <c r="K111" i="18"/>
  <c r="G111" i="18"/>
  <c r="L111" i="18" s="1"/>
  <c r="G99" i="18"/>
  <c r="K99" i="18"/>
  <c r="I79" i="18"/>
  <c r="G37" i="18"/>
  <c r="L37" i="18" s="1"/>
  <c r="M37" i="18" s="1"/>
  <c r="K37" i="18"/>
  <c r="I145" i="18"/>
  <c r="I137" i="18"/>
  <c r="I128" i="18"/>
  <c r="K119" i="18"/>
  <c r="G119" i="18"/>
  <c r="L119" i="18" s="1"/>
  <c r="G118" i="18"/>
  <c r="L118" i="18" s="1"/>
  <c r="H108" i="18"/>
  <c r="I94" i="18"/>
  <c r="I93" i="18"/>
  <c r="I87" i="18"/>
  <c r="G81" i="18"/>
  <c r="L81" i="18" s="1"/>
  <c r="G60" i="18"/>
  <c r="L60" i="18" s="1"/>
  <c r="K60" i="18"/>
  <c r="K164" i="18"/>
  <c r="K156" i="18"/>
  <c r="K148" i="18"/>
  <c r="K140" i="18"/>
  <c r="K132" i="18"/>
  <c r="I130" i="18"/>
  <c r="K127" i="18"/>
  <c r="G127" i="18"/>
  <c r="L127" i="18" s="1"/>
  <c r="I122" i="18"/>
  <c r="G117" i="18"/>
  <c r="K113" i="18"/>
  <c r="K110" i="18"/>
  <c r="I103" i="18"/>
  <c r="I95" i="18"/>
  <c r="G94" i="18"/>
  <c r="L94" i="18" s="1"/>
  <c r="G93" i="18"/>
  <c r="L93" i="18" s="1"/>
  <c r="I89" i="18"/>
  <c r="K87" i="18"/>
  <c r="G87" i="18"/>
  <c r="L87" i="18" s="1"/>
  <c r="G86" i="18"/>
  <c r="L86" i="18" s="1"/>
  <c r="K86" i="18"/>
  <c r="I81" i="18"/>
  <c r="G70" i="18"/>
  <c r="K70" i="18"/>
  <c r="G126" i="18"/>
  <c r="I114" i="18"/>
  <c r="H112" i="18"/>
  <c r="I110" i="18"/>
  <c r="K103" i="18"/>
  <c r="G103" i="18"/>
  <c r="L103" i="18" s="1"/>
  <c r="G102" i="18"/>
  <c r="L102" i="18" s="1"/>
  <c r="G98" i="18"/>
  <c r="L98" i="18" s="1"/>
  <c r="K95" i="18"/>
  <c r="G95" i="18"/>
  <c r="L95" i="18" s="1"/>
  <c r="G89" i="18"/>
  <c r="L89" i="18" s="1"/>
  <c r="K89" i="18"/>
  <c r="G88" i="18"/>
  <c r="K88" i="18"/>
  <c r="K83" i="18"/>
  <c r="G83" i="18"/>
  <c r="L83" i="18" s="1"/>
  <c r="K81" i="18"/>
  <c r="I76" i="18"/>
  <c r="I77" i="18"/>
  <c r="I68" i="18"/>
  <c r="I69" i="18"/>
  <c r="G21" i="18"/>
  <c r="L21" i="18" s="1"/>
  <c r="K21" i="18"/>
  <c r="H128" i="18"/>
  <c r="G107" i="18"/>
  <c r="K107" i="18"/>
  <c r="G91" i="18"/>
  <c r="K91" i="18"/>
  <c r="K74" i="18"/>
  <c r="G74" i="18"/>
  <c r="L74" i="18" s="1"/>
  <c r="I72" i="18"/>
  <c r="I73" i="18"/>
  <c r="G68" i="18"/>
  <c r="L68" i="18" s="1"/>
  <c r="K68" i="18"/>
  <c r="G61" i="18"/>
  <c r="L61" i="18" s="1"/>
  <c r="K61" i="18"/>
  <c r="K51" i="18"/>
  <c r="G51" i="18"/>
  <c r="L51" i="18" s="1"/>
  <c r="G45" i="18"/>
  <c r="L45" i="18" s="1"/>
  <c r="K45" i="18"/>
  <c r="I120" i="18"/>
  <c r="I112" i="18"/>
  <c r="I82" i="18"/>
  <c r="G64" i="18"/>
  <c r="I63" i="18"/>
  <c r="I44" i="18"/>
  <c r="I45" i="18"/>
  <c r="I28" i="18"/>
  <c r="I29" i="18"/>
  <c r="G24" i="18"/>
  <c r="K24" i="18"/>
  <c r="H7" i="18"/>
  <c r="I75" i="18"/>
  <c r="I74" i="18"/>
  <c r="G59" i="18"/>
  <c r="L59" i="18" s="1"/>
  <c r="K54" i="18"/>
  <c r="G54" i="18"/>
  <c r="L54" i="18" s="1"/>
  <c r="K28" i="18"/>
  <c r="G28" i="18"/>
  <c r="L28" i="18" s="1"/>
  <c r="I4" i="18"/>
  <c r="I5" i="18"/>
  <c r="K76" i="18"/>
  <c r="K72" i="18"/>
  <c r="G72" i="18"/>
  <c r="L72" i="18" s="1"/>
  <c r="I35" i="18"/>
  <c r="I27" i="18"/>
  <c r="G82" i="18"/>
  <c r="K63" i="18"/>
  <c r="G53" i="18"/>
  <c r="L53" i="18" s="1"/>
  <c r="K53" i="18"/>
  <c r="G27" i="18"/>
  <c r="L27" i="18" s="1"/>
  <c r="K27" i="18"/>
  <c r="D8" i="20"/>
  <c r="L8" i="20" s="1"/>
  <c r="J8" i="20"/>
  <c r="C8" i="20"/>
  <c r="K8" i="20" s="1"/>
  <c r="I90" i="18"/>
  <c r="I88" i="18"/>
  <c r="G78" i="18"/>
  <c r="L78" i="18" s="1"/>
  <c r="G77" i="18"/>
  <c r="G65" i="18"/>
  <c r="L65" i="18" s="1"/>
  <c r="H33" i="18"/>
  <c r="G8" i="18"/>
  <c r="K8" i="18"/>
  <c r="D20" i="20"/>
  <c r="L20" i="20" s="1"/>
  <c r="J20" i="20"/>
  <c r="I80" i="18"/>
  <c r="K78" i="18"/>
  <c r="I64" i="18"/>
  <c r="K64" i="18"/>
  <c r="K46" i="18"/>
  <c r="G46" i="18"/>
  <c r="L46" i="18" s="1"/>
  <c r="K36" i="18"/>
  <c r="I36" i="18"/>
  <c r="I37" i="18"/>
  <c r="K30" i="18"/>
  <c r="G30" i="18"/>
  <c r="L30" i="18" s="1"/>
  <c r="H25" i="18"/>
  <c r="G3" i="18"/>
  <c r="L3" i="18" s="1"/>
  <c r="K3" i="18"/>
  <c r="G57" i="18"/>
  <c r="G50" i="18"/>
  <c r="K50" i="18"/>
  <c r="G42" i="18"/>
  <c r="K42" i="18"/>
  <c r="I39" i="18"/>
  <c r="I38" i="18"/>
  <c r="K33" i="18"/>
  <c r="I22" i="18"/>
  <c r="I20" i="18"/>
  <c r="G18" i="18"/>
  <c r="L18" i="18" s="1"/>
  <c r="M19" i="18" s="1"/>
  <c r="K18" i="18"/>
  <c r="I14" i="18"/>
  <c r="I15" i="18"/>
  <c r="K2" i="18"/>
  <c r="G2" i="18"/>
  <c r="L2" i="18" s="1"/>
  <c r="D21" i="20"/>
  <c r="L21" i="20" s="1"/>
  <c r="D16" i="20"/>
  <c r="L16" i="20" s="1"/>
  <c r="J16" i="20"/>
  <c r="G58" i="18"/>
  <c r="L58" i="18" s="1"/>
  <c r="K58" i="18"/>
  <c r="I55" i="18"/>
  <c r="I54" i="18"/>
  <c r="I46" i="18"/>
  <c r="K38" i="18"/>
  <c r="G38" i="18"/>
  <c r="L38" i="18" s="1"/>
  <c r="K32" i="18"/>
  <c r="I30" i="18"/>
  <c r="K22" i="18"/>
  <c r="G22" i="18"/>
  <c r="L22" i="18" s="1"/>
  <c r="K14" i="18"/>
  <c r="G14" i="18"/>
  <c r="L14" i="18" s="1"/>
  <c r="K48" i="18"/>
  <c r="I48" i="18"/>
  <c r="H39" i="18"/>
  <c r="G35" i="18"/>
  <c r="L35" i="18" s="1"/>
  <c r="G26" i="18"/>
  <c r="L26" i="18" s="1"/>
  <c r="K26" i="18"/>
  <c r="K19" i="18"/>
  <c r="I6" i="18"/>
  <c r="I7" i="18"/>
  <c r="I49" i="18"/>
  <c r="I41" i="18"/>
  <c r="K40" i="18"/>
  <c r="G34" i="18"/>
  <c r="L34" i="18" s="1"/>
  <c r="K34" i="18"/>
  <c r="I25" i="18"/>
  <c r="I24" i="18"/>
  <c r="I19" i="18"/>
  <c r="G9" i="18"/>
  <c r="L9" i="18" s="1"/>
  <c r="K6" i="18"/>
  <c r="G6" i="18"/>
  <c r="L6" i="18" s="1"/>
  <c r="D12" i="20"/>
  <c r="L12" i="20" s="1"/>
  <c r="J12" i="20"/>
  <c r="I57" i="18"/>
  <c r="K56" i="18"/>
  <c r="K52" i="18"/>
  <c r="K44" i="18"/>
  <c r="I33" i="18"/>
  <c r="I32" i="18"/>
  <c r="G31" i="18"/>
  <c r="L31" i="18" s="1"/>
  <c r="G15" i="18"/>
  <c r="L15" i="18" s="1"/>
  <c r="I12" i="18"/>
  <c r="G11" i="18"/>
  <c r="L11" i="18" s="1"/>
  <c r="G10" i="18"/>
  <c r="K10" i="18"/>
  <c r="J9" i="20"/>
  <c r="G17" i="18"/>
  <c r="L17" i="18" s="1"/>
  <c r="D4" i="20"/>
  <c r="L4" i="20" s="1"/>
  <c r="J4" i="20"/>
  <c r="C23" i="20"/>
  <c r="K23" i="20" s="1"/>
  <c r="C19" i="20"/>
  <c r="K19" i="20" s="1"/>
  <c r="C15" i="20"/>
  <c r="K15" i="20" s="1"/>
  <c r="C11" i="20"/>
  <c r="K11" i="20" s="1"/>
  <c r="C7" i="20"/>
  <c r="K7" i="20" s="1"/>
  <c r="I16" i="18"/>
  <c r="I8" i="18"/>
  <c r="J23" i="20"/>
  <c r="J19" i="20"/>
  <c r="J15" i="20"/>
  <c r="J11" i="20"/>
  <c r="J7" i="20"/>
  <c r="J3" i="20"/>
  <c r="CK86" i="6"/>
  <c r="CK7" i="6"/>
  <c r="CK15" i="6"/>
  <c r="CK23" i="6"/>
  <c r="CK31" i="6"/>
  <c r="CK39" i="6"/>
  <c r="CK47" i="6"/>
  <c r="CK55" i="6"/>
  <c r="CK63" i="6"/>
  <c r="CK71" i="6"/>
  <c r="CK79" i="6"/>
  <c r="CK9" i="6"/>
  <c r="CK17" i="6"/>
  <c r="CK25" i="6"/>
  <c r="CK33" i="6"/>
  <c r="CK41" i="6"/>
  <c r="CK49" i="6"/>
  <c r="CK57" i="6"/>
  <c r="CK65" i="6"/>
  <c r="CK73" i="6"/>
  <c r="CK81" i="6"/>
  <c r="CK2" i="6"/>
  <c r="CL2" i="6" s="1"/>
  <c r="CK10" i="6"/>
  <c r="CK18" i="6"/>
  <c r="CK26" i="6"/>
  <c r="CK34" i="6"/>
  <c r="CK42" i="6"/>
  <c r="CK50" i="6"/>
  <c r="CK58" i="6"/>
  <c r="CK66" i="6"/>
  <c r="CK74" i="6"/>
  <c r="CK82" i="6"/>
  <c r="CO2" i="6"/>
  <c r="CN3" i="6"/>
  <c r="CR95" i="6" l="1"/>
  <c r="CR48" i="6"/>
  <c r="DB104" i="6"/>
  <c r="CP61" i="6"/>
  <c r="CR98" i="6"/>
  <c r="CR39" i="6"/>
  <c r="CP60" i="6"/>
  <c r="CR55" i="6"/>
  <c r="DB74" i="6"/>
  <c r="CR41" i="6"/>
  <c r="DB44" i="6"/>
  <c r="CR44" i="6"/>
  <c r="CR34" i="6"/>
  <c r="CR32" i="6"/>
  <c r="CR79" i="6"/>
  <c r="CR97" i="6"/>
  <c r="CP21" i="6"/>
  <c r="CR21" i="6" s="1"/>
  <c r="CR102" i="6"/>
  <c r="CP67" i="6"/>
  <c r="CR58" i="6"/>
  <c r="CR56" i="6"/>
  <c r="DB94" i="6"/>
  <c r="CR57" i="6"/>
  <c r="DB100" i="6"/>
  <c r="DB42" i="6"/>
  <c r="DB30" i="6"/>
  <c r="DB53" i="6"/>
  <c r="DB83" i="6"/>
  <c r="DB81" i="6"/>
  <c r="DB49" i="6"/>
  <c r="CP22" i="6"/>
  <c r="CR22" i="6" s="1"/>
  <c r="DB88" i="6"/>
  <c r="DB56" i="6"/>
  <c r="DB24" i="6"/>
  <c r="DB87" i="6"/>
  <c r="DB23" i="6"/>
  <c r="CR94" i="6"/>
  <c r="CR62" i="6"/>
  <c r="CR30" i="6"/>
  <c r="CP59" i="6"/>
  <c r="CR85" i="6"/>
  <c r="CR53" i="6"/>
  <c r="CR100" i="6"/>
  <c r="CR52" i="6"/>
  <c r="CR83" i="6"/>
  <c r="CR51" i="6"/>
  <c r="CP24" i="6"/>
  <c r="CR24" i="6" s="1"/>
  <c r="DB62" i="6"/>
  <c r="DB85" i="6"/>
  <c r="DB52" i="6"/>
  <c r="DB51" i="6"/>
  <c r="DB98" i="6"/>
  <c r="DB66" i="6"/>
  <c r="DB34" i="6"/>
  <c r="CP71" i="6"/>
  <c r="CR71" i="6" s="1"/>
  <c r="DB28" i="6"/>
  <c r="CR87" i="6"/>
  <c r="DB86" i="6"/>
  <c r="DB54" i="6"/>
  <c r="DB22" i="6"/>
  <c r="DB77" i="6"/>
  <c r="DB45" i="6"/>
  <c r="DB76" i="6"/>
  <c r="CP73" i="6"/>
  <c r="CR73" i="6" s="1"/>
  <c r="DB75" i="6"/>
  <c r="DB43" i="6"/>
  <c r="CP63" i="6"/>
  <c r="CR63" i="6" s="1"/>
  <c r="DB73" i="6"/>
  <c r="DB41" i="6"/>
  <c r="CP70" i="6"/>
  <c r="DB80" i="6"/>
  <c r="DB48" i="6"/>
  <c r="DB79" i="6"/>
  <c r="DB47" i="6"/>
  <c r="CR86" i="6"/>
  <c r="CR54" i="6"/>
  <c r="CP27" i="6"/>
  <c r="CR27" i="6" s="1"/>
  <c r="CR45" i="6"/>
  <c r="CP26" i="6"/>
  <c r="CR26" i="6" s="1"/>
  <c r="CP65" i="6"/>
  <c r="CR65" i="6" s="1"/>
  <c r="CR43" i="6"/>
  <c r="CP72" i="6"/>
  <c r="CR72" i="6" s="1"/>
  <c r="DB90" i="6"/>
  <c r="DB58" i="6"/>
  <c r="DB26" i="6"/>
  <c r="CP62" i="6"/>
  <c r="CP29" i="6"/>
  <c r="CR29" i="6" s="1"/>
  <c r="DB92" i="6"/>
  <c r="DB78" i="6"/>
  <c r="DB46" i="6"/>
  <c r="DB101" i="6"/>
  <c r="DB69" i="6"/>
  <c r="DB37" i="6"/>
  <c r="DB36" i="6"/>
  <c r="DB68" i="6"/>
  <c r="DB99" i="6"/>
  <c r="DB67" i="6"/>
  <c r="DB35" i="6"/>
  <c r="CP64" i="6"/>
  <c r="CR64" i="6" s="1"/>
  <c r="DB97" i="6"/>
  <c r="DB65" i="6"/>
  <c r="DB33" i="6"/>
  <c r="DB72" i="6"/>
  <c r="DB40" i="6"/>
  <c r="DB103" i="6"/>
  <c r="DB71" i="6"/>
  <c r="DB39" i="6"/>
  <c r="CR92" i="6"/>
  <c r="CR78" i="6"/>
  <c r="CR46" i="6"/>
  <c r="CR101" i="6"/>
  <c r="CR37" i="6"/>
  <c r="CP74" i="6"/>
  <c r="CR74" i="6" s="1"/>
  <c r="CR36" i="6"/>
  <c r="CR99" i="6"/>
  <c r="CR67" i="6"/>
  <c r="CR35" i="6"/>
  <c r="CP23" i="6"/>
  <c r="CR23" i="6" s="1"/>
  <c r="DB82" i="6"/>
  <c r="DB50" i="6"/>
  <c r="CP77" i="6"/>
  <c r="CR77" i="6" s="1"/>
  <c r="CP28" i="6"/>
  <c r="CR28" i="6" s="1"/>
  <c r="CR103" i="6"/>
  <c r="CP76" i="6"/>
  <c r="CR76" i="6" s="1"/>
  <c r="DB102" i="6"/>
  <c r="DB70" i="6"/>
  <c r="DB38" i="6"/>
  <c r="DB93" i="6"/>
  <c r="DB61" i="6"/>
  <c r="DB29" i="6"/>
  <c r="CP66" i="6"/>
  <c r="CR66" i="6" s="1"/>
  <c r="DB60" i="6"/>
  <c r="DB91" i="6"/>
  <c r="DB59" i="6"/>
  <c r="DB27" i="6"/>
  <c r="DB84" i="6"/>
  <c r="CR50" i="6"/>
  <c r="DB89" i="6"/>
  <c r="DB57" i="6"/>
  <c r="DB25" i="6"/>
  <c r="DB96" i="6"/>
  <c r="DB55" i="6"/>
  <c r="DB64" i="6"/>
  <c r="DB32" i="6"/>
  <c r="CP69" i="6"/>
  <c r="CR69" i="6" s="1"/>
  <c r="DB95" i="6"/>
  <c r="DB63" i="6"/>
  <c r="DB31" i="6"/>
  <c r="CP68" i="6"/>
  <c r="CR68" i="6" s="1"/>
  <c r="CR70" i="6"/>
  <c r="CR38" i="6"/>
  <c r="CP75" i="6"/>
  <c r="CR75" i="6" s="1"/>
  <c r="CR93" i="6"/>
  <c r="CR61" i="6"/>
  <c r="CP25" i="6"/>
  <c r="CR25" i="6" s="1"/>
  <c r="CR60" i="6"/>
  <c r="CR91" i="6"/>
  <c r="CR59" i="6"/>
  <c r="CR84" i="6"/>
  <c r="H79" i="18"/>
  <c r="H158" i="18"/>
  <c r="M6" i="18"/>
  <c r="H297" i="18"/>
  <c r="L219" i="18"/>
  <c r="H273" i="18"/>
  <c r="H124" i="18"/>
  <c r="H20" i="18"/>
  <c r="M109" i="18"/>
  <c r="M244" i="18"/>
  <c r="M254" i="18"/>
  <c r="M98" i="18"/>
  <c r="H275" i="18"/>
  <c r="M138" i="18"/>
  <c r="H36" i="18"/>
  <c r="M139" i="18"/>
  <c r="H241" i="18"/>
  <c r="H343" i="18"/>
  <c r="M13" i="18"/>
  <c r="H62" i="18"/>
  <c r="H138" i="18"/>
  <c r="H231" i="18"/>
  <c r="M334" i="18"/>
  <c r="H333" i="18"/>
  <c r="H23" i="18"/>
  <c r="M34" i="18"/>
  <c r="H63" i="18"/>
  <c r="H12" i="18"/>
  <c r="H55" i="18"/>
  <c r="H347" i="18"/>
  <c r="H214" i="18"/>
  <c r="H13" i="18"/>
  <c r="H43" i="18"/>
  <c r="M284" i="18"/>
  <c r="M161" i="18"/>
  <c r="H289" i="18"/>
  <c r="M14" i="18"/>
  <c r="M220" i="18"/>
  <c r="H265" i="18"/>
  <c r="H239" i="18"/>
  <c r="H160" i="18"/>
  <c r="M242" i="18"/>
  <c r="H351" i="18"/>
  <c r="H187" i="18"/>
  <c r="M276" i="18"/>
  <c r="H41" i="18"/>
  <c r="H153" i="18"/>
  <c r="J154" i="18" s="1"/>
  <c r="H185" i="18"/>
  <c r="H247" i="18"/>
  <c r="L84" i="18"/>
  <c r="H215" i="18"/>
  <c r="H326" i="18"/>
  <c r="J326" i="18" s="1"/>
  <c r="H363" i="18"/>
  <c r="H40" i="18"/>
  <c r="M115" i="18"/>
  <c r="H321" i="18"/>
  <c r="H203" i="18"/>
  <c r="M292" i="18"/>
  <c r="H56" i="18"/>
  <c r="M74" i="18"/>
  <c r="H200" i="18"/>
  <c r="M210" i="18"/>
  <c r="H183" i="18"/>
  <c r="M294" i="18"/>
  <c r="H67" i="18"/>
  <c r="H137" i="18"/>
  <c r="H263" i="18"/>
  <c r="M56" i="18"/>
  <c r="M330" i="18"/>
  <c r="H145" i="18"/>
  <c r="H295" i="18"/>
  <c r="H92" i="18"/>
  <c r="M252" i="18"/>
  <c r="M270" i="18"/>
  <c r="H5" i="18"/>
  <c r="M179" i="18"/>
  <c r="H318" i="18"/>
  <c r="H281" i="18"/>
  <c r="M134" i="18"/>
  <c r="H73" i="18"/>
  <c r="M5" i="18"/>
  <c r="M40" i="18"/>
  <c r="H189" i="18"/>
  <c r="H198" i="18"/>
  <c r="H329" i="18"/>
  <c r="L113" i="18"/>
  <c r="M113" i="18" s="1"/>
  <c r="H201" i="18"/>
  <c r="J201" i="18" s="1"/>
  <c r="H71" i="18"/>
  <c r="M86" i="18"/>
  <c r="H110" i="18"/>
  <c r="M169" i="18"/>
  <c r="H150" i="18"/>
  <c r="H162" i="18"/>
  <c r="M226" i="18"/>
  <c r="M246" i="18"/>
  <c r="H303" i="18"/>
  <c r="H335" i="18"/>
  <c r="M360" i="18"/>
  <c r="H85" i="18"/>
  <c r="J85" i="18" s="1"/>
  <c r="M214" i="18"/>
  <c r="H4" i="18"/>
  <c r="H271" i="18"/>
  <c r="M72" i="18"/>
  <c r="M111" i="18"/>
  <c r="H229" i="18"/>
  <c r="H305" i="18"/>
  <c r="H251" i="18"/>
  <c r="M20" i="18"/>
  <c r="H259" i="18"/>
  <c r="M260" i="18"/>
  <c r="M76" i="18"/>
  <c r="M63" i="18"/>
  <c r="H237" i="18"/>
  <c r="M137" i="18"/>
  <c r="M146" i="18"/>
  <c r="M230" i="18"/>
  <c r="H243" i="18"/>
  <c r="H140" i="18"/>
  <c r="M22" i="18"/>
  <c r="H156" i="18"/>
  <c r="M121" i="18"/>
  <c r="M155" i="18"/>
  <c r="M95" i="18"/>
  <c r="H19" i="18"/>
  <c r="H66" i="18"/>
  <c r="M68" i="18"/>
  <c r="H121" i="18"/>
  <c r="H118" i="18"/>
  <c r="M67" i="18"/>
  <c r="M21" i="18"/>
  <c r="H21" i="18"/>
  <c r="M31" i="18"/>
  <c r="M66" i="18"/>
  <c r="M93" i="18"/>
  <c r="M33" i="18"/>
  <c r="M154" i="18"/>
  <c r="M48" i="18"/>
  <c r="H45" i="18"/>
  <c r="H44" i="18"/>
  <c r="H165" i="18"/>
  <c r="M101" i="18"/>
  <c r="H106" i="18"/>
  <c r="H48" i="18"/>
  <c r="H47" i="18"/>
  <c r="M26" i="18"/>
  <c r="H18" i="18"/>
  <c r="H116" i="18"/>
  <c r="H75" i="18"/>
  <c r="H133" i="18"/>
  <c r="M157" i="18"/>
  <c r="H134" i="18"/>
  <c r="J134" i="18" s="1"/>
  <c r="H142" i="18"/>
  <c r="M45" i="18"/>
  <c r="M119" i="18"/>
  <c r="M41" i="18"/>
  <c r="H15" i="18"/>
  <c r="M131" i="18"/>
  <c r="M148" i="18"/>
  <c r="H147" i="18"/>
  <c r="M102" i="18"/>
  <c r="H144" i="18"/>
  <c r="M129" i="18"/>
  <c r="H220" i="18"/>
  <c r="M308" i="18"/>
  <c r="H323" i="18"/>
  <c r="H32" i="18"/>
  <c r="J33" i="18" s="1"/>
  <c r="M215" i="18"/>
  <c r="H46" i="18"/>
  <c r="J113" i="18"/>
  <c r="M192" i="18"/>
  <c r="H211" i="18"/>
  <c r="H223" i="18"/>
  <c r="M268" i="18"/>
  <c r="H345" i="18"/>
  <c r="H213" i="18"/>
  <c r="J214" i="18" s="1"/>
  <c r="H69" i="18"/>
  <c r="H30" i="18"/>
  <c r="H120" i="18"/>
  <c r="H233" i="18"/>
  <c r="H291" i="18"/>
  <c r="H255" i="18"/>
  <c r="M361" i="18"/>
  <c r="H177" i="18"/>
  <c r="M170" i="18"/>
  <c r="H339" i="18"/>
  <c r="H101" i="18"/>
  <c r="M49" i="18"/>
  <c r="H54" i="18"/>
  <c r="J55" i="18" s="1"/>
  <c r="H65" i="18"/>
  <c r="H74" i="18"/>
  <c r="H76" i="18"/>
  <c r="M87" i="18"/>
  <c r="H105" i="18"/>
  <c r="M346" i="18"/>
  <c r="M163" i="18"/>
  <c r="H178" i="18"/>
  <c r="H172" i="18"/>
  <c r="H319" i="18"/>
  <c r="H285" i="18"/>
  <c r="M173" i="18"/>
  <c r="H207" i="18"/>
  <c r="CK59" i="6"/>
  <c r="CK11" i="6"/>
  <c r="CM11" i="6"/>
  <c r="CM12" i="6" s="1"/>
  <c r="CM13" i="6" s="1"/>
  <c r="CM14" i="6" s="1"/>
  <c r="CM15" i="6" s="1"/>
  <c r="CM16" i="6" s="1"/>
  <c r="CM17" i="6" s="1"/>
  <c r="CM18" i="6" s="1"/>
  <c r="CM19" i="6" s="1"/>
  <c r="CM20" i="6" s="1"/>
  <c r="CM21" i="6" s="1"/>
  <c r="CM22" i="6" s="1"/>
  <c r="CM23" i="6" s="1"/>
  <c r="CM24" i="6" s="1"/>
  <c r="CM25" i="6" s="1"/>
  <c r="CM26" i="6" s="1"/>
  <c r="CM27" i="6" s="1"/>
  <c r="CM28" i="6" s="1"/>
  <c r="CM29" i="6" s="1"/>
  <c r="CM30" i="6" s="1"/>
  <c r="CM31" i="6" s="1"/>
  <c r="CM32" i="6" s="1"/>
  <c r="CM33" i="6" s="1"/>
  <c r="CM34" i="6" s="1"/>
  <c r="CM35" i="6" s="1"/>
  <c r="CM36" i="6" s="1"/>
  <c r="CM37" i="6" s="1"/>
  <c r="CM38" i="6" s="1"/>
  <c r="CM39" i="6" s="1"/>
  <c r="CM40" i="6" s="1"/>
  <c r="CM41" i="6" s="1"/>
  <c r="CM42" i="6" s="1"/>
  <c r="CM43" i="6" s="1"/>
  <c r="CM44" i="6" s="1"/>
  <c r="CM45" i="6" s="1"/>
  <c r="CM46" i="6" s="1"/>
  <c r="CM47" i="6" s="1"/>
  <c r="CM48" i="6" s="1"/>
  <c r="CM49" i="6" s="1"/>
  <c r="CM50" i="6" s="1"/>
  <c r="CM51" i="6" s="1"/>
  <c r="CM52" i="6" s="1"/>
  <c r="CM53" i="6" s="1"/>
  <c r="CM54" i="6" s="1"/>
  <c r="CM55" i="6" s="1"/>
  <c r="CM56" i="6" s="1"/>
  <c r="CM57" i="6" s="1"/>
  <c r="CM58" i="6" s="1"/>
  <c r="CM59" i="6" s="1"/>
  <c r="CM60" i="6" s="1"/>
  <c r="CM61" i="6" s="1"/>
  <c r="CM62" i="6" s="1"/>
  <c r="CM63" i="6" s="1"/>
  <c r="CM64" i="6" s="1"/>
  <c r="CM65" i="6" s="1"/>
  <c r="CM66" i="6" s="1"/>
  <c r="CM67" i="6" s="1"/>
  <c r="CM68" i="6" s="1"/>
  <c r="CM69" i="6" s="1"/>
  <c r="CM70" i="6" s="1"/>
  <c r="CM71" i="6" s="1"/>
  <c r="CM72" i="6" s="1"/>
  <c r="CM73" i="6" s="1"/>
  <c r="CM74" i="6" s="1"/>
  <c r="CM75" i="6" s="1"/>
  <c r="CM76" i="6" s="1"/>
  <c r="CM77" i="6" s="1"/>
  <c r="CM78" i="6" s="1"/>
  <c r="CM79" i="6" s="1"/>
  <c r="CM80" i="6" s="1"/>
  <c r="CM81" i="6" s="1"/>
  <c r="CM82" i="6" s="1"/>
  <c r="CM83" i="6" s="1"/>
  <c r="CM84" i="6" s="1"/>
  <c r="CM85" i="6" s="1"/>
  <c r="CM86" i="6" s="1"/>
  <c r="CM87" i="6" s="1"/>
  <c r="CM88" i="6" s="1"/>
  <c r="H59" i="18"/>
  <c r="M38" i="18"/>
  <c r="H61" i="18"/>
  <c r="H28" i="18"/>
  <c r="H132" i="18"/>
  <c r="H119" i="18"/>
  <c r="M183" i="18"/>
  <c r="H212" i="18"/>
  <c r="M162" i="18"/>
  <c r="M213" i="18"/>
  <c r="H270" i="18"/>
  <c r="M302" i="18"/>
  <c r="H257" i="18"/>
  <c r="M287" i="18"/>
  <c r="H205" i="18"/>
  <c r="M354" i="18"/>
  <c r="M251" i="18"/>
  <c r="M97" i="18"/>
  <c r="M180" i="18"/>
  <c r="M250" i="18"/>
  <c r="M285" i="18"/>
  <c r="H299" i="18"/>
  <c r="H313" i="18"/>
  <c r="M311" i="18"/>
  <c r="H80" i="18"/>
  <c r="J80" i="18" s="1"/>
  <c r="L80" i="18"/>
  <c r="M80" i="18" s="1"/>
  <c r="H221" i="18"/>
  <c r="J221" i="18" s="1"/>
  <c r="H359" i="18"/>
  <c r="H353" i="18"/>
  <c r="CL3" i="6"/>
  <c r="CL4" i="6" s="1"/>
  <c r="CL5" i="6" s="1"/>
  <c r="CL6" i="6" s="1"/>
  <c r="CL7" i="6" s="1"/>
  <c r="CL8" i="6" s="1"/>
  <c r="CL9" i="6" s="1"/>
  <c r="CL10" i="6" s="1"/>
  <c r="J40" i="18"/>
  <c r="M29" i="18"/>
  <c r="H164" i="18"/>
  <c r="M140" i="18"/>
  <c r="H161" i="18"/>
  <c r="M201" i="18"/>
  <c r="H190" i="18"/>
  <c r="H217" i="18"/>
  <c r="H246" i="18"/>
  <c r="H130" i="18"/>
  <c r="M44" i="18"/>
  <c r="H309" i="18"/>
  <c r="H11" i="18"/>
  <c r="M53" i="18"/>
  <c r="M32" i="18"/>
  <c r="H52" i="18"/>
  <c r="M234" i="18"/>
  <c r="H286" i="18"/>
  <c r="H250" i="18"/>
  <c r="M310" i="18"/>
  <c r="M355" i="18"/>
  <c r="H90" i="18"/>
  <c r="H331" i="18"/>
  <c r="H49" i="18"/>
  <c r="M60" i="18"/>
  <c r="H37" i="18"/>
  <c r="M15" i="18"/>
  <c r="H53" i="18"/>
  <c r="H72" i="18"/>
  <c r="H100" i="18"/>
  <c r="H127" i="18"/>
  <c r="J128" i="18" s="1"/>
  <c r="H155" i="18"/>
  <c r="J155" i="18" s="1"/>
  <c r="H157" i="18"/>
  <c r="H184" i="18"/>
  <c r="M191" i="18"/>
  <c r="M218" i="18"/>
  <c r="H330" i="18"/>
  <c r="J330" i="18" s="1"/>
  <c r="M317" i="18"/>
  <c r="M278" i="18"/>
  <c r="H278" i="18"/>
  <c r="M339" i="18"/>
  <c r="H227" i="18"/>
  <c r="H179" i="18"/>
  <c r="M193" i="18"/>
  <c r="H222" i="18"/>
  <c r="J222" i="18" s="1"/>
  <c r="H81" i="18"/>
  <c r="H94" i="18"/>
  <c r="H146" i="18"/>
  <c r="J146" i="18" s="1"/>
  <c r="M256" i="18"/>
  <c r="M300" i="18"/>
  <c r="H316" i="18"/>
  <c r="H244" i="18"/>
  <c r="J244" i="18" s="1"/>
  <c r="H279" i="18"/>
  <c r="H354" i="18"/>
  <c r="M3" i="18"/>
  <c r="L77" i="18"/>
  <c r="M77" i="18" s="1"/>
  <c r="H77" i="18"/>
  <c r="L82" i="18"/>
  <c r="M82" i="18" s="1"/>
  <c r="H82" i="18"/>
  <c r="M141" i="18"/>
  <c r="L135" i="18"/>
  <c r="M135" i="18" s="1"/>
  <c r="H135" i="18"/>
  <c r="L166" i="18"/>
  <c r="M166" i="18" s="1"/>
  <c r="H166" i="18"/>
  <c r="M181" i="18"/>
  <c r="H181" i="18"/>
  <c r="L248" i="18"/>
  <c r="M248" i="18" s="1"/>
  <c r="H248" i="18"/>
  <c r="J220" i="18"/>
  <c r="L266" i="18"/>
  <c r="M266" i="18" s="1"/>
  <c r="H266" i="18"/>
  <c r="J266" i="18" s="1"/>
  <c r="L282" i="18"/>
  <c r="M282" i="18" s="1"/>
  <c r="H282" i="18"/>
  <c r="H320" i="18"/>
  <c r="J320" i="18" s="1"/>
  <c r="L320" i="18"/>
  <c r="H260" i="18"/>
  <c r="J260" i="18" s="1"/>
  <c r="L356" i="18"/>
  <c r="M356" i="18" s="1"/>
  <c r="H356" i="18"/>
  <c r="H3" i="18"/>
  <c r="J4" i="18" s="1"/>
  <c r="M27" i="18"/>
  <c r="H64" i="18"/>
  <c r="J64" i="18" s="1"/>
  <c r="L64" i="18"/>
  <c r="M64" i="18" s="1"/>
  <c r="M103" i="18"/>
  <c r="H148" i="18"/>
  <c r="M149" i="18"/>
  <c r="H141" i="18"/>
  <c r="M142" i="18"/>
  <c r="H122" i="18"/>
  <c r="L167" i="18"/>
  <c r="M168" i="18" s="1"/>
  <c r="H167" i="18"/>
  <c r="H115" i="18"/>
  <c r="M235" i="18"/>
  <c r="L240" i="18"/>
  <c r="H240" i="18"/>
  <c r="L159" i="18"/>
  <c r="H159" i="18"/>
  <c r="J159" i="18" s="1"/>
  <c r="L304" i="18"/>
  <c r="H304" i="18"/>
  <c r="M221" i="18"/>
  <c r="L322" i="18"/>
  <c r="H322" i="18"/>
  <c r="M261" i="18"/>
  <c r="H336" i="18"/>
  <c r="L336" i="18"/>
  <c r="M336" i="18" s="1"/>
  <c r="H261" i="18"/>
  <c r="M347" i="18"/>
  <c r="L348" i="18"/>
  <c r="H348" i="18"/>
  <c r="M35" i="18"/>
  <c r="J56" i="18"/>
  <c r="H22" i="18"/>
  <c r="L42" i="18"/>
  <c r="H42" i="18"/>
  <c r="J42" i="18" s="1"/>
  <c r="M46" i="18"/>
  <c r="M47" i="18"/>
  <c r="J41" i="18"/>
  <c r="M23" i="18"/>
  <c r="M7" i="18"/>
  <c r="H34" i="18"/>
  <c r="J34" i="18" s="1"/>
  <c r="M39" i="18"/>
  <c r="L107" i="18"/>
  <c r="H107" i="18"/>
  <c r="H68" i="18"/>
  <c r="L88" i="18"/>
  <c r="M88" i="18" s="1"/>
  <c r="H88" i="18"/>
  <c r="M94" i="18"/>
  <c r="H83" i="18"/>
  <c r="L99" i="18"/>
  <c r="H99" i="18"/>
  <c r="M116" i="18"/>
  <c r="L16" i="18"/>
  <c r="M16" i="18" s="1"/>
  <c r="H16" i="18"/>
  <c r="H96" i="18"/>
  <c r="H125" i="18"/>
  <c r="J125" i="18" s="1"/>
  <c r="L125" i="18"/>
  <c r="M125" i="18" s="1"/>
  <c r="H168" i="18"/>
  <c r="H199" i="18"/>
  <c r="J199" i="18" s="1"/>
  <c r="M130" i="18"/>
  <c r="H129" i="18"/>
  <c r="M184" i="18"/>
  <c r="M228" i="18"/>
  <c r="M229" i="18"/>
  <c r="M236" i="18"/>
  <c r="L188" i="18"/>
  <c r="M188" i="18" s="1"/>
  <c r="H188" i="18"/>
  <c r="M301" i="18"/>
  <c r="H268" i="18"/>
  <c r="H317" i="18"/>
  <c r="H256" i="18"/>
  <c r="M283" i="18"/>
  <c r="M293" i="18"/>
  <c r="M243" i="18"/>
  <c r="M147" i="18"/>
  <c r="M263" i="18"/>
  <c r="H292" i="18"/>
  <c r="M352" i="18"/>
  <c r="M353" i="18"/>
  <c r="H362" i="18"/>
  <c r="M257" i="18"/>
  <c r="H29" i="18"/>
  <c r="M30" i="18"/>
  <c r="H17" i="18"/>
  <c r="H109" i="18"/>
  <c r="J109" i="18" s="1"/>
  <c r="H95" i="18"/>
  <c r="L143" i="18"/>
  <c r="M143" i="18" s="1"/>
  <c r="H143" i="18"/>
  <c r="M84" i="18"/>
  <c r="H152" i="18"/>
  <c r="H78" i="18"/>
  <c r="M69" i="18"/>
  <c r="H60" i="18"/>
  <c r="J60" i="18" s="1"/>
  <c r="M164" i="18"/>
  <c r="M96" i="18"/>
  <c r="M198" i="18"/>
  <c r="H192" i="18"/>
  <c r="M120" i="18"/>
  <c r="H173" i="18"/>
  <c r="J173" i="18" s="1"/>
  <c r="M190" i="18"/>
  <c r="H225" i="18"/>
  <c r="L274" i="18"/>
  <c r="H274" i="18"/>
  <c r="J274" i="18" s="1"/>
  <c r="H328" i="18"/>
  <c r="J328" i="18" s="1"/>
  <c r="L328" i="18"/>
  <c r="M328" i="18" s="1"/>
  <c r="H230" i="18"/>
  <c r="H269" i="18"/>
  <c r="H174" i="18"/>
  <c r="H283" i="18"/>
  <c r="H310" i="18"/>
  <c r="H208" i="18"/>
  <c r="L208" i="18"/>
  <c r="H267" i="18"/>
  <c r="M247" i="18"/>
  <c r="M286" i="18"/>
  <c r="H293" i="18"/>
  <c r="H352" i="18"/>
  <c r="M344" i="18"/>
  <c r="M345" i="18"/>
  <c r="M327" i="18"/>
  <c r="H355" i="18"/>
  <c r="H14" i="18"/>
  <c r="L50" i="18"/>
  <c r="M50" i="18" s="1"/>
  <c r="H50" i="18"/>
  <c r="L8" i="18"/>
  <c r="M8" i="18" s="1"/>
  <c r="H8" i="18"/>
  <c r="J8" i="18" s="1"/>
  <c r="H27" i="18"/>
  <c r="M54" i="18"/>
  <c r="M55" i="18"/>
  <c r="L117" i="18"/>
  <c r="M117" i="18" s="1"/>
  <c r="H117" i="18"/>
  <c r="H87" i="18"/>
  <c r="M73" i="18"/>
  <c r="M150" i="18"/>
  <c r="H131" i="18"/>
  <c r="M128" i="18"/>
  <c r="M165" i="18"/>
  <c r="M110" i="18"/>
  <c r="M178" i="18"/>
  <c r="M199" i="18"/>
  <c r="M145" i="18"/>
  <c r="L194" i="18"/>
  <c r="H194" i="18"/>
  <c r="H193" i="18"/>
  <c r="M185" i="18"/>
  <c r="H236" i="18"/>
  <c r="H226" i="18"/>
  <c r="L224" i="18"/>
  <c r="M224" i="18" s="1"/>
  <c r="H224" i="18"/>
  <c r="J224" i="18" s="1"/>
  <c r="H191" i="18"/>
  <c r="M245" i="18"/>
  <c r="M271" i="18"/>
  <c r="H300" i="18"/>
  <c r="M174" i="18"/>
  <c r="H315" i="18"/>
  <c r="M223" i="18"/>
  <c r="M62" i="18"/>
  <c r="L288" i="18"/>
  <c r="H288" i="18"/>
  <c r="H252" i="18"/>
  <c r="M295" i="18"/>
  <c r="L358" i="18"/>
  <c r="H358" i="18"/>
  <c r="L340" i="18"/>
  <c r="M340" i="18" s="1"/>
  <c r="H340" i="18"/>
  <c r="M362" i="18"/>
  <c r="M331" i="18"/>
  <c r="H6" i="18"/>
  <c r="J6" i="18" s="1"/>
  <c r="L57" i="18"/>
  <c r="M57" i="18" s="1"/>
  <c r="H57" i="18"/>
  <c r="J57" i="18" s="1"/>
  <c r="H31" i="18"/>
  <c r="H26" i="18"/>
  <c r="J26" i="18" s="1"/>
  <c r="M61" i="18"/>
  <c r="H102" i="18"/>
  <c r="M52" i="18"/>
  <c r="M104" i="18"/>
  <c r="L123" i="18"/>
  <c r="H123" i="18"/>
  <c r="M75" i="18"/>
  <c r="M105" i="18"/>
  <c r="M106" i="18"/>
  <c r="M132" i="18"/>
  <c r="H98" i="18"/>
  <c r="H170" i="18"/>
  <c r="J170" i="18" s="1"/>
  <c r="M85" i="18"/>
  <c r="M172" i="18"/>
  <c r="H204" i="18"/>
  <c r="L204" i="18"/>
  <c r="M204" i="18" s="1"/>
  <c r="H149" i="18"/>
  <c r="H182" i="18"/>
  <c r="M153" i="18"/>
  <c r="L216" i="18"/>
  <c r="M216" i="18" s="1"/>
  <c r="H216" i="18"/>
  <c r="J216" i="18" s="1"/>
  <c r="L232" i="18"/>
  <c r="H232" i="18"/>
  <c r="J232" i="18" s="1"/>
  <c r="L238" i="18"/>
  <c r="H238" i="18"/>
  <c r="H197" i="18"/>
  <c r="H206" i="18"/>
  <c r="H202" i="18"/>
  <c r="L202" i="18"/>
  <c r="H302" i="18"/>
  <c r="L290" i="18"/>
  <c r="M290" i="18" s="1"/>
  <c r="H290" i="18"/>
  <c r="M318" i="18"/>
  <c r="H287" i="18"/>
  <c r="H242" i="18"/>
  <c r="J242" i="18" s="1"/>
  <c r="H301" i="18"/>
  <c r="H245" i="18"/>
  <c r="J245" i="18" s="1"/>
  <c r="M262" i="18"/>
  <c r="L296" i="18"/>
  <c r="H296" i="18"/>
  <c r="L312" i="18"/>
  <c r="H312" i="18"/>
  <c r="L324" i="18"/>
  <c r="H324" i="18"/>
  <c r="M219" i="18"/>
  <c r="H262" i="18"/>
  <c r="J263" i="18" s="1"/>
  <c r="M255" i="18"/>
  <c r="H276" i="18"/>
  <c r="J276" i="18" s="1"/>
  <c r="L337" i="18"/>
  <c r="H337" i="18"/>
  <c r="L350" i="18"/>
  <c r="H350" i="18"/>
  <c r="J350" i="18" s="1"/>
  <c r="H344" i="18"/>
  <c r="J344" i="18" s="1"/>
  <c r="H361" i="18"/>
  <c r="L10" i="18"/>
  <c r="M10" i="18" s="1"/>
  <c r="H10" i="18"/>
  <c r="M18" i="18"/>
  <c r="H35" i="18"/>
  <c r="J36" i="18" s="1"/>
  <c r="M28" i="18"/>
  <c r="H58" i="18"/>
  <c r="L24" i="18"/>
  <c r="H24" i="18"/>
  <c r="L126" i="18"/>
  <c r="H126" i="18"/>
  <c r="L70" i="18"/>
  <c r="H70" i="18"/>
  <c r="H103" i="18"/>
  <c r="H93" i="18"/>
  <c r="H104" i="18"/>
  <c r="M90" i="18"/>
  <c r="M133" i="18"/>
  <c r="M171" i="18"/>
  <c r="H97" i="18"/>
  <c r="H180" i="18"/>
  <c r="J180" i="18" s="1"/>
  <c r="M182" i="18"/>
  <c r="L196" i="18"/>
  <c r="M196" i="18" s="1"/>
  <c r="H196" i="18"/>
  <c r="J196" i="18" s="1"/>
  <c r="H171" i="18"/>
  <c r="H235" i="18"/>
  <c r="M231" i="18"/>
  <c r="M269" i="18"/>
  <c r="M303" i="18"/>
  <c r="L264" i="18"/>
  <c r="H264" i="18"/>
  <c r="J264" i="18" s="1"/>
  <c r="L280" i="18"/>
  <c r="H280" i="18"/>
  <c r="M227" i="18"/>
  <c r="H294" i="18"/>
  <c r="H86" i="18"/>
  <c r="H249" i="18"/>
  <c r="M277" i="18"/>
  <c r="M309" i="18"/>
  <c r="L306" i="18"/>
  <c r="H306" i="18"/>
  <c r="J306" i="18" s="1"/>
  <c r="H277" i="18"/>
  <c r="H332" i="18"/>
  <c r="L332" i="18"/>
  <c r="M335" i="18"/>
  <c r="H357" i="18"/>
  <c r="H338" i="18"/>
  <c r="H360" i="18"/>
  <c r="H2" i="18"/>
  <c r="H51" i="18"/>
  <c r="H38" i="18"/>
  <c r="J38" i="18" s="1"/>
  <c r="J66" i="18"/>
  <c r="M36" i="18"/>
  <c r="M59" i="18"/>
  <c r="L91" i="18"/>
  <c r="M91" i="18" s="1"/>
  <c r="H91" i="18"/>
  <c r="M83" i="18"/>
  <c r="M12" i="18"/>
  <c r="H89" i="18"/>
  <c r="H9" i="18"/>
  <c r="H111" i="18"/>
  <c r="J111" i="18" s="1"/>
  <c r="H114" i="18"/>
  <c r="J114" i="18" s="1"/>
  <c r="H139" i="18"/>
  <c r="J139" i="18" s="1"/>
  <c r="J138" i="18"/>
  <c r="H163" i="18"/>
  <c r="J163" i="18" s="1"/>
  <c r="M4" i="18"/>
  <c r="H136" i="18"/>
  <c r="M112" i="18"/>
  <c r="M156" i="18"/>
  <c r="M79" i="18"/>
  <c r="L176" i="18"/>
  <c r="H176" i="18"/>
  <c r="L175" i="18"/>
  <c r="M175" i="18" s="1"/>
  <c r="H175" i="18"/>
  <c r="L151" i="18"/>
  <c r="M151" i="18" s="1"/>
  <c r="H151" i="18"/>
  <c r="J151" i="18" s="1"/>
  <c r="H210" i="18"/>
  <c r="J210" i="18" s="1"/>
  <c r="H228" i="18"/>
  <c r="M200" i="18"/>
  <c r="H254" i="18"/>
  <c r="J254" i="18" s="1"/>
  <c r="M207" i="18"/>
  <c r="H234" i="18"/>
  <c r="M211" i="18"/>
  <c r="M249" i="18"/>
  <c r="L258" i="18"/>
  <c r="H258" i="18"/>
  <c r="M316" i="18"/>
  <c r="H284" i="18"/>
  <c r="M253" i="18"/>
  <c r="L298" i="18"/>
  <c r="M298" i="18" s="1"/>
  <c r="H298" i="18"/>
  <c r="J298" i="18" s="1"/>
  <c r="L314" i="18"/>
  <c r="M314" i="18" s="1"/>
  <c r="H314" i="18"/>
  <c r="J314" i="18" s="1"/>
  <c r="L186" i="18"/>
  <c r="H186" i="18"/>
  <c r="H311" i="18"/>
  <c r="H218" i="18"/>
  <c r="L272" i="18"/>
  <c r="H272" i="18"/>
  <c r="M237" i="18"/>
  <c r="M279" i="18"/>
  <c r="H308" i="18"/>
  <c r="J308" i="18" s="1"/>
  <c r="H334" i="18"/>
  <c r="L364" i="18"/>
  <c r="H364" i="18"/>
  <c r="H346" i="18"/>
  <c r="J346" i="18" s="1"/>
  <c r="H341" i="18"/>
  <c r="M319" i="18"/>
  <c r="L342" i="18"/>
  <c r="H342" i="18"/>
  <c r="CN4" i="6"/>
  <c r="CO3" i="6"/>
  <c r="CL11" i="6" l="1"/>
  <c r="CL12" i="6" s="1"/>
  <c r="CL13" i="6" s="1"/>
  <c r="CL14" i="6" s="1"/>
  <c r="CL15" i="6" s="1"/>
  <c r="CL16" i="6" s="1"/>
  <c r="CL17" i="6" s="1"/>
  <c r="CL18" i="6" s="1"/>
  <c r="CL19" i="6" s="1"/>
  <c r="CL20" i="6" s="1"/>
  <c r="CL21" i="6" s="1"/>
  <c r="CL22" i="6" s="1"/>
  <c r="CL23" i="6" s="1"/>
  <c r="CL24" i="6" s="1"/>
  <c r="CL25" i="6" s="1"/>
  <c r="CL26" i="6" s="1"/>
  <c r="CL27" i="6" s="1"/>
  <c r="CL28" i="6" s="1"/>
  <c r="CL29" i="6" s="1"/>
  <c r="CL30" i="6" s="1"/>
  <c r="CL31" i="6" s="1"/>
  <c r="CL32" i="6" s="1"/>
  <c r="CL33" i="6" s="1"/>
  <c r="CL34" i="6" s="1"/>
  <c r="CL35" i="6" s="1"/>
  <c r="CL36" i="6" s="1"/>
  <c r="CL37" i="6" s="1"/>
  <c r="CL38" i="6" s="1"/>
  <c r="CL39" i="6" s="1"/>
  <c r="CL40" i="6" s="1"/>
  <c r="CL41" i="6" s="1"/>
  <c r="CL42" i="6" s="1"/>
  <c r="CL43" i="6" s="1"/>
  <c r="CL44" i="6" s="1"/>
  <c r="CL45" i="6" s="1"/>
  <c r="CL46" i="6" s="1"/>
  <c r="CL47" i="6" s="1"/>
  <c r="CL48" i="6" s="1"/>
  <c r="CL49" i="6" s="1"/>
  <c r="CL50" i="6" s="1"/>
  <c r="CL51" i="6" s="1"/>
  <c r="CL52" i="6" s="1"/>
  <c r="CL53" i="6" s="1"/>
  <c r="CL54" i="6" s="1"/>
  <c r="CL55" i="6" s="1"/>
  <c r="CL56" i="6" s="1"/>
  <c r="CL57" i="6" s="1"/>
  <c r="CL58" i="6" s="1"/>
  <c r="CL59" i="6" s="1"/>
  <c r="CL60" i="6" s="1"/>
  <c r="CL61" i="6" s="1"/>
  <c r="CL62" i="6" s="1"/>
  <c r="CL63" i="6" s="1"/>
  <c r="CL64" i="6" s="1"/>
  <c r="CL65" i="6" s="1"/>
  <c r="CL66" i="6" s="1"/>
  <c r="CL67" i="6" s="1"/>
  <c r="CL68" i="6" s="1"/>
  <c r="CL69" i="6" s="1"/>
  <c r="CL70" i="6" s="1"/>
  <c r="CL71" i="6" s="1"/>
  <c r="CL72" i="6" s="1"/>
  <c r="CL73" i="6" s="1"/>
  <c r="CL74" i="6" s="1"/>
  <c r="CL75" i="6" s="1"/>
  <c r="CL76" i="6" s="1"/>
  <c r="CL77" i="6" s="1"/>
  <c r="CL78" i="6" s="1"/>
  <c r="CL79" i="6" s="1"/>
  <c r="CL80" i="6" s="1"/>
  <c r="CL81" i="6" s="1"/>
  <c r="CL82" i="6" s="1"/>
  <c r="CL83" i="6" s="1"/>
  <c r="CL84" i="6" s="1"/>
  <c r="CL85" i="6" s="1"/>
  <c r="CL86" i="6" s="1"/>
  <c r="CL87" i="6" s="1"/>
  <c r="CL88" i="6" s="1"/>
  <c r="CL89" i="6" s="1"/>
  <c r="CL90" i="6" s="1"/>
  <c r="CL91" i="6" s="1"/>
  <c r="CL92" i="6" s="1"/>
  <c r="CL93" i="6" s="1"/>
  <c r="CL94" i="6" s="1"/>
  <c r="CL95" i="6" s="1"/>
  <c r="CL96" i="6" s="1"/>
  <c r="CL97" i="6" s="1"/>
  <c r="CL98" i="6" s="1"/>
  <c r="CL99" i="6" s="1"/>
  <c r="CL100" i="6" s="1"/>
  <c r="CL101" i="6" s="1"/>
  <c r="CL102" i="6" s="1"/>
  <c r="CL103" i="6" s="1"/>
  <c r="CL104" i="6" s="1"/>
  <c r="CL105" i="6" s="1"/>
  <c r="CL106" i="6" s="1"/>
  <c r="CL107" i="6" s="1"/>
  <c r="CL108" i="6" s="1"/>
  <c r="CL109" i="6" s="1"/>
  <c r="CL110" i="6" s="1"/>
  <c r="CL111" i="6" s="1"/>
  <c r="CL112" i="6" s="1"/>
  <c r="CL113" i="6" s="1"/>
  <c r="CL114" i="6" s="1"/>
  <c r="CL115" i="6" s="1"/>
  <c r="CL116" i="6" s="1"/>
  <c r="CL117" i="6" s="1"/>
  <c r="CL118" i="6" s="1"/>
  <c r="CL119" i="6" s="1"/>
  <c r="CL120" i="6" s="1"/>
  <c r="CL121" i="6" s="1"/>
  <c r="CL122" i="6" s="1"/>
  <c r="CL123" i="6" s="1"/>
  <c r="CL124" i="6" s="1"/>
  <c r="CL125" i="6" s="1"/>
  <c r="CL126" i="6" s="1"/>
  <c r="CL127" i="6" s="1"/>
  <c r="CL128" i="6" s="1"/>
  <c r="CL129" i="6" s="1"/>
  <c r="CL130" i="6" s="1"/>
  <c r="CL131" i="6" s="1"/>
  <c r="CL132" i="6" s="1"/>
  <c r="CL133" i="6" s="1"/>
  <c r="CL134" i="6" s="1"/>
  <c r="CL135" i="6" s="1"/>
  <c r="CL136" i="6" s="1"/>
  <c r="CL137" i="6" s="1"/>
  <c r="CL138" i="6" s="1"/>
  <c r="CL139" i="6" s="1"/>
  <c r="CL140" i="6" s="1"/>
  <c r="CL141" i="6" s="1"/>
  <c r="CL142" i="6" s="1"/>
  <c r="CL143" i="6" s="1"/>
  <c r="CL144" i="6" s="1"/>
  <c r="CL145" i="6" s="1"/>
  <c r="CL146" i="6" s="1"/>
  <c r="CL147" i="6" s="1"/>
  <c r="CL148" i="6" s="1"/>
  <c r="CL149" i="6" s="1"/>
  <c r="CL150" i="6" s="1"/>
  <c r="CL151" i="6" s="1"/>
  <c r="CL152" i="6" s="1"/>
  <c r="CL153" i="6" s="1"/>
  <c r="CL154" i="6" s="1"/>
  <c r="CL155" i="6" s="1"/>
  <c r="CL156" i="6" s="1"/>
  <c r="CL157" i="6" s="1"/>
  <c r="CL158" i="6" s="1"/>
  <c r="CL159" i="6" s="1"/>
  <c r="CL160" i="6" s="1"/>
  <c r="CL161" i="6" s="1"/>
  <c r="CL162" i="6" s="1"/>
  <c r="CL163" i="6" s="1"/>
  <c r="CL164" i="6" s="1"/>
  <c r="CL165" i="6" s="1"/>
  <c r="CL166" i="6" s="1"/>
  <c r="CL167" i="6" s="1"/>
  <c r="CL168" i="6" s="1"/>
  <c r="CL169" i="6" s="1"/>
  <c r="CL170" i="6" s="1"/>
  <c r="CL171" i="6" s="1"/>
  <c r="CL172" i="6" s="1"/>
  <c r="CL173" i="6" s="1"/>
  <c r="CL174" i="6" s="1"/>
  <c r="CL175" i="6" s="1"/>
  <c r="CL176" i="6" s="1"/>
  <c r="CL177" i="6" s="1"/>
  <c r="CL178" i="6" s="1"/>
  <c r="CL179" i="6" s="1"/>
  <c r="CL180" i="6" s="1"/>
  <c r="CL181" i="6" s="1"/>
  <c r="CL182" i="6" s="1"/>
  <c r="CL183" i="6" s="1"/>
  <c r="CL184" i="6" s="1"/>
  <c r="CL185" i="6" s="1"/>
  <c r="CL186" i="6" s="1"/>
  <c r="CL187" i="6" s="1"/>
  <c r="CL188" i="6" s="1"/>
  <c r="CL189" i="6" s="1"/>
  <c r="CL190" i="6" s="1"/>
  <c r="CL191" i="6" s="1"/>
  <c r="CL192" i="6" s="1"/>
  <c r="CL193" i="6" s="1"/>
  <c r="CL194" i="6" s="1"/>
  <c r="CL195" i="6" s="1"/>
  <c r="CL196" i="6" s="1"/>
  <c r="CL197" i="6" s="1"/>
  <c r="CL198" i="6" s="1"/>
  <c r="CL199" i="6" s="1"/>
  <c r="CL200" i="6" s="1"/>
  <c r="CL201" i="6" s="1"/>
  <c r="CL202" i="6" s="1"/>
  <c r="CL203" i="6" s="1"/>
  <c r="CL204" i="6" s="1"/>
  <c r="CL205" i="6" s="1"/>
  <c r="CL206" i="6" s="1"/>
  <c r="CL207" i="6" s="1"/>
  <c r="CL208" i="6" s="1"/>
  <c r="CL209" i="6" s="1"/>
  <c r="CL210" i="6" s="1"/>
  <c r="CL211" i="6" s="1"/>
  <c r="CL212" i="6" s="1"/>
  <c r="CL213" i="6" s="1"/>
  <c r="CL214" i="6" s="1"/>
  <c r="CL215" i="6" s="1"/>
  <c r="CL216" i="6" s="1"/>
  <c r="CL217" i="6" s="1"/>
  <c r="CL218" i="6" s="1"/>
  <c r="CL219" i="6" s="1"/>
  <c r="CL220" i="6" s="1"/>
  <c r="CL221" i="6" s="1"/>
  <c r="CL222" i="6" s="1"/>
  <c r="CL223" i="6" s="1"/>
  <c r="CL224" i="6" s="1"/>
  <c r="CL225" i="6" s="1"/>
  <c r="CL226" i="6" s="1"/>
  <c r="CL227" i="6" s="1"/>
  <c r="CL228" i="6" s="1"/>
  <c r="CL229" i="6" s="1"/>
  <c r="CL230" i="6" s="1"/>
  <c r="CL231" i="6" s="1"/>
  <c r="CL232" i="6" s="1"/>
  <c r="CL233" i="6" s="1"/>
  <c r="CL234" i="6" s="1"/>
  <c r="CL235" i="6" s="1"/>
  <c r="CL236" i="6" s="1"/>
  <c r="CL237" i="6" s="1"/>
  <c r="CL238" i="6" s="1"/>
  <c r="CL239" i="6" s="1"/>
  <c r="CL240" i="6" s="1"/>
  <c r="CL241" i="6" s="1"/>
  <c r="CL242" i="6" s="1"/>
  <c r="CL243" i="6" s="1"/>
  <c r="CL244" i="6" s="1"/>
  <c r="CL245" i="6" s="1"/>
  <c r="J74" i="18"/>
  <c r="J247" i="18"/>
  <c r="J161" i="18"/>
  <c r="J238" i="18"/>
  <c r="J148" i="18"/>
  <c r="J248" i="18"/>
  <c r="J37" i="18"/>
  <c r="J178" i="18"/>
  <c r="J24" i="18"/>
  <c r="J334" i="18"/>
  <c r="J124" i="18"/>
  <c r="J44" i="18"/>
  <c r="J21" i="18"/>
  <c r="J177" i="18"/>
  <c r="J258" i="18"/>
  <c r="J101" i="18"/>
  <c r="J30" i="18"/>
  <c r="J46" i="18"/>
  <c r="J121" i="18"/>
  <c r="J62" i="18"/>
  <c r="J290" i="18"/>
  <c r="J340" i="18"/>
  <c r="J12" i="18"/>
  <c r="J63" i="18"/>
  <c r="J251" i="18"/>
  <c r="J188" i="18"/>
  <c r="J321" i="18"/>
  <c r="J13" i="18"/>
  <c r="J327" i="18"/>
  <c r="J168" i="18"/>
  <c r="J323" i="18"/>
  <c r="J271" i="18"/>
  <c r="J215" i="18"/>
  <c r="J86" i="18"/>
  <c r="J252" i="18"/>
  <c r="J22" i="18"/>
  <c r="J5" i="18"/>
  <c r="J289" i="18"/>
  <c r="J190" i="18"/>
  <c r="J19" i="18"/>
  <c r="J218" i="18"/>
  <c r="J186" i="18"/>
  <c r="J184" i="18"/>
  <c r="J296" i="18"/>
  <c r="J191" i="18"/>
  <c r="J282" i="18"/>
  <c r="J67" i="18"/>
  <c r="J240" i="18"/>
  <c r="J135" i="18"/>
  <c r="J354" i="18"/>
  <c r="J324" i="18"/>
  <c r="J50" i="18"/>
  <c r="J322" i="18"/>
  <c r="M114" i="18"/>
  <c r="J319" i="18"/>
  <c r="J300" i="18"/>
  <c r="J272" i="18"/>
  <c r="J332" i="18"/>
  <c r="J97" i="18"/>
  <c r="J14" i="18"/>
  <c r="J153" i="18"/>
  <c r="J68" i="18"/>
  <c r="J72" i="18"/>
  <c r="J119" i="18"/>
  <c r="J136" i="18"/>
  <c r="M65" i="18"/>
  <c r="J93" i="18"/>
  <c r="J143" i="18"/>
  <c r="J204" i="18"/>
  <c r="J357" i="18"/>
  <c r="M357" i="18"/>
  <c r="J91" i="18"/>
  <c r="J157" i="18"/>
  <c r="J76" i="18"/>
  <c r="J145" i="18"/>
  <c r="J304" i="18"/>
  <c r="J228" i="18"/>
  <c r="J182" i="18"/>
  <c r="J185" i="18"/>
  <c r="J256" i="18"/>
  <c r="J166" i="18"/>
  <c r="J49" i="18"/>
  <c r="J341" i="18"/>
  <c r="M217" i="18"/>
  <c r="J280" i="18"/>
  <c r="J103" i="18"/>
  <c r="J301" i="18"/>
  <c r="M144" i="18"/>
  <c r="J133" i="18"/>
  <c r="J291" i="18"/>
  <c r="J175" i="18"/>
  <c r="J78" i="18"/>
  <c r="J213" i="18"/>
  <c r="J223" i="18"/>
  <c r="J106" i="18"/>
  <c r="J23" i="18"/>
  <c r="J283" i="18"/>
  <c r="J165" i="18"/>
  <c r="M189" i="18"/>
  <c r="J305" i="18"/>
  <c r="J107" i="18"/>
  <c r="J262" i="18"/>
  <c r="J102" i="18"/>
  <c r="J179" i="18"/>
  <c r="J202" i="18"/>
  <c r="J317" i="18"/>
  <c r="J122" i="18"/>
  <c r="J364" i="18"/>
  <c r="J365" i="18"/>
  <c r="J35" i="18"/>
  <c r="J336" i="18"/>
  <c r="M364" i="18"/>
  <c r="M365" i="18"/>
  <c r="J230" i="18"/>
  <c r="J234" i="18"/>
  <c r="J9" i="18"/>
  <c r="J360" i="18"/>
  <c r="M337" i="18"/>
  <c r="J237" i="18"/>
  <c r="J208" i="18"/>
  <c r="J16" i="18"/>
  <c r="J279" i="18"/>
  <c r="J75" i="18"/>
  <c r="J310" i="18"/>
  <c r="J70" i="18"/>
  <c r="J116" i="18"/>
  <c r="J47" i="18"/>
  <c r="J149" i="18"/>
  <c r="J20" i="18"/>
  <c r="J147" i="18"/>
  <c r="J117" i="18"/>
  <c r="J77" i="18"/>
  <c r="J174" i="18"/>
  <c r="J54" i="18"/>
  <c r="J120" i="18"/>
  <c r="J48" i="18"/>
  <c r="J162" i="18"/>
  <c r="J104" i="18"/>
  <c r="J110" i="18"/>
  <c r="M167" i="18"/>
  <c r="J45" i="18"/>
  <c r="J11" i="18"/>
  <c r="J294" i="18"/>
  <c r="J292" i="18"/>
  <c r="J83" i="18"/>
  <c r="J167" i="18"/>
  <c r="J286" i="18"/>
  <c r="M329" i="18"/>
  <c r="M81" i="18"/>
  <c r="J233" i="18"/>
  <c r="M205" i="18"/>
  <c r="J193" i="18"/>
  <c r="J194" i="18"/>
  <c r="J297" i="18"/>
  <c r="J209" i="18"/>
  <c r="J156" i="18"/>
  <c r="J73" i="18"/>
  <c r="J212" i="18"/>
  <c r="J267" i="18"/>
  <c r="CM89" i="6"/>
  <c r="J281" i="18"/>
  <c r="J338" i="18"/>
  <c r="J333" i="18"/>
  <c r="J126" i="18"/>
  <c r="M89" i="18"/>
  <c r="J293" i="18"/>
  <c r="J17" i="18"/>
  <c r="J81" i="18"/>
  <c r="J331" i="18"/>
  <c r="J131" i="18"/>
  <c r="M225" i="18"/>
  <c r="J65" i="18"/>
  <c r="M136" i="18"/>
  <c r="J99" i="18"/>
  <c r="J249" i="18"/>
  <c r="J43" i="18"/>
  <c r="M118" i="18"/>
  <c r="J29" i="18"/>
  <c r="J82" i="18"/>
  <c r="J284" i="18"/>
  <c r="M126" i="18"/>
  <c r="J337" i="18"/>
  <c r="J351" i="18"/>
  <c r="J200" i="18"/>
  <c r="J132" i="18"/>
  <c r="J51" i="18"/>
  <c r="J287" i="18"/>
  <c r="J355" i="18"/>
  <c r="J269" i="18"/>
  <c r="J160" i="18"/>
  <c r="J53" i="18"/>
  <c r="J311" i="18"/>
  <c r="J123" i="18"/>
  <c r="M9" i="18"/>
  <c r="J329" i="18"/>
  <c r="J28" i="18"/>
  <c r="J95" i="18"/>
  <c r="J150" i="18"/>
  <c r="J261" i="18"/>
  <c r="J79" i="18"/>
  <c r="M11" i="18"/>
  <c r="J277" i="18"/>
  <c r="J171" i="18"/>
  <c r="J58" i="18"/>
  <c r="J197" i="18"/>
  <c r="J195" i="18"/>
  <c r="J84" i="18"/>
  <c r="J158" i="18"/>
  <c r="M306" i="18"/>
  <c r="M307" i="18"/>
  <c r="M324" i="18"/>
  <c r="M325" i="18"/>
  <c r="M202" i="18"/>
  <c r="M203" i="18"/>
  <c r="M123" i="18"/>
  <c r="M124" i="18"/>
  <c r="M288" i="18"/>
  <c r="M289" i="18"/>
  <c r="M194" i="18"/>
  <c r="M195" i="18"/>
  <c r="J172" i="18"/>
  <c r="M299" i="18"/>
  <c r="M322" i="18"/>
  <c r="M323" i="18"/>
  <c r="J347" i="18"/>
  <c r="J100" i="18"/>
  <c r="M186" i="18"/>
  <c r="M187" i="18"/>
  <c r="M350" i="18"/>
  <c r="M351" i="18"/>
  <c r="J312" i="18"/>
  <c r="J137" i="18"/>
  <c r="J358" i="18"/>
  <c r="J359" i="18"/>
  <c r="M208" i="18"/>
  <c r="M209" i="18"/>
  <c r="M274" i="18"/>
  <c r="M275" i="18"/>
  <c r="J362" i="18"/>
  <c r="J363" i="18"/>
  <c r="J268" i="18"/>
  <c r="J96" i="18"/>
  <c r="M99" i="18"/>
  <c r="M100" i="18"/>
  <c r="M107" i="18"/>
  <c r="M108" i="18"/>
  <c r="J339" i="18"/>
  <c r="M240" i="18"/>
  <c r="M241" i="18"/>
  <c r="J144" i="18"/>
  <c r="J285" i="18"/>
  <c r="J219" i="18"/>
  <c r="M51" i="18"/>
  <c r="J176" i="18"/>
  <c r="J250" i="18"/>
  <c r="M312" i="18"/>
  <c r="M313" i="18"/>
  <c r="M238" i="18"/>
  <c r="M239" i="18"/>
  <c r="M358" i="18"/>
  <c r="M359" i="18"/>
  <c r="J203" i="18"/>
  <c r="M58" i="18"/>
  <c r="J352" i="18"/>
  <c r="J353" i="18"/>
  <c r="J225" i="18"/>
  <c r="J265" i="18"/>
  <c r="J108" i="18"/>
  <c r="J69" i="18"/>
  <c r="J25" i="18"/>
  <c r="M152" i="18"/>
  <c r="J183" i="18"/>
  <c r="J335" i="18"/>
  <c r="J299" i="18"/>
  <c r="J181" i="18"/>
  <c r="J105" i="18"/>
  <c r="J59" i="18"/>
  <c r="M176" i="18"/>
  <c r="M280" i="18"/>
  <c r="M281" i="18"/>
  <c r="M338" i="18"/>
  <c r="J315" i="18"/>
  <c r="J226" i="18"/>
  <c r="J227" i="18"/>
  <c r="M291" i="18"/>
  <c r="J71" i="18"/>
  <c r="J257" i="18"/>
  <c r="J129" i="18"/>
  <c r="J130" i="18"/>
  <c r="J205" i="18"/>
  <c r="J275" i="18"/>
  <c r="J217" i="18"/>
  <c r="J198" i="18"/>
  <c r="M78" i="18"/>
  <c r="J309" i="18"/>
  <c r="M197" i="18"/>
  <c r="J140" i="18"/>
  <c r="J92" i="18"/>
  <c r="J61" i="18"/>
  <c r="M272" i="18"/>
  <c r="M273" i="18"/>
  <c r="M332" i="18"/>
  <c r="M333" i="18"/>
  <c r="J211" i="18"/>
  <c r="M127" i="18"/>
  <c r="M24" i="18"/>
  <c r="M25" i="18"/>
  <c r="J10" i="18"/>
  <c r="M296" i="18"/>
  <c r="M297" i="18"/>
  <c r="J307" i="18"/>
  <c r="J302" i="18"/>
  <c r="M232" i="18"/>
  <c r="M233" i="18"/>
  <c r="J98" i="18"/>
  <c r="M177" i="18"/>
  <c r="J229" i="18"/>
  <c r="J112" i="18"/>
  <c r="J27" i="18"/>
  <c r="J303" i="18"/>
  <c r="J152" i="18"/>
  <c r="J164" i="18"/>
  <c r="J325" i="18"/>
  <c r="J255" i="18"/>
  <c r="J243" i="18"/>
  <c r="J169" i="18"/>
  <c r="M42" i="18"/>
  <c r="M43" i="18"/>
  <c r="J348" i="18"/>
  <c r="J349" i="18"/>
  <c r="J278" i="18"/>
  <c r="J316" i="18"/>
  <c r="M159" i="18"/>
  <c r="M160" i="18"/>
  <c r="J189" i="18"/>
  <c r="J141" i="18"/>
  <c r="J142" i="18"/>
  <c r="J15" i="18"/>
  <c r="J273" i="18"/>
  <c r="J18" i="18"/>
  <c r="M17" i="18"/>
  <c r="J342" i="18"/>
  <c r="J343" i="18"/>
  <c r="M264" i="18"/>
  <c r="M265" i="18"/>
  <c r="J270" i="18"/>
  <c r="J345" i="18"/>
  <c r="J192" i="18"/>
  <c r="J88" i="18"/>
  <c r="M348" i="18"/>
  <c r="M349" i="18"/>
  <c r="J246" i="18"/>
  <c r="J239" i="18"/>
  <c r="J356" i="18"/>
  <c r="M320" i="18"/>
  <c r="M321" i="18"/>
  <c r="M342" i="18"/>
  <c r="M343" i="18"/>
  <c r="J89" i="18"/>
  <c r="J90" i="18"/>
  <c r="J235" i="18"/>
  <c r="J361" i="18"/>
  <c r="J206" i="18"/>
  <c r="J207" i="18"/>
  <c r="J31" i="18"/>
  <c r="J32" i="18"/>
  <c r="J236" i="18"/>
  <c r="J253" i="18"/>
  <c r="J39" i="18"/>
  <c r="M267" i="18"/>
  <c r="M304" i="18"/>
  <c r="M305" i="18"/>
  <c r="J118" i="18"/>
  <c r="J231" i="18"/>
  <c r="J127" i="18"/>
  <c r="M258" i="18"/>
  <c r="M259" i="18"/>
  <c r="M70" i="18"/>
  <c r="M71" i="18"/>
  <c r="M92" i="18"/>
  <c r="J288" i="18"/>
  <c r="J241" i="18"/>
  <c r="J87" i="18"/>
  <c r="J7" i="18"/>
  <c r="J295" i="18"/>
  <c r="J259" i="18"/>
  <c r="J52" i="18"/>
  <c r="M315" i="18"/>
  <c r="J318" i="18"/>
  <c r="J115" i="18"/>
  <c r="J3" i="18"/>
  <c r="M341" i="18"/>
  <c r="J313" i="18"/>
  <c r="J187" i="18"/>
  <c r="J94" i="18"/>
  <c r="CN5" i="6"/>
  <c r="CO4" i="6"/>
  <c r="N369" i="18" l="1"/>
  <c r="O369" i="18" s="1"/>
  <c r="N241" i="18"/>
  <c r="N368" i="18"/>
  <c r="O368" i="18" s="1"/>
  <c r="N367" i="18"/>
  <c r="O367" i="18" s="1"/>
  <c r="N216" i="18"/>
  <c r="O216" i="18" s="1"/>
  <c r="N234" i="18"/>
  <c r="O234" i="18" s="1"/>
  <c r="N210" i="18"/>
  <c r="O210" i="18" s="1"/>
  <c r="N221" i="18"/>
  <c r="O221" i="18" s="1"/>
  <c r="N161" i="18"/>
  <c r="O161" i="18" s="1"/>
  <c r="N243" i="18"/>
  <c r="O243" i="18" s="1"/>
  <c r="N363" i="18"/>
  <c r="O363" i="18" s="1"/>
  <c r="N215" i="18"/>
  <c r="O215" i="18" s="1"/>
  <c r="N307" i="18"/>
  <c r="N225" i="18"/>
  <c r="O225" i="18" s="1"/>
  <c r="N55" i="18"/>
  <c r="O55" i="18" s="1"/>
  <c r="N365" i="18"/>
  <c r="O365" i="18" s="1"/>
  <c r="N320" i="18"/>
  <c r="O320" i="18" s="1"/>
  <c r="N350" i="18"/>
  <c r="O350" i="18" s="1"/>
  <c r="N366" i="18"/>
  <c r="O366" i="18" s="1"/>
  <c r="N117" i="18"/>
  <c r="O117" i="18" s="1"/>
  <c r="N147" i="18"/>
  <c r="O147" i="18" s="1"/>
  <c r="N72" i="18"/>
  <c r="O72" i="18" s="1"/>
  <c r="N100" i="18"/>
  <c r="O100" i="18" s="1"/>
  <c r="N174" i="18"/>
  <c r="O174" i="18" s="1"/>
  <c r="N67" i="18"/>
  <c r="O67" i="18" s="1"/>
  <c r="N189" i="18"/>
  <c r="O189" i="18" s="1"/>
  <c r="N200" i="18"/>
  <c r="O200" i="18" s="1"/>
  <c r="N43" i="18"/>
  <c r="O43" i="18" s="1"/>
  <c r="N74" i="18"/>
  <c r="O74" i="18" s="1"/>
  <c r="N168" i="18"/>
  <c r="O168" i="18" s="1"/>
  <c r="N337" i="18"/>
  <c r="O337" i="18" s="1"/>
  <c r="N171" i="18"/>
  <c r="O171" i="18" s="1"/>
  <c r="N353" i="18"/>
  <c r="O353" i="18" s="1"/>
  <c r="N69" i="18"/>
  <c r="O69" i="18" s="1"/>
  <c r="N166" i="18"/>
  <c r="O166" i="18" s="1"/>
  <c r="N96" i="18"/>
  <c r="O96" i="18" s="1"/>
  <c r="N318" i="18"/>
  <c r="O318" i="18" s="1"/>
  <c r="N66" i="18"/>
  <c r="O66" i="18" s="1"/>
  <c r="CM90" i="6"/>
  <c r="N61" i="18"/>
  <c r="O61" i="18" s="1"/>
  <c r="N48" i="18"/>
  <c r="O48" i="18" s="1"/>
  <c r="N331" i="18"/>
  <c r="O331" i="18" s="1"/>
  <c r="N64" i="18"/>
  <c r="O64" i="18" s="1"/>
  <c r="N281" i="18"/>
  <c r="N305" i="18"/>
  <c r="N203" i="18"/>
  <c r="O203" i="18" s="1"/>
  <c r="N355" i="18"/>
  <c r="O355" i="18" s="1"/>
  <c r="N336" i="18"/>
  <c r="O336" i="18" s="1"/>
  <c r="N354" i="18"/>
  <c r="O354" i="18" s="1"/>
  <c r="N364" i="18"/>
  <c r="O364" i="18" s="1"/>
  <c r="N84" i="18"/>
  <c r="O84" i="18" s="1"/>
  <c r="N285" i="18"/>
  <c r="O285" i="18" s="1"/>
  <c r="N302" i="18"/>
  <c r="O302" i="18" s="1"/>
  <c r="N104" i="18"/>
  <c r="O104" i="18" s="1"/>
  <c r="N113" i="18"/>
  <c r="O113" i="18" s="1"/>
  <c r="N70" i="18"/>
  <c r="N261" i="18"/>
  <c r="O261" i="18" s="1"/>
  <c r="N75" i="18"/>
  <c r="O75" i="18" s="1"/>
  <c r="N273" i="18"/>
  <c r="O273" i="18" s="1"/>
  <c r="N211" i="18"/>
  <c r="O211" i="18" s="1"/>
  <c r="N97" i="18"/>
  <c r="O97" i="18" s="1"/>
  <c r="N282" i="18"/>
  <c r="O282" i="18" s="1"/>
  <c r="N198" i="18"/>
  <c r="O198" i="18" s="1"/>
  <c r="N42" i="18"/>
  <c r="N172" i="18"/>
  <c r="O172" i="18" s="1"/>
  <c r="N304" i="18"/>
  <c r="O304" i="18" s="1"/>
  <c r="N68" i="18"/>
  <c r="O68" i="18" s="1"/>
  <c r="N190" i="18"/>
  <c r="O190" i="18" s="1"/>
  <c r="N175" i="18"/>
  <c r="O175" i="18" s="1"/>
  <c r="N326" i="18"/>
  <c r="O326" i="18" s="1"/>
  <c r="N313" i="18"/>
  <c r="O313" i="18" s="1"/>
  <c r="N143" i="18"/>
  <c r="O143" i="18" s="1"/>
  <c r="N244" i="18"/>
  <c r="O244" i="18" s="1"/>
  <c r="N242" i="18"/>
  <c r="O242" i="18" s="1"/>
  <c r="N208" i="18"/>
  <c r="O208" i="18" s="1"/>
  <c r="N86" i="18"/>
  <c r="O86" i="18" s="1"/>
  <c r="N231" i="18"/>
  <c r="O231" i="18" s="1"/>
  <c r="N360" i="18"/>
  <c r="O360" i="18" s="1"/>
  <c r="N266" i="18"/>
  <c r="O266" i="18" s="1"/>
  <c r="N182" i="18"/>
  <c r="O182" i="18" s="1"/>
  <c r="N256" i="18"/>
  <c r="O256" i="18" s="1"/>
  <c r="N52" i="18"/>
  <c r="O52" i="18" s="1"/>
  <c r="N47" i="18"/>
  <c r="O47" i="18" s="1"/>
  <c r="N185" i="18"/>
  <c r="O185" i="18" s="1"/>
  <c r="N322" i="18"/>
  <c r="O322" i="18" s="1"/>
  <c r="N46" i="18"/>
  <c r="O46" i="18" s="1"/>
  <c r="N300" i="18"/>
  <c r="O300" i="18" s="1"/>
  <c r="N278" i="18"/>
  <c r="O278" i="18" s="1"/>
  <c r="N268" i="18"/>
  <c r="O268" i="18" s="1"/>
  <c r="N60" i="18"/>
  <c r="O60" i="18" s="1"/>
  <c r="N56" i="18"/>
  <c r="O56" i="18" s="1"/>
  <c r="N58" i="18"/>
  <c r="O58" i="18" s="1"/>
  <c r="N57" i="18"/>
  <c r="O57" i="18" s="1"/>
  <c r="N115" i="18"/>
  <c r="O115" i="18" s="1"/>
  <c r="N233" i="18"/>
  <c r="O233" i="18" s="1"/>
  <c r="N235" i="18"/>
  <c r="O235" i="18" s="1"/>
  <c r="N352" i="18"/>
  <c r="O352" i="18" s="1"/>
  <c r="N259" i="18"/>
  <c r="O259" i="18" s="1"/>
  <c r="N136" i="18"/>
  <c r="O136" i="18" s="1"/>
  <c r="N98" i="18"/>
  <c r="O98" i="18" s="1"/>
  <c r="N65" i="18"/>
  <c r="O65" i="18" s="1"/>
  <c r="N71" i="18"/>
  <c r="O71" i="18" s="1"/>
  <c r="N293" i="18"/>
  <c r="O293" i="18" s="1"/>
  <c r="N230" i="18"/>
  <c r="O230" i="18" s="1"/>
  <c r="N228" i="18"/>
  <c r="O228" i="18" s="1"/>
  <c r="N227" i="18"/>
  <c r="O227" i="18" s="1"/>
  <c r="N229" i="18"/>
  <c r="O229" i="18" s="1"/>
  <c r="N160" i="18"/>
  <c r="O160" i="18" s="1"/>
  <c r="N263" i="18"/>
  <c r="O263" i="18" s="1"/>
  <c r="N62" i="18"/>
  <c r="O62" i="18" s="1"/>
  <c r="N165" i="18"/>
  <c r="O165" i="18" s="1"/>
  <c r="N184" i="18"/>
  <c r="O184" i="18" s="1"/>
  <c r="N301" i="18"/>
  <c r="O301" i="18" s="1"/>
  <c r="N251" i="18"/>
  <c r="O251" i="18" s="1"/>
  <c r="N45" i="18"/>
  <c r="O45" i="18" s="1"/>
  <c r="N116" i="18"/>
  <c r="O116" i="18" s="1"/>
  <c r="N163" i="18"/>
  <c r="O163" i="18" s="1"/>
  <c r="N226" i="18"/>
  <c r="O226" i="18" s="1"/>
  <c r="N317" i="18"/>
  <c r="O317" i="18" s="1"/>
  <c r="O281" i="18"/>
  <c r="N94" i="18"/>
  <c r="O94" i="18" s="1"/>
  <c r="N142" i="18"/>
  <c r="O142" i="18" s="1"/>
  <c r="N349" i="18"/>
  <c r="O349" i="18" s="1"/>
  <c r="N38" i="18"/>
  <c r="O38" i="18" s="1"/>
  <c r="N277" i="18"/>
  <c r="O277" i="18" s="1"/>
  <c r="O241" i="18"/>
  <c r="N135" i="18"/>
  <c r="O135" i="18" s="1"/>
  <c r="N131" i="18"/>
  <c r="O131" i="18" s="1"/>
  <c r="N133" i="18"/>
  <c r="O133" i="18" s="1"/>
  <c r="N134" i="18"/>
  <c r="O134" i="18" s="1"/>
  <c r="N90" i="18"/>
  <c r="O90" i="18" s="1"/>
  <c r="N170" i="18"/>
  <c r="O170" i="18" s="1"/>
  <c r="N247" i="18"/>
  <c r="O247" i="18" s="1"/>
  <c r="N83" i="18"/>
  <c r="O83" i="18" s="1"/>
  <c r="N154" i="18"/>
  <c r="O154" i="18" s="1"/>
  <c r="N249" i="18"/>
  <c r="O249" i="18" s="1"/>
  <c r="N159" i="18"/>
  <c r="O159" i="18" s="1"/>
  <c r="N158" i="18"/>
  <c r="O158" i="18" s="1"/>
  <c r="N155" i="18"/>
  <c r="O155" i="18" s="1"/>
  <c r="N157" i="18"/>
  <c r="O157" i="18" s="1"/>
  <c r="N338" i="18"/>
  <c r="O338" i="18" s="1"/>
  <c r="N41" i="18"/>
  <c r="O41" i="18" s="1"/>
  <c r="N212" i="18"/>
  <c r="O212" i="18" s="1"/>
  <c r="N298" i="18"/>
  <c r="O298" i="18" s="1"/>
  <c r="N284" i="18"/>
  <c r="O284" i="18" s="1"/>
  <c r="N236" i="18"/>
  <c r="O236" i="18" s="1"/>
  <c r="N118" i="18"/>
  <c r="O118" i="18" s="1"/>
  <c r="N340" i="18"/>
  <c r="O340" i="18" s="1"/>
  <c r="N250" i="18"/>
  <c r="O250" i="18" s="1"/>
  <c r="N205" i="18"/>
  <c r="O205" i="18" s="1"/>
  <c r="N319" i="18"/>
  <c r="O319" i="18" s="1"/>
  <c r="N126" i="18"/>
  <c r="O126" i="18" s="1"/>
  <c r="N127" i="18"/>
  <c r="O127" i="18" s="1"/>
  <c r="N217" i="18"/>
  <c r="O217" i="18" s="1"/>
  <c r="N271" i="18"/>
  <c r="O271" i="18" s="1"/>
  <c r="N89" i="18"/>
  <c r="O89" i="18" s="1"/>
  <c r="N309" i="18"/>
  <c r="O309" i="18" s="1"/>
  <c r="N114" i="18"/>
  <c r="O114" i="18" s="1"/>
  <c r="N112" i="18"/>
  <c r="O112" i="18" s="1"/>
  <c r="N312" i="18"/>
  <c r="O312" i="18" s="1"/>
  <c r="N316" i="18"/>
  <c r="O316" i="18" s="1"/>
  <c r="N63" i="18"/>
  <c r="O63" i="18" s="1"/>
  <c r="N123" i="18"/>
  <c r="O123" i="18" s="1"/>
  <c r="N121" i="18"/>
  <c r="O121" i="18" s="1"/>
  <c r="N348" i="18"/>
  <c r="O348" i="18" s="1"/>
  <c r="N346" i="18"/>
  <c r="O346" i="18" s="1"/>
  <c r="N347" i="18"/>
  <c r="O347" i="18" s="1"/>
  <c r="N119" i="18"/>
  <c r="O119" i="18" s="1"/>
  <c r="N39" i="18"/>
  <c r="O39" i="18" s="1"/>
  <c r="N276" i="18"/>
  <c r="O276" i="18" s="1"/>
  <c r="N179" i="18"/>
  <c r="O179" i="18" s="1"/>
  <c r="N345" i="18"/>
  <c r="O345" i="18" s="1"/>
  <c r="N178" i="18"/>
  <c r="O178" i="18" s="1"/>
  <c r="N91" i="18"/>
  <c r="O91" i="18" s="1"/>
  <c r="N325" i="18"/>
  <c r="O325" i="18" s="1"/>
  <c r="N239" i="18"/>
  <c r="O239" i="18" s="1"/>
  <c r="O307" i="18"/>
  <c r="N343" i="18"/>
  <c r="O343" i="18" s="1"/>
  <c r="N99" i="18"/>
  <c r="O99" i="18" s="1"/>
  <c r="N145" i="18"/>
  <c r="O145" i="18" s="1"/>
  <c r="N167" i="18"/>
  <c r="O167" i="18" s="1"/>
  <c r="N192" i="18"/>
  <c r="O192" i="18" s="1"/>
  <c r="N341" i="18"/>
  <c r="O341" i="18" s="1"/>
  <c r="O305" i="18"/>
  <c r="N270" i="18"/>
  <c r="O270" i="18" s="1"/>
  <c r="N351" i="18"/>
  <c r="O351" i="18" s="1"/>
  <c r="N339" i="18"/>
  <c r="O339" i="18" s="1"/>
  <c r="N139" i="18"/>
  <c r="O139" i="18" s="1"/>
  <c r="N209" i="18"/>
  <c r="O209" i="18" s="1"/>
  <c r="N299" i="18"/>
  <c r="O299" i="18" s="1"/>
  <c r="N283" i="18"/>
  <c r="O283" i="18" s="1"/>
  <c r="N252" i="18"/>
  <c r="O252" i="18" s="1"/>
  <c r="N292" i="18"/>
  <c r="O292" i="18" s="1"/>
  <c r="N125" i="18"/>
  <c r="O125" i="18" s="1"/>
  <c r="N111" i="18"/>
  <c r="O111" i="18" s="1"/>
  <c r="N149" i="18"/>
  <c r="O149" i="18" s="1"/>
  <c r="N88" i="18"/>
  <c r="O88" i="18" s="1"/>
  <c r="N333" i="18"/>
  <c r="O333" i="18" s="1"/>
  <c r="N169" i="18"/>
  <c r="O169" i="18" s="1"/>
  <c r="N308" i="18"/>
  <c r="O308" i="18" s="1"/>
  <c r="N327" i="18"/>
  <c r="O327" i="18" s="1"/>
  <c r="N152" i="18"/>
  <c r="O152" i="18" s="1"/>
  <c r="N54" i="18"/>
  <c r="O54" i="18" s="1"/>
  <c r="N87" i="18"/>
  <c r="O87" i="18" s="1"/>
  <c r="N81" i="18"/>
  <c r="O81" i="18" s="1"/>
  <c r="N264" i="18"/>
  <c r="O264" i="18" s="1"/>
  <c r="N153" i="18"/>
  <c r="O153" i="18" s="1"/>
  <c r="N344" i="18"/>
  <c r="O344" i="18" s="1"/>
  <c r="N223" i="18"/>
  <c r="O223" i="18" s="1"/>
  <c r="N359" i="18"/>
  <c r="O359" i="18" s="1"/>
  <c r="N105" i="18"/>
  <c r="O105" i="18" s="1"/>
  <c r="N324" i="18"/>
  <c r="O324" i="18" s="1"/>
  <c r="N323" i="18"/>
  <c r="O323" i="18" s="1"/>
  <c r="N321" i="18"/>
  <c r="O321" i="18" s="1"/>
  <c r="N238" i="18"/>
  <c r="O238" i="18" s="1"/>
  <c r="N237" i="18"/>
  <c r="O237" i="18" s="1"/>
  <c r="N342" i="18"/>
  <c r="O342" i="18" s="1"/>
  <c r="N258" i="18"/>
  <c r="O258" i="18" s="1"/>
  <c r="N248" i="18"/>
  <c r="O248" i="18" s="1"/>
  <c r="N191" i="18"/>
  <c r="O191" i="18" s="1"/>
  <c r="N272" i="18"/>
  <c r="O272" i="18" s="1"/>
  <c r="N110" i="18"/>
  <c r="O110" i="18" s="1"/>
  <c r="N204" i="18"/>
  <c r="O204" i="18" s="1"/>
  <c r="N128" i="18"/>
  <c r="O128" i="18" s="1"/>
  <c r="N291" i="18"/>
  <c r="O291" i="18" s="1"/>
  <c r="N295" i="18"/>
  <c r="O295" i="18" s="1"/>
  <c r="N44" i="18"/>
  <c r="O44" i="18" s="1"/>
  <c r="N357" i="18"/>
  <c r="O357" i="18" s="1"/>
  <c r="N120" i="18"/>
  <c r="O120" i="18" s="1"/>
  <c r="N197" i="18"/>
  <c r="O197" i="18" s="1"/>
  <c r="N187" i="18"/>
  <c r="O187" i="18" s="1"/>
  <c r="N196" i="18"/>
  <c r="O196" i="18" s="1"/>
  <c r="N79" i="18"/>
  <c r="O79" i="18" s="1"/>
  <c r="N224" i="18"/>
  <c r="O224" i="18" s="1"/>
  <c r="N132" i="18"/>
  <c r="O132" i="18" s="1"/>
  <c r="N214" i="18"/>
  <c r="O214" i="18" s="1"/>
  <c r="N332" i="18"/>
  <c r="O332" i="18" s="1"/>
  <c r="N330" i="18"/>
  <c r="O330" i="18" s="1"/>
  <c r="N328" i="18"/>
  <c r="O328" i="18" s="1"/>
  <c r="N109" i="18"/>
  <c r="O109" i="18" s="1"/>
  <c r="N207" i="18"/>
  <c r="O207" i="18" s="1"/>
  <c r="N95" i="18"/>
  <c r="O95" i="18" s="1"/>
  <c r="N151" i="18"/>
  <c r="O151" i="18" s="1"/>
  <c r="N188" i="18"/>
  <c r="O188" i="18" s="1"/>
  <c r="N103" i="18"/>
  <c r="O103" i="18" s="1"/>
  <c r="N260" i="18"/>
  <c r="O260" i="18" s="1"/>
  <c r="N275" i="18"/>
  <c r="O275" i="18" s="1"/>
  <c r="N232" i="18"/>
  <c r="O232" i="18" s="1"/>
  <c r="N253" i="18"/>
  <c r="O253" i="18" s="1"/>
  <c r="N82" i="18"/>
  <c r="O82" i="18" s="1"/>
  <c r="N311" i="18"/>
  <c r="O311" i="18" s="1"/>
  <c r="N140" i="18"/>
  <c r="O140" i="18" s="1"/>
  <c r="N80" i="18"/>
  <c r="O80" i="18" s="1"/>
  <c r="N222" i="18"/>
  <c r="O222" i="18" s="1"/>
  <c r="N219" i="18"/>
  <c r="O219" i="18" s="1"/>
  <c r="N176" i="18"/>
  <c r="O176" i="18" s="1"/>
  <c r="N358" i="18"/>
  <c r="O358" i="18" s="1"/>
  <c r="N265" i="18"/>
  <c r="O265" i="18" s="1"/>
  <c r="N186" i="18"/>
  <c r="O186" i="18" s="1"/>
  <c r="N290" i="18"/>
  <c r="O290" i="18" s="1"/>
  <c r="N362" i="18"/>
  <c r="O362" i="18" s="1"/>
  <c r="N122" i="18"/>
  <c r="O122" i="18" s="1"/>
  <c r="N269" i="18"/>
  <c r="O269" i="18" s="1"/>
  <c r="N287" i="18"/>
  <c r="O287" i="18" s="1"/>
  <c r="N306" i="18"/>
  <c r="O306" i="18" s="1"/>
  <c r="N262" i="18"/>
  <c r="O262" i="18" s="1"/>
  <c r="N101" i="18"/>
  <c r="O101" i="18" s="1"/>
  <c r="N202" i="18"/>
  <c r="O202" i="18" s="1"/>
  <c r="N59" i="18"/>
  <c r="O59" i="18" s="1"/>
  <c r="N137" i="18"/>
  <c r="O137" i="18" s="1"/>
  <c r="N180" i="18"/>
  <c r="O180" i="18" s="1"/>
  <c r="N218" i="18"/>
  <c r="O218" i="18" s="1"/>
  <c r="N356" i="18"/>
  <c r="O356" i="18" s="1"/>
  <c r="N146" i="18"/>
  <c r="O146" i="18" s="1"/>
  <c r="N102" i="18"/>
  <c r="O102" i="18" s="1"/>
  <c r="N195" i="18"/>
  <c r="O195" i="18" s="1"/>
  <c r="N194" i="18"/>
  <c r="O194" i="18" s="1"/>
  <c r="N193" i="18"/>
  <c r="O193" i="18" s="1"/>
  <c r="O42" i="18"/>
  <c r="N78" i="18"/>
  <c r="O78" i="18" s="1"/>
  <c r="N77" i="18"/>
  <c r="O77" i="18" s="1"/>
  <c r="N76" i="18"/>
  <c r="O76" i="18" s="1"/>
  <c r="N73" i="18"/>
  <c r="O73" i="18" s="1"/>
  <c r="N213" i="18"/>
  <c r="O213" i="18" s="1"/>
  <c r="N150" i="18"/>
  <c r="O150" i="18" s="1"/>
  <c r="N297" i="18"/>
  <c r="O297" i="18" s="1"/>
  <c r="N220" i="18"/>
  <c r="O220" i="18" s="1"/>
  <c r="N274" i="18"/>
  <c r="O274" i="18" s="1"/>
  <c r="N177" i="18"/>
  <c r="O177" i="18" s="1"/>
  <c r="N310" i="18"/>
  <c r="O310" i="18" s="1"/>
  <c r="N173" i="18"/>
  <c r="O173" i="18" s="1"/>
  <c r="N148" i="18"/>
  <c r="O148" i="18" s="1"/>
  <c r="N335" i="18"/>
  <c r="O335" i="18" s="1"/>
  <c r="N279" i="18"/>
  <c r="O279" i="18" s="1"/>
  <c r="N92" i="18"/>
  <c r="O92" i="18" s="1"/>
  <c r="N138" i="18"/>
  <c r="O138" i="18" s="1"/>
  <c r="N206" i="18"/>
  <c r="O206" i="18" s="1"/>
  <c r="N254" i="18"/>
  <c r="O254" i="18" s="1"/>
  <c r="N303" i="18"/>
  <c r="O303" i="18" s="1"/>
  <c r="N255" i="18"/>
  <c r="O255" i="18" s="1"/>
  <c r="N183" i="18"/>
  <c r="O183" i="18" s="1"/>
  <c r="N50" i="18"/>
  <c r="O50" i="18" s="1"/>
  <c r="N240" i="18"/>
  <c r="O240" i="18" s="1"/>
  <c r="N107" i="18"/>
  <c r="O107" i="18" s="1"/>
  <c r="N294" i="18"/>
  <c r="O294" i="18" s="1"/>
  <c r="N201" i="18"/>
  <c r="O201" i="18" s="1"/>
  <c r="O70" i="18"/>
  <c r="N106" i="18"/>
  <c r="O106" i="18" s="1"/>
  <c r="N334" i="18"/>
  <c r="O334" i="18" s="1"/>
  <c r="N124" i="18"/>
  <c r="O124" i="18" s="1"/>
  <c r="N199" i="18"/>
  <c r="O199" i="18" s="1"/>
  <c r="N286" i="18"/>
  <c r="O286" i="18" s="1"/>
  <c r="N314" i="18"/>
  <c r="O314" i="18" s="1"/>
  <c r="N267" i="18"/>
  <c r="O267" i="18" s="1"/>
  <c r="N53" i="18"/>
  <c r="O53" i="18" s="1"/>
  <c r="N51" i="18"/>
  <c r="O51" i="18" s="1"/>
  <c r="N129" i="18"/>
  <c r="O129" i="18" s="1"/>
  <c r="N257" i="18"/>
  <c r="O257" i="18" s="1"/>
  <c r="N130" i="18"/>
  <c r="O130" i="18" s="1"/>
  <c r="N156" i="18"/>
  <c r="O156" i="18" s="1"/>
  <c r="N164" i="18"/>
  <c r="O164" i="18" s="1"/>
  <c r="N141" i="18"/>
  <c r="O141" i="18" s="1"/>
  <c r="N246" i="18"/>
  <c r="O246" i="18" s="1"/>
  <c r="N40" i="18"/>
  <c r="O40" i="18" s="1"/>
  <c r="N280" i="18"/>
  <c r="O280" i="18" s="1"/>
  <c r="N288" i="18"/>
  <c r="O288" i="18" s="1"/>
  <c r="N144" i="18"/>
  <c r="O144" i="18" s="1"/>
  <c r="N329" i="18"/>
  <c r="O329" i="18" s="1"/>
  <c r="N245" i="18"/>
  <c r="O245" i="18" s="1"/>
  <c r="N181" i="18"/>
  <c r="O181" i="18" s="1"/>
  <c r="N162" i="18"/>
  <c r="O162" i="18" s="1"/>
  <c r="N315" i="18"/>
  <c r="O315" i="18" s="1"/>
  <c r="N85" i="18"/>
  <c r="O85" i="18" s="1"/>
  <c r="N93" i="18"/>
  <c r="O93" i="18" s="1"/>
  <c r="N361" i="18"/>
  <c r="O361" i="18" s="1"/>
  <c r="N289" i="18"/>
  <c r="O289" i="18" s="1"/>
  <c r="N108" i="18"/>
  <c r="O108" i="18" s="1"/>
  <c r="N49" i="18"/>
  <c r="O49" i="18" s="1"/>
  <c r="N296" i="18"/>
  <c r="O296" i="18" s="1"/>
  <c r="CN6" i="6"/>
  <c r="CO5" i="6"/>
  <c r="CM91" i="6" l="1"/>
  <c r="CN7" i="6"/>
  <c r="CO6" i="6"/>
  <c r="CM92" i="6" l="1"/>
  <c r="CN8" i="6"/>
  <c r="CO7" i="6"/>
  <c r="CM93" i="6" l="1"/>
  <c r="CN9" i="6"/>
  <c r="CO8" i="6"/>
  <c r="CM94" i="6" l="1"/>
  <c r="CN10" i="6"/>
  <c r="CO9" i="6"/>
  <c r="CM95" i="6" l="1"/>
  <c r="CN11" i="6"/>
  <c r="CO10" i="6"/>
  <c r="CM96" i="6" l="1"/>
  <c r="CN12" i="6"/>
  <c r="CO11" i="6"/>
  <c r="CM97" i="6" l="1"/>
  <c r="CM98" i="6" s="1"/>
  <c r="CN13" i="6"/>
  <c r="CO12" i="6"/>
  <c r="CM99" i="6" l="1"/>
  <c r="CN14" i="6"/>
  <c r="CO13" i="6"/>
  <c r="CM100" i="6" l="1"/>
  <c r="CN15" i="6"/>
  <c r="CO14" i="6"/>
  <c r="CM101" i="6" l="1"/>
  <c r="CN16" i="6"/>
  <c r="CO15" i="6"/>
  <c r="CM102" i="6" l="1"/>
  <c r="CN17" i="6"/>
  <c r="CO16" i="6"/>
  <c r="CM103" i="6" l="1"/>
  <c r="CN18" i="6"/>
  <c r="CO17" i="6"/>
  <c r="CM104" i="6" l="1"/>
  <c r="CN19" i="6"/>
  <c r="CO18" i="6"/>
  <c r="CM105" i="6" l="1"/>
  <c r="CN20" i="6"/>
  <c r="CO19" i="6"/>
  <c r="CM106" i="6" l="1"/>
  <c r="CN21" i="6"/>
  <c r="CO20" i="6"/>
  <c r="CM107" i="6" l="1"/>
  <c r="CN22" i="6"/>
  <c r="CO21" i="6"/>
  <c r="CM108" i="6" l="1"/>
  <c r="CN23" i="6"/>
  <c r="CO22" i="6"/>
  <c r="CM109" i="6" l="1"/>
  <c r="CN24" i="6"/>
  <c r="CO23" i="6"/>
  <c r="CM110" i="6" l="1"/>
  <c r="CN25" i="6"/>
  <c r="CO24" i="6"/>
  <c r="CM111" i="6" l="1"/>
  <c r="CN26" i="6"/>
  <c r="CO25" i="6"/>
  <c r="CM112" i="6" l="1"/>
  <c r="CN27" i="6"/>
  <c r="CO26" i="6"/>
  <c r="CM113" i="6" l="1"/>
  <c r="CN28" i="6"/>
  <c r="CO27" i="6"/>
  <c r="CM114" i="6" l="1"/>
  <c r="CN29" i="6"/>
  <c r="CO28" i="6"/>
  <c r="CM115" i="6" l="1"/>
  <c r="CN30" i="6"/>
  <c r="CO29" i="6"/>
  <c r="CM116" i="6" l="1"/>
  <c r="CN31" i="6"/>
  <c r="CO30" i="6"/>
  <c r="CM117" i="6" l="1"/>
  <c r="CN32" i="6"/>
  <c r="CO31" i="6"/>
  <c r="CM118" i="6" l="1"/>
  <c r="CN33" i="6"/>
  <c r="CO32" i="6"/>
  <c r="CM119" i="6" l="1"/>
  <c r="CN34" i="6"/>
  <c r="CO33" i="6"/>
  <c r="CM120" i="6" l="1"/>
  <c r="CN35" i="6"/>
  <c r="CO34" i="6"/>
  <c r="CM121" i="6" l="1"/>
  <c r="CN36" i="6"/>
  <c r="CO35" i="6"/>
  <c r="CM122" i="6" l="1"/>
  <c r="CN37" i="6"/>
  <c r="CO36" i="6"/>
  <c r="CM123" i="6" l="1"/>
  <c r="CN38" i="6"/>
  <c r="CO37" i="6"/>
  <c r="CM124" i="6" l="1"/>
  <c r="CN39" i="6"/>
  <c r="CO38" i="6"/>
  <c r="CM125" i="6" l="1"/>
  <c r="CN40" i="6"/>
  <c r="CO39" i="6"/>
  <c r="CM126" i="6" l="1"/>
  <c r="CN41" i="6"/>
  <c r="CO40" i="6"/>
  <c r="CM127" i="6" l="1"/>
  <c r="CN42" i="6"/>
  <c r="CO41" i="6"/>
  <c r="CM128" i="6" l="1"/>
  <c r="CN43" i="6"/>
  <c r="CO42" i="6"/>
  <c r="CM129" i="6" l="1"/>
  <c r="CN44" i="6"/>
  <c r="CO43" i="6"/>
  <c r="CM130" i="6" l="1"/>
  <c r="CN45" i="6"/>
  <c r="CO44" i="6"/>
  <c r="CM131" i="6" l="1"/>
  <c r="CN46" i="6"/>
  <c r="CO45" i="6"/>
  <c r="CM132" i="6" l="1"/>
  <c r="CN47" i="6"/>
  <c r="CO46" i="6"/>
  <c r="CM133" i="6" l="1"/>
  <c r="CN48" i="6"/>
  <c r="CO47" i="6"/>
  <c r="CM134" i="6" l="1"/>
  <c r="CN49" i="6"/>
  <c r="CO48" i="6"/>
  <c r="CM135" i="6" l="1"/>
  <c r="CN50" i="6"/>
  <c r="CO49" i="6"/>
  <c r="CM136" i="6" l="1"/>
  <c r="CN51" i="6"/>
  <c r="CO50" i="6"/>
  <c r="CM137" i="6" l="1"/>
  <c r="CN52" i="6"/>
  <c r="CO51" i="6"/>
  <c r="CM138" i="6" l="1"/>
  <c r="CN53" i="6"/>
  <c r="CO52" i="6"/>
  <c r="CM139" i="6" l="1"/>
  <c r="CN54" i="6"/>
  <c r="CO53" i="6"/>
  <c r="CM140" i="6" l="1"/>
  <c r="CN55" i="6"/>
  <c r="CO54" i="6"/>
  <c r="CM141" i="6" l="1"/>
  <c r="CN56" i="6"/>
  <c r="CO55" i="6"/>
  <c r="CM142" i="6" l="1"/>
  <c r="CN57" i="6"/>
  <c r="CO56" i="6"/>
  <c r="CM143" i="6" l="1"/>
  <c r="CN58" i="6"/>
  <c r="CO57" i="6"/>
  <c r="CM144" i="6" l="1"/>
  <c r="CN59" i="6"/>
  <c r="CO58" i="6"/>
  <c r="CM145" i="6" l="1"/>
  <c r="CN60" i="6"/>
  <c r="CO59" i="6"/>
  <c r="CM146" i="6" l="1"/>
  <c r="CN61" i="6"/>
  <c r="CO60" i="6"/>
  <c r="CM147" i="6" l="1"/>
  <c r="CN62" i="6"/>
  <c r="CO61" i="6"/>
  <c r="CM148" i="6" l="1"/>
  <c r="CN63" i="6"/>
  <c r="CO62" i="6"/>
  <c r="CM149" i="6" l="1"/>
  <c r="CN64" i="6"/>
  <c r="CO63" i="6"/>
  <c r="CM150" i="6" l="1"/>
  <c r="CN65" i="6"/>
  <c r="CO64" i="6"/>
  <c r="CM151" i="6" l="1"/>
  <c r="CN66" i="6"/>
  <c r="CO65" i="6"/>
  <c r="CM152" i="6" l="1"/>
  <c r="CN67" i="6"/>
  <c r="CO66" i="6"/>
  <c r="CM153" i="6" l="1"/>
  <c r="CN68" i="6"/>
  <c r="CO67" i="6"/>
  <c r="CM154" i="6" l="1"/>
  <c r="CN69" i="6"/>
  <c r="CO68" i="6"/>
  <c r="CM155" i="6" l="1"/>
  <c r="CN70" i="6"/>
  <c r="CO69" i="6"/>
  <c r="CM156" i="6" l="1"/>
  <c r="CN71" i="6"/>
  <c r="CO70" i="6"/>
  <c r="CM157" i="6" l="1"/>
  <c r="CN72" i="6"/>
  <c r="CO71" i="6"/>
  <c r="CM158" i="6" l="1"/>
  <c r="CN73" i="6"/>
  <c r="CO72" i="6"/>
  <c r="CM159" i="6" l="1"/>
  <c r="CN74" i="6"/>
  <c r="CO73" i="6"/>
  <c r="CM160" i="6" l="1"/>
  <c r="CN75" i="6"/>
  <c r="CO74" i="6"/>
  <c r="CM161" i="6" l="1"/>
  <c r="CN76" i="6"/>
  <c r="CO75" i="6"/>
  <c r="CM162" i="6" l="1"/>
  <c r="CN77" i="6"/>
  <c r="CO76" i="6"/>
  <c r="CM163" i="6" l="1"/>
  <c r="CN78" i="6"/>
  <c r="CO77" i="6"/>
  <c r="CM164" i="6" l="1"/>
  <c r="CN79" i="6"/>
  <c r="CO78" i="6"/>
  <c r="CM165" i="6" l="1"/>
  <c r="CN80" i="6"/>
  <c r="CO79" i="6"/>
  <c r="CM166" i="6" l="1"/>
  <c r="CN81" i="6"/>
  <c r="CO80" i="6"/>
  <c r="CM167" i="6" l="1"/>
  <c r="CN82" i="6"/>
  <c r="CO81" i="6"/>
  <c r="CM168" i="6" l="1"/>
  <c r="CN83" i="6"/>
  <c r="CO82" i="6"/>
  <c r="CM169" i="6" l="1"/>
  <c r="CN84" i="6"/>
  <c r="CO83" i="6"/>
  <c r="CM170" i="6" l="1"/>
  <c r="CN85" i="6"/>
  <c r="CO84" i="6"/>
  <c r="CM171" i="6" l="1"/>
  <c r="CO85" i="6"/>
  <c r="CN86" i="6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3" i="2"/>
  <c r="F3" i="2"/>
  <c r="G2" i="2"/>
  <c r="F2" i="2"/>
  <c r="CM172" i="6" l="1"/>
  <c r="CO86" i="6"/>
  <c r="CN87" i="6"/>
  <c r="CM173" i="6" l="1"/>
  <c r="CN88" i="6"/>
  <c r="CO87" i="6"/>
  <c r="CM174" i="6" l="1"/>
  <c r="CN89" i="6"/>
  <c r="CO88" i="6"/>
  <c r="CM175" i="6" l="1"/>
  <c r="CN90" i="6"/>
  <c r="CO89" i="6"/>
  <c r="CM176" i="6" l="1"/>
  <c r="CN91" i="6"/>
  <c r="CO90" i="6"/>
  <c r="CM177" i="6" l="1"/>
  <c r="CN92" i="6"/>
  <c r="CO91" i="6"/>
  <c r="CM178" i="6" l="1"/>
  <c r="CN93" i="6"/>
  <c r="CO92" i="6"/>
  <c r="CM179" i="6" l="1"/>
  <c r="CN94" i="6"/>
  <c r="CO93" i="6"/>
  <c r="CM180" i="6" l="1"/>
  <c r="CN95" i="6"/>
  <c r="CO94" i="6"/>
  <c r="CM181" i="6" l="1"/>
  <c r="CN96" i="6"/>
  <c r="CO95" i="6"/>
  <c r="CM182" i="6" l="1"/>
  <c r="CN97" i="6"/>
  <c r="CO96" i="6"/>
  <c r="CO97" i="6" l="1"/>
  <c r="CN98" i="6"/>
  <c r="CM183" i="6"/>
  <c r="CN99" i="6" l="1"/>
  <c r="CO98" i="6"/>
  <c r="CM184" i="6"/>
  <c r="CN100" i="6" l="1"/>
  <c r="CO99" i="6"/>
  <c r="CM185" i="6"/>
  <c r="CN101" i="6" l="1"/>
  <c r="CO100" i="6"/>
  <c r="CM186" i="6"/>
  <c r="CN102" i="6" l="1"/>
  <c r="CO101" i="6"/>
  <c r="CM187" i="6"/>
  <c r="CN103" i="6" l="1"/>
  <c r="CO102" i="6"/>
  <c r="CM188" i="6"/>
  <c r="CN104" i="6" l="1"/>
  <c r="CO103" i="6"/>
  <c r="CM189" i="6"/>
  <c r="CN105" i="6" l="1"/>
  <c r="CO104" i="6"/>
  <c r="CM190" i="6"/>
  <c r="CN106" i="6" l="1"/>
  <c r="CO105" i="6"/>
  <c r="CM191" i="6"/>
  <c r="CN107" i="6" l="1"/>
  <c r="CO106" i="6"/>
  <c r="CM192" i="6"/>
  <c r="CM193" i="6" l="1"/>
  <c r="CM194" i="6" s="1"/>
  <c r="CN108" i="6"/>
  <c r="CO107" i="6"/>
  <c r="CN109" i="6" l="1"/>
  <c r="CO108" i="6"/>
  <c r="CM195" i="6"/>
  <c r="CM196" i="6" l="1"/>
  <c r="CM197" i="6" s="1"/>
  <c r="CM198" i="6" s="1"/>
  <c r="CM199" i="6" s="1"/>
  <c r="CN110" i="6"/>
  <c r="CO109" i="6"/>
  <c r="CN111" i="6" l="1"/>
  <c r="CO110" i="6"/>
  <c r="CM200" i="6"/>
  <c r="CM201" i="6" l="1"/>
  <c r="CM202" i="6" s="1"/>
  <c r="CN112" i="6"/>
  <c r="CO111" i="6"/>
  <c r="CN113" i="6" l="1"/>
  <c r="CO112" i="6"/>
  <c r="CM203" i="6"/>
  <c r="CM204" i="6" l="1"/>
  <c r="CN114" i="6"/>
  <c r="CO113" i="6"/>
  <c r="CN115" i="6" l="1"/>
  <c r="CO114" i="6"/>
  <c r="CM205" i="6"/>
  <c r="CM206" i="6" s="1"/>
  <c r="CM207" i="6" l="1"/>
  <c r="CM208" i="6" s="1"/>
  <c r="CM209" i="6" s="1"/>
  <c r="CM210" i="6" s="1"/>
  <c r="CM211" i="6" s="1"/>
  <c r="CM212" i="6" s="1"/>
  <c r="CM213" i="6" s="1"/>
  <c r="CN116" i="6"/>
  <c r="CO115" i="6"/>
  <c r="CN117" i="6" l="1"/>
  <c r="CO116" i="6"/>
  <c r="CM214" i="6"/>
  <c r="CM215" i="6" l="1"/>
  <c r="CM216" i="6" s="1"/>
  <c r="CM217" i="6" s="1"/>
  <c r="CM218" i="6" s="1"/>
  <c r="CM219" i="6" s="1"/>
  <c r="CM220" i="6" s="1"/>
  <c r="CM221" i="6" s="1"/>
  <c r="CN118" i="6"/>
  <c r="CO117" i="6"/>
  <c r="CN119" i="6" l="1"/>
  <c r="CO118" i="6"/>
  <c r="CM222" i="6"/>
  <c r="CM223" i="6" s="1"/>
  <c r="CM224" i="6" s="1"/>
  <c r="CM225" i="6" s="1"/>
  <c r="CM226" i="6" s="1"/>
  <c r="CM227" i="6" s="1"/>
  <c r="CM228" i="6" s="1"/>
  <c r="CM229" i="6" s="1"/>
  <c r="CM230" i="6" s="1"/>
  <c r="CM231" i="6" l="1"/>
  <c r="CN120" i="6"/>
  <c r="CO119" i="6"/>
  <c r="CM232" i="6" l="1"/>
  <c r="CN121" i="6"/>
  <c r="CO120" i="6"/>
  <c r="CM233" i="6" l="1"/>
  <c r="CN122" i="6"/>
  <c r="CO121" i="6"/>
  <c r="CM234" i="6" l="1"/>
  <c r="CN123" i="6"/>
  <c r="CO122" i="6"/>
  <c r="CM235" i="6" l="1"/>
  <c r="CN124" i="6"/>
  <c r="CO123" i="6"/>
  <c r="CM236" i="6" l="1"/>
  <c r="CN125" i="6"/>
  <c r="CO124" i="6"/>
  <c r="CM237" i="6" l="1"/>
  <c r="CN126" i="6"/>
  <c r="CO125" i="6"/>
  <c r="CM238" i="6" l="1"/>
  <c r="CN127" i="6"/>
  <c r="CO126" i="6"/>
  <c r="CM239" i="6" l="1"/>
  <c r="CN128" i="6"/>
  <c r="CO127" i="6"/>
  <c r="CM240" i="6" l="1"/>
  <c r="CN129" i="6"/>
  <c r="CO128" i="6"/>
  <c r="CM241" i="6" l="1"/>
  <c r="CN130" i="6"/>
  <c r="CO129" i="6"/>
  <c r="CM242" i="6" l="1"/>
  <c r="CN131" i="6"/>
  <c r="CO130" i="6"/>
  <c r="CM243" i="6" l="1"/>
  <c r="CN132" i="6"/>
  <c r="CO131" i="6"/>
  <c r="CM244" i="6" l="1"/>
  <c r="CN133" i="6"/>
  <c r="CO132" i="6"/>
  <c r="CM245" i="6" l="1"/>
  <c r="CN134" i="6"/>
  <c r="CO133" i="6"/>
  <c r="CN135" i="6" l="1"/>
  <c r="CO134" i="6"/>
  <c r="CN136" i="6" l="1"/>
  <c r="CO135" i="6"/>
  <c r="CN137" i="6" l="1"/>
  <c r="CO136" i="6"/>
  <c r="CN138" i="6" l="1"/>
  <c r="CO137" i="6"/>
  <c r="CN139" i="6" l="1"/>
  <c r="CO138" i="6"/>
  <c r="CN140" i="6" l="1"/>
  <c r="CO139" i="6"/>
  <c r="CN141" i="6" l="1"/>
  <c r="CO140" i="6"/>
  <c r="CN142" i="6" l="1"/>
  <c r="CO141" i="6"/>
  <c r="CN143" i="6" l="1"/>
  <c r="CO142" i="6"/>
  <c r="CN144" i="6" l="1"/>
  <c r="CO143" i="6"/>
  <c r="CN145" i="6" l="1"/>
  <c r="CO144" i="6"/>
  <c r="CN146" i="6" l="1"/>
  <c r="CO145" i="6"/>
  <c r="CN147" i="6" l="1"/>
  <c r="CO146" i="6"/>
  <c r="CN148" i="6" l="1"/>
  <c r="CO147" i="6"/>
  <c r="CN149" i="6" l="1"/>
  <c r="CO148" i="6"/>
  <c r="CN150" i="6" l="1"/>
  <c r="CO149" i="6"/>
  <c r="CN151" i="6" l="1"/>
  <c r="CO150" i="6"/>
  <c r="CN152" i="6" l="1"/>
  <c r="CO151" i="6"/>
  <c r="CN153" i="6" l="1"/>
  <c r="CO152" i="6"/>
  <c r="CN154" i="6" l="1"/>
  <c r="CO153" i="6"/>
  <c r="CN155" i="6" l="1"/>
  <c r="CO154" i="6"/>
  <c r="CN156" i="6" l="1"/>
  <c r="CO155" i="6"/>
  <c r="CN157" i="6" l="1"/>
  <c r="CO156" i="6"/>
  <c r="CN158" i="6" l="1"/>
  <c r="CO157" i="6"/>
  <c r="CN159" i="6" l="1"/>
  <c r="CO158" i="6"/>
  <c r="CN160" i="6" l="1"/>
  <c r="CO159" i="6"/>
  <c r="CN161" i="6" l="1"/>
  <c r="CO160" i="6"/>
  <c r="CN162" i="6" l="1"/>
  <c r="CO161" i="6"/>
  <c r="CN163" i="6" l="1"/>
  <c r="CO162" i="6"/>
  <c r="CN164" i="6" l="1"/>
  <c r="CO163" i="6"/>
  <c r="CN165" i="6" l="1"/>
  <c r="CO164" i="6"/>
  <c r="CN166" i="6" l="1"/>
  <c r="CO165" i="6"/>
  <c r="CN167" i="6" l="1"/>
  <c r="CO166" i="6"/>
  <c r="CN168" i="6" l="1"/>
  <c r="CO167" i="6"/>
  <c r="CN169" i="6" l="1"/>
  <c r="CO168" i="6"/>
  <c r="CN170" i="6" l="1"/>
  <c r="CO169" i="6"/>
  <c r="CN171" i="6" l="1"/>
  <c r="CO170" i="6"/>
  <c r="CN172" i="6" l="1"/>
  <c r="CO171" i="6"/>
  <c r="CN173" i="6" l="1"/>
  <c r="CO172" i="6"/>
  <c r="CN174" i="6" l="1"/>
  <c r="CO173" i="6"/>
  <c r="CN175" i="6" l="1"/>
  <c r="CO174" i="6"/>
  <c r="CN176" i="6" l="1"/>
  <c r="CO175" i="6"/>
  <c r="CN177" i="6" l="1"/>
  <c r="CO176" i="6"/>
  <c r="CN178" i="6" l="1"/>
  <c r="CO177" i="6"/>
  <c r="CN179" i="6" l="1"/>
  <c r="CO178" i="6"/>
  <c r="CN180" i="6" l="1"/>
  <c r="CO179" i="6"/>
  <c r="CN181" i="6" l="1"/>
  <c r="CO180" i="6"/>
  <c r="CN182" i="6" l="1"/>
  <c r="CO181" i="6"/>
  <c r="CN183" i="6" l="1"/>
  <c r="CO182" i="6"/>
  <c r="CN184" i="6" l="1"/>
  <c r="CO183" i="6"/>
  <c r="CN185" i="6" l="1"/>
  <c r="CO184" i="6"/>
  <c r="CN186" i="6" l="1"/>
  <c r="CO185" i="6"/>
  <c r="CN187" i="6" l="1"/>
  <c r="CO186" i="6"/>
  <c r="CN188" i="6" l="1"/>
  <c r="CO187" i="6"/>
  <c r="CN189" i="6" l="1"/>
  <c r="CO188" i="6"/>
  <c r="CN190" i="6" l="1"/>
  <c r="CO189" i="6"/>
  <c r="CN191" i="6" l="1"/>
  <c r="CO190" i="6"/>
  <c r="CN192" i="6" l="1"/>
  <c r="CO191" i="6"/>
  <c r="CN193" i="6" l="1"/>
  <c r="CO192" i="6"/>
  <c r="CO193" i="6" l="1"/>
  <c r="CN194" i="6"/>
  <c r="CN195" i="6" l="1"/>
  <c r="CO194" i="6"/>
  <c r="CN196" i="6" l="1"/>
  <c r="CO195" i="6"/>
  <c r="CN197" i="6" l="1"/>
  <c r="CO196" i="6"/>
  <c r="CO197" i="6" l="1"/>
  <c r="CN198" i="6"/>
  <c r="CO198" i="6" l="1"/>
  <c r="CN199" i="6"/>
  <c r="CN200" i="6" l="1"/>
  <c r="CO199" i="6"/>
  <c r="CN201" i="6" l="1"/>
  <c r="CO200" i="6"/>
  <c r="CN202" i="6" l="1"/>
  <c r="CO201" i="6"/>
  <c r="CN203" i="6" l="1"/>
  <c r="CO202" i="6"/>
  <c r="CN204" i="6" l="1"/>
  <c r="CO203" i="6"/>
  <c r="CN205" i="6" l="1"/>
  <c r="CO204" i="6"/>
  <c r="CN206" i="6" l="1"/>
  <c r="CO205" i="6"/>
  <c r="CN207" i="6" l="1"/>
  <c r="CO206" i="6"/>
  <c r="CO207" i="6" l="1"/>
  <c r="CN208" i="6"/>
  <c r="CN209" i="6" l="1"/>
  <c r="CO208" i="6"/>
  <c r="CN210" i="6" l="1"/>
  <c r="CO209" i="6"/>
  <c r="CO210" i="6" l="1"/>
  <c r="CN211" i="6"/>
  <c r="CO211" i="6" l="1"/>
  <c r="CN212" i="6"/>
  <c r="CO212" i="6" l="1"/>
  <c r="CN213" i="6"/>
  <c r="CN214" i="6" l="1"/>
  <c r="CO213" i="6"/>
  <c r="CN215" i="6" l="1"/>
  <c r="CO214" i="6"/>
  <c r="CN216" i="6" l="1"/>
  <c r="CO215" i="6"/>
  <c r="CN217" i="6" l="1"/>
  <c r="CO216" i="6"/>
  <c r="CN218" i="6" l="1"/>
  <c r="CO217" i="6"/>
  <c r="CN219" i="6" l="1"/>
  <c r="CO218" i="6"/>
  <c r="CN220" i="6" l="1"/>
  <c r="CO219" i="6"/>
  <c r="CO220" i="6" l="1"/>
  <c r="CN221" i="6"/>
  <c r="CN222" i="6" l="1"/>
  <c r="CO221" i="6"/>
  <c r="CN223" i="6" l="1"/>
  <c r="CO222" i="6"/>
  <c r="CN224" i="6" l="1"/>
  <c r="CO223" i="6"/>
  <c r="CN225" i="6" l="1"/>
  <c r="CO224" i="6"/>
  <c r="CN226" i="6" l="1"/>
  <c r="CO225" i="6"/>
  <c r="CN227" i="6" l="1"/>
  <c r="CO226" i="6"/>
  <c r="CN228" i="6" l="1"/>
  <c r="CO227" i="6"/>
  <c r="CN229" i="6" l="1"/>
  <c r="CO228" i="6"/>
  <c r="CO229" i="6" l="1"/>
  <c r="CN230" i="6"/>
  <c r="CN231" i="6" l="1"/>
  <c r="CO230" i="6"/>
  <c r="CN232" i="6" l="1"/>
  <c r="CO231" i="6"/>
  <c r="CN233" i="6" l="1"/>
  <c r="CO232" i="6"/>
  <c r="CN234" i="6" l="1"/>
  <c r="CO233" i="6"/>
  <c r="CN235" i="6" l="1"/>
  <c r="CO234" i="6"/>
  <c r="CN236" i="6" l="1"/>
  <c r="CO235" i="6"/>
  <c r="CN237" i="6" l="1"/>
  <c r="CO236" i="6"/>
  <c r="CN238" i="6" l="1"/>
  <c r="CO237" i="6"/>
  <c r="CN239" i="6" l="1"/>
  <c r="CO238" i="6"/>
  <c r="CN240" i="6" l="1"/>
  <c r="CO239" i="6"/>
  <c r="CN241" i="6" l="1"/>
  <c r="CO240" i="6"/>
  <c r="CN242" i="6" l="1"/>
  <c r="CO241" i="6"/>
  <c r="CN243" i="6" l="1"/>
  <c r="CO242" i="6"/>
  <c r="CN244" i="6" l="1"/>
  <c r="CO243" i="6"/>
  <c r="CN245" i="6" l="1"/>
  <c r="CO245" i="6" s="1"/>
  <c r="CO244" i="6"/>
</calcChain>
</file>

<file path=xl/sharedStrings.xml><?xml version="1.0" encoding="utf-8"?>
<sst xmlns="http://schemas.openxmlformats.org/spreadsheetml/2006/main" count="239" uniqueCount="153">
  <si>
    <t>date</t>
  </si>
  <si>
    <t>deposit.amount</t>
  </si>
  <si>
    <t>business.day.of.month</t>
  </si>
  <si>
    <t>year.month</t>
  </si>
  <si>
    <t>weekday</t>
  </si>
  <si>
    <t>prev.weekday</t>
  </si>
  <si>
    <t>prev.date</t>
  </si>
  <si>
    <t>next.date</t>
  </si>
  <si>
    <t>is.month.start</t>
  </si>
  <si>
    <t>is.month.end</t>
  </si>
  <si>
    <t>is.year.start</t>
  </si>
  <si>
    <t>is.year.end</t>
  </si>
  <si>
    <t>is.monday</t>
  </si>
  <si>
    <t>is.tuesday</t>
  </si>
  <si>
    <t>is.wednesday</t>
  </si>
  <si>
    <t>is.thursday</t>
  </si>
  <si>
    <t>is.friday</t>
  </si>
  <si>
    <t>is.sixteen</t>
  </si>
  <si>
    <t>is.second</t>
  </si>
  <si>
    <t>is.eleventh</t>
  </si>
  <si>
    <t>is.xmas</t>
  </si>
  <si>
    <t>is.post.thanksgiving</t>
  </si>
  <si>
    <t>is.march.sixteen</t>
  </si>
  <si>
    <t>is.april.sixteen</t>
  </si>
  <si>
    <t>is.tax.season</t>
  </si>
  <si>
    <t>third.monday.date</t>
  </si>
  <si>
    <t>first.monday.date</t>
  </si>
  <si>
    <t>first.wednesday.date</t>
  </si>
  <si>
    <t>first.friday.date</t>
  </si>
  <si>
    <t>first.semiweekly.date</t>
  </si>
  <si>
    <t>is.third.monday</t>
  </si>
  <si>
    <t>is.first.monday</t>
  </si>
  <si>
    <t>is.first.wednesday</t>
  </si>
  <si>
    <t>is.first.friday</t>
  </si>
  <si>
    <t>is.first.semiweekly</t>
  </si>
  <si>
    <t>day.average</t>
  </si>
  <si>
    <t>day.count</t>
  </si>
  <si>
    <t>month.length</t>
  </si>
  <si>
    <t>month.deposit.amount</t>
  </si>
  <si>
    <t>pct.deposit</t>
  </si>
  <si>
    <t>business.day.pct</t>
  </si>
  <si>
    <t>days.to.end</t>
  </si>
  <si>
    <t>fitted.value</t>
  </si>
  <si>
    <t>residual</t>
  </si>
  <si>
    <t>predicted.mean</t>
  </si>
  <si>
    <t>day</t>
  </si>
  <si>
    <t>month</t>
  </si>
  <si>
    <t>year</t>
  </si>
  <si>
    <t>mtd.fitted</t>
  </si>
  <si>
    <t>mtd.actual</t>
  </si>
  <si>
    <t>mtd.residual</t>
  </si>
  <si>
    <t>mtd.deposit</t>
  </si>
  <si>
    <t>mtd.month.est</t>
  </si>
  <si>
    <t>mtd.error</t>
  </si>
  <si>
    <t>mean.err</t>
  </si>
  <si>
    <t>sd.err</t>
  </si>
  <si>
    <t>median.err</t>
  </si>
  <si>
    <t>mad.err</t>
  </si>
  <si>
    <t>-2 sd</t>
  </si>
  <si>
    <t>+2 sd</t>
  </si>
  <si>
    <t>(All)</t>
  </si>
  <si>
    <t>Row Labels</t>
  </si>
  <si>
    <t>Grand Total</t>
  </si>
  <si>
    <t>Column Labels</t>
  </si>
  <si>
    <t>forecast</t>
  </si>
  <si>
    <t>lower.ci</t>
  </si>
  <si>
    <t>upper.ci</t>
  </si>
  <si>
    <t>value.y_intercept</t>
  </si>
  <si>
    <t>value.is.monday</t>
  </si>
  <si>
    <t>value.is.wednesday</t>
  </si>
  <si>
    <t>value.is.thursday</t>
  </si>
  <si>
    <t>value.is.friday</t>
  </si>
  <si>
    <t>value.is.sixteen</t>
  </si>
  <si>
    <t>value.is.second</t>
  </si>
  <si>
    <t>value.is.month.start</t>
  </si>
  <si>
    <t>value.is.month.end</t>
  </si>
  <si>
    <t>value.is.year.start</t>
  </si>
  <si>
    <t>value.is.year.end</t>
  </si>
  <si>
    <t>value.is.march.sixteen</t>
  </si>
  <si>
    <t>value.is.april.sixteen</t>
  </si>
  <si>
    <t>value.is.tax.season</t>
  </si>
  <si>
    <t>value.is.post.thanksgiving</t>
  </si>
  <si>
    <t>value.is.xmas</t>
  </si>
  <si>
    <t>value.business.day.pct</t>
  </si>
  <si>
    <t>value.is.first.wednesday</t>
  </si>
  <si>
    <t>NA</t>
  </si>
  <si>
    <t>Actual YTD</t>
  </si>
  <si>
    <t>Daily Forecast</t>
  </si>
  <si>
    <t>Forecast YTD</t>
  </si>
  <si>
    <t>Actual % Forecast</t>
  </si>
  <si>
    <t>Daily Actual</t>
  </si>
  <si>
    <t>Actual - Forcast</t>
  </si>
  <si>
    <t>month.fitted</t>
  </si>
  <si>
    <t>scale.factor</t>
  </si>
  <si>
    <t>scaled.mean</t>
  </si>
  <si>
    <t>scaled.sd</t>
  </si>
  <si>
    <t>YTD shortfall</t>
  </si>
  <si>
    <t>22 days to end</t>
  </si>
  <si>
    <t>accumulated scaled error ($)</t>
  </si>
  <si>
    <t>value</t>
  </si>
  <si>
    <t>U.S. Bureau of Economic Analysis</t>
  </si>
  <si>
    <t>Compensation of employees: Supplements to wages and salaries: Employer contributions for government social insurance</t>
  </si>
  <si>
    <t>Compensation of Employees, Received: Wage and Salary Disbursements</t>
  </si>
  <si>
    <t>Monthly</t>
  </si>
  <si>
    <t>M</t>
  </si>
  <si>
    <t>Billions of Dollars</t>
  </si>
  <si>
    <t>lin</t>
  </si>
  <si>
    <t>B039RC1M027SBEA</t>
  </si>
  <si>
    <t>A576RC1</t>
  </si>
  <si>
    <t>SA</t>
  </si>
  <si>
    <t>NSA</t>
  </si>
  <si>
    <t>irregular</t>
  </si>
  <si>
    <t>trend</t>
  </si>
  <si>
    <t>seasonal</t>
  </si>
  <si>
    <t>final</t>
  </si>
  <si>
    <t>median</t>
  </si>
  <si>
    <t>tax rate change</t>
  </si>
  <si>
    <t>effective income tax rate</t>
  </si>
  <si>
    <t>effective tax rate</t>
  </si>
  <si>
    <t>after-tax income</t>
  </si>
  <si>
    <t>income tax</t>
  </si>
  <si>
    <t>employee social insurance taxes</t>
  </si>
  <si>
    <t>employer social insurance taxes</t>
  </si>
  <si>
    <t>wages and salaries</t>
  </si>
  <si>
    <t>deposit SAAR</t>
  </si>
  <si>
    <t>monthly deposit</t>
  </si>
  <si>
    <t>Date</t>
  </si>
  <si>
    <t>forecast date</t>
  </si>
  <si>
    <t>MTD trend</t>
  </si>
  <si>
    <t>days</t>
  </si>
  <si>
    <t>mtd $</t>
  </si>
  <si>
    <t>MTD vs Forecast</t>
  </si>
  <si>
    <t>Average of deposit.amount</t>
  </si>
  <si>
    <t>is.fifteen</t>
  </si>
  <si>
    <t>is.third</t>
  </si>
  <si>
    <t>is.twelveth</t>
  </si>
  <si>
    <t>value.is.fifteen</t>
  </si>
  <si>
    <t>value.is.third</t>
  </si>
  <si>
    <t>value.is.twelveth</t>
  </si>
  <si>
    <t>seasonal.adjustment</t>
  </si>
  <si>
    <t>adjustment.factor</t>
  </si>
  <si>
    <t>1959-01-01 to 2020-07-01</t>
  </si>
  <si>
    <t>monthly SA</t>
  </si>
  <si>
    <t>forecast SA</t>
  </si>
  <si>
    <t>MTD SA</t>
  </si>
  <si>
    <t>rolling 20</t>
  </si>
  <si>
    <t>daily actual sa</t>
  </si>
  <si>
    <t>Rolling 20d Forecast</t>
  </si>
  <si>
    <t>Rolling 20d Actual</t>
  </si>
  <si>
    <t>is.wednesday.semiweekly</t>
  </si>
  <si>
    <t>is.friday.semiweekly</t>
  </si>
  <si>
    <t>value.is.wednesday.semiweekly</t>
  </si>
  <si>
    <t>value.is.friday.semiweekly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</si>
</sst>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&quot;$&quot;#,##0.00"/>
    <numFmt numFmtId="166" formatCode="0.0"/>
    <numFmt numFmtId="167" formatCode="mm/dd/yyyy"/>
    <numFmt numFmtId="168" formatCode="&quot;$&quot;#,##0"/>
    <numFmt numFmtId="169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6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23">
    <xf numFmtId="0" fontId="0" fillId="0" borderId="0" xfId="0"/>
    <xf numFmtId="14" fontId="0" fillId="0" borderId="0" xfId="0" applyNumberFormat="1"/>
    <xf numFmtId="17" fontId="0" fillId="0" borderId="0" xfId="0" applyNumberFormat="1"/>
    <xf numFmtId="11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1" applyNumberFormat="1" applyFont="1"/>
    <xf numFmtId="165" fontId="0" fillId="0" borderId="0" xfId="1" applyNumberFormat="1" applyFont="1"/>
    <xf numFmtId="0" fontId="16" fillId="33" borderId="10" xfId="0" applyNumberFormat="1" applyFont="1" applyFill="1" applyBorder="1"/>
    <xf numFmtId="9" fontId="0" fillId="0" borderId="0" xfId="2" applyFont="1"/>
    <xf numFmtId="10" fontId="0" fillId="0" borderId="0" xfId="2" applyNumberFormat="1" applyFont="1"/>
    <xf numFmtId="166" fontId="0" fillId="0" borderId="0" xfId="0" applyNumberFormat="1"/>
    <xf numFmtId="167" fontId="0" fillId="0" borderId="0" xfId="0" applyNumberFormat="1"/>
    <xf numFmtId="167" fontId="18" fillId="0" borderId="0" xfId="44" applyNumberFormat="1"/>
    <xf numFmtId="0" fontId="16" fillId="0" borderId="0" xfId="0" applyFont="1"/>
    <xf numFmtId="165" fontId="0" fillId="0" borderId="0" xfId="0" applyNumberFormat="1"/>
    <xf numFmtId="168" fontId="0" fillId="0" borderId="0" xfId="1" applyNumberFormat="1" applyFont="1"/>
    <xf numFmtId="43" fontId="0" fillId="0" borderId="0" xfId="45" applyFont="1"/>
    <xf numFmtId="169" fontId="0" fillId="0" borderId="0" xfId="45" applyNumberFormat="1" applyFont="1"/>
    <xf numFmtId="43" fontId="0" fillId="0" borderId="0" xfId="0" applyNumberFormat="1"/>
    <xf numFmtId="168" fontId="0" fillId="0" borderId="0" xfId="0" applyNumberFormat="1"/>
  </cellXfs>
  <cellStyles count="46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45" builtinId="3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44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'daily-model-data'!$BM$1</c:f>
              <c:strCache>
                <c:ptCount val="1"/>
                <c:pt idx="0">
                  <c:v>accumulated scaled error ($)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'daily-model-data'!$A$2:$A$1731</c:f>
              <c:numCache>
                <c:formatCode>m/d/yyyy</c:formatCode>
                <c:ptCount val="1730"/>
                <c:pt idx="0">
                  <c:v>41306</c:v>
                </c:pt>
                <c:pt idx="1">
                  <c:v>41309</c:v>
                </c:pt>
                <c:pt idx="2">
                  <c:v>41310</c:v>
                </c:pt>
                <c:pt idx="3">
                  <c:v>41311</c:v>
                </c:pt>
                <c:pt idx="4">
                  <c:v>41312</c:v>
                </c:pt>
                <c:pt idx="5">
                  <c:v>41313</c:v>
                </c:pt>
                <c:pt idx="6">
                  <c:v>41316</c:v>
                </c:pt>
                <c:pt idx="7">
                  <c:v>41317</c:v>
                </c:pt>
                <c:pt idx="8">
                  <c:v>41318</c:v>
                </c:pt>
                <c:pt idx="9">
                  <c:v>41319</c:v>
                </c:pt>
                <c:pt idx="10">
                  <c:v>41320</c:v>
                </c:pt>
                <c:pt idx="11">
                  <c:v>41324</c:v>
                </c:pt>
                <c:pt idx="12">
                  <c:v>41325</c:v>
                </c:pt>
                <c:pt idx="13">
                  <c:v>41326</c:v>
                </c:pt>
                <c:pt idx="14">
                  <c:v>41327</c:v>
                </c:pt>
                <c:pt idx="15">
                  <c:v>41330</c:v>
                </c:pt>
                <c:pt idx="16">
                  <c:v>41331</c:v>
                </c:pt>
                <c:pt idx="17">
                  <c:v>41332</c:v>
                </c:pt>
                <c:pt idx="18">
                  <c:v>41333</c:v>
                </c:pt>
                <c:pt idx="19">
                  <c:v>41334</c:v>
                </c:pt>
                <c:pt idx="20">
                  <c:v>41337</c:v>
                </c:pt>
                <c:pt idx="21">
                  <c:v>41338</c:v>
                </c:pt>
                <c:pt idx="22">
                  <c:v>41339</c:v>
                </c:pt>
                <c:pt idx="23">
                  <c:v>41340</c:v>
                </c:pt>
                <c:pt idx="24">
                  <c:v>41341</c:v>
                </c:pt>
                <c:pt idx="25">
                  <c:v>41344</c:v>
                </c:pt>
                <c:pt idx="26">
                  <c:v>41345</c:v>
                </c:pt>
                <c:pt idx="27">
                  <c:v>41346</c:v>
                </c:pt>
                <c:pt idx="28">
                  <c:v>41347</c:v>
                </c:pt>
                <c:pt idx="29">
                  <c:v>41348</c:v>
                </c:pt>
                <c:pt idx="30">
                  <c:v>41351</c:v>
                </c:pt>
                <c:pt idx="31">
                  <c:v>41352</c:v>
                </c:pt>
                <c:pt idx="32">
                  <c:v>41353</c:v>
                </c:pt>
                <c:pt idx="33">
                  <c:v>41354</c:v>
                </c:pt>
                <c:pt idx="34">
                  <c:v>41355</c:v>
                </c:pt>
                <c:pt idx="35">
                  <c:v>41358</c:v>
                </c:pt>
                <c:pt idx="36">
                  <c:v>41359</c:v>
                </c:pt>
                <c:pt idx="37">
                  <c:v>41360</c:v>
                </c:pt>
                <c:pt idx="38">
                  <c:v>41361</c:v>
                </c:pt>
                <c:pt idx="39">
                  <c:v>41362</c:v>
                </c:pt>
                <c:pt idx="40">
                  <c:v>41365</c:v>
                </c:pt>
                <c:pt idx="41">
                  <c:v>41366</c:v>
                </c:pt>
                <c:pt idx="42">
                  <c:v>41367</c:v>
                </c:pt>
                <c:pt idx="43">
                  <c:v>41368</c:v>
                </c:pt>
                <c:pt idx="44">
                  <c:v>41369</c:v>
                </c:pt>
                <c:pt idx="45">
                  <c:v>41372</c:v>
                </c:pt>
                <c:pt idx="46">
                  <c:v>41373</c:v>
                </c:pt>
                <c:pt idx="47">
                  <c:v>41374</c:v>
                </c:pt>
                <c:pt idx="48">
                  <c:v>41375</c:v>
                </c:pt>
                <c:pt idx="49">
                  <c:v>41376</c:v>
                </c:pt>
                <c:pt idx="50">
                  <c:v>41379</c:v>
                </c:pt>
                <c:pt idx="51">
                  <c:v>41380</c:v>
                </c:pt>
                <c:pt idx="52">
                  <c:v>41381</c:v>
                </c:pt>
                <c:pt idx="53">
                  <c:v>41382</c:v>
                </c:pt>
                <c:pt idx="54">
                  <c:v>41383</c:v>
                </c:pt>
                <c:pt idx="55">
                  <c:v>41386</c:v>
                </c:pt>
                <c:pt idx="56">
                  <c:v>41387</c:v>
                </c:pt>
                <c:pt idx="57">
                  <c:v>41388</c:v>
                </c:pt>
                <c:pt idx="58">
                  <c:v>41389</c:v>
                </c:pt>
                <c:pt idx="59">
                  <c:v>41390</c:v>
                </c:pt>
                <c:pt idx="60">
                  <c:v>41393</c:v>
                </c:pt>
                <c:pt idx="61">
                  <c:v>41394</c:v>
                </c:pt>
                <c:pt idx="62">
                  <c:v>41395</c:v>
                </c:pt>
                <c:pt idx="63">
                  <c:v>41396</c:v>
                </c:pt>
                <c:pt idx="64">
                  <c:v>41397</c:v>
                </c:pt>
                <c:pt idx="65">
                  <c:v>41400</c:v>
                </c:pt>
                <c:pt idx="66">
                  <c:v>41401</c:v>
                </c:pt>
                <c:pt idx="67">
                  <c:v>41402</c:v>
                </c:pt>
                <c:pt idx="68">
                  <c:v>41403</c:v>
                </c:pt>
                <c:pt idx="69">
                  <c:v>41404</c:v>
                </c:pt>
                <c:pt idx="70">
                  <c:v>41407</c:v>
                </c:pt>
                <c:pt idx="71">
                  <c:v>41408</c:v>
                </c:pt>
                <c:pt idx="72">
                  <c:v>41409</c:v>
                </c:pt>
                <c:pt idx="73">
                  <c:v>41410</c:v>
                </c:pt>
                <c:pt idx="74">
                  <c:v>41411</c:v>
                </c:pt>
                <c:pt idx="75">
                  <c:v>41414</c:v>
                </c:pt>
                <c:pt idx="76">
                  <c:v>41415</c:v>
                </c:pt>
                <c:pt idx="77">
                  <c:v>41416</c:v>
                </c:pt>
                <c:pt idx="78">
                  <c:v>41417</c:v>
                </c:pt>
                <c:pt idx="79">
                  <c:v>41418</c:v>
                </c:pt>
                <c:pt idx="80">
                  <c:v>41422</c:v>
                </c:pt>
                <c:pt idx="81">
                  <c:v>41423</c:v>
                </c:pt>
                <c:pt idx="82">
                  <c:v>41424</c:v>
                </c:pt>
                <c:pt idx="83">
                  <c:v>41425</c:v>
                </c:pt>
                <c:pt idx="84">
                  <c:v>41428</c:v>
                </c:pt>
                <c:pt idx="85">
                  <c:v>41429</c:v>
                </c:pt>
                <c:pt idx="86">
                  <c:v>41430</c:v>
                </c:pt>
                <c:pt idx="87">
                  <c:v>41431</c:v>
                </c:pt>
                <c:pt idx="88">
                  <c:v>41432</c:v>
                </c:pt>
                <c:pt idx="89">
                  <c:v>41435</c:v>
                </c:pt>
                <c:pt idx="90">
                  <c:v>41436</c:v>
                </c:pt>
                <c:pt idx="91">
                  <c:v>41437</c:v>
                </c:pt>
                <c:pt idx="92">
                  <c:v>41438</c:v>
                </c:pt>
                <c:pt idx="93">
                  <c:v>41439</c:v>
                </c:pt>
                <c:pt idx="94">
                  <c:v>41442</c:v>
                </c:pt>
                <c:pt idx="95">
                  <c:v>41443</c:v>
                </c:pt>
                <c:pt idx="96">
                  <c:v>41444</c:v>
                </c:pt>
                <c:pt idx="97">
                  <c:v>41445</c:v>
                </c:pt>
                <c:pt idx="98">
                  <c:v>41446</c:v>
                </c:pt>
                <c:pt idx="99">
                  <c:v>41449</c:v>
                </c:pt>
                <c:pt idx="100">
                  <c:v>41450</c:v>
                </c:pt>
                <c:pt idx="101">
                  <c:v>41451</c:v>
                </c:pt>
                <c:pt idx="102">
                  <c:v>41452</c:v>
                </c:pt>
                <c:pt idx="103">
                  <c:v>41453</c:v>
                </c:pt>
                <c:pt idx="104">
                  <c:v>41456</c:v>
                </c:pt>
                <c:pt idx="105">
                  <c:v>41457</c:v>
                </c:pt>
                <c:pt idx="106">
                  <c:v>41458</c:v>
                </c:pt>
                <c:pt idx="107">
                  <c:v>41460</c:v>
                </c:pt>
                <c:pt idx="108">
                  <c:v>41463</c:v>
                </c:pt>
                <c:pt idx="109">
                  <c:v>41464</c:v>
                </c:pt>
                <c:pt idx="110">
                  <c:v>41465</c:v>
                </c:pt>
                <c:pt idx="111">
                  <c:v>41466</c:v>
                </c:pt>
                <c:pt idx="112">
                  <c:v>41467</c:v>
                </c:pt>
                <c:pt idx="113">
                  <c:v>41470</c:v>
                </c:pt>
                <c:pt idx="114">
                  <c:v>41471</c:v>
                </c:pt>
                <c:pt idx="115">
                  <c:v>41472</c:v>
                </c:pt>
                <c:pt idx="116">
                  <c:v>41473</c:v>
                </c:pt>
                <c:pt idx="117">
                  <c:v>41474</c:v>
                </c:pt>
                <c:pt idx="118">
                  <c:v>41477</c:v>
                </c:pt>
                <c:pt idx="119">
                  <c:v>41478</c:v>
                </c:pt>
                <c:pt idx="120">
                  <c:v>41479</c:v>
                </c:pt>
                <c:pt idx="121">
                  <c:v>41480</c:v>
                </c:pt>
                <c:pt idx="122">
                  <c:v>41481</c:v>
                </c:pt>
                <c:pt idx="123">
                  <c:v>41484</c:v>
                </c:pt>
                <c:pt idx="124">
                  <c:v>41485</c:v>
                </c:pt>
                <c:pt idx="125">
                  <c:v>41486</c:v>
                </c:pt>
                <c:pt idx="126">
                  <c:v>41487</c:v>
                </c:pt>
                <c:pt idx="127">
                  <c:v>41488</c:v>
                </c:pt>
                <c:pt idx="128">
                  <c:v>41491</c:v>
                </c:pt>
                <c:pt idx="129">
                  <c:v>41492</c:v>
                </c:pt>
                <c:pt idx="130">
                  <c:v>41493</c:v>
                </c:pt>
                <c:pt idx="131">
                  <c:v>41494</c:v>
                </c:pt>
                <c:pt idx="132">
                  <c:v>41495</c:v>
                </c:pt>
                <c:pt idx="133">
                  <c:v>41498</c:v>
                </c:pt>
                <c:pt idx="134">
                  <c:v>41499</c:v>
                </c:pt>
                <c:pt idx="135">
                  <c:v>41500</c:v>
                </c:pt>
                <c:pt idx="136">
                  <c:v>41501</c:v>
                </c:pt>
                <c:pt idx="137">
                  <c:v>41502</c:v>
                </c:pt>
                <c:pt idx="138">
                  <c:v>41505</c:v>
                </c:pt>
                <c:pt idx="139">
                  <c:v>41506</c:v>
                </c:pt>
                <c:pt idx="140">
                  <c:v>41507</c:v>
                </c:pt>
                <c:pt idx="141">
                  <c:v>41508</c:v>
                </c:pt>
                <c:pt idx="142">
                  <c:v>41509</c:v>
                </c:pt>
                <c:pt idx="143">
                  <c:v>41512</c:v>
                </c:pt>
                <c:pt idx="144">
                  <c:v>41513</c:v>
                </c:pt>
                <c:pt idx="145">
                  <c:v>41514</c:v>
                </c:pt>
                <c:pt idx="146">
                  <c:v>41515</c:v>
                </c:pt>
                <c:pt idx="147">
                  <c:v>41516</c:v>
                </c:pt>
                <c:pt idx="148">
                  <c:v>41520</c:v>
                </c:pt>
                <c:pt idx="149">
                  <c:v>41521</c:v>
                </c:pt>
                <c:pt idx="150">
                  <c:v>41522</c:v>
                </c:pt>
                <c:pt idx="151">
                  <c:v>41523</c:v>
                </c:pt>
                <c:pt idx="152">
                  <c:v>41526</c:v>
                </c:pt>
                <c:pt idx="153">
                  <c:v>41527</c:v>
                </c:pt>
                <c:pt idx="154">
                  <c:v>41528</c:v>
                </c:pt>
                <c:pt idx="155">
                  <c:v>41529</c:v>
                </c:pt>
                <c:pt idx="156">
                  <c:v>41530</c:v>
                </c:pt>
                <c:pt idx="157">
                  <c:v>41533</c:v>
                </c:pt>
                <c:pt idx="158">
                  <c:v>41534</c:v>
                </c:pt>
                <c:pt idx="159">
                  <c:v>41535</c:v>
                </c:pt>
                <c:pt idx="160">
                  <c:v>41536</c:v>
                </c:pt>
                <c:pt idx="161">
                  <c:v>41537</c:v>
                </c:pt>
                <c:pt idx="162">
                  <c:v>41540</c:v>
                </c:pt>
                <c:pt idx="163">
                  <c:v>41541</c:v>
                </c:pt>
                <c:pt idx="164">
                  <c:v>41542</c:v>
                </c:pt>
                <c:pt idx="165">
                  <c:v>41543</c:v>
                </c:pt>
                <c:pt idx="166">
                  <c:v>41544</c:v>
                </c:pt>
                <c:pt idx="167">
                  <c:v>41547</c:v>
                </c:pt>
                <c:pt idx="168">
                  <c:v>41548</c:v>
                </c:pt>
                <c:pt idx="169">
                  <c:v>41549</c:v>
                </c:pt>
                <c:pt idx="170">
                  <c:v>41550</c:v>
                </c:pt>
                <c:pt idx="171">
                  <c:v>41551</c:v>
                </c:pt>
                <c:pt idx="172">
                  <c:v>41554</c:v>
                </c:pt>
                <c:pt idx="173">
                  <c:v>41555</c:v>
                </c:pt>
                <c:pt idx="174">
                  <c:v>41556</c:v>
                </c:pt>
                <c:pt idx="175">
                  <c:v>41557</c:v>
                </c:pt>
                <c:pt idx="176">
                  <c:v>41558</c:v>
                </c:pt>
                <c:pt idx="177">
                  <c:v>41562</c:v>
                </c:pt>
                <c:pt idx="178">
                  <c:v>41563</c:v>
                </c:pt>
                <c:pt idx="179">
                  <c:v>41564</c:v>
                </c:pt>
                <c:pt idx="180">
                  <c:v>41565</c:v>
                </c:pt>
                <c:pt idx="181">
                  <c:v>41568</c:v>
                </c:pt>
                <c:pt idx="182">
                  <c:v>41569</c:v>
                </c:pt>
                <c:pt idx="183">
                  <c:v>41570</c:v>
                </c:pt>
                <c:pt idx="184">
                  <c:v>41571</c:v>
                </c:pt>
                <c:pt idx="185">
                  <c:v>41572</c:v>
                </c:pt>
                <c:pt idx="186">
                  <c:v>41575</c:v>
                </c:pt>
                <c:pt idx="187">
                  <c:v>41576</c:v>
                </c:pt>
                <c:pt idx="188">
                  <c:v>41577</c:v>
                </c:pt>
                <c:pt idx="189">
                  <c:v>41578</c:v>
                </c:pt>
                <c:pt idx="190">
                  <c:v>41579</c:v>
                </c:pt>
                <c:pt idx="191">
                  <c:v>41582</c:v>
                </c:pt>
                <c:pt idx="192">
                  <c:v>41583</c:v>
                </c:pt>
                <c:pt idx="193">
                  <c:v>41584</c:v>
                </c:pt>
                <c:pt idx="194">
                  <c:v>41585</c:v>
                </c:pt>
                <c:pt idx="195">
                  <c:v>41586</c:v>
                </c:pt>
                <c:pt idx="196">
                  <c:v>41590</c:v>
                </c:pt>
                <c:pt idx="197">
                  <c:v>41591</c:v>
                </c:pt>
                <c:pt idx="198">
                  <c:v>41592</c:v>
                </c:pt>
                <c:pt idx="199">
                  <c:v>41593</c:v>
                </c:pt>
                <c:pt idx="200">
                  <c:v>41596</c:v>
                </c:pt>
                <c:pt idx="201">
                  <c:v>41597</c:v>
                </c:pt>
                <c:pt idx="202">
                  <c:v>41598</c:v>
                </c:pt>
                <c:pt idx="203">
                  <c:v>41599</c:v>
                </c:pt>
                <c:pt idx="204">
                  <c:v>41600</c:v>
                </c:pt>
                <c:pt idx="205">
                  <c:v>41603</c:v>
                </c:pt>
                <c:pt idx="206">
                  <c:v>41604</c:v>
                </c:pt>
                <c:pt idx="207">
                  <c:v>41605</c:v>
                </c:pt>
                <c:pt idx="208">
                  <c:v>41607</c:v>
                </c:pt>
                <c:pt idx="209">
                  <c:v>41610</c:v>
                </c:pt>
                <c:pt idx="210">
                  <c:v>41611</c:v>
                </c:pt>
                <c:pt idx="211">
                  <c:v>41612</c:v>
                </c:pt>
                <c:pt idx="212">
                  <c:v>41613</c:v>
                </c:pt>
                <c:pt idx="213">
                  <c:v>41614</c:v>
                </c:pt>
                <c:pt idx="214">
                  <c:v>41617</c:v>
                </c:pt>
                <c:pt idx="215">
                  <c:v>41618</c:v>
                </c:pt>
                <c:pt idx="216">
                  <c:v>41619</c:v>
                </c:pt>
                <c:pt idx="217">
                  <c:v>41620</c:v>
                </c:pt>
                <c:pt idx="218">
                  <c:v>41621</c:v>
                </c:pt>
                <c:pt idx="219">
                  <c:v>41624</c:v>
                </c:pt>
                <c:pt idx="220">
                  <c:v>41625</c:v>
                </c:pt>
                <c:pt idx="221">
                  <c:v>41626</c:v>
                </c:pt>
                <c:pt idx="222">
                  <c:v>41627</c:v>
                </c:pt>
                <c:pt idx="223">
                  <c:v>41628</c:v>
                </c:pt>
                <c:pt idx="224">
                  <c:v>41631</c:v>
                </c:pt>
                <c:pt idx="225">
                  <c:v>41632</c:v>
                </c:pt>
                <c:pt idx="226">
                  <c:v>41634</c:v>
                </c:pt>
                <c:pt idx="227">
                  <c:v>41635</c:v>
                </c:pt>
                <c:pt idx="228">
                  <c:v>41638</c:v>
                </c:pt>
                <c:pt idx="229">
                  <c:v>41639</c:v>
                </c:pt>
                <c:pt idx="230">
                  <c:v>41641</c:v>
                </c:pt>
                <c:pt idx="231">
                  <c:v>41642</c:v>
                </c:pt>
                <c:pt idx="232">
                  <c:v>41645</c:v>
                </c:pt>
                <c:pt idx="233">
                  <c:v>41646</c:v>
                </c:pt>
                <c:pt idx="234">
                  <c:v>41647</c:v>
                </c:pt>
                <c:pt idx="235">
                  <c:v>41648</c:v>
                </c:pt>
                <c:pt idx="236">
                  <c:v>41649</c:v>
                </c:pt>
                <c:pt idx="237">
                  <c:v>41652</c:v>
                </c:pt>
                <c:pt idx="238">
                  <c:v>41653</c:v>
                </c:pt>
                <c:pt idx="239">
                  <c:v>41654</c:v>
                </c:pt>
                <c:pt idx="240">
                  <c:v>41655</c:v>
                </c:pt>
                <c:pt idx="241">
                  <c:v>41656</c:v>
                </c:pt>
                <c:pt idx="242">
                  <c:v>41660</c:v>
                </c:pt>
                <c:pt idx="243">
                  <c:v>41661</c:v>
                </c:pt>
                <c:pt idx="244">
                  <c:v>41662</c:v>
                </c:pt>
                <c:pt idx="245">
                  <c:v>41663</c:v>
                </c:pt>
                <c:pt idx="246">
                  <c:v>41666</c:v>
                </c:pt>
                <c:pt idx="247">
                  <c:v>41667</c:v>
                </c:pt>
                <c:pt idx="248">
                  <c:v>41668</c:v>
                </c:pt>
                <c:pt idx="249">
                  <c:v>41669</c:v>
                </c:pt>
                <c:pt idx="250">
                  <c:v>41670</c:v>
                </c:pt>
                <c:pt idx="251">
                  <c:v>41673</c:v>
                </c:pt>
                <c:pt idx="252">
                  <c:v>41674</c:v>
                </c:pt>
                <c:pt idx="253">
                  <c:v>41675</c:v>
                </c:pt>
                <c:pt idx="254">
                  <c:v>41676</c:v>
                </c:pt>
                <c:pt idx="255">
                  <c:v>41677</c:v>
                </c:pt>
                <c:pt idx="256">
                  <c:v>41680</c:v>
                </c:pt>
                <c:pt idx="257">
                  <c:v>41681</c:v>
                </c:pt>
                <c:pt idx="258">
                  <c:v>41682</c:v>
                </c:pt>
                <c:pt idx="259">
                  <c:v>41683</c:v>
                </c:pt>
                <c:pt idx="260">
                  <c:v>41684</c:v>
                </c:pt>
                <c:pt idx="261">
                  <c:v>41688</c:v>
                </c:pt>
                <c:pt idx="262">
                  <c:v>41689</c:v>
                </c:pt>
                <c:pt idx="263">
                  <c:v>41690</c:v>
                </c:pt>
                <c:pt idx="264">
                  <c:v>41691</c:v>
                </c:pt>
                <c:pt idx="265">
                  <c:v>41694</c:v>
                </c:pt>
                <c:pt idx="266">
                  <c:v>41695</c:v>
                </c:pt>
                <c:pt idx="267">
                  <c:v>41696</c:v>
                </c:pt>
                <c:pt idx="268">
                  <c:v>41697</c:v>
                </c:pt>
                <c:pt idx="269">
                  <c:v>41698</c:v>
                </c:pt>
                <c:pt idx="270">
                  <c:v>41701</c:v>
                </c:pt>
                <c:pt idx="271">
                  <c:v>41702</c:v>
                </c:pt>
                <c:pt idx="272">
                  <c:v>41703</c:v>
                </c:pt>
                <c:pt idx="273">
                  <c:v>41704</c:v>
                </c:pt>
                <c:pt idx="274">
                  <c:v>41705</c:v>
                </c:pt>
                <c:pt idx="275">
                  <c:v>41708</c:v>
                </c:pt>
                <c:pt idx="276">
                  <c:v>41709</c:v>
                </c:pt>
                <c:pt idx="277">
                  <c:v>41710</c:v>
                </c:pt>
                <c:pt idx="278">
                  <c:v>41711</c:v>
                </c:pt>
                <c:pt idx="279">
                  <c:v>41712</c:v>
                </c:pt>
                <c:pt idx="280">
                  <c:v>41715</c:v>
                </c:pt>
                <c:pt idx="281">
                  <c:v>41716</c:v>
                </c:pt>
                <c:pt idx="282">
                  <c:v>41717</c:v>
                </c:pt>
                <c:pt idx="283">
                  <c:v>41718</c:v>
                </c:pt>
                <c:pt idx="284">
                  <c:v>41719</c:v>
                </c:pt>
                <c:pt idx="285">
                  <c:v>41722</c:v>
                </c:pt>
                <c:pt idx="286">
                  <c:v>41723</c:v>
                </c:pt>
                <c:pt idx="287">
                  <c:v>41724</c:v>
                </c:pt>
                <c:pt idx="288">
                  <c:v>41725</c:v>
                </c:pt>
                <c:pt idx="289">
                  <c:v>41726</c:v>
                </c:pt>
                <c:pt idx="290">
                  <c:v>41729</c:v>
                </c:pt>
                <c:pt idx="291">
                  <c:v>41730</c:v>
                </c:pt>
                <c:pt idx="292">
                  <c:v>41731</c:v>
                </c:pt>
                <c:pt idx="293">
                  <c:v>41732</c:v>
                </c:pt>
                <c:pt idx="294">
                  <c:v>41733</c:v>
                </c:pt>
                <c:pt idx="295">
                  <c:v>41736</c:v>
                </c:pt>
                <c:pt idx="296">
                  <c:v>41737</c:v>
                </c:pt>
                <c:pt idx="297">
                  <c:v>41738</c:v>
                </c:pt>
                <c:pt idx="298">
                  <c:v>41739</c:v>
                </c:pt>
                <c:pt idx="299">
                  <c:v>41740</c:v>
                </c:pt>
                <c:pt idx="300">
                  <c:v>41743</c:v>
                </c:pt>
                <c:pt idx="301">
                  <c:v>41744</c:v>
                </c:pt>
                <c:pt idx="302">
                  <c:v>41745</c:v>
                </c:pt>
                <c:pt idx="303">
                  <c:v>41746</c:v>
                </c:pt>
                <c:pt idx="304">
                  <c:v>41747</c:v>
                </c:pt>
                <c:pt idx="305">
                  <c:v>41750</c:v>
                </c:pt>
                <c:pt idx="306">
                  <c:v>41751</c:v>
                </c:pt>
                <c:pt idx="307">
                  <c:v>41752</c:v>
                </c:pt>
                <c:pt idx="308">
                  <c:v>41753</c:v>
                </c:pt>
                <c:pt idx="309">
                  <c:v>41754</c:v>
                </c:pt>
                <c:pt idx="310">
                  <c:v>41757</c:v>
                </c:pt>
                <c:pt idx="311">
                  <c:v>41758</c:v>
                </c:pt>
                <c:pt idx="312">
                  <c:v>41759</c:v>
                </c:pt>
                <c:pt idx="313">
                  <c:v>41760</c:v>
                </c:pt>
                <c:pt idx="314">
                  <c:v>41761</c:v>
                </c:pt>
                <c:pt idx="315">
                  <c:v>41764</c:v>
                </c:pt>
                <c:pt idx="316">
                  <c:v>41765</c:v>
                </c:pt>
                <c:pt idx="317">
                  <c:v>41766</c:v>
                </c:pt>
                <c:pt idx="318">
                  <c:v>41767</c:v>
                </c:pt>
                <c:pt idx="319">
                  <c:v>41768</c:v>
                </c:pt>
                <c:pt idx="320">
                  <c:v>41771</c:v>
                </c:pt>
                <c:pt idx="321">
                  <c:v>41772</c:v>
                </c:pt>
                <c:pt idx="322">
                  <c:v>41773</c:v>
                </c:pt>
                <c:pt idx="323">
                  <c:v>41774</c:v>
                </c:pt>
                <c:pt idx="324">
                  <c:v>41775</c:v>
                </c:pt>
                <c:pt idx="325">
                  <c:v>41778</c:v>
                </c:pt>
                <c:pt idx="326">
                  <c:v>41779</c:v>
                </c:pt>
                <c:pt idx="327">
                  <c:v>41780</c:v>
                </c:pt>
                <c:pt idx="328">
                  <c:v>41781</c:v>
                </c:pt>
                <c:pt idx="329">
                  <c:v>41782</c:v>
                </c:pt>
                <c:pt idx="330">
                  <c:v>41786</c:v>
                </c:pt>
                <c:pt idx="331">
                  <c:v>41787</c:v>
                </c:pt>
                <c:pt idx="332">
                  <c:v>41788</c:v>
                </c:pt>
                <c:pt idx="333">
                  <c:v>41789</c:v>
                </c:pt>
                <c:pt idx="334">
                  <c:v>41792</c:v>
                </c:pt>
                <c:pt idx="335">
                  <c:v>41793</c:v>
                </c:pt>
                <c:pt idx="336">
                  <c:v>41794</c:v>
                </c:pt>
                <c:pt idx="337">
                  <c:v>41795</c:v>
                </c:pt>
                <c:pt idx="338">
                  <c:v>41796</c:v>
                </c:pt>
                <c:pt idx="339">
                  <c:v>41799</c:v>
                </c:pt>
                <c:pt idx="340">
                  <c:v>41800</c:v>
                </c:pt>
                <c:pt idx="341">
                  <c:v>41801</c:v>
                </c:pt>
                <c:pt idx="342">
                  <c:v>41802</c:v>
                </c:pt>
                <c:pt idx="343">
                  <c:v>41803</c:v>
                </c:pt>
                <c:pt idx="344">
                  <c:v>41806</c:v>
                </c:pt>
                <c:pt idx="345">
                  <c:v>41807</c:v>
                </c:pt>
                <c:pt idx="346">
                  <c:v>41808</c:v>
                </c:pt>
                <c:pt idx="347">
                  <c:v>41809</c:v>
                </c:pt>
                <c:pt idx="348">
                  <c:v>41810</c:v>
                </c:pt>
                <c:pt idx="349">
                  <c:v>41813</c:v>
                </c:pt>
                <c:pt idx="350">
                  <c:v>41814</c:v>
                </c:pt>
                <c:pt idx="351">
                  <c:v>41815</c:v>
                </c:pt>
                <c:pt idx="352">
                  <c:v>41816</c:v>
                </c:pt>
                <c:pt idx="353">
                  <c:v>41817</c:v>
                </c:pt>
                <c:pt idx="354">
                  <c:v>41820</c:v>
                </c:pt>
                <c:pt idx="355">
                  <c:v>41821</c:v>
                </c:pt>
                <c:pt idx="356">
                  <c:v>41822</c:v>
                </c:pt>
                <c:pt idx="357">
                  <c:v>41823</c:v>
                </c:pt>
                <c:pt idx="358">
                  <c:v>41827</c:v>
                </c:pt>
                <c:pt idx="359">
                  <c:v>41828</c:v>
                </c:pt>
                <c:pt idx="360">
                  <c:v>41829</c:v>
                </c:pt>
                <c:pt idx="361">
                  <c:v>41830</c:v>
                </c:pt>
                <c:pt idx="362">
                  <c:v>41831</c:v>
                </c:pt>
                <c:pt idx="363">
                  <c:v>41834</c:v>
                </c:pt>
                <c:pt idx="364">
                  <c:v>41835</c:v>
                </c:pt>
                <c:pt idx="365">
                  <c:v>41836</c:v>
                </c:pt>
                <c:pt idx="366">
                  <c:v>41837</c:v>
                </c:pt>
                <c:pt idx="367">
                  <c:v>41838</c:v>
                </c:pt>
                <c:pt idx="368">
                  <c:v>41841</c:v>
                </c:pt>
                <c:pt idx="369">
                  <c:v>41842</c:v>
                </c:pt>
                <c:pt idx="370">
                  <c:v>41843</c:v>
                </c:pt>
                <c:pt idx="371">
                  <c:v>41844</c:v>
                </c:pt>
                <c:pt idx="372">
                  <c:v>41845</c:v>
                </c:pt>
                <c:pt idx="373">
                  <c:v>41848</c:v>
                </c:pt>
                <c:pt idx="374">
                  <c:v>41849</c:v>
                </c:pt>
                <c:pt idx="375">
                  <c:v>41850</c:v>
                </c:pt>
                <c:pt idx="376">
                  <c:v>41851</c:v>
                </c:pt>
                <c:pt idx="377">
                  <c:v>41852</c:v>
                </c:pt>
                <c:pt idx="378">
                  <c:v>41855</c:v>
                </c:pt>
                <c:pt idx="379">
                  <c:v>41856</c:v>
                </c:pt>
                <c:pt idx="380">
                  <c:v>41857</c:v>
                </c:pt>
                <c:pt idx="381">
                  <c:v>41858</c:v>
                </c:pt>
                <c:pt idx="382">
                  <c:v>41859</c:v>
                </c:pt>
                <c:pt idx="383">
                  <c:v>41862</c:v>
                </c:pt>
                <c:pt idx="384">
                  <c:v>41863</c:v>
                </c:pt>
                <c:pt idx="385">
                  <c:v>41864</c:v>
                </c:pt>
                <c:pt idx="386">
                  <c:v>41865</c:v>
                </c:pt>
                <c:pt idx="387">
                  <c:v>41866</c:v>
                </c:pt>
                <c:pt idx="388">
                  <c:v>41869</c:v>
                </c:pt>
                <c:pt idx="389">
                  <c:v>41870</c:v>
                </c:pt>
                <c:pt idx="390">
                  <c:v>41871</c:v>
                </c:pt>
                <c:pt idx="391">
                  <c:v>41872</c:v>
                </c:pt>
                <c:pt idx="392">
                  <c:v>41873</c:v>
                </c:pt>
                <c:pt idx="393">
                  <c:v>41876</c:v>
                </c:pt>
                <c:pt idx="394">
                  <c:v>41877</c:v>
                </c:pt>
                <c:pt idx="395">
                  <c:v>41878</c:v>
                </c:pt>
                <c:pt idx="396">
                  <c:v>41879</c:v>
                </c:pt>
                <c:pt idx="397">
                  <c:v>41880</c:v>
                </c:pt>
                <c:pt idx="398">
                  <c:v>41884</c:v>
                </c:pt>
                <c:pt idx="399">
                  <c:v>41885</c:v>
                </c:pt>
                <c:pt idx="400">
                  <c:v>41886</c:v>
                </c:pt>
                <c:pt idx="401">
                  <c:v>41887</c:v>
                </c:pt>
                <c:pt idx="402">
                  <c:v>41890</c:v>
                </c:pt>
                <c:pt idx="403">
                  <c:v>41891</c:v>
                </c:pt>
                <c:pt idx="404">
                  <c:v>41892</c:v>
                </c:pt>
                <c:pt idx="405">
                  <c:v>41893</c:v>
                </c:pt>
                <c:pt idx="406">
                  <c:v>41894</c:v>
                </c:pt>
                <c:pt idx="407">
                  <c:v>41897</c:v>
                </c:pt>
                <c:pt idx="408">
                  <c:v>41898</c:v>
                </c:pt>
                <c:pt idx="409">
                  <c:v>41899</c:v>
                </c:pt>
                <c:pt idx="410">
                  <c:v>41900</c:v>
                </c:pt>
                <c:pt idx="411">
                  <c:v>41904</c:v>
                </c:pt>
                <c:pt idx="412">
                  <c:v>41905</c:v>
                </c:pt>
                <c:pt idx="413">
                  <c:v>41906</c:v>
                </c:pt>
                <c:pt idx="414">
                  <c:v>41907</c:v>
                </c:pt>
                <c:pt idx="415">
                  <c:v>41908</c:v>
                </c:pt>
                <c:pt idx="416">
                  <c:v>41911</c:v>
                </c:pt>
                <c:pt idx="417">
                  <c:v>41912</c:v>
                </c:pt>
                <c:pt idx="418">
                  <c:v>41913</c:v>
                </c:pt>
                <c:pt idx="419">
                  <c:v>41914</c:v>
                </c:pt>
                <c:pt idx="420">
                  <c:v>41915</c:v>
                </c:pt>
                <c:pt idx="421">
                  <c:v>41918</c:v>
                </c:pt>
                <c:pt idx="422">
                  <c:v>41919</c:v>
                </c:pt>
                <c:pt idx="423">
                  <c:v>41920</c:v>
                </c:pt>
                <c:pt idx="424">
                  <c:v>41921</c:v>
                </c:pt>
                <c:pt idx="425">
                  <c:v>41922</c:v>
                </c:pt>
                <c:pt idx="426">
                  <c:v>41926</c:v>
                </c:pt>
                <c:pt idx="427">
                  <c:v>41927</c:v>
                </c:pt>
                <c:pt idx="428">
                  <c:v>41928</c:v>
                </c:pt>
                <c:pt idx="429">
                  <c:v>41929</c:v>
                </c:pt>
                <c:pt idx="430">
                  <c:v>41932</c:v>
                </c:pt>
                <c:pt idx="431">
                  <c:v>41933</c:v>
                </c:pt>
                <c:pt idx="432">
                  <c:v>41934</c:v>
                </c:pt>
                <c:pt idx="433">
                  <c:v>41935</c:v>
                </c:pt>
                <c:pt idx="434">
                  <c:v>41936</c:v>
                </c:pt>
                <c:pt idx="435">
                  <c:v>41939</c:v>
                </c:pt>
                <c:pt idx="436">
                  <c:v>41940</c:v>
                </c:pt>
                <c:pt idx="437">
                  <c:v>41941</c:v>
                </c:pt>
                <c:pt idx="438">
                  <c:v>41942</c:v>
                </c:pt>
                <c:pt idx="439">
                  <c:v>41943</c:v>
                </c:pt>
                <c:pt idx="440">
                  <c:v>41946</c:v>
                </c:pt>
                <c:pt idx="441">
                  <c:v>41947</c:v>
                </c:pt>
                <c:pt idx="442">
                  <c:v>41948</c:v>
                </c:pt>
                <c:pt idx="443">
                  <c:v>41949</c:v>
                </c:pt>
                <c:pt idx="444">
                  <c:v>41950</c:v>
                </c:pt>
                <c:pt idx="445">
                  <c:v>41953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42020</c:v>
                </c:pt>
                <c:pt idx="490">
                  <c:v>42024</c:v>
                </c:pt>
                <c:pt idx="491">
                  <c:v>42025</c:v>
                </c:pt>
                <c:pt idx="492">
                  <c:v>42026</c:v>
                </c:pt>
                <c:pt idx="493">
                  <c:v>42027</c:v>
                </c:pt>
                <c:pt idx="494">
                  <c:v>42030</c:v>
                </c:pt>
                <c:pt idx="495">
                  <c:v>42031</c:v>
                </c:pt>
                <c:pt idx="496">
                  <c:v>42032</c:v>
                </c:pt>
                <c:pt idx="497">
                  <c:v>42033</c:v>
                </c:pt>
                <c:pt idx="498">
                  <c:v>42034</c:v>
                </c:pt>
                <c:pt idx="499">
                  <c:v>42037</c:v>
                </c:pt>
                <c:pt idx="500">
                  <c:v>42038</c:v>
                </c:pt>
                <c:pt idx="501">
                  <c:v>42039</c:v>
                </c:pt>
                <c:pt idx="502">
                  <c:v>42040</c:v>
                </c:pt>
                <c:pt idx="503">
                  <c:v>42041</c:v>
                </c:pt>
                <c:pt idx="504">
                  <c:v>42044</c:v>
                </c:pt>
                <c:pt idx="505">
                  <c:v>42045</c:v>
                </c:pt>
                <c:pt idx="506">
                  <c:v>42046</c:v>
                </c:pt>
                <c:pt idx="507">
                  <c:v>42047</c:v>
                </c:pt>
                <c:pt idx="508">
                  <c:v>42048</c:v>
                </c:pt>
                <c:pt idx="509">
                  <c:v>42052</c:v>
                </c:pt>
                <c:pt idx="510">
                  <c:v>42053</c:v>
                </c:pt>
                <c:pt idx="511">
                  <c:v>42054</c:v>
                </c:pt>
                <c:pt idx="512">
                  <c:v>42055</c:v>
                </c:pt>
                <c:pt idx="513">
                  <c:v>42058</c:v>
                </c:pt>
                <c:pt idx="514">
                  <c:v>42059</c:v>
                </c:pt>
                <c:pt idx="515">
                  <c:v>42060</c:v>
                </c:pt>
                <c:pt idx="516">
                  <c:v>42061</c:v>
                </c:pt>
                <c:pt idx="517">
                  <c:v>42062</c:v>
                </c:pt>
                <c:pt idx="518">
                  <c:v>42065</c:v>
                </c:pt>
                <c:pt idx="519">
                  <c:v>42066</c:v>
                </c:pt>
                <c:pt idx="520">
                  <c:v>42067</c:v>
                </c:pt>
                <c:pt idx="521">
                  <c:v>42068</c:v>
                </c:pt>
                <c:pt idx="522">
                  <c:v>42069</c:v>
                </c:pt>
                <c:pt idx="523">
                  <c:v>42072</c:v>
                </c:pt>
                <c:pt idx="524">
                  <c:v>42073</c:v>
                </c:pt>
                <c:pt idx="525">
                  <c:v>42074</c:v>
                </c:pt>
                <c:pt idx="526">
                  <c:v>42075</c:v>
                </c:pt>
                <c:pt idx="527">
                  <c:v>42076</c:v>
                </c:pt>
                <c:pt idx="528">
                  <c:v>42079</c:v>
                </c:pt>
                <c:pt idx="529">
                  <c:v>42080</c:v>
                </c:pt>
                <c:pt idx="530">
                  <c:v>42081</c:v>
                </c:pt>
                <c:pt idx="531">
                  <c:v>42082</c:v>
                </c:pt>
                <c:pt idx="532">
                  <c:v>42083</c:v>
                </c:pt>
                <c:pt idx="533">
                  <c:v>42086</c:v>
                </c:pt>
                <c:pt idx="534">
                  <c:v>42087</c:v>
                </c:pt>
                <c:pt idx="535">
                  <c:v>42089</c:v>
                </c:pt>
                <c:pt idx="536">
                  <c:v>42090</c:v>
                </c:pt>
                <c:pt idx="537">
                  <c:v>42093</c:v>
                </c:pt>
                <c:pt idx="538">
                  <c:v>42094</c:v>
                </c:pt>
                <c:pt idx="539">
                  <c:v>42095</c:v>
                </c:pt>
                <c:pt idx="540">
                  <c:v>42096</c:v>
                </c:pt>
                <c:pt idx="541">
                  <c:v>42097</c:v>
                </c:pt>
                <c:pt idx="542">
                  <c:v>42100</c:v>
                </c:pt>
                <c:pt idx="543">
                  <c:v>42101</c:v>
                </c:pt>
                <c:pt idx="544">
                  <c:v>42102</c:v>
                </c:pt>
                <c:pt idx="545">
                  <c:v>42103</c:v>
                </c:pt>
                <c:pt idx="546">
                  <c:v>42104</c:v>
                </c:pt>
                <c:pt idx="547">
                  <c:v>42107</c:v>
                </c:pt>
                <c:pt idx="548">
                  <c:v>42108</c:v>
                </c:pt>
                <c:pt idx="549">
                  <c:v>42109</c:v>
                </c:pt>
                <c:pt idx="550">
                  <c:v>42110</c:v>
                </c:pt>
                <c:pt idx="551">
                  <c:v>42111</c:v>
                </c:pt>
                <c:pt idx="552">
                  <c:v>42114</c:v>
                </c:pt>
                <c:pt idx="553">
                  <c:v>42115</c:v>
                </c:pt>
                <c:pt idx="554">
                  <c:v>42116</c:v>
                </c:pt>
                <c:pt idx="555">
                  <c:v>42117</c:v>
                </c:pt>
                <c:pt idx="556">
                  <c:v>42118</c:v>
                </c:pt>
                <c:pt idx="557">
                  <c:v>42121</c:v>
                </c:pt>
                <c:pt idx="558">
                  <c:v>42122</c:v>
                </c:pt>
                <c:pt idx="559">
                  <c:v>42123</c:v>
                </c:pt>
                <c:pt idx="560">
                  <c:v>42124</c:v>
                </c:pt>
                <c:pt idx="561">
                  <c:v>42125</c:v>
                </c:pt>
                <c:pt idx="562">
                  <c:v>42128</c:v>
                </c:pt>
                <c:pt idx="563">
                  <c:v>42129</c:v>
                </c:pt>
                <c:pt idx="564">
                  <c:v>42130</c:v>
                </c:pt>
                <c:pt idx="565">
                  <c:v>42131</c:v>
                </c:pt>
                <c:pt idx="566">
                  <c:v>42132</c:v>
                </c:pt>
                <c:pt idx="567">
                  <c:v>42135</c:v>
                </c:pt>
                <c:pt idx="568">
                  <c:v>42136</c:v>
                </c:pt>
                <c:pt idx="569">
                  <c:v>42137</c:v>
                </c:pt>
                <c:pt idx="570">
                  <c:v>42138</c:v>
                </c:pt>
                <c:pt idx="571">
                  <c:v>42139</c:v>
                </c:pt>
                <c:pt idx="572">
                  <c:v>42142</c:v>
                </c:pt>
                <c:pt idx="573">
                  <c:v>42143</c:v>
                </c:pt>
                <c:pt idx="574">
                  <c:v>42144</c:v>
                </c:pt>
                <c:pt idx="575">
                  <c:v>42145</c:v>
                </c:pt>
                <c:pt idx="576">
                  <c:v>42146</c:v>
                </c:pt>
                <c:pt idx="577">
                  <c:v>42150</c:v>
                </c:pt>
                <c:pt idx="578">
                  <c:v>42151</c:v>
                </c:pt>
                <c:pt idx="579">
                  <c:v>42152</c:v>
                </c:pt>
                <c:pt idx="580">
                  <c:v>42153</c:v>
                </c:pt>
                <c:pt idx="581">
                  <c:v>42156</c:v>
                </c:pt>
                <c:pt idx="582">
                  <c:v>42157</c:v>
                </c:pt>
                <c:pt idx="583">
                  <c:v>42158</c:v>
                </c:pt>
                <c:pt idx="584">
                  <c:v>42159</c:v>
                </c:pt>
                <c:pt idx="585">
                  <c:v>42160</c:v>
                </c:pt>
                <c:pt idx="586">
                  <c:v>42163</c:v>
                </c:pt>
                <c:pt idx="587">
                  <c:v>42164</c:v>
                </c:pt>
                <c:pt idx="588">
                  <c:v>42165</c:v>
                </c:pt>
                <c:pt idx="589">
                  <c:v>42166</c:v>
                </c:pt>
                <c:pt idx="590">
                  <c:v>42167</c:v>
                </c:pt>
                <c:pt idx="591">
                  <c:v>42170</c:v>
                </c:pt>
                <c:pt idx="592">
                  <c:v>42171</c:v>
                </c:pt>
                <c:pt idx="593">
                  <c:v>42172</c:v>
                </c:pt>
                <c:pt idx="594">
                  <c:v>42173</c:v>
                </c:pt>
                <c:pt idx="595">
                  <c:v>42174</c:v>
                </c:pt>
                <c:pt idx="596">
                  <c:v>42177</c:v>
                </c:pt>
                <c:pt idx="597">
                  <c:v>42178</c:v>
                </c:pt>
                <c:pt idx="598">
                  <c:v>42179</c:v>
                </c:pt>
                <c:pt idx="599">
                  <c:v>42180</c:v>
                </c:pt>
                <c:pt idx="600">
                  <c:v>42181</c:v>
                </c:pt>
                <c:pt idx="601">
                  <c:v>42184</c:v>
                </c:pt>
                <c:pt idx="602">
                  <c:v>42185</c:v>
                </c:pt>
                <c:pt idx="603">
                  <c:v>42186</c:v>
                </c:pt>
                <c:pt idx="604">
                  <c:v>42187</c:v>
                </c:pt>
                <c:pt idx="605">
                  <c:v>42188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42290</c:v>
                </c:pt>
                <c:pt idx="676">
                  <c:v>42291</c:v>
                </c:pt>
                <c:pt idx="677">
                  <c:v>42292</c:v>
                </c:pt>
                <c:pt idx="678">
                  <c:v>42293</c:v>
                </c:pt>
                <c:pt idx="679">
                  <c:v>42296</c:v>
                </c:pt>
                <c:pt idx="680">
                  <c:v>42297</c:v>
                </c:pt>
                <c:pt idx="681">
                  <c:v>42298</c:v>
                </c:pt>
                <c:pt idx="682">
                  <c:v>42299</c:v>
                </c:pt>
                <c:pt idx="683">
                  <c:v>42300</c:v>
                </c:pt>
                <c:pt idx="684">
                  <c:v>42303</c:v>
                </c:pt>
                <c:pt idx="685">
                  <c:v>42304</c:v>
                </c:pt>
                <c:pt idx="686">
                  <c:v>42305</c:v>
                </c:pt>
                <c:pt idx="687">
                  <c:v>42306</c:v>
                </c:pt>
                <c:pt idx="688">
                  <c:v>42307</c:v>
                </c:pt>
                <c:pt idx="689">
                  <c:v>42310</c:v>
                </c:pt>
                <c:pt idx="690">
                  <c:v>42311</c:v>
                </c:pt>
                <c:pt idx="691">
                  <c:v>42312</c:v>
                </c:pt>
                <c:pt idx="692">
                  <c:v>42313</c:v>
                </c:pt>
                <c:pt idx="693">
                  <c:v>42314</c:v>
                </c:pt>
                <c:pt idx="694">
                  <c:v>42317</c:v>
                </c:pt>
                <c:pt idx="695">
                  <c:v>42318</c:v>
                </c:pt>
                <c:pt idx="696">
                  <c:v>42320</c:v>
                </c:pt>
                <c:pt idx="697">
                  <c:v>42321</c:v>
                </c:pt>
                <c:pt idx="698">
                  <c:v>42324</c:v>
                </c:pt>
                <c:pt idx="699">
                  <c:v>42325</c:v>
                </c:pt>
                <c:pt idx="700">
                  <c:v>42326</c:v>
                </c:pt>
                <c:pt idx="701">
                  <c:v>42327</c:v>
                </c:pt>
                <c:pt idx="702">
                  <c:v>42328</c:v>
                </c:pt>
                <c:pt idx="703">
                  <c:v>42331</c:v>
                </c:pt>
                <c:pt idx="704">
                  <c:v>42332</c:v>
                </c:pt>
                <c:pt idx="705">
                  <c:v>42333</c:v>
                </c:pt>
                <c:pt idx="706">
                  <c:v>42335</c:v>
                </c:pt>
                <c:pt idx="707">
                  <c:v>42338</c:v>
                </c:pt>
                <c:pt idx="708">
                  <c:v>42339</c:v>
                </c:pt>
                <c:pt idx="709">
                  <c:v>42340</c:v>
                </c:pt>
                <c:pt idx="710">
                  <c:v>42341</c:v>
                </c:pt>
                <c:pt idx="711">
                  <c:v>42342</c:v>
                </c:pt>
                <c:pt idx="712">
                  <c:v>42345</c:v>
                </c:pt>
                <c:pt idx="713">
                  <c:v>42346</c:v>
                </c:pt>
                <c:pt idx="714">
                  <c:v>42347</c:v>
                </c:pt>
                <c:pt idx="715">
                  <c:v>42348</c:v>
                </c:pt>
                <c:pt idx="716">
                  <c:v>42349</c:v>
                </c:pt>
                <c:pt idx="717">
                  <c:v>42352</c:v>
                </c:pt>
                <c:pt idx="718">
                  <c:v>42353</c:v>
                </c:pt>
                <c:pt idx="719">
                  <c:v>42354</c:v>
                </c:pt>
                <c:pt idx="720">
                  <c:v>42355</c:v>
                </c:pt>
                <c:pt idx="721">
                  <c:v>42356</c:v>
                </c:pt>
                <c:pt idx="722">
                  <c:v>42359</c:v>
                </c:pt>
                <c:pt idx="723">
                  <c:v>42360</c:v>
                </c:pt>
                <c:pt idx="724">
                  <c:v>42361</c:v>
                </c:pt>
                <c:pt idx="725">
                  <c:v>42362</c:v>
                </c:pt>
                <c:pt idx="726">
                  <c:v>42366</c:v>
                </c:pt>
                <c:pt idx="727">
                  <c:v>42367</c:v>
                </c:pt>
                <c:pt idx="728">
                  <c:v>42368</c:v>
                </c:pt>
                <c:pt idx="729">
                  <c:v>42369</c:v>
                </c:pt>
                <c:pt idx="730">
                  <c:v>42373</c:v>
                </c:pt>
                <c:pt idx="731">
                  <c:v>42374</c:v>
                </c:pt>
                <c:pt idx="732">
                  <c:v>42375</c:v>
                </c:pt>
                <c:pt idx="733">
                  <c:v>42376</c:v>
                </c:pt>
                <c:pt idx="734">
                  <c:v>42377</c:v>
                </c:pt>
                <c:pt idx="735">
                  <c:v>42380</c:v>
                </c:pt>
                <c:pt idx="736">
                  <c:v>42381</c:v>
                </c:pt>
                <c:pt idx="737">
                  <c:v>42382</c:v>
                </c:pt>
                <c:pt idx="738">
                  <c:v>42383</c:v>
                </c:pt>
                <c:pt idx="739">
                  <c:v>42384</c:v>
                </c:pt>
                <c:pt idx="740">
                  <c:v>42388</c:v>
                </c:pt>
                <c:pt idx="741">
                  <c:v>42389</c:v>
                </c:pt>
                <c:pt idx="742">
                  <c:v>42390</c:v>
                </c:pt>
                <c:pt idx="743">
                  <c:v>42391</c:v>
                </c:pt>
                <c:pt idx="744">
                  <c:v>42394</c:v>
                </c:pt>
                <c:pt idx="745">
                  <c:v>42395</c:v>
                </c:pt>
                <c:pt idx="746">
                  <c:v>42396</c:v>
                </c:pt>
                <c:pt idx="747">
                  <c:v>42397</c:v>
                </c:pt>
                <c:pt idx="748">
                  <c:v>42398</c:v>
                </c:pt>
                <c:pt idx="749">
                  <c:v>42401</c:v>
                </c:pt>
                <c:pt idx="750">
                  <c:v>42402</c:v>
                </c:pt>
                <c:pt idx="751">
                  <c:v>42403</c:v>
                </c:pt>
                <c:pt idx="752">
                  <c:v>42404</c:v>
                </c:pt>
                <c:pt idx="753">
                  <c:v>42405</c:v>
                </c:pt>
                <c:pt idx="754">
                  <c:v>42408</c:v>
                </c:pt>
                <c:pt idx="755">
                  <c:v>42409</c:v>
                </c:pt>
                <c:pt idx="756">
                  <c:v>42410</c:v>
                </c:pt>
                <c:pt idx="757">
                  <c:v>42411</c:v>
                </c:pt>
                <c:pt idx="758">
                  <c:v>42412</c:v>
                </c:pt>
                <c:pt idx="759">
                  <c:v>42416</c:v>
                </c:pt>
                <c:pt idx="760">
                  <c:v>42417</c:v>
                </c:pt>
                <c:pt idx="761">
                  <c:v>42418</c:v>
                </c:pt>
                <c:pt idx="762">
                  <c:v>42419</c:v>
                </c:pt>
                <c:pt idx="763">
                  <c:v>42422</c:v>
                </c:pt>
                <c:pt idx="764">
                  <c:v>42423</c:v>
                </c:pt>
                <c:pt idx="765">
                  <c:v>42424</c:v>
                </c:pt>
                <c:pt idx="766">
                  <c:v>42425</c:v>
                </c:pt>
                <c:pt idx="767">
                  <c:v>42426</c:v>
                </c:pt>
                <c:pt idx="768">
                  <c:v>42429</c:v>
                </c:pt>
                <c:pt idx="769">
                  <c:v>42430</c:v>
                </c:pt>
                <c:pt idx="770">
                  <c:v>42431</c:v>
                </c:pt>
                <c:pt idx="771">
                  <c:v>42432</c:v>
                </c:pt>
                <c:pt idx="772">
                  <c:v>42433</c:v>
                </c:pt>
                <c:pt idx="773">
                  <c:v>42436</c:v>
                </c:pt>
                <c:pt idx="774">
                  <c:v>42437</c:v>
                </c:pt>
                <c:pt idx="775">
                  <c:v>42438</c:v>
                </c:pt>
                <c:pt idx="776">
                  <c:v>42439</c:v>
                </c:pt>
                <c:pt idx="777">
                  <c:v>42440</c:v>
                </c:pt>
                <c:pt idx="778">
                  <c:v>42443</c:v>
                </c:pt>
                <c:pt idx="779">
                  <c:v>42444</c:v>
                </c:pt>
                <c:pt idx="780">
                  <c:v>42445</c:v>
                </c:pt>
                <c:pt idx="781">
                  <c:v>42446</c:v>
                </c:pt>
                <c:pt idx="782">
                  <c:v>42447</c:v>
                </c:pt>
                <c:pt idx="783">
                  <c:v>42450</c:v>
                </c:pt>
                <c:pt idx="784">
                  <c:v>42451</c:v>
                </c:pt>
                <c:pt idx="785">
                  <c:v>42452</c:v>
                </c:pt>
                <c:pt idx="786">
                  <c:v>42453</c:v>
                </c:pt>
                <c:pt idx="787">
                  <c:v>42454</c:v>
                </c:pt>
                <c:pt idx="788">
                  <c:v>42457</c:v>
                </c:pt>
                <c:pt idx="789">
                  <c:v>42458</c:v>
                </c:pt>
                <c:pt idx="790">
                  <c:v>42459</c:v>
                </c:pt>
                <c:pt idx="791">
                  <c:v>42460</c:v>
                </c:pt>
                <c:pt idx="792">
                  <c:v>42461</c:v>
                </c:pt>
                <c:pt idx="793">
                  <c:v>42464</c:v>
                </c:pt>
                <c:pt idx="794">
                  <c:v>42465</c:v>
                </c:pt>
                <c:pt idx="795">
                  <c:v>42466</c:v>
                </c:pt>
                <c:pt idx="796">
                  <c:v>42467</c:v>
                </c:pt>
                <c:pt idx="797">
                  <c:v>42468</c:v>
                </c:pt>
                <c:pt idx="798">
                  <c:v>42471</c:v>
                </c:pt>
                <c:pt idx="799">
                  <c:v>42472</c:v>
                </c:pt>
                <c:pt idx="800">
                  <c:v>42473</c:v>
                </c:pt>
                <c:pt idx="801">
                  <c:v>42474</c:v>
                </c:pt>
                <c:pt idx="802">
                  <c:v>42475</c:v>
                </c:pt>
                <c:pt idx="803">
                  <c:v>42478</c:v>
                </c:pt>
                <c:pt idx="804">
                  <c:v>42479</c:v>
                </c:pt>
                <c:pt idx="805">
                  <c:v>42480</c:v>
                </c:pt>
                <c:pt idx="806">
                  <c:v>42481</c:v>
                </c:pt>
                <c:pt idx="807">
                  <c:v>42482</c:v>
                </c:pt>
                <c:pt idx="808">
                  <c:v>42485</c:v>
                </c:pt>
                <c:pt idx="809">
                  <c:v>42486</c:v>
                </c:pt>
                <c:pt idx="810">
                  <c:v>42487</c:v>
                </c:pt>
                <c:pt idx="811">
                  <c:v>42488</c:v>
                </c:pt>
                <c:pt idx="812">
                  <c:v>42489</c:v>
                </c:pt>
                <c:pt idx="813">
                  <c:v>42492</c:v>
                </c:pt>
                <c:pt idx="814">
                  <c:v>42493</c:v>
                </c:pt>
                <c:pt idx="815">
                  <c:v>42494</c:v>
                </c:pt>
                <c:pt idx="816">
                  <c:v>42495</c:v>
                </c:pt>
                <c:pt idx="817">
                  <c:v>42496</c:v>
                </c:pt>
                <c:pt idx="818">
                  <c:v>42499</c:v>
                </c:pt>
                <c:pt idx="819">
                  <c:v>42500</c:v>
                </c:pt>
                <c:pt idx="820">
                  <c:v>42501</c:v>
                </c:pt>
                <c:pt idx="821">
                  <c:v>42502</c:v>
                </c:pt>
                <c:pt idx="822">
                  <c:v>42503</c:v>
                </c:pt>
                <c:pt idx="823">
                  <c:v>42506</c:v>
                </c:pt>
                <c:pt idx="824">
                  <c:v>42507</c:v>
                </c:pt>
                <c:pt idx="825">
                  <c:v>42508</c:v>
                </c:pt>
                <c:pt idx="826">
                  <c:v>42509</c:v>
                </c:pt>
                <c:pt idx="827">
                  <c:v>42510</c:v>
                </c:pt>
                <c:pt idx="828">
                  <c:v>42513</c:v>
                </c:pt>
                <c:pt idx="829">
                  <c:v>42514</c:v>
                </c:pt>
                <c:pt idx="830">
                  <c:v>42515</c:v>
                </c:pt>
                <c:pt idx="831">
                  <c:v>42516</c:v>
                </c:pt>
                <c:pt idx="832">
                  <c:v>42517</c:v>
                </c:pt>
                <c:pt idx="833">
                  <c:v>42521</c:v>
                </c:pt>
                <c:pt idx="834">
                  <c:v>42522</c:v>
                </c:pt>
                <c:pt idx="835">
                  <c:v>42523</c:v>
                </c:pt>
                <c:pt idx="836">
                  <c:v>42524</c:v>
                </c:pt>
                <c:pt idx="837">
                  <c:v>42527</c:v>
                </c:pt>
                <c:pt idx="838">
                  <c:v>42528</c:v>
                </c:pt>
                <c:pt idx="839">
                  <c:v>42529</c:v>
                </c:pt>
                <c:pt idx="840">
                  <c:v>42530</c:v>
                </c:pt>
                <c:pt idx="841">
                  <c:v>42531</c:v>
                </c:pt>
                <c:pt idx="842">
                  <c:v>42534</c:v>
                </c:pt>
                <c:pt idx="843">
                  <c:v>42535</c:v>
                </c:pt>
                <c:pt idx="844">
                  <c:v>42536</c:v>
                </c:pt>
                <c:pt idx="845">
                  <c:v>42537</c:v>
                </c:pt>
                <c:pt idx="846">
                  <c:v>42538</c:v>
                </c:pt>
                <c:pt idx="847">
                  <c:v>42541</c:v>
                </c:pt>
                <c:pt idx="848">
                  <c:v>42542</c:v>
                </c:pt>
                <c:pt idx="849">
                  <c:v>42543</c:v>
                </c:pt>
                <c:pt idx="850">
                  <c:v>42544</c:v>
                </c:pt>
                <c:pt idx="851">
                  <c:v>42545</c:v>
                </c:pt>
                <c:pt idx="852">
                  <c:v>42548</c:v>
                </c:pt>
                <c:pt idx="853">
                  <c:v>42549</c:v>
                </c:pt>
                <c:pt idx="854">
                  <c:v>42550</c:v>
                </c:pt>
                <c:pt idx="855">
                  <c:v>42551</c:v>
                </c:pt>
                <c:pt idx="856">
                  <c:v>42552</c:v>
                </c:pt>
                <c:pt idx="857">
                  <c:v>42556</c:v>
                </c:pt>
                <c:pt idx="858">
                  <c:v>42557</c:v>
                </c:pt>
                <c:pt idx="859">
                  <c:v>42558</c:v>
                </c:pt>
                <c:pt idx="860">
                  <c:v>42559</c:v>
                </c:pt>
                <c:pt idx="861">
                  <c:v>42562</c:v>
                </c:pt>
                <c:pt idx="862">
                  <c:v>42563</c:v>
                </c:pt>
                <c:pt idx="863">
                  <c:v>42564</c:v>
                </c:pt>
                <c:pt idx="864">
                  <c:v>42565</c:v>
                </c:pt>
                <c:pt idx="865">
                  <c:v>42566</c:v>
                </c:pt>
                <c:pt idx="866">
                  <c:v>42569</c:v>
                </c:pt>
                <c:pt idx="867">
                  <c:v>42570</c:v>
                </c:pt>
                <c:pt idx="868">
                  <c:v>42571</c:v>
                </c:pt>
                <c:pt idx="869">
                  <c:v>42572</c:v>
                </c:pt>
                <c:pt idx="870">
                  <c:v>42573</c:v>
                </c:pt>
                <c:pt idx="871">
                  <c:v>42576</c:v>
                </c:pt>
                <c:pt idx="872">
                  <c:v>42577</c:v>
                </c:pt>
                <c:pt idx="873">
                  <c:v>42578</c:v>
                </c:pt>
                <c:pt idx="874">
                  <c:v>42579</c:v>
                </c:pt>
                <c:pt idx="875">
                  <c:v>42580</c:v>
                </c:pt>
                <c:pt idx="876">
                  <c:v>42583</c:v>
                </c:pt>
                <c:pt idx="877">
                  <c:v>42584</c:v>
                </c:pt>
                <c:pt idx="878">
                  <c:v>42585</c:v>
                </c:pt>
                <c:pt idx="879">
                  <c:v>42586</c:v>
                </c:pt>
                <c:pt idx="880">
                  <c:v>42587</c:v>
                </c:pt>
                <c:pt idx="881">
                  <c:v>42590</c:v>
                </c:pt>
                <c:pt idx="882">
                  <c:v>42591</c:v>
                </c:pt>
                <c:pt idx="883">
                  <c:v>42592</c:v>
                </c:pt>
                <c:pt idx="884">
                  <c:v>42593</c:v>
                </c:pt>
                <c:pt idx="885">
                  <c:v>42594</c:v>
                </c:pt>
                <c:pt idx="886">
                  <c:v>42597</c:v>
                </c:pt>
                <c:pt idx="887">
                  <c:v>42598</c:v>
                </c:pt>
                <c:pt idx="888">
                  <c:v>42599</c:v>
                </c:pt>
                <c:pt idx="889">
                  <c:v>42600</c:v>
                </c:pt>
                <c:pt idx="890">
                  <c:v>42601</c:v>
                </c:pt>
                <c:pt idx="891">
                  <c:v>42604</c:v>
                </c:pt>
                <c:pt idx="892">
                  <c:v>42605</c:v>
                </c:pt>
                <c:pt idx="893">
                  <c:v>42606</c:v>
                </c:pt>
                <c:pt idx="894">
                  <c:v>42607</c:v>
                </c:pt>
                <c:pt idx="895">
                  <c:v>42608</c:v>
                </c:pt>
                <c:pt idx="896">
                  <c:v>42611</c:v>
                </c:pt>
                <c:pt idx="897">
                  <c:v>42612</c:v>
                </c:pt>
                <c:pt idx="898">
                  <c:v>42613</c:v>
                </c:pt>
                <c:pt idx="899">
                  <c:v>42614</c:v>
                </c:pt>
                <c:pt idx="900">
                  <c:v>42615</c:v>
                </c:pt>
                <c:pt idx="901">
                  <c:v>42619</c:v>
                </c:pt>
                <c:pt idx="902">
                  <c:v>42620</c:v>
                </c:pt>
                <c:pt idx="903">
                  <c:v>42621</c:v>
                </c:pt>
                <c:pt idx="904">
                  <c:v>42622</c:v>
                </c:pt>
                <c:pt idx="905">
                  <c:v>42625</c:v>
                </c:pt>
                <c:pt idx="906">
                  <c:v>42626</c:v>
                </c:pt>
                <c:pt idx="907">
                  <c:v>42627</c:v>
                </c:pt>
                <c:pt idx="908">
                  <c:v>42628</c:v>
                </c:pt>
                <c:pt idx="909">
                  <c:v>42629</c:v>
                </c:pt>
                <c:pt idx="910">
                  <c:v>42632</c:v>
                </c:pt>
                <c:pt idx="911">
                  <c:v>42633</c:v>
                </c:pt>
                <c:pt idx="912">
                  <c:v>42634</c:v>
                </c:pt>
                <c:pt idx="913">
                  <c:v>42635</c:v>
                </c:pt>
                <c:pt idx="914">
                  <c:v>42636</c:v>
                </c:pt>
                <c:pt idx="915">
                  <c:v>42639</c:v>
                </c:pt>
                <c:pt idx="916">
                  <c:v>42640</c:v>
                </c:pt>
                <c:pt idx="917">
                  <c:v>42641</c:v>
                </c:pt>
                <c:pt idx="918">
                  <c:v>42642</c:v>
                </c:pt>
                <c:pt idx="919">
                  <c:v>42643</c:v>
                </c:pt>
                <c:pt idx="920">
                  <c:v>42646</c:v>
                </c:pt>
                <c:pt idx="921">
                  <c:v>42647</c:v>
                </c:pt>
                <c:pt idx="922">
                  <c:v>42648</c:v>
                </c:pt>
                <c:pt idx="923">
                  <c:v>42649</c:v>
                </c:pt>
                <c:pt idx="924">
                  <c:v>42650</c:v>
                </c:pt>
                <c:pt idx="925">
                  <c:v>42654</c:v>
                </c:pt>
                <c:pt idx="926">
                  <c:v>42655</c:v>
                </c:pt>
                <c:pt idx="927">
                  <c:v>42656</c:v>
                </c:pt>
                <c:pt idx="928">
                  <c:v>42657</c:v>
                </c:pt>
                <c:pt idx="929">
                  <c:v>42660</c:v>
                </c:pt>
                <c:pt idx="930">
                  <c:v>42661</c:v>
                </c:pt>
                <c:pt idx="931">
                  <c:v>42662</c:v>
                </c:pt>
                <c:pt idx="932">
                  <c:v>42663</c:v>
                </c:pt>
                <c:pt idx="933">
                  <c:v>42664</c:v>
                </c:pt>
                <c:pt idx="934">
                  <c:v>42667</c:v>
                </c:pt>
                <c:pt idx="935">
                  <c:v>42668</c:v>
                </c:pt>
                <c:pt idx="936">
                  <c:v>42669</c:v>
                </c:pt>
                <c:pt idx="937">
                  <c:v>42670</c:v>
                </c:pt>
                <c:pt idx="938">
                  <c:v>42671</c:v>
                </c:pt>
                <c:pt idx="939">
                  <c:v>42674</c:v>
                </c:pt>
                <c:pt idx="940">
                  <c:v>42675</c:v>
                </c:pt>
                <c:pt idx="941">
                  <c:v>42676</c:v>
                </c:pt>
                <c:pt idx="942">
                  <c:v>42677</c:v>
                </c:pt>
                <c:pt idx="943">
                  <c:v>42678</c:v>
                </c:pt>
                <c:pt idx="944">
                  <c:v>42681</c:v>
                </c:pt>
                <c:pt idx="945">
                  <c:v>42682</c:v>
                </c:pt>
                <c:pt idx="946">
                  <c:v>42683</c:v>
                </c:pt>
                <c:pt idx="947">
                  <c:v>42684</c:v>
                </c:pt>
                <c:pt idx="948">
                  <c:v>42688</c:v>
                </c:pt>
                <c:pt idx="949">
                  <c:v>42689</c:v>
                </c:pt>
                <c:pt idx="950">
                  <c:v>42690</c:v>
                </c:pt>
                <c:pt idx="951">
                  <c:v>42691</c:v>
                </c:pt>
                <c:pt idx="952">
                  <c:v>42692</c:v>
                </c:pt>
                <c:pt idx="953">
                  <c:v>42695</c:v>
                </c:pt>
                <c:pt idx="954">
                  <c:v>42696</c:v>
                </c:pt>
                <c:pt idx="955">
                  <c:v>42697</c:v>
                </c:pt>
                <c:pt idx="956">
                  <c:v>42699</c:v>
                </c:pt>
                <c:pt idx="957">
                  <c:v>42702</c:v>
                </c:pt>
                <c:pt idx="958">
                  <c:v>42703</c:v>
                </c:pt>
                <c:pt idx="959">
                  <c:v>42704</c:v>
                </c:pt>
                <c:pt idx="960">
                  <c:v>42705</c:v>
                </c:pt>
                <c:pt idx="961">
                  <c:v>42706</c:v>
                </c:pt>
                <c:pt idx="962">
                  <c:v>42709</c:v>
                </c:pt>
                <c:pt idx="963">
                  <c:v>42710</c:v>
                </c:pt>
                <c:pt idx="964">
                  <c:v>42711</c:v>
                </c:pt>
                <c:pt idx="965">
                  <c:v>42712</c:v>
                </c:pt>
                <c:pt idx="966">
                  <c:v>42713</c:v>
                </c:pt>
                <c:pt idx="967">
                  <c:v>42716</c:v>
                </c:pt>
                <c:pt idx="968">
                  <c:v>42717</c:v>
                </c:pt>
                <c:pt idx="969">
                  <c:v>42718</c:v>
                </c:pt>
                <c:pt idx="970">
                  <c:v>42719</c:v>
                </c:pt>
                <c:pt idx="971">
                  <c:v>42720</c:v>
                </c:pt>
                <c:pt idx="972">
                  <c:v>42723</c:v>
                </c:pt>
                <c:pt idx="973">
                  <c:v>42724</c:v>
                </c:pt>
                <c:pt idx="974">
                  <c:v>42725</c:v>
                </c:pt>
                <c:pt idx="975">
                  <c:v>42726</c:v>
                </c:pt>
                <c:pt idx="976">
                  <c:v>42727</c:v>
                </c:pt>
                <c:pt idx="977">
                  <c:v>42731</c:v>
                </c:pt>
                <c:pt idx="978">
                  <c:v>42732</c:v>
                </c:pt>
                <c:pt idx="979">
                  <c:v>42733</c:v>
                </c:pt>
                <c:pt idx="980">
                  <c:v>42734</c:v>
                </c:pt>
                <c:pt idx="981">
                  <c:v>42738</c:v>
                </c:pt>
                <c:pt idx="982">
                  <c:v>42739</c:v>
                </c:pt>
                <c:pt idx="983">
                  <c:v>42740</c:v>
                </c:pt>
                <c:pt idx="984">
                  <c:v>42741</c:v>
                </c:pt>
                <c:pt idx="985">
                  <c:v>42744</c:v>
                </c:pt>
                <c:pt idx="986">
                  <c:v>42745</c:v>
                </c:pt>
                <c:pt idx="987">
                  <c:v>42746</c:v>
                </c:pt>
                <c:pt idx="988">
                  <c:v>42747</c:v>
                </c:pt>
                <c:pt idx="989">
                  <c:v>42748</c:v>
                </c:pt>
                <c:pt idx="990">
                  <c:v>42752</c:v>
                </c:pt>
                <c:pt idx="991">
                  <c:v>42753</c:v>
                </c:pt>
                <c:pt idx="992">
                  <c:v>42754</c:v>
                </c:pt>
                <c:pt idx="993">
                  <c:v>42755</c:v>
                </c:pt>
                <c:pt idx="994">
                  <c:v>42758</c:v>
                </c:pt>
                <c:pt idx="995">
                  <c:v>42759</c:v>
                </c:pt>
                <c:pt idx="996">
                  <c:v>42760</c:v>
                </c:pt>
                <c:pt idx="997">
                  <c:v>42761</c:v>
                </c:pt>
                <c:pt idx="998">
                  <c:v>42762</c:v>
                </c:pt>
                <c:pt idx="999">
                  <c:v>42765</c:v>
                </c:pt>
                <c:pt idx="1000">
                  <c:v>42766</c:v>
                </c:pt>
                <c:pt idx="1001">
                  <c:v>42767</c:v>
                </c:pt>
                <c:pt idx="1002">
                  <c:v>42768</c:v>
                </c:pt>
                <c:pt idx="1003">
                  <c:v>42769</c:v>
                </c:pt>
                <c:pt idx="1004">
                  <c:v>42772</c:v>
                </c:pt>
                <c:pt idx="1005">
                  <c:v>42773</c:v>
                </c:pt>
                <c:pt idx="1006">
                  <c:v>42774</c:v>
                </c:pt>
                <c:pt idx="1007">
                  <c:v>42775</c:v>
                </c:pt>
                <c:pt idx="1008">
                  <c:v>42776</c:v>
                </c:pt>
                <c:pt idx="1009">
                  <c:v>42779</c:v>
                </c:pt>
                <c:pt idx="1010">
                  <c:v>42780</c:v>
                </c:pt>
                <c:pt idx="1011">
                  <c:v>42781</c:v>
                </c:pt>
                <c:pt idx="1012">
                  <c:v>42782</c:v>
                </c:pt>
                <c:pt idx="1013">
                  <c:v>42783</c:v>
                </c:pt>
                <c:pt idx="1014">
                  <c:v>42787</c:v>
                </c:pt>
                <c:pt idx="1015">
                  <c:v>42788</c:v>
                </c:pt>
                <c:pt idx="1016">
                  <c:v>42789</c:v>
                </c:pt>
                <c:pt idx="1017">
                  <c:v>42790</c:v>
                </c:pt>
                <c:pt idx="1018">
                  <c:v>42793</c:v>
                </c:pt>
                <c:pt idx="1019">
                  <c:v>42794</c:v>
                </c:pt>
                <c:pt idx="1020">
                  <c:v>42795</c:v>
                </c:pt>
                <c:pt idx="1021">
                  <c:v>42796</c:v>
                </c:pt>
                <c:pt idx="1022">
                  <c:v>42797</c:v>
                </c:pt>
                <c:pt idx="1023">
                  <c:v>42800</c:v>
                </c:pt>
                <c:pt idx="1024">
                  <c:v>42801</c:v>
                </c:pt>
                <c:pt idx="1025">
                  <c:v>42802</c:v>
                </c:pt>
                <c:pt idx="1026">
                  <c:v>42803</c:v>
                </c:pt>
                <c:pt idx="1027">
                  <c:v>42804</c:v>
                </c:pt>
                <c:pt idx="1028">
                  <c:v>42807</c:v>
                </c:pt>
                <c:pt idx="1029">
                  <c:v>42808</c:v>
                </c:pt>
                <c:pt idx="1030">
                  <c:v>42809</c:v>
                </c:pt>
                <c:pt idx="1031">
                  <c:v>42810</c:v>
                </c:pt>
                <c:pt idx="1032">
                  <c:v>42811</c:v>
                </c:pt>
                <c:pt idx="1033">
                  <c:v>42814</c:v>
                </c:pt>
                <c:pt idx="1034">
                  <c:v>42815</c:v>
                </c:pt>
                <c:pt idx="1035">
                  <c:v>42816</c:v>
                </c:pt>
                <c:pt idx="1036">
                  <c:v>42817</c:v>
                </c:pt>
                <c:pt idx="1037">
                  <c:v>42818</c:v>
                </c:pt>
                <c:pt idx="1038">
                  <c:v>42821</c:v>
                </c:pt>
                <c:pt idx="1039">
                  <c:v>42822</c:v>
                </c:pt>
                <c:pt idx="1040">
                  <c:v>42823</c:v>
                </c:pt>
                <c:pt idx="1041">
                  <c:v>42824</c:v>
                </c:pt>
                <c:pt idx="1042">
                  <c:v>42825</c:v>
                </c:pt>
                <c:pt idx="1043">
                  <c:v>42828</c:v>
                </c:pt>
                <c:pt idx="1044">
                  <c:v>42829</c:v>
                </c:pt>
                <c:pt idx="1045">
                  <c:v>42830</c:v>
                </c:pt>
                <c:pt idx="1046">
                  <c:v>42831</c:v>
                </c:pt>
                <c:pt idx="1047">
                  <c:v>42832</c:v>
                </c:pt>
                <c:pt idx="1048">
                  <c:v>42835</c:v>
                </c:pt>
                <c:pt idx="1049">
                  <c:v>42836</c:v>
                </c:pt>
                <c:pt idx="1050">
                  <c:v>42837</c:v>
                </c:pt>
                <c:pt idx="1051">
                  <c:v>42838</c:v>
                </c:pt>
                <c:pt idx="1052">
                  <c:v>42839</c:v>
                </c:pt>
                <c:pt idx="1053">
                  <c:v>42842</c:v>
                </c:pt>
                <c:pt idx="1054">
                  <c:v>42843</c:v>
                </c:pt>
                <c:pt idx="1055">
                  <c:v>42844</c:v>
                </c:pt>
                <c:pt idx="1056">
                  <c:v>42845</c:v>
                </c:pt>
                <c:pt idx="1057">
                  <c:v>42846</c:v>
                </c:pt>
                <c:pt idx="1058">
                  <c:v>42849</c:v>
                </c:pt>
                <c:pt idx="1059">
                  <c:v>42850</c:v>
                </c:pt>
                <c:pt idx="1060">
                  <c:v>42851</c:v>
                </c:pt>
                <c:pt idx="1061">
                  <c:v>42852</c:v>
                </c:pt>
                <c:pt idx="1062">
                  <c:v>42853</c:v>
                </c:pt>
                <c:pt idx="1063">
                  <c:v>42856</c:v>
                </c:pt>
                <c:pt idx="1064">
                  <c:v>42857</c:v>
                </c:pt>
                <c:pt idx="1065">
                  <c:v>42858</c:v>
                </c:pt>
                <c:pt idx="1066">
                  <c:v>42859</c:v>
                </c:pt>
                <c:pt idx="1067">
                  <c:v>42860</c:v>
                </c:pt>
                <c:pt idx="1068">
                  <c:v>42863</c:v>
                </c:pt>
                <c:pt idx="1069">
                  <c:v>42864</c:v>
                </c:pt>
                <c:pt idx="1070">
                  <c:v>42865</c:v>
                </c:pt>
                <c:pt idx="1071">
                  <c:v>42866</c:v>
                </c:pt>
                <c:pt idx="1072">
                  <c:v>42867</c:v>
                </c:pt>
                <c:pt idx="1073">
                  <c:v>42870</c:v>
                </c:pt>
                <c:pt idx="1074">
                  <c:v>42871</c:v>
                </c:pt>
                <c:pt idx="1075">
                  <c:v>42872</c:v>
                </c:pt>
                <c:pt idx="1076">
                  <c:v>42873</c:v>
                </c:pt>
                <c:pt idx="1077">
                  <c:v>42874</c:v>
                </c:pt>
                <c:pt idx="1078">
                  <c:v>42877</c:v>
                </c:pt>
                <c:pt idx="1079">
                  <c:v>42878</c:v>
                </c:pt>
                <c:pt idx="1080">
                  <c:v>42879</c:v>
                </c:pt>
                <c:pt idx="1081">
                  <c:v>42880</c:v>
                </c:pt>
                <c:pt idx="1082">
                  <c:v>42881</c:v>
                </c:pt>
                <c:pt idx="1083">
                  <c:v>42885</c:v>
                </c:pt>
                <c:pt idx="1084">
                  <c:v>42886</c:v>
                </c:pt>
                <c:pt idx="1085">
                  <c:v>42887</c:v>
                </c:pt>
                <c:pt idx="1086">
                  <c:v>42888</c:v>
                </c:pt>
                <c:pt idx="1087">
                  <c:v>42891</c:v>
                </c:pt>
                <c:pt idx="1088">
                  <c:v>42892</c:v>
                </c:pt>
                <c:pt idx="1089">
                  <c:v>42893</c:v>
                </c:pt>
                <c:pt idx="1090">
                  <c:v>42894</c:v>
                </c:pt>
                <c:pt idx="1091">
                  <c:v>42895</c:v>
                </c:pt>
                <c:pt idx="1092">
                  <c:v>42898</c:v>
                </c:pt>
                <c:pt idx="1093">
                  <c:v>42899</c:v>
                </c:pt>
                <c:pt idx="1094">
                  <c:v>42900</c:v>
                </c:pt>
                <c:pt idx="1095">
                  <c:v>42901</c:v>
                </c:pt>
                <c:pt idx="1096">
                  <c:v>42902</c:v>
                </c:pt>
                <c:pt idx="1097">
                  <c:v>42905</c:v>
                </c:pt>
                <c:pt idx="1098">
                  <c:v>42906</c:v>
                </c:pt>
                <c:pt idx="1099">
                  <c:v>42907</c:v>
                </c:pt>
                <c:pt idx="1100">
                  <c:v>42908</c:v>
                </c:pt>
                <c:pt idx="1101">
                  <c:v>42909</c:v>
                </c:pt>
                <c:pt idx="1102">
                  <c:v>42912</c:v>
                </c:pt>
                <c:pt idx="1103">
                  <c:v>42913</c:v>
                </c:pt>
                <c:pt idx="1104">
                  <c:v>42914</c:v>
                </c:pt>
                <c:pt idx="1105">
                  <c:v>42915</c:v>
                </c:pt>
                <c:pt idx="1106">
                  <c:v>42916</c:v>
                </c:pt>
                <c:pt idx="1107">
                  <c:v>42919</c:v>
                </c:pt>
                <c:pt idx="1108">
                  <c:v>42921</c:v>
                </c:pt>
                <c:pt idx="1109">
                  <c:v>42922</c:v>
                </c:pt>
                <c:pt idx="1110">
                  <c:v>42923</c:v>
                </c:pt>
                <c:pt idx="1111">
                  <c:v>42926</c:v>
                </c:pt>
                <c:pt idx="1112">
                  <c:v>42927</c:v>
                </c:pt>
                <c:pt idx="1113">
                  <c:v>42928</c:v>
                </c:pt>
                <c:pt idx="1114">
                  <c:v>42929</c:v>
                </c:pt>
                <c:pt idx="1115">
                  <c:v>42930</c:v>
                </c:pt>
                <c:pt idx="1116">
                  <c:v>42933</c:v>
                </c:pt>
                <c:pt idx="1117">
                  <c:v>42934</c:v>
                </c:pt>
                <c:pt idx="1118">
                  <c:v>42935</c:v>
                </c:pt>
                <c:pt idx="1119">
                  <c:v>42936</c:v>
                </c:pt>
                <c:pt idx="1120">
                  <c:v>42937</c:v>
                </c:pt>
                <c:pt idx="1121">
                  <c:v>42940</c:v>
                </c:pt>
                <c:pt idx="1122">
                  <c:v>42941</c:v>
                </c:pt>
                <c:pt idx="1123">
                  <c:v>42942</c:v>
                </c:pt>
                <c:pt idx="1124">
                  <c:v>42943</c:v>
                </c:pt>
                <c:pt idx="1125">
                  <c:v>42944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42954</c:v>
                </c:pt>
                <c:pt idx="1132">
                  <c:v>42955</c:v>
                </c:pt>
                <c:pt idx="1133">
                  <c:v>42956</c:v>
                </c:pt>
                <c:pt idx="1134">
                  <c:v>42957</c:v>
                </c:pt>
                <c:pt idx="1135">
                  <c:v>42958</c:v>
                </c:pt>
                <c:pt idx="1136">
                  <c:v>42961</c:v>
                </c:pt>
                <c:pt idx="1137">
                  <c:v>42962</c:v>
                </c:pt>
                <c:pt idx="1138">
                  <c:v>42963</c:v>
                </c:pt>
                <c:pt idx="1139">
                  <c:v>42964</c:v>
                </c:pt>
                <c:pt idx="1140">
                  <c:v>42968</c:v>
                </c:pt>
                <c:pt idx="1141">
                  <c:v>42969</c:v>
                </c:pt>
                <c:pt idx="1142">
                  <c:v>42970</c:v>
                </c:pt>
                <c:pt idx="1143">
                  <c:v>42971</c:v>
                </c:pt>
                <c:pt idx="1144">
                  <c:v>42972</c:v>
                </c:pt>
                <c:pt idx="1145">
                  <c:v>42975</c:v>
                </c:pt>
                <c:pt idx="1146">
                  <c:v>42976</c:v>
                </c:pt>
                <c:pt idx="1147">
                  <c:v>42977</c:v>
                </c:pt>
                <c:pt idx="1148">
                  <c:v>42978</c:v>
                </c:pt>
                <c:pt idx="1149">
                  <c:v>42979</c:v>
                </c:pt>
                <c:pt idx="1150">
                  <c:v>42983</c:v>
                </c:pt>
                <c:pt idx="1151">
                  <c:v>42984</c:v>
                </c:pt>
                <c:pt idx="1152">
                  <c:v>42985</c:v>
                </c:pt>
                <c:pt idx="1153">
                  <c:v>42986</c:v>
                </c:pt>
                <c:pt idx="1154">
                  <c:v>42989</c:v>
                </c:pt>
                <c:pt idx="1155">
                  <c:v>42990</c:v>
                </c:pt>
                <c:pt idx="1156">
                  <c:v>42991</c:v>
                </c:pt>
                <c:pt idx="1157">
                  <c:v>42992</c:v>
                </c:pt>
                <c:pt idx="1158">
                  <c:v>42993</c:v>
                </c:pt>
                <c:pt idx="1159">
                  <c:v>42996</c:v>
                </c:pt>
                <c:pt idx="1160">
                  <c:v>42997</c:v>
                </c:pt>
                <c:pt idx="1161">
                  <c:v>42998</c:v>
                </c:pt>
                <c:pt idx="1162">
                  <c:v>42999</c:v>
                </c:pt>
                <c:pt idx="1163">
                  <c:v>43000</c:v>
                </c:pt>
                <c:pt idx="1164">
                  <c:v>43003</c:v>
                </c:pt>
                <c:pt idx="1165">
                  <c:v>43004</c:v>
                </c:pt>
                <c:pt idx="1166">
                  <c:v>43005</c:v>
                </c:pt>
                <c:pt idx="1167">
                  <c:v>43006</c:v>
                </c:pt>
                <c:pt idx="1168">
                  <c:v>43007</c:v>
                </c:pt>
                <c:pt idx="1169">
                  <c:v>43010</c:v>
                </c:pt>
                <c:pt idx="1170">
                  <c:v>43012</c:v>
                </c:pt>
                <c:pt idx="1171">
                  <c:v>43013</c:v>
                </c:pt>
                <c:pt idx="1172">
                  <c:v>43014</c:v>
                </c:pt>
                <c:pt idx="1173">
                  <c:v>43018</c:v>
                </c:pt>
                <c:pt idx="1174">
                  <c:v>43019</c:v>
                </c:pt>
                <c:pt idx="1175">
                  <c:v>43020</c:v>
                </c:pt>
                <c:pt idx="1176">
                  <c:v>43021</c:v>
                </c:pt>
                <c:pt idx="1177">
                  <c:v>43024</c:v>
                </c:pt>
                <c:pt idx="1178">
                  <c:v>43025</c:v>
                </c:pt>
                <c:pt idx="1179">
                  <c:v>43026</c:v>
                </c:pt>
                <c:pt idx="1180">
                  <c:v>43027</c:v>
                </c:pt>
                <c:pt idx="1181">
                  <c:v>43028</c:v>
                </c:pt>
                <c:pt idx="1182">
                  <c:v>43031</c:v>
                </c:pt>
                <c:pt idx="1183">
                  <c:v>43032</c:v>
                </c:pt>
                <c:pt idx="1184">
                  <c:v>43033</c:v>
                </c:pt>
                <c:pt idx="1185">
                  <c:v>43034</c:v>
                </c:pt>
                <c:pt idx="1186">
                  <c:v>43035</c:v>
                </c:pt>
                <c:pt idx="1187">
                  <c:v>43038</c:v>
                </c:pt>
                <c:pt idx="1188">
                  <c:v>43039</c:v>
                </c:pt>
                <c:pt idx="1189">
                  <c:v>43040</c:v>
                </c:pt>
                <c:pt idx="1190">
                  <c:v>43041</c:v>
                </c:pt>
                <c:pt idx="1191">
                  <c:v>43042</c:v>
                </c:pt>
                <c:pt idx="1192">
                  <c:v>43045</c:v>
                </c:pt>
                <c:pt idx="1193">
                  <c:v>43046</c:v>
                </c:pt>
                <c:pt idx="1194">
                  <c:v>43047</c:v>
                </c:pt>
                <c:pt idx="1195">
                  <c:v>43048</c:v>
                </c:pt>
                <c:pt idx="1196">
                  <c:v>43049</c:v>
                </c:pt>
                <c:pt idx="1197">
                  <c:v>43052</c:v>
                </c:pt>
                <c:pt idx="1198">
                  <c:v>43053</c:v>
                </c:pt>
                <c:pt idx="1199">
                  <c:v>43054</c:v>
                </c:pt>
                <c:pt idx="1200">
                  <c:v>43055</c:v>
                </c:pt>
                <c:pt idx="1201">
                  <c:v>43056</c:v>
                </c:pt>
                <c:pt idx="1202">
                  <c:v>43059</c:v>
                </c:pt>
                <c:pt idx="1203">
                  <c:v>43061</c:v>
                </c:pt>
                <c:pt idx="1204">
                  <c:v>43063</c:v>
                </c:pt>
                <c:pt idx="1205">
                  <c:v>43066</c:v>
                </c:pt>
                <c:pt idx="1206">
                  <c:v>43067</c:v>
                </c:pt>
                <c:pt idx="1207">
                  <c:v>43069</c:v>
                </c:pt>
                <c:pt idx="1208">
                  <c:v>43070</c:v>
                </c:pt>
                <c:pt idx="1209">
                  <c:v>43073</c:v>
                </c:pt>
                <c:pt idx="1210">
                  <c:v>43074</c:v>
                </c:pt>
                <c:pt idx="1211">
                  <c:v>43075</c:v>
                </c:pt>
                <c:pt idx="1212">
                  <c:v>43076</c:v>
                </c:pt>
                <c:pt idx="1213">
                  <c:v>43077</c:v>
                </c:pt>
                <c:pt idx="1214">
                  <c:v>43080</c:v>
                </c:pt>
                <c:pt idx="1215">
                  <c:v>43081</c:v>
                </c:pt>
                <c:pt idx="1216">
                  <c:v>43082</c:v>
                </c:pt>
                <c:pt idx="1217">
                  <c:v>43083</c:v>
                </c:pt>
                <c:pt idx="1218">
                  <c:v>43084</c:v>
                </c:pt>
                <c:pt idx="1219">
                  <c:v>43087</c:v>
                </c:pt>
                <c:pt idx="1220">
                  <c:v>43088</c:v>
                </c:pt>
                <c:pt idx="1221">
                  <c:v>43089</c:v>
                </c:pt>
                <c:pt idx="1222">
                  <c:v>43090</c:v>
                </c:pt>
                <c:pt idx="1223">
                  <c:v>43091</c:v>
                </c:pt>
                <c:pt idx="1224">
                  <c:v>43095</c:v>
                </c:pt>
                <c:pt idx="1225">
                  <c:v>43096</c:v>
                </c:pt>
                <c:pt idx="1226">
                  <c:v>43097</c:v>
                </c:pt>
                <c:pt idx="1227">
                  <c:v>43098</c:v>
                </c:pt>
                <c:pt idx="1228">
                  <c:v>43102</c:v>
                </c:pt>
                <c:pt idx="1229">
                  <c:v>43103</c:v>
                </c:pt>
                <c:pt idx="1230">
                  <c:v>43104</c:v>
                </c:pt>
                <c:pt idx="1231">
                  <c:v>43105</c:v>
                </c:pt>
                <c:pt idx="1232">
                  <c:v>43108</c:v>
                </c:pt>
                <c:pt idx="1233">
                  <c:v>43109</c:v>
                </c:pt>
                <c:pt idx="1234">
                  <c:v>43110</c:v>
                </c:pt>
                <c:pt idx="1235">
                  <c:v>43111</c:v>
                </c:pt>
                <c:pt idx="1236">
                  <c:v>43112</c:v>
                </c:pt>
                <c:pt idx="1237">
                  <c:v>43116</c:v>
                </c:pt>
                <c:pt idx="1238">
                  <c:v>43117</c:v>
                </c:pt>
                <c:pt idx="1239">
                  <c:v>43118</c:v>
                </c:pt>
                <c:pt idx="1240">
                  <c:v>43119</c:v>
                </c:pt>
                <c:pt idx="1241">
                  <c:v>43122</c:v>
                </c:pt>
                <c:pt idx="1242">
                  <c:v>43123</c:v>
                </c:pt>
                <c:pt idx="1243">
                  <c:v>43124</c:v>
                </c:pt>
                <c:pt idx="1244">
                  <c:v>43125</c:v>
                </c:pt>
                <c:pt idx="1245">
                  <c:v>43126</c:v>
                </c:pt>
                <c:pt idx="1246">
                  <c:v>43129</c:v>
                </c:pt>
                <c:pt idx="1247">
                  <c:v>43130</c:v>
                </c:pt>
                <c:pt idx="1248">
                  <c:v>43131</c:v>
                </c:pt>
                <c:pt idx="1249">
                  <c:v>43132</c:v>
                </c:pt>
                <c:pt idx="1250">
                  <c:v>43133</c:v>
                </c:pt>
                <c:pt idx="1251">
                  <c:v>43136</c:v>
                </c:pt>
                <c:pt idx="1252">
                  <c:v>43137</c:v>
                </c:pt>
                <c:pt idx="1253">
                  <c:v>43138</c:v>
                </c:pt>
                <c:pt idx="1254">
                  <c:v>43139</c:v>
                </c:pt>
                <c:pt idx="1255">
                  <c:v>43140</c:v>
                </c:pt>
                <c:pt idx="1256">
                  <c:v>43143</c:v>
                </c:pt>
                <c:pt idx="1257">
                  <c:v>43144</c:v>
                </c:pt>
                <c:pt idx="1258">
                  <c:v>43145</c:v>
                </c:pt>
                <c:pt idx="1259">
                  <c:v>43146</c:v>
                </c:pt>
                <c:pt idx="1260">
                  <c:v>43147</c:v>
                </c:pt>
                <c:pt idx="1261">
                  <c:v>43151</c:v>
                </c:pt>
                <c:pt idx="1262">
                  <c:v>43152</c:v>
                </c:pt>
                <c:pt idx="1263">
                  <c:v>43153</c:v>
                </c:pt>
                <c:pt idx="1264">
                  <c:v>43154</c:v>
                </c:pt>
                <c:pt idx="1265">
                  <c:v>43157</c:v>
                </c:pt>
                <c:pt idx="1266">
                  <c:v>43158</c:v>
                </c:pt>
                <c:pt idx="1267">
                  <c:v>43159</c:v>
                </c:pt>
                <c:pt idx="1268">
                  <c:v>43160</c:v>
                </c:pt>
                <c:pt idx="1269">
                  <c:v>43161</c:v>
                </c:pt>
                <c:pt idx="1270">
                  <c:v>43164</c:v>
                </c:pt>
                <c:pt idx="1271">
                  <c:v>43165</c:v>
                </c:pt>
                <c:pt idx="1272">
                  <c:v>43166</c:v>
                </c:pt>
                <c:pt idx="1273">
                  <c:v>43167</c:v>
                </c:pt>
                <c:pt idx="1274">
                  <c:v>43168</c:v>
                </c:pt>
                <c:pt idx="1275">
                  <c:v>43171</c:v>
                </c:pt>
                <c:pt idx="1276">
                  <c:v>43172</c:v>
                </c:pt>
                <c:pt idx="1277">
                  <c:v>43173</c:v>
                </c:pt>
                <c:pt idx="1278">
                  <c:v>43174</c:v>
                </c:pt>
                <c:pt idx="1279">
                  <c:v>43175</c:v>
                </c:pt>
                <c:pt idx="1280">
                  <c:v>43178</c:v>
                </c:pt>
                <c:pt idx="1281">
                  <c:v>43179</c:v>
                </c:pt>
                <c:pt idx="1282">
                  <c:v>43180</c:v>
                </c:pt>
                <c:pt idx="1283">
                  <c:v>43181</c:v>
                </c:pt>
                <c:pt idx="1284">
                  <c:v>43182</c:v>
                </c:pt>
                <c:pt idx="1285">
                  <c:v>43185</c:v>
                </c:pt>
                <c:pt idx="1286">
                  <c:v>43186</c:v>
                </c:pt>
                <c:pt idx="1287">
                  <c:v>43187</c:v>
                </c:pt>
                <c:pt idx="1288">
                  <c:v>43188</c:v>
                </c:pt>
                <c:pt idx="1289">
                  <c:v>43189</c:v>
                </c:pt>
                <c:pt idx="1290">
                  <c:v>43192</c:v>
                </c:pt>
                <c:pt idx="1291">
                  <c:v>43193</c:v>
                </c:pt>
                <c:pt idx="1292">
                  <c:v>43194</c:v>
                </c:pt>
                <c:pt idx="1293">
                  <c:v>43195</c:v>
                </c:pt>
                <c:pt idx="1294">
                  <c:v>43196</c:v>
                </c:pt>
                <c:pt idx="1295">
                  <c:v>43199</c:v>
                </c:pt>
                <c:pt idx="1296">
                  <c:v>43200</c:v>
                </c:pt>
                <c:pt idx="1297">
                  <c:v>43201</c:v>
                </c:pt>
                <c:pt idx="1298">
                  <c:v>43202</c:v>
                </c:pt>
                <c:pt idx="1299">
                  <c:v>43203</c:v>
                </c:pt>
                <c:pt idx="1300">
                  <c:v>43206</c:v>
                </c:pt>
                <c:pt idx="1301">
                  <c:v>43207</c:v>
                </c:pt>
                <c:pt idx="1302">
                  <c:v>43208</c:v>
                </c:pt>
                <c:pt idx="1303">
                  <c:v>43209</c:v>
                </c:pt>
                <c:pt idx="1304">
                  <c:v>43210</c:v>
                </c:pt>
                <c:pt idx="1305">
                  <c:v>43213</c:v>
                </c:pt>
                <c:pt idx="1306">
                  <c:v>43214</c:v>
                </c:pt>
                <c:pt idx="1307">
                  <c:v>43215</c:v>
                </c:pt>
                <c:pt idx="1308">
                  <c:v>43216</c:v>
                </c:pt>
                <c:pt idx="1309">
                  <c:v>43217</c:v>
                </c:pt>
                <c:pt idx="1310">
                  <c:v>43220</c:v>
                </c:pt>
                <c:pt idx="1311">
                  <c:v>43221</c:v>
                </c:pt>
                <c:pt idx="1312">
                  <c:v>43222</c:v>
                </c:pt>
                <c:pt idx="1313">
                  <c:v>43223</c:v>
                </c:pt>
                <c:pt idx="1314">
                  <c:v>43224</c:v>
                </c:pt>
                <c:pt idx="1315">
                  <c:v>43227</c:v>
                </c:pt>
                <c:pt idx="1316">
                  <c:v>43228</c:v>
                </c:pt>
                <c:pt idx="1317">
                  <c:v>43229</c:v>
                </c:pt>
                <c:pt idx="1318">
                  <c:v>43230</c:v>
                </c:pt>
                <c:pt idx="1319">
                  <c:v>43231</c:v>
                </c:pt>
                <c:pt idx="1320">
                  <c:v>43234</c:v>
                </c:pt>
                <c:pt idx="1321">
                  <c:v>43235</c:v>
                </c:pt>
                <c:pt idx="1322">
                  <c:v>43236</c:v>
                </c:pt>
                <c:pt idx="1323">
                  <c:v>43237</c:v>
                </c:pt>
                <c:pt idx="1324">
                  <c:v>43238</c:v>
                </c:pt>
                <c:pt idx="1325">
                  <c:v>43241</c:v>
                </c:pt>
                <c:pt idx="1326">
                  <c:v>43242</c:v>
                </c:pt>
                <c:pt idx="1327">
                  <c:v>43243</c:v>
                </c:pt>
                <c:pt idx="1328">
                  <c:v>43244</c:v>
                </c:pt>
                <c:pt idx="1329">
                  <c:v>43245</c:v>
                </c:pt>
                <c:pt idx="1330">
                  <c:v>43249</c:v>
                </c:pt>
                <c:pt idx="1331">
                  <c:v>43250</c:v>
                </c:pt>
                <c:pt idx="1332">
                  <c:v>43251</c:v>
                </c:pt>
                <c:pt idx="1333">
                  <c:v>43252</c:v>
                </c:pt>
                <c:pt idx="1334">
                  <c:v>43255</c:v>
                </c:pt>
                <c:pt idx="1335">
                  <c:v>43256</c:v>
                </c:pt>
                <c:pt idx="1336">
                  <c:v>43257</c:v>
                </c:pt>
                <c:pt idx="1337">
                  <c:v>43258</c:v>
                </c:pt>
                <c:pt idx="1338">
                  <c:v>43259</c:v>
                </c:pt>
                <c:pt idx="1339">
                  <c:v>43262</c:v>
                </c:pt>
                <c:pt idx="1340">
                  <c:v>43263</c:v>
                </c:pt>
                <c:pt idx="1341">
                  <c:v>43264</c:v>
                </c:pt>
                <c:pt idx="1342">
                  <c:v>43265</c:v>
                </c:pt>
                <c:pt idx="1343">
                  <c:v>43266</c:v>
                </c:pt>
                <c:pt idx="1344">
                  <c:v>43269</c:v>
                </c:pt>
                <c:pt idx="1345">
                  <c:v>43270</c:v>
                </c:pt>
                <c:pt idx="1346">
                  <c:v>43271</c:v>
                </c:pt>
                <c:pt idx="1347">
                  <c:v>43272</c:v>
                </c:pt>
                <c:pt idx="1348">
                  <c:v>43273</c:v>
                </c:pt>
                <c:pt idx="1349">
                  <c:v>43276</c:v>
                </c:pt>
                <c:pt idx="1350">
                  <c:v>43277</c:v>
                </c:pt>
                <c:pt idx="1351">
                  <c:v>43278</c:v>
                </c:pt>
                <c:pt idx="1352">
                  <c:v>43279</c:v>
                </c:pt>
                <c:pt idx="1353">
                  <c:v>43280</c:v>
                </c:pt>
                <c:pt idx="1354">
                  <c:v>43283</c:v>
                </c:pt>
                <c:pt idx="1355">
                  <c:v>43284</c:v>
                </c:pt>
                <c:pt idx="1356">
                  <c:v>43286</c:v>
                </c:pt>
                <c:pt idx="1357">
                  <c:v>43287</c:v>
                </c:pt>
                <c:pt idx="1358">
                  <c:v>43290</c:v>
                </c:pt>
                <c:pt idx="1359">
                  <c:v>43291</c:v>
                </c:pt>
                <c:pt idx="1360">
                  <c:v>43292</c:v>
                </c:pt>
                <c:pt idx="1361">
                  <c:v>43293</c:v>
                </c:pt>
                <c:pt idx="1362">
                  <c:v>43294</c:v>
                </c:pt>
                <c:pt idx="1363">
                  <c:v>43297</c:v>
                </c:pt>
                <c:pt idx="1364">
                  <c:v>43298</c:v>
                </c:pt>
                <c:pt idx="1365">
                  <c:v>43299</c:v>
                </c:pt>
                <c:pt idx="1366">
                  <c:v>43300</c:v>
                </c:pt>
                <c:pt idx="1367">
                  <c:v>43301</c:v>
                </c:pt>
                <c:pt idx="1368">
                  <c:v>43304</c:v>
                </c:pt>
                <c:pt idx="1369">
                  <c:v>43305</c:v>
                </c:pt>
                <c:pt idx="1370">
                  <c:v>43306</c:v>
                </c:pt>
                <c:pt idx="1371">
                  <c:v>43307</c:v>
                </c:pt>
                <c:pt idx="1372">
                  <c:v>43308</c:v>
                </c:pt>
                <c:pt idx="1373">
                  <c:v>43311</c:v>
                </c:pt>
                <c:pt idx="1374">
                  <c:v>43312</c:v>
                </c:pt>
                <c:pt idx="1375">
                  <c:v>43313</c:v>
                </c:pt>
                <c:pt idx="1376">
                  <c:v>43314</c:v>
                </c:pt>
                <c:pt idx="1377">
                  <c:v>43315</c:v>
                </c:pt>
                <c:pt idx="1378">
                  <c:v>43318</c:v>
                </c:pt>
                <c:pt idx="1379">
                  <c:v>43319</c:v>
                </c:pt>
                <c:pt idx="1380">
                  <c:v>43320</c:v>
                </c:pt>
                <c:pt idx="1381">
                  <c:v>43321</c:v>
                </c:pt>
                <c:pt idx="1382">
                  <c:v>43322</c:v>
                </c:pt>
                <c:pt idx="1383">
                  <c:v>43325</c:v>
                </c:pt>
                <c:pt idx="1384">
                  <c:v>43326</c:v>
                </c:pt>
                <c:pt idx="1385">
                  <c:v>43327</c:v>
                </c:pt>
                <c:pt idx="1386">
                  <c:v>43328</c:v>
                </c:pt>
                <c:pt idx="1387">
                  <c:v>43329</c:v>
                </c:pt>
                <c:pt idx="1388">
                  <c:v>43332</c:v>
                </c:pt>
                <c:pt idx="1389">
                  <c:v>43333</c:v>
                </c:pt>
                <c:pt idx="1390">
                  <c:v>43334</c:v>
                </c:pt>
                <c:pt idx="1391">
                  <c:v>43335</c:v>
                </c:pt>
                <c:pt idx="1392">
                  <c:v>43336</c:v>
                </c:pt>
                <c:pt idx="1393">
                  <c:v>43339</c:v>
                </c:pt>
                <c:pt idx="1394">
                  <c:v>43340</c:v>
                </c:pt>
                <c:pt idx="1395">
                  <c:v>43341</c:v>
                </c:pt>
                <c:pt idx="1396">
                  <c:v>43342</c:v>
                </c:pt>
                <c:pt idx="1397">
                  <c:v>43343</c:v>
                </c:pt>
                <c:pt idx="1398">
                  <c:v>43347</c:v>
                </c:pt>
                <c:pt idx="1399">
                  <c:v>43348</c:v>
                </c:pt>
                <c:pt idx="1400">
                  <c:v>43349</c:v>
                </c:pt>
                <c:pt idx="1401">
                  <c:v>43350</c:v>
                </c:pt>
                <c:pt idx="1402">
                  <c:v>43353</c:v>
                </c:pt>
                <c:pt idx="1403">
                  <c:v>43354</c:v>
                </c:pt>
                <c:pt idx="1404">
                  <c:v>43355</c:v>
                </c:pt>
                <c:pt idx="1405">
                  <c:v>43356</c:v>
                </c:pt>
                <c:pt idx="1406">
                  <c:v>43357</c:v>
                </c:pt>
                <c:pt idx="1407">
                  <c:v>43360</c:v>
                </c:pt>
                <c:pt idx="1408">
                  <c:v>43361</c:v>
                </c:pt>
                <c:pt idx="1409">
                  <c:v>43362</c:v>
                </c:pt>
                <c:pt idx="1410">
                  <c:v>43363</c:v>
                </c:pt>
                <c:pt idx="1411">
                  <c:v>43364</c:v>
                </c:pt>
                <c:pt idx="1412">
                  <c:v>43367</c:v>
                </c:pt>
                <c:pt idx="1413">
                  <c:v>43368</c:v>
                </c:pt>
                <c:pt idx="1414">
                  <c:v>43369</c:v>
                </c:pt>
                <c:pt idx="1415">
                  <c:v>43370</c:v>
                </c:pt>
                <c:pt idx="1416">
                  <c:v>43371</c:v>
                </c:pt>
                <c:pt idx="1417">
                  <c:v>43374</c:v>
                </c:pt>
                <c:pt idx="1418">
                  <c:v>43375</c:v>
                </c:pt>
                <c:pt idx="1419">
                  <c:v>43376</c:v>
                </c:pt>
                <c:pt idx="1420">
                  <c:v>43377</c:v>
                </c:pt>
                <c:pt idx="1421">
                  <c:v>43378</c:v>
                </c:pt>
                <c:pt idx="1422">
                  <c:v>43382</c:v>
                </c:pt>
                <c:pt idx="1423">
                  <c:v>43383</c:v>
                </c:pt>
                <c:pt idx="1424">
                  <c:v>43384</c:v>
                </c:pt>
                <c:pt idx="1425">
                  <c:v>43385</c:v>
                </c:pt>
                <c:pt idx="1426">
                  <c:v>43388</c:v>
                </c:pt>
                <c:pt idx="1427">
                  <c:v>43389</c:v>
                </c:pt>
                <c:pt idx="1428">
                  <c:v>43390</c:v>
                </c:pt>
                <c:pt idx="1429">
                  <c:v>43391</c:v>
                </c:pt>
                <c:pt idx="1430">
                  <c:v>43392</c:v>
                </c:pt>
                <c:pt idx="1431">
                  <c:v>43395</c:v>
                </c:pt>
                <c:pt idx="1432">
                  <c:v>43396</c:v>
                </c:pt>
                <c:pt idx="1433">
                  <c:v>43397</c:v>
                </c:pt>
                <c:pt idx="1434">
                  <c:v>43398</c:v>
                </c:pt>
                <c:pt idx="1435">
                  <c:v>43399</c:v>
                </c:pt>
                <c:pt idx="1436">
                  <c:v>43402</c:v>
                </c:pt>
                <c:pt idx="1437">
                  <c:v>43403</c:v>
                </c:pt>
                <c:pt idx="1438">
                  <c:v>43404</c:v>
                </c:pt>
                <c:pt idx="1439">
                  <c:v>43405</c:v>
                </c:pt>
                <c:pt idx="1440">
                  <c:v>43406</c:v>
                </c:pt>
                <c:pt idx="1441">
                  <c:v>43409</c:v>
                </c:pt>
                <c:pt idx="1442">
                  <c:v>43410</c:v>
                </c:pt>
                <c:pt idx="1443">
                  <c:v>43411</c:v>
                </c:pt>
                <c:pt idx="1444">
                  <c:v>43412</c:v>
                </c:pt>
                <c:pt idx="1445">
                  <c:v>43413</c:v>
                </c:pt>
                <c:pt idx="1446">
                  <c:v>43417</c:v>
                </c:pt>
                <c:pt idx="1447">
                  <c:v>43418</c:v>
                </c:pt>
                <c:pt idx="1448">
                  <c:v>43419</c:v>
                </c:pt>
                <c:pt idx="1449">
                  <c:v>43420</c:v>
                </c:pt>
                <c:pt idx="1450">
                  <c:v>43423</c:v>
                </c:pt>
                <c:pt idx="1451">
                  <c:v>43424</c:v>
                </c:pt>
                <c:pt idx="1452">
                  <c:v>43425</c:v>
                </c:pt>
                <c:pt idx="1453">
                  <c:v>43427</c:v>
                </c:pt>
                <c:pt idx="1454">
                  <c:v>43430</c:v>
                </c:pt>
                <c:pt idx="1455">
                  <c:v>43431</c:v>
                </c:pt>
                <c:pt idx="1456">
                  <c:v>43432</c:v>
                </c:pt>
                <c:pt idx="1457">
                  <c:v>43433</c:v>
                </c:pt>
                <c:pt idx="1458">
                  <c:v>43434</c:v>
                </c:pt>
                <c:pt idx="1459">
                  <c:v>43437</c:v>
                </c:pt>
                <c:pt idx="1460">
                  <c:v>43438</c:v>
                </c:pt>
                <c:pt idx="1461">
                  <c:v>43439</c:v>
                </c:pt>
                <c:pt idx="1462">
                  <c:v>43440</c:v>
                </c:pt>
                <c:pt idx="1463">
                  <c:v>43441</c:v>
                </c:pt>
                <c:pt idx="1464">
                  <c:v>43444</c:v>
                </c:pt>
                <c:pt idx="1465">
                  <c:v>43445</c:v>
                </c:pt>
                <c:pt idx="1466">
                  <c:v>43446</c:v>
                </c:pt>
                <c:pt idx="1467">
                  <c:v>43447</c:v>
                </c:pt>
                <c:pt idx="1468">
                  <c:v>43448</c:v>
                </c:pt>
                <c:pt idx="1469">
                  <c:v>43451</c:v>
                </c:pt>
                <c:pt idx="1470">
                  <c:v>43452</c:v>
                </c:pt>
                <c:pt idx="1471">
                  <c:v>43453</c:v>
                </c:pt>
                <c:pt idx="1472">
                  <c:v>43454</c:v>
                </c:pt>
                <c:pt idx="1473">
                  <c:v>43455</c:v>
                </c:pt>
                <c:pt idx="1474">
                  <c:v>43458</c:v>
                </c:pt>
                <c:pt idx="1475">
                  <c:v>43460</c:v>
                </c:pt>
                <c:pt idx="1476">
                  <c:v>43461</c:v>
                </c:pt>
                <c:pt idx="1477">
                  <c:v>43462</c:v>
                </c:pt>
                <c:pt idx="1478">
                  <c:v>43465</c:v>
                </c:pt>
                <c:pt idx="1479">
                  <c:v>43467</c:v>
                </c:pt>
                <c:pt idx="1480">
                  <c:v>43468</c:v>
                </c:pt>
                <c:pt idx="1481">
                  <c:v>43469</c:v>
                </c:pt>
                <c:pt idx="1482">
                  <c:v>43472</c:v>
                </c:pt>
                <c:pt idx="1483">
                  <c:v>43473</c:v>
                </c:pt>
                <c:pt idx="1484">
                  <c:v>43474</c:v>
                </c:pt>
                <c:pt idx="1485">
                  <c:v>43475</c:v>
                </c:pt>
                <c:pt idx="1486">
                  <c:v>43476</c:v>
                </c:pt>
                <c:pt idx="1487">
                  <c:v>43479</c:v>
                </c:pt>
                <c:pt idx="1488">
                  <c:v>43480</c:v>
                </c:pt>
                <c:pt idx="1489">
                  <c:v>43481</c:v>
                </c:pt>
                <c:pt idx="1490">
                  <c:v>43482</c:v>
                </c:pt>
                <c:pt idx="1491">
                  <c:v>43483</c:v>
                </c:pt>
                <c:pt idx="1492">
                  <c:v>43487</c:v>
                </c:pt>
                <c:pt idx="1493">
                  <c:v>43488</c:v>
                </c:pt>
                <c:pt idx="1494">
                  <c:v>43489</c:v>
                </c:pt>
                <c:pt idx="1495">
                  <c:v>43490</c:v>
                </c:pt>
                <c:pt idx="1496">
                  <c:v>43493</c:v>
                </c:pt>
                <c:pt idx="1497">
                  <c:v>43494</c:v>
                </c:pt>
                <c:pt idx="1498">
                  <c:v>43495</c:v>
                </c:pt>
                <c:pt idx="1499">
                  <c:v>43496</c:v>
                </c:pt>
                <c:pt idx="1500">
                  <c:v>43497</c:v>
                </c:pt>
                <c:pt idx="1501">
                  <c:v>43500</c:v>
                </c:pt>
                <c:pt idx="1502">
                  <c:v>43501</c:v>
                </c:pt>
                <c:pt idx="1503">
                  <c:v>43502</c:v>
                </c:pt>
                <c:pt idx="1504">
                  <c:v>43503</c:v>
                </c:pt>
                <c:pt idx="1505">
                  <c:v>43504</c:v>
                </c:pt>
                <c:pt idx="1506">
                  <c:v>43507</c:v>
                </c:pt>
                <c:pt idx="1507">
                  <c:v>43508</c:v>
                </c:pt>
                <c:pt idx="1508">
                  <c:v>43509</c:v>
                </c:pt>
                <c:pt idx="1509">
                  <c:v>43510</c:v>
                </c:pt>
                <c:pt idx="1510">
                  <c:v>43511</c:v>
                </c:pt>
                <c:pt idx="1511">
                  <c:v>43515</c:v>
                </c:pt>
                <c:pt idx="1512">
                  <c:v>43516</c:v>
                </c:pt>
                <c:pt idx="1513">
                  <c:v>43517</c:v>
                </c:pt>
                <c:pt idx="1514">
                  <c:v>43518</c:v>
                </c:pt>
                <c:pt idx="1515">
                  <c:v>43521</c:v>
                </c:pt>
                <c:pt idx="1516">
                  <c:v>43522</c:v>
                </c:pt>
                <c:pt idx="1517">
                  <c:v>43523</c:v>
                </c:pt>
                <c:pt idx="1518">
                  <c:v>43524</c:v>
                </c:pt>
                <c:pt idx="1519">
                  <c:v>43525</c:v>
                </c:pt>
                <c:pt idx="1520">
                  <c:v>43528</c:v>
                </c:pt>
                <c:pt idx="1521">
                  <c:v>43529</c:v>
                </c:pt>
                <c:pt idx="1522">
                  <c:v>43530</c:v>
                </c:pt>
                <c:pt idx="1523">
                  <c:v>43531</c:v>
                </c:pt>
                <c:pt idx="1524">
                  <c:v>43532</c:v>
                </c:pt>
                <c:pt idx="1525">
                  <c:v>43535</c:v>
                </c:pt>
                <c:pt idx="1526">
                  <c:v>43536</c:v>
                </c:pt>
                <c:pt idx="1527">
                  <c:v>43537</c:v>
                </c:pt>
                <c:pt idx="1528">
                  <c:v>43538</c:v>
                </c:pt>
                <c:pt idx="1529">
                  <c:v>43539</c:v>
                </c:pt>
                <c:pt idx="1530">
                  <c:v>43542</c:v>
                </c:pt>
                <c:pt idx="1531">
                  <c:v>43543</c:v>
                </c:pt>
                <c:pt idx="1532">
                  <c:v>43544</c:v>
                </c:pt>
                <c:pt idx="1533">
                  <c:v>43545</c:v>
                </c:pt>
                <c:pt idx="1534">
                  <c:v>43546</c:v>
                </c:pt>
                <c:pt idx="1535">
                  <c:v>43549</c:v>
                </c:pt>
                <c:pt idx="1536">
                  <c:v>43550</c:v>
                </c:pt>
                <c:pt idx="1537">
                  <c:v>43551</c:v>
                </c:pt>
                <c:pt idx="1538">
                  <c:v>43552</c:v>
                </c:pt>
                <c:pt idx="1539">
                  <c:v>43553</c:v>
                </c:pt>
                <c:pt idx="1540">
                  <c:v>43556</c:v>
                </c:pt>
                <c:pt idx="1541">
                  <c:v>43557</c:v>
                </c:pt>
                <c:pt idx="1542">
                  <c:v>43558</c:v>
                </c:pt>
                <c:pt idx="1543">
                  <c:v>43559</c:v>
                </c:pt>
                <c:pt idx="1544">
                  <c:v>43560</c:v>
                </c:pt>
                <c:pt idx="1545">
                  <c:v>43563</c:v>
                </c:pt>
                <c:pt idx="1546">
                  <c:v>43564</c:v>
                </c:pt>
                <c:pt idx="1547">
                  <c:v>43565</c:v>
                </c:pt>
                <c:pt idx="1548">
                  <c:v>43566</c:v>
                </c:pt>
                <c:pt idx="1549">
                  <c:v>43567</c:v>
                </c:pt>
                <c:pt idx="1550">
                  <c:v>43570</c:v>
                </c:pt>
                <c:pt idx="1551">
                  <c:v>43571</c:v>
                </c:pt>
                <c:pt idx="1552">
                  <c:v>43572</c:v>
                </c:pt>
                <c:pt idx="1553">
                  <c:v>43573</c:v>
                </c:pt>
                <c:pt idx="1554">
                  <c:v>43574</c:v>
                </c:pt>
                <c:pt idx="1555">
                  <c:v>43577</c:v>
                </c:pt>
                <c:pt idx="1556">
                  <c:v>43578</c:v>
                </c:pt>
                <c:pt idx="1557">
                  <c:v>43579</c:v>
                </c:pt>
                <c:pt idx="1558">
                  <c:v>43580</c:v>
                </c:pt>
                <c:pt idx="1559">
                  <c:v>43581</c:v>
                </c:pt>
                <c:pt idx="1560">
                  <c:v>43584</c:v>
                </c:pt>
                <c:pt idx="1561">
                  <c:v>43585</c:v>
                </c:pt>
                <c:pt idx="1562">
                  <c:v>43586</c:v>
                </c:pt>
                <c:pt idx="1563">
                  <c:v>43587</c:v>
                </c:pt>
                <c:pt idx="1564">
                  <c:v>43588</c:v>
                </c:pt>
                <c:pt idx="1565">
                  <c:v>43591</c:v>
                </c:pt>
                <c:pt idx="1566">
                  <c:v>43592</c:v>
                </c:pt>
                <c:pt idx="1567">
                  <c:v>43593</c:v>
                </c:pt>
                <c:pt idx="1568">
                  <c:v>43594</c:v>
                </c:pt>
                <c:pt idx="1569">
                  <c:v>43595</c:v>
                </c:pt>
                <c:pt idx="1570">
                  <c:v>43598</c:v>
                </c:pt>
                <c:pt idx="1571">
                  <c:v>43599</c:v>
                </c:pt>
                <c:pt idx="1572">
                  <c:v>43600</c:v>
                </c:pt>
                <c:pt idx="1573">
                  <c:v>43601</c:v>
                </c:pt>
                <c:pt idx="1574">
                  <c:v>43602</c:v>
                </c:pt>
                <c:pt idx="1575">
                  <c:v>43605</c:v>
                </c:pt>
                <c:pt idx="1576">
                  <c:v>43606</c:v>
                </c:pt>
                <c:pt idx="1577">
                  <c:v>43607</c:v>
                </c:pt>
                <c:pt idx="1578">
                  <c:v>43608</c:v>
                </c:pt>
                <c:pt idx="1579">
                  <c:v>43609</c:v>
                </c:pt>
                <c:pt idx="1580">
                  <c:v>43613</c:v>
                </c:pt>
                <c:pt idx="1581">
                  <c:v>43614</c:v>
                </c:pt>
                <c:pt idx="1582">
                  <c:v>43615</c:v>
                </c:pt>
                <c:pt idx="1583">
                  <c:v>43616</c:v>
                </c:pt>
                <c:pt idx="1584">
                  <c:v>43619</c:v>
                </c:pt>
                <c:pt idx="1585">
                  <c:v>43620</c:v>
                </c:pt>
                <c:pt idx="1586">
                  <c:v>43621</c:v>
                </c:pt>
                <c:pt idx="1587">
                  <c:v>43622</c:v>
                </c:pt>
                <c:pt idx="1588">
                  <c:v>43623</c:v>
                </c:pt>
                <c:pt idx="1589">
                  <c:v>43626</c:v>
                </c:pt>
                <c:pt idx="1590">
                  <c:v>43627</c:v>
                </c:pt>
                <c:pt idx="1591">
                  <c:v>43628</c:v>
                </c:pt>
                <c:pt idx="1592">
                  <c:v>43629</c:v>
                </c:pt>
                <c:pt idx="1593">
                  <c:v>43630</c:v>
                </c:pt>
                <c:pt idx="1594">
                  <c:v>43633</c:v>
                </c:pt>
                <c:pt idx="1595">
                  <c:v>43634</c:v>
                </c:pt>
                <c:pt idx="1596">
                  <c:v>43635</c:v>
                </c:pt>
                <c:pt idx="1597">
                  <c:v>43636</c:v>
                </c:pt>
                <c:pt idx="1598">
                  <c:v>43637</c:v>
                </c:pt>
                <c:pt idx="1599">
                  <c:v>43640</c:v>
                </c:pt>
                <c:pt idx="1600">
                  <c:v>43641</c:v>
                </c:pt>
                <c:pt idx="1601">
                  <c:v>43642</c:v>
                </c:pt>
                <c:pt idx="1602">
                  <c:v>43643</c:v>
                </c:pt>
                <c:pt idx="1603">
                  <c:v>43644</c:v>
                </c:pt>
                <c:pt idx="1604">
                  <c:v>43647</c:v>
                </c:pt>
                <c:pt idx="1605">
                  <c:v>43648</c:v>
                </c:pt>
                <c:pt idx="1606">
                  <c:v>43649</c:v>
                </c:pt>
                <c:pt idx="1607">
                  <c:v>43651</c:v>
                </c:pt>
                <c:pt idx="1608">
                  <c:v>43654</c:v>
                </c:pt>
                <c:pt idx="1609">
                  <c:v>43655</c:v>
                </c:pt>
                <c:pt idx="1610">
                  <c:v>43656</c:v>
                </c:pt>
                <c:pt idx="1611">
                  <c:v>43657</c:v>
                </c:pt>
                <c:pt idx="1612">
                  <c:v>43658</c:v>
                </c:pt>
                <c:pt idx="1613">
                  <c:v>43661</c:v>
                </c:pt>
                <c:pt idx="1614">
                  <c:v>43662</c:v>
                </c:pt>
                <c:pt idx="1615">
                  <c:v>43663</c:v>
                </c:pt>
                <c:pt idx="1616">
                  <c:v>43664</c:v>
                </c:pt>
                <c:pt idx="1617">
                  <c:v>43665</c:v>
                </c:pt>
                <c:pt idx="1618">
                  <c:v>43668</c:v>
                </c:pt>
                <c:pt idx="1619">
                  <c:v>43669</c:v>
                </c:pt>
                <c:pt idx="1620">
                  <c:v>43670</c:v>
                </c:pt>
                <c:pt idx="1621">
                  <c:v>43671</c:v>
                </c:pt>
                <c:pt idx="1622">
                  <c:v>43672</c:v>
                </c:pt>
                <c:pt idx="1623">
                  <c:v>43675</c:v>
                </c:pt>
                <c:pt idx="1624">
                  <c:v>43676</c:v>
                </c:pt>
                <c:pt idx="1625">
                  <c:v>43677</c:v>
                </c:pt>
                <c:pt idx="1626">
                  <c:v>43678</c:v>
                </c:pt>
                <c:pt idx="1627">
                  <c:v>43679</c:v>
                </c:pt>
                <c:pt idx="1628">
                  <c:v>43682</c:v>
                </c:pt>
                <c:pt idx="1629">
                  <c:v>43683</c:v>
                </c:pt>
                <c:pt idx="1630">
                  <c:v>43684</c:v>
                </c:pt>
                <c:pt idx="1631">
                  <c:v>43685</c:v>
                </c:pt>
                <c:pt idx="1632">
                  <c:v>43686</c:v>
                </c:pt>
                <c:pt idx="1633">
                  <c:v>43689</c:v>
                </c:pt>
                <c:pt idx="1634">
                  <c:v>43690</c:v>
                </c:pt>
                <c:pt idx="1635">
                  <c:v>43691</c:v>
                </c:pt>
                <c:pt idx="1636">
                  <c:v>43692</c:v>
                </c:pt>
                <c:pt idx="1637">
                  <c:v>43693</c:v>
                </c:pt>
                <c:pt idx="1638">
                  <c:v>43696</c:v>
                </c:pt>
                <c:pt idx="1639">
                  <c:v>43697</c:v>
                </c:pt>
                <c:pt idx="1640">
                  <c:v>43698</c:v>
                </c:pt>
                <c:pt idx="1641">
                  <c:v>43699</c:v>
                </c:pt>
                <c:pt idx="1642">
                  <c:v>43700</c:v>
                </c:pt>
                <c:pt idx="1643">
                  <c:v>43703</c:v>
                </c:pt>
                <c:pt idx="1644">
                  <c:v>43704</c:v>
                </c:pt>
                <c:pt idx="1645">
                  <c:v>43705</c:v>
                </c:pt>
                <c:pt idx="1646">
                  <c:v>43706</c:v>
                </c:pt>
                <c:pt idx="1647">
                  <c:v>43707</c:v>
                </c:pt>
                <c:pt idx="1648">
                  <c:v>43711</c:v>
                </c:pt>
                <c:pt idx="1649">
                  <c:v>43712</c:v>
                </c:pt>
                <c:pt idx="1650">
                  <c:v>43713</c:v>
                </c:pt>
                <c:pt idx="1651">
                  <c:v>43714</c:v>
                </c:pt>
                <c:pt idx="1652">
                  <c:v>43717</c:v>
                </c:pt>
                <c:pt idx="1653">
                  <c:v>43718</c:v>
                </c:pt>
                <c:pt idx="1654">
                  <c:v>43719</c:v>
                </c:pt>
                <c:pt idx="1655">
                  <c:v>43720</c:v>
                </c:pt>
                <c:pt idx="1656">
                  <c:v>43721</c:v>
                </c:pt>
                <c:pt idx="1657">
                  <c:v>43724</c:v>
                </c:pt>
                <c:pt idx="1658">
                  <c:v>43725</c:v>
                </c:pt>
                <c:pt idx="1659">
                  <c:v>43726</c:v>
                </c:pt>
                <c:pt idx="1660">
                  <c:v>43727</c:v>
                </c:pt>
                <c:pt idx="1661">
                  <c:v>43728</c:v>
                </c:pt>
                <c:pt idx="1662">
                  <c:v>43731</c:v>
                </c:pt>
                <c:pt idx="1663">
                  <c:v>43732</c:v>
                </c:pt>
                <c:pt idx="1664">
                  <c:v>43733</c:v>
                </c:pt>
                <c:pt idx="1665">
                  <c:v>43734</c:v>
                </c:pt>
                <c:pt idx="1666">
                  <c:v>43735</c:v>
                </c:pt>
                <c:pt idx="1667">
                  <c:v>43738</c:v>
                </c:pt>
                <c:pt idx="1668">
                  <c:v>43739</c:v>
                </c:pt>
                <c:pt idx="1669">
                  <c:v>43740</c:v>
                </c:pt>
                <c:pt idx="1670">
                  <c:v>43741</c:v>
                </c:pt>
                <c:pt idx="1671">
                  <c:v>43742</c:v>
                </c:pt>
                <c:pt idx="1672">
                  <c:v>43745</c:v>
                </c:pt>
                <c:pt idx="1673">
                  <c:v>43746</c:v>
                </c:pt>
                <c:pt idx="1674">
                  <c:v>43747</c:v>
                </c:pt>
                <c:pt idx="1675">
                  <c:v>43748</c:v>
                </c:pt>
                <c:pt idx="1676">
                  <c:v>43749</c:v>
                </c:pt>
                <c:pt idx="1677">
                  <c:v>43753</c:v>
                </c:pt>
                <c:pt idx="1678">
                  <c:v>43754</c:v>
                </c:pt>
                <c:pt idx="1679">
                  <c:v>43755</c:v>
                </c:pt>
                <c:pt idx="1680">
                  <c:v>43756</c:v>
                </c:pt>
                <c:pt idx="1681">
                  <c:v>43759</c:v>
                </c:pt>
                <c:pt idx="1682">
                  <c:v>43760</c:v>
                </c:pt>
                <c:pt idx="1683">
                  <c:v>43761</c:v>
                </c:pt>
                <c:pt idx="1684">
                  <c:v>43762</c:v>
                </c:pt>
                <c:pt idx="1685">
                  <c:v>43763</c:v>
                </c:pt>
                <c:pt idx="1686">
                  <c:v>43766</c:v>
                </c:pt>
                <c:pt idx="1687">
                  <c:v>43767</c:v>
                </c:pt>
                <c:pt idx="1688">
                  <c:v>43768</c:v>
                </c:pt>
                <c:pt idx="1689">
                  <c:v>43769</c:v>
                </c:pt>
                <c:pt idx="1690">
                  <c:v>43770</c:v>
                </c:pt>
                <c:pt idx="1691">
                  <c:v>43773</c:v>
                </c:pt>
                <c:pt idx="1692">
                  <c:v>43774</c:v>
                </c:pt>
                <c:pt idx="1693">
                  <c:v>43775</c:v>
                </c:pt>
                <c:pt idx="1694">
                  <c:v>43776</c:v>
                </c:pt>
                <c:pt idx="1695">
                  <c:v>43777</c:v>
                </c:pt>
                <c:pt idx="1696">
                  <c:v>43781</c:v>
                </c:pt>
                <c:pt idx="1697">
                  <c:v>43782</c:v>
                </c:pt>
                <c:pt idx="1698">
                  <c:v>43783</c:v>
                </c:pt>
                <c:pt idx="1699">
                  <c:v>43784</c:v>
                </c:pt>
                <c:pt idx="1700">
                  <c:v>43787</c:v>
                </c:pt>
                <c:pt idx="1701">
                  <c:v>43788</c:v>
                </c:pt>
                <c:pt idx="1702">
                  <c:v>43789</c:v>
                </c:pt>
                <c:pt idx="1703">
                  <c:v>43790</c:v>
                </c:pt>
                <c:pt idx="1704">
                  <c:v>43791</c:v>
                </c:pt>
                <c:pt idx="1705">
                  <c:v>43794</c:v>
                </c:pt>
                <c:pt idx="1706">
                  <c:v>43795</c:v>
                </c:pt>
                <c:pt idx="1707">
                  <c:v>43796</c:v>
                </c:pt>
                <c:pt idx="1708">
                  <c:v>43798</c:v>
                </c:pt>
                <c:pt idx="1709">
                  <c:v>43801</c:v>
                </c:pt>
                <c:pt idx="1710">
                  <c:v>43802</c:v>
                </c:pt>
                <c:pt idx="1711">
                  <c:v>43803</c:v>
                </c:pt>
                <c:pt idx="1712">
                  <c:v>43804</c:v>
                </c:pt>
                <c:pt idx="1713">
                  <c:v>43805</c:v>
                </c:pt>
                <c:pt idx="1714">
                  <c:v>43808</c:v>
                </c:pt>
                <c:pt idx="1715">
                  <c:v>43809</c:v>
                </c:pt>
                <c:pt idx="1716">
                  <c:v>43810</c:v>
                </c:pt>
                <c:pt idx="1717">
                  <c:v>43811</c:v>
                </c:pt>
                <c:pt idx="1718">
                  <c:v>43812</c:v>
                </c:pt>
                <c:pt idx="1719">
                  <c:v>43815</c:v>
                </c:pt>
                <c:pt idx="1720">
                  <c:v>43816</c:v>
                </c:pt>
                <c:pt idx="1721">
                  <c:v>43817</c:v>
                </c:pt>
                <c:pt idx="1722">
                  <c:v>43818</c:v>
                </c:pt>
                <c:pt idx="1723">
                  <c:v>43819</c:v>
                </c:pt>
                <c:pt idx="1724">
                  <c:v>43822</c:v>
                </c:pt>
                <c:pt idx="1725">
                  <c:v>43823</c:v>
                </c:pt>
                <c:pt idx="1726">
                  <c:v>43825</c:v>
                </c:pt>
                <c:pt idx="1727">
                  <c:v>43826</c:v>
                </c:pt>
                <c:pt idx="1728">
                  <c:v>43829</c:v>
                </c:pt>
                <c:pt idx="1729">
                  <c:v>43830</c:v>
                </c:pt>
              </c:numCache>
            </c:numRef>
          </c:cat>
          <c:val>
            <c:numRef>
              <c:f>'daily-model-data'!$BM$2:$BM$1731</c:f>
              <c:numCache>
                <c:formatCode>General</c:formatCode>
                <c:ptCount val="1730"/>
                <c:pt idx="0">
                  <c:v>167.94402474984855</c:v>
                </c:pt>
                <c:pt idx="1">
                  <c:v>-863.60193138950467</c:v>
                </c:pt>
                <c:pt idx="2">
                  <c:v>-1233.517179976114</c:v>
                </c:pt>
                <c:pt idx="3">
                  <c:v>-694.67421647004278</c:v>
                </c:pt>
                <c:pt idx="4">
                  <c:v>-1022.9961439896049</c:v>
                </c:pt>
                <c:pt idx="5">
                  <c:v>-1987.1497773822239</c:v>
                </c:pt>
                <c:pt idx="6">
                  <c:v>-3414.1443410159054</c:v>
                </c:pt>
                <c:pt idx="7">
                  <c:v>-2980.6432173400744</c:v>
                </c:pt>
                <c:pt idx="8">
                  <c:v>-4305.1845646451111</c:v>
                </c:pt>
                <c:pt idx="9">
                  <c:v>-4617.5064921649082</c:v>
                </c:pt>
                <c:pt idx="10">
                  <c:v>-3789.1081048309011</c:v>
                </c:pt>
                <c:pt idx="11">
                  <c:v>-2361.0721261787703</c:v>
                </c:pt>
                <c:pt idx="12">
                  <c:v>-1248.9664025423788</c:v>
                </c:pt>
                <c:pt idx="13">
                  <c:v>-223.93540100388418</c:v>
                </c:pt>
                <c:pt idx="14">
                  <c:v>-1371.0890343957642</c:v>
                </c:pt>
                <c:pt idx="15">
                  <c:v>-716.08359802969267</c:v>
                </c:pt>
                <c:pt idx="16">
                  <c:v>-334.58247435376825</c:v>
                </c:pt>
                <c:pt idx="17">
                  <c:v>-257.12382165892336</c:v>
                </c:pt>
                <c:pt idx="18">
                  <c:v>1.4915713109076023E-10</c:v>
                </c:pt>
                <c:pt idx="19">
                  <c:v>1141.0084341708773</c:v>
                </c:pt>
                <c:pt idx="20">
                  <c:v>2163.3576154220759</c:v>
                </c:pt>
                <c:pt idx="21">
                  <c:v>1689.2097573025519</c:v>
                </c:pt>
                <c:pt idx="22">
                  <c:v>1621.2550725900874</c:v>
                </c:pt>
                <c:pt idx="23">
                  <c:v>2365.8033539562284</c:v>
                </c:pt>
                <c:pt idx="24">
                  <c:v>2092.4437870233155</c:v>
                </c:pt>
                <c:pt idx="25">
                  <c:v>2732.3104111862094</c:v>
                </c:pt>
                <c:pt idx="26">
                  <c:v>2237.7206263949638</c:v>
                </c:pt>
                <c:pt idx="27">
                  <c:v>865.76891818160561</c:v>
                </c:pt>
                <c:pt idx="28">
                  <c:v>1134.3171995477478</c:v>
                </c:pt>
                <c:pt idx="29">
                  <c:v>3031.6914537391431</c:v>
                </c:pt>
                <c:pt idx="30">
                  <c:v>3143.5580726263179</c:v>
                </c:pt>
                <c:pt idx="31">
                  <c:v>3081.9682878350677</c:v>
                </c:pt>
                <c:pt idx="32">
                  <c:v>3352.016579621702</c:v>
                </c:pt>
                <c:pt idx="33">
                  <c:v>2986.5648609878399</c:v>
                </c:pt>
                <c:pt idx="34">
                  <c:v>1039.2052940549263</c:v>
                </c:pt>
                <c:pt idx="35">
                  <c:v>-996.9280817821757</c:v>
                </c:pt>
                <c:pt idx="36">
                  <c:v>-1186.5178665734236</c:v>
                </c:pt>
                <c:pt idx="37">
                  <c:v>-1914.4695747867854</c:v>
                </c:pt>
                <c:pt idx="38">
                  <c:v>-1635.9212934206439</c:v>
                </c:pt>
                <c:pt idx="39">
                  <c:v>1.1825704859802499E-9</c:v>
                </c:pt>
                <c:pt idx="40">
                  <c:v>-911.21069188085721</c:v>
                </c:pt>
                <c:pt idx="41">
                  <c:v>-7.1649461809777222</c:v>
                </c:pt>
                <c:pt idx="42">
                  <c:v>102.16099786151902</c:v>
                </c:pt>
                <c:pt idx="43">
                  <c:v>299.29775759052501</c:v>
                </c:pt>
                <c:pt idx="44">
                  <c:v>-560.21076471050355</c:v>
                </c:pt>
                <c:pt idx="45">
                  <c:v>-1064.4053859701905</c:v>
                </c:pt>
                <c:pt idx="46">
                  <c:v>-1686.673207937793</c:v>
                </c:pt>
                <c:pt idx="47">
                  <c:v>-1647.9419032948413</c:v>
                </c:pt>
                <c:pt idx="48">
                  <c:v>-1634.8051435658347</c:v>
                </c:pt>
                <c:pt idx="49">
                  <c:v>-1319.3136658668686</c:v>
                </c:pt>
                <c:pt idx="50">
                  <c:v>772.0010339429823</c:v>
                </c:pt>
                <c:pt idx="51">
                  <c:v>3184.3383802650665</c:v>
                </c:pt>
                <c:pt idx="52">
                  <c:v>2999.1454340041114</c:v>
                </c:pt>
                <c:pt idx="53">
                  <c:v>291.3579428291805</c:v>
                </c:pt>
                <c:pt idx="54">
                  <c:v>1203.8494205281468</c:v>
                </c:pt>
                <c:pt idx="55">
                  <c:v>775.65479926840885</c:v>
                </c:pt>
                <c:pt idx="56">
                  <c:v>264.38697730080793</c:v>
                </c:pt>
                <c:pt idx="57">
                  <c:v>-472.88171805623966</c:v>
                </c:pt>
                <c:pt idx="58">
                  <c:v>-1289.7449583272394</c:v>
                </c:pt>
                <c:pt idx="59">
                  <c:v>-598.25348062827334</c:v>
                </c:pt>
                <c:pt idx="60">
                  <c:v>-179.4481018879838</c:v>
                </c:pt>
                <c:pt idx="61">
                  <c:v>1.0745964118541451E-9</c:v>
                </c:pt>
                <c:pt idx="62">
                  <c:v>64.440968023201819</c:v>
                </c:pt>
                <c:pt idx="63">
                  <c:v>1111.6464790755447</c:v>
                </c:pt>
                <c:pt idx="64">
                  <c:v>1983.016979688533</c:v>
                </c:pt>
                <c:pt idx="65">
                  <c:v>623.07236003854132</c:v>
                </c:pt>
                <c:pt idx="66">
                  <c:v>830.58388316521632</c:v>
                </c:pt>
                <c:pt idx="67">
                  <c:v>1217.9119204991853</c:v>
                </c:pt>
                <c:pt idx="68">
                  <c:v>642.81566447508283</c:v>
                </c:pt>
                <c:pt idx="69">
                  <c:v>852.14021733953496</c:v>
                </c:pt>
                <c:pt idx="70">
                  <c:v>823.19559768956913</c:v>
                </c:pt>
                <c:pt idx="71">
                  <c:v>504.70712081624231</c:v>
                </c:pt>
                <c:pt idx="72">
                  <c:v>580.70311289524739</c:v>
                </c:pt>
                <c:pt idx="73">
                  <c:v>529.32805645342739</c:v>
                </c:pt>
                <c:pt idx="74">
                  <c:v>-448.34739068211672</c:v>
                </c:pt>
                <c:pt idx="75">
                  <c:v>-1977.2920103320707</c:v>
                </c:pt>
                <c:pt idx="76">
                  <c:v>-2135.7804872053971</c:v>
                </c:pt>
                <c:pt idx="77">
                  <c:v>-624.45244987149431</c:v>
                </c:pt>
                <c:pt idx="78">
                  <c:v>-835.54870589559289</c:v>
                </c:pt>
                <c:pt idx="79">
                  <c:v>-253.22415303113792</c:v>
                </c:pt>
                <c:pt idx="80">
                  <c:v>742.83122731884953</c:v>
                </c:pt>
                <c:pt idx="81">
                  <c:v>514.51907989253436</c:v>
                </c:pt>
                <c:pt idx="82">
                  <c:v>-105.93699137128476</c:v>
                </c:pt>
                <c:pt idx="83">
                  <c:v>2.1803856498081586E-9</c:v>
                </c:pt>
                <c:pt idx="84">
                  <c:v>-56.009748586121525</c:v>
                </c:pt>
                <c:pt idx="85">
                  <c:v>-1840.227011828583</c:v>
                </c:pt>
                <c:pt idx="86">
                  <c:v>-1328.9107500399962</c:v>
                </c:pt>
                <c:pt idx="87">
                  <c:v>-1234.5161855836295</c:v>
                </c:pt>
                <c:pt idx="88">
                  <c:v>-1068.9984925252616</c:v>
                </c:pt>
                <c:pt idx="89">
                  <c:v>-1134.8404578328139</c:v>
                </c:pt>
                <c:pt idx="90">
                  <c:v>-685.51537570934715</c:v>
                </c:pt>
                <c:pt idx="91">
                  <c:v>-1248.7384071839783</c:v>
                </c:pt>
                <c:pt idx="92">
                  <c:v>-612.34384272761793</c:v>
                </c:pt>
                <c:pt idx="93">
                  <c:v>-82.826149669244614</c:v>
                </c:pt>
                <c:pt idx="94">
                  <c:v>-309.86336667389719</c:v>
                </c:pt>
                <c:pt idx="95">
                  <c:v>-1367.9946443186248</c:v>
                </c:pt>
                <c:pt idx="96">
                  <c:v>-246.21767579328161</c:v>
                </c:pt>
                <c:pt idx="97">
                  <c:v>-515.82311133691985</c:v>
                </c:pt>
                <c:pt idx="98">
                  <c:v>252.69458172145153</c:v>
                </c:pt>
                <c:pt idx="99">
                  <c:v>92.852616413909573</c:v>
                </c:pt>
                <c:pt idx="100">
                  <c:v>50.177698537371143</c:v>
                </c:pt>
                <c:pt idx="101">
                  <c:v>147.95466706273692</c:v>
                </c:pt>
                <c:pt idx="102">
                  <c:v>303.34923151909811</c:v>
                </c:pt>
                <c:pt idx="103">
                  <c:v>3.2219418244494591E-9</c:v>
                </c:pt>
                <c:pt idx="104">
                  <c:v>666.05979377734548</c:v>
                </c:pt>
                <c:pt idx="105">
                  <c:v>1223.0471325173335</c:v>
                </c:pt>
                <c:pt idx="106">
                  <c:v>2166.5062654285921</c:v>
                </c:pt>
                <c:pt idx="107">
                  <c:v>1834.2320984215316</c:v>
                </c:pt>
                <c:pt idx="108">
                  <c:v>3184.4593835844385</c:v>
                </c:pt>
                <c:pt idx="109">
                  <c:v>2703.6829051046716</c:v>
                </c:pt>
                <c:pt idx="110">
                  <c:v>2694.2588911776738</c:v>
                </c:pt>
                <c:pt idx="111">
                  <c:v>2714.3856160024725</c:v>
                </c:pt>
                <c:pt idx="112">
                  <c:v>1385.4784078600055</c:v>
                </c:pt>
                <c:pt idx="113">
                  <c:v>651.57516974279554</c:v>
                </c:pt>
                <c:pt idx="114">
                  <c:v>974.02407795945896</c:v>
                </c:pt>
                <c:pt idx="115">
                  <c:v>-95.084883806006474</c:v>
                </c:pt>
                <c:pt idx="116">
                  <c:v>39.04184101879639</c:v>
                </c:pt>
                <c:pt idx="117">
                  <c:v>2143.1346328762938</c:v>
                </c:pt>
                <c:pt idx="118">
                  <c:v>2441.0917558700212</c:v>
                </c:pt>
                <c:pt idx="119">
                  <c:v>2003.3152773902511</c:v>
                </c:pt>
                <c:pt idx="120">
                  <c:v>1438.8912634632545</c:v>
                </c:pt>
                <c:pt idx="121">
                  <c:v>1014.0179882880529</c:v>
                </c:pt>
                <c:pt idx="122">
                  <c:v>482.11078014558791</c:v>
                </c:pt>
                <c:pt idx="123">
                  <c:v>-266.93209686069474</c:v>
                </c:pt>
                <c:pt idx="124">
                  <c:v>-480.70857534046161</c:v>
                </c:pt>
                <c:pt idx="125">
                  <c:v>3.3221567719010636E-9</c:v>
                </c:pt>
                <c:pt idx="126">
                  <c:v>473.01585093745575</c:v>
                </c:pt>
                <c:pt idx="127">
                  <c:v>1351.5924736077832</c:v>
                </c:pt>
                <c:pt idx="128">
                  <c:v>1357.7138520951046</c:v>
                </c:pt>
                <c:pt idx="129">
                  <c:v>1320.360704762026</c:v>
                </c:pt>
                <c:pt idx="130">
                  <c:v>2381.3743081916864</c:v>
                </c:pt>
                <c:pt idx="131">
                  <c:v>2729.3090995875541</c:v>
                </c:pt>
                <c:pt idx="132">
                  <c:v>1817.5763984158127</c:v>
                </c:pt>
                <c:pt idx="133">
                  <c:v>986.69859790819783</c:v>
                </c:pt>
                <c:pt idx="134">
                  <c:v>738.34545057512082</c:v>
                </c:pt>
                <c:pt idx="135">
                  <c:v>512.82755828268</c:v>
                </c:pt>
                <c:pt idx="136">
                  <c:v>931.72741773576649</c:v>
                </c:pt>
                <c:pt idx="137">
                  <c:v>1064.1792852036779</c:v>
                </c:pt>
                <c:pt idx="138">
                  <c:v>1186.3014846960175</c:v>
                </c:pt>
                <c:pt idx="139">
                  <c:v>894.94833736293958</c:v>
                </c:pt>
                <c:pt idx="140">
                  <c:v>2567.4304450704858</c:v>
                </c:pt>
                <c:pt idx="141">
                  <c:v>2022.3652364663503</c:v>
                </c:pt>
                <c:pt idx="142">
                  <c:v>1201.6325352946051</c:v>
                </c:pt>
                <c:pt idx="143">
                  <c:v>449.75473478695824</c:v>
                </c:pt>
                <c:pt idx="144">
                  <c:v>-38.598412546122461</c:v>
                </c:pt>
                <c:pt idx="145">
                  <c:v>-720.11630483855993</c:v>
                </c:pt>
                <c:pt idx="146">
                  <c:v>-1169.1815134426911</c:v>
                </c:pt>
                <c:pt idx="147">
                  <c:v>4.1425209929002449E-9</c:v>
                </c:pt>
                <c:pt idx="148">
                  <c:v>588.87927352499321</c:v>
                </c:pt>
                <c:pt idx="149">
                  <c:v>-581.44383938582189</c:v>
                </c:pt>
                <c:pt idx="150">
                  <c:v>674.8429530839677</c:v>
                </c:pt>
                <c:pt idx="151">
                  <c:v>-590.25838119165007</c:v>
                </c:pt>
                <c:pt idx="152">
                  <c:v>-2242.2100667307664</c:v>
                </c:pt>
                <c:pt idx="153">
                  <c:v>-2571.8329171663959</c:v>
                </c:pt>
                <c:pt idx="154">
                  <c:v>-1458.3888044280247</c:v>
                </c:pt>
                <c:pt idx="155">
                  <c:v>-1531.1623246763977</c:v>
                </c:pt>
                <c:pt idx="156">
                  <c:v>635.73634104796633</c:v>
                </c:pt>
                <c:pt idx="157">
                  <c:v>1482.6583175629894</c:v>
                </c:pt>
                <c:pt idx="158">
                  <c:v>1847.0354671273537</c:v>
                </c:pt>
                <c:pt idx="159">
                  <c:v>2035.8258768260137</c:v>
                </c:pt>
                <c:pt idx="160">
                  <c:v>1608.0523565776482</c:v>
                </c:pt>
                <c:pt idx="161">
                  <c:v>499.95102230202428</c:v>
                </c:pt>
                <c:pt idx="162">
                  <c:v>-758.00066323709052</c:v>
                </c:pt>
                <c:pt idx="163">
                  <c:v>-1220.6235136727225</c:v>
                </c:pt>
                <c:pt idx="164">
                  <c:v>-1675.17940093431</c:v>
                </c:pt>
                <c:pt idx="165">
                  <c:v>-311.95292118268026</c:v>
                </c:pt>
                <c:pt idx="166">
                  <c:v>133.94574454169936</c:v>
                </c:pt>
                <c:pt idx="167">
                  <c:v>4.1799808059295174E-9</c:v>
                </c:pt>
                <c:pt idx="168">
                  <c:v>542.87531635686719</c:v>
                </c:pt>
                <c:pt idx="169">
                  <c:v>913.26863372813682</c:v>
                </c:pt>
                <c:pt idx="170">
                  <c:v>205.93163372468871</c:v>
                </c:pt>
                <c:pt idx="171">
                  <c:v>1539.4614658331288</c:v>
                </c:pt>
                <c:pt idx="172">
                  <c:v>97.665897326770619</c:v>
                </c:pt>
                <c:pt idx="173">
                  <c:v>-257.20252659237372</c:v>
                </c:pt>
                <c:pt idx="174">
                  <c:v>-828.6515406498188</c:v>
                </c:pt>
                <c:pt idx="175">
                  <c:v>-971.4890935562097</c:v>
                </c:pt>
                <c:pt idx="176">
                  <c:v>-146.95926144773409</c:v>
                </c:pt>
                <c:pt idx="177">
                  <c:v>716.29090667468893</c:v>
                </c:pt>
                <c:pt idx="178">
                  <c:v>913.66380980492841</c:v>
                </c:pt>
                <c:pt idx="179">
                  <c:v>233.01000601196756</c:v>
                </c:pt>
                <c:pt idx="180">
                  <c:v>938.53983812044737</c:v>
                </c:pt>
                <c:pt idx="181">
                  <c:v>56.744269614091081</c:v>
                </c:pt>
                <c:pt idx="182">
                  <c:v>-352.12415430505666</c:v>
                </c:pt>
                <c:pt idx="183">
                  <c:v>-344.57316836249606</c:v>
                </c:pt>
                <c:pt idx="184">
                  <c:v>-899.41072126889071</c:v>
                </c:pt>
                <c:pt idx="185">
                  <c:v>-653.88088916041443</c:v>
                </c:pt>
                <c:pt idx="186">
                  <c:v>37.323542333281921</c:v>
                </c:pt>
                <c:pt idx="187">
                  <c:v>-266.54488158586099</c:v>
                </c:pt>
                <c:pt idx="188">
                  <c:v>-546.99389564330181</c:v>
                </c:pt>
                <c:pt idx="189">
                  <c:v>4.534513209364377E-9</c:v>
                </c:pt>
                <c:pt idx="190">
                  <c:v>-2833.1461356046775</c:v>
                </c:pt>
                <c:pt idx="191">
                  <c:v>-4198.8765911655173</c:v>
                </c:pt>
                <c:pt idx="192">
                  <c:v>-4649.7520229026595</c:v>
                </c:pt>
                <c:pt idx="193">
                  <c:v>-3531.2897958997041</c:v>
                </c:pt>
                <c:pt idx="194">
                  <c:v>-3699.9551710543178</c:v>
                </c:pt>
                <c:pt idx="195">
                  <c:v>-2997.1870242686373</c:v>
                </c:pt>
                <c:pt idx="196">
                  <c:v>-2968.7326261891626</c:v>
                </c:pt>
                <c:pt idx="197">
                  <c:v>-2667.425633286452</c:v>
                </c:pt>
                <c:pt idx="198">
                  <c:v>-3171.379955859818</c:v>
                </c:pt>
                <c:pt idx="199">
                  <c:v>-3269.9449355549327</c:v>
                </c:pt>
                <c:pt idx="200">
                  <c:v>-5765.2649591992667</c:v>
                </c:pt>
                <c:pt idx="201">
                  <c:v>-6658.186575192999</c:v>
                </c:pt>
                <c:pt idx="202">
                  <c:v>-5323.1685297090662</c:v>
                </c:pt>
                <c:pt idx="203">
                  <c:v>-5038.8339048636808</c:v>
                </c:pt>
                <c:pt idx="204">
                  <c:v>-4866.0657580780044</c:v>
                </c:pt>
                <c:pt idx="205">
                  <c:v>-5247.6113599985201</c:v>
                </c:pt>
                <c:pt idx="206">
                  <c:v>-4459.7288047395632</c:v>
                </c:pt>
                <c:pt idx="207">
                  <c:v>-2495.7107592556049</c:v>
                </c:pt>
                <c:pt idx="208">
                  <c:v>4.4124135456513613E-9</c:v>
                </c:pt>
                <c:pt idx="209">
                  <c:v>-3486.7297452608955</c:v>
                </c:pt>
                <c:pt idx="210">
                  <c:v>-4890.871424087567</c:v>
                </c:pt>
                <c:pt idx="211">
                  <c:v>-6603.3091826222535</c:v>
                </c:pt>
                <c:pt idx="212">
                  <c:v>-7230.601054011895</c:v>
                </c:pt>
                <c:pt idx="213">
                  <c:v>-7295.9803753973729</c:v>
                </c:pt>
                <c:pt idx="214">
                  <c:v>-9520.9909970441495</c:v>
                </c:pt>
                <c:pt idx="215">
                  <c:v>-9370.0736363704855</c:v>
                </c:pt>
                <c:pt idx="216">
                  <c:v>-10239.229592371485</c:v>
                </c:pt>
                <c:pt idx="217">
                  <c:v>-10565.52146376113</c:v>
                </c:pt>
                <c:pt idx="218">
                  <c:v>-8774.9007851466777</c:v>
                </c:pt>
                <c:pt idx="219">
                  <c:v>-10331.784986615559</c:v>
                </c:pt>
                <c:pt idx="220">
                  <c:v>-10138.51679843176</c:v>
                </c:pt>
                <c:pt idx="221">
                  <c:v>-9277.6727544327678</c:v>
                </c:pt>
                <c:pt idx="222">
                  <c:v>-9017.9646258224129</c:v>
                </c:pt>
                <c:pt idx="223">
                  <c:v>-7330.3439472079035</c:v>
                </c:pt>
                <c:pt idx="224">
                  <c:v>-3116.3545688546847</c:v>
                </c:pt>
                <c:pt idx="225">
                  <c:v>-2576.093572538417</c:v>
                </c:pt>
                <c:pt idx="226">
                  <c:v>-2316.4587606027349</c:v>
                </c:pt>
                <c:pt idx="227">
                  <c:v>-3162.0682253479908</c:v>
                </c:pt>
                <c:pt idx="228">
                  <c:v>-441.84870363508753</c:v>
                </c:pt>
                <c:pt idx="229">
                  <c:v>6.0291540648904629E-9</c:v>
                </c:pt>
                <c:pt idx="230">
                  <c:v>1323.4661321410258</c:v>
                </c:pt>
                <c:pt idx="231">
                  <c:v>244.44951704042387</c:v>
                </c:pt>
                <c:pt idx="232">
                  <c:v>-1317.9048469767736</c:v>
                </c:pt>
                <c:pt idx="233">
                  <c:v>2843.7968958549022</c:v>
                </c:pt>
                <c:pt idx="234">
                  <c:v>1483.8676846396309</c:v>
                </c:pt>
                <c:pt idx="235">
                  <c:v>1170.1965084585358</c:v>
                </c:pt>
                <c:pt idx="236">
                  <c:v>-441.59454377128532</c:v>
                </c:pt>
                <c:pt idx="237">
                  <c:v>-2406.7269496984727</c:v>
                </c:pt>
                <c:pt idx="238">
                  <c:v>-1988.025206866794</c:v>
                </c:pt>
                <c:pt idx="239">
                  <c:v>-1891.47200113556</c:v>
                </c:pt>
                <c:pt idx="240">
                  <c:v>-1658.6814686795117</c:v>
                </c:pt>
                <c:pt idx="241">
                  <c:v>-1747.6611417998474</c:v>
                </c:pt>
                <c:pt idx="242">
                  <c:v>-1312.7935477269896</c:v>
                </c:pt>
                <c:pt idx="243">
                  <c:v>-1029.3692337500593</c:v>
                </c:pt>
                <c:pt idx="244">
                  <c:v>-25.393935123351071</c:v>
                </c:pt>
                <c:pt idx="245">
                  <c:v>-1545.1849873531678</c:v>
                </c:pt>
                <c:pt idx="246">
                  <c:v>-1993.3173932803109</c:v>
                </c:pt>
                <c:pt idx="247">
                  <c:v>-1097.6156504486326</c:v>
                </c:pt>
                <c:pt idx="248">
                  <c:v>-998.54486166390507</c:v>
                </c:pt>
                <c:pt idx="249">
                  <c:v>-1287.2160378449992</c:v>
                </c:pt>
                <c:pt idx="250">
                  <c:v>6.1099854065105319E-9</c:v>
                </c:pt>
                <c:pt idx="251">
                  <c:v>1787.5744021773498</c:v>
                </c:pt>
                <c:pt idx="252">
                  <c:v>533.000069058392</c:v>
                </c:pt>
                <c:pt idx="253">
                  <c:v>-220.43941876087899</c:v>
                </c:pt>
                <c:pt idx="254">
                  <c:v>-393.27601544967314</c:v>
                </c:pt>
                <c:pt idx="255">
                  <c:v>-2430.5995749372064</c:v>
                </c:pt>
                <c:pt idx="256">
                  <c:v>-4220.9579059145581</c:v>
                </c:pt>
                <c:pt idx="257">
                  <c:v>-2979.8102095487675</c:v>
                </c:pt>
                <c:pt idx="258">
                  <c:v>-4386.7778447054343</c:v>
                </c:pt>
                <c:pt idx="259">
                  <c:v>-4784.6144413942266</c:v>
                </c:pt>
                <c:pt idx="260">
                  <c:v>-3185.9380008817625</c:v>
                </c:pt>
                <c:pt idx="261">
                  <c:v>-1019.921338320275</c:v>
                </c:pt>
                <c:pt idx="262">
                  <c:v>-1036.6722074560134</c:v>
                </c:pt>
                <c:pt idx="263">
                  <c:v>-741.48288878597032</c:v>
                </c:pt>
                <c:pt idx="264">
                  <c:v>-2141.8064482735008</c:v>
                </c:pt>
                <c:pt idx="265">
                  <c:v>-830.16477925082268</c:v>
                </c:pt>
                <c:pt idx="266">
                  <c:v>-1109.0170828850321</c:v>
                </c:pt>
                <c:pt idx="267">
                  <c:v>-1602.9847180417019</c:v>
                </c:pt>
                <c:pt idx="268">
                  <c:v>-1229.8213147304987</c:v>
                </c:pt>
                <c:pt idx="269">
                  <c:v>6.3082552514970303E-9</c:v>
                </c:pt>
                <c:pt idx="270">
                  <c:v>4418.7440090979007</c:v>
                </c:pt>
                <c:pt idx="271">
                  <c:v>3107.3159169206983</c:v>
                </c:pt>
                <c:pt idx="272">
                  <c:v>2937.1733861785956</c:v>
                </c:pt>
                <c:pt idx="273">
                  <c:v>3676.897341276067</c:v>
                </c:pt>
                <c:pt idx="274">
                  <c:v>3225.2789470355137</c:v>
                </c:pt>
                <c:pt idx="275">
                  <c:v>4381.7596298293975</c:v>
                </c:pt>
                <c:pt idx="276">
                  <c:v>5039.2663272902782</c:v>
                </c:pt>
                <c:pt idx="277">
                  <c:v>3887.2726854492121</c:v>
                </c:pt>
                <c:pt idx="278">
                  <c:v>4019.9966405466826</c:v>
                </c:pt>
                <c:pt idx="279">
                  <c:v>7028.3782463060743</c:v>
                </c:pt>
                <c:pt idx="280">
                  <c:v>8563.6885078884789</c:v>
                </c:pt>
                <c:pt idx="281">
                  <c:v>7452.9069132636778</c:v>
                </c:pt>
                <c:pt idx="282">
                  <c:v>7829.9132714226134</c:v>
                </c:pt>
                <c:pt idx="283">
                  <c:v>7783.6372265200853</c:v>
                </c:pt>
                <c:pt idx="284">
                  <c:v>6053.0188322795339</c:v>
                </c:pt>
                <c:pt idx="285">
                  <c:v>3852.4995150734649</c:v>
                </c:pt>
                <c:pt idx="286">
                  <c:v>3258.0062125343457</c:v>
                </c:pt>
                <c:pt idx="287">
                  <c:v>2045.0125706932763</c:v>
                </c:pt>
                <c:pt idx="288">
                  <c:v>1577.7365257907422</c:v>
                </c:pt>
                <c:pt idx="289">
                  <c:v>1153.1181315501879</c:v>
                </c:pt>
                <c:pt idx="290">
                  <c:v>6.3703282648930326E-9</c:v>
                </c:pt>
                <c:pt idx="291">
                  <c:v>426.5469029434397</c:v>
                </c:pt>
                <c:pt idx="292">
                  <c:v>189.14746240410386</c:v>
                </c:pt>
                <c:pt idx="293">
                  <c:v>-407.39177834214229</c:v>
                </c:pt>
                <c:pt idx="294">
                  <c:v>1119.9284552988338</c:v>
                </c:pt>
                <c:pt idx="295">
                  <c:v>511.24805738425516</c:v>
                </c:pt>
                <c:pt idx="296">
                  <c:v>124.30030482852641</c:v>
                </c:pt>
                <c:pt idx="297">
                  <c:v>105.67407876236334</c:v>
                </c:pt>
                <c:pt idx="298">
                  <c:v>-253.4243067240449</c:v>
                </c:pt>
                <c:pt idx="299">
                  <c:v>741.89592691693338</c:v>
                </c:pt>
                <c:pt idx="300">
                  <c:v>818.21552900236122</c:v>
                </c:pt>
                <c:pt idx="301">
                  <c:v>2426.1670468260163</c:v>
                </c:pt>
                <c:pt idx="302">
                  <c:v>2883.3546171019102</c:v>
                </c:pt>
                <c:pt idx="303">
                  <c:v>5896.5314439979138</c:v>
                </c:pt>
                <c:pt idx="304">
                  <c:v>2511.1268900214832</c:v>
                </c:pt>
                <c:pt idx="305">
                  <c:v>1349.4464921068873</c:v>
                </c:pt>
                <c:pt idx="306">
                  <c:v>628.49873955115856</c:v>
                </c:pt>
                <c:pt idx="307">
                  <c:v>258.87251348499791</c:v>
                </c:pt>
                <c:pt idx="308">
                  <c:v>-560.2258720014097</c:v>
                </c:pt>
                <c:pt idx="309">
                  <c:v>-465.90563836037967</c:v>
                </c:pt>
                <c:pt idx="310">
                  <c:v>513.41396372502618</c:v>
                </c:pt>
                <c:pt idx="311">
                  <c:v>106.46621116929282</c:v>
                </c:pt>
                <c:pt idx="312">
                  <c:v>6.8932735075577511E-9</c:v>
                </c:pt>
                <c:pt idx="313">
                  <c:v>-57.386159473434084</c:v>
                </c:pt>
                <c:pt idx="314">
                  <c:v>91.098798003655588</c:v>
                </c:pt>
                <c:pt idx="315">
                  <c:v>-1062.1789682855597</c:v>
                </c:pt>
                <c:pt idx="316">
                  <c:v>-1012.04720244302</c:v>
                </c:pt>
                <c:pt idx="317">
                  <c:v>306.14644936653519</c:v>
                </c:pt>
                <c:pt idx="318">
                  <c:v>273.3720108161055</c:v>
                </c:pt>
                <c:pt idx="319">
                  <c:v>516.55221674747941</c:v>
                </c:pt>
                <c:pt idx="320">
                  <c:v>334.62586248719532</c:v>
                </c:pt>
                <c:pt idx="321">
                  <c:v>40.757628329735837</c:v>
                </c:pt>
                <c:pt idx="322">
                  <c:v>-482.06788843842168</c:v>
                </c:pt>
                <c:pt idx="323">
                  <c:v>391.6946264305023</c:v>
                </c:pt>
                <c:pt idx="324">
                  <c:v>-900.26975905097834</c:v>
                </c:pt>
                <c:pt idx="325">
                  <c:v>-1933.1961133112375</c:v>
                </c:pt>
                <c:pt idx="326">
                  <c:v>-2267.0643474686913</c:v>
                </c:pt>
                <c:pt idx="327">
                  <c:v>-506.88986423689425</c:v>
                </c:pt>
                <c:pt idx="328">
                  <c:v>-618.66430278731821</c:v>
                </c:pt>
                <c:pt idx="329">
                  <c:v>170.5159031440545</c:v>
                </c:pt>
                <c:pt idx="330">
                  <c:v>1334.5895488837778</c:v>
                </c:pt>
                <c:pt idx="331">
                  <c:v>1441.6887785392028</c:v>
                </c:pt>
                <c:pt idx="332">
                  <c:v>1022.9895935651901</c:v>
                </c:pt>
                <c:pt idx="333">
                  <c:v>7.8078983278828673E-9</c:v>
                </c:pt>
                <c:pt idx="334">
                  <c:v>759.41736164138911</c:v>
                </c:pt>
                <c:pt idx="335">
                  <c:v>-1131.7578451397749</c:v>
                </c:pt>
                <c:pt idx="336">
                  <c:v>-43.595713310646715</c:v>
                </c:pt>
                <c:pt idx="337">
                  <c:v>-505.44476140731001</c:v>
                </c:pt>
                <c:pt idx="338">
                  <c:v>-15.071317009052166</c:v>
                </c:pt>
                <c:pt idx="339">
                  <c:v>-34.543381856075811</c:v>
                </c:pt>
                <c:pt idx="340">
                  <c:v>-255.41751934873884</c:v>
                </c:pt>
                <c:pt idx="341">
                  <c:v>18.524364187264553</c:v>
                </c:pt>
                <c:pt idx="342">
                  <c:v>-282.32468390940261</c:v>
                </c:pt>
                <c:pt idx="343">
                  <c:v>117.04876048885194</c:v>
                </c:pt>
                <c:pt idx="344">
                  <c:v>1041.708992209502</c:v>
                </c:pt>
                <c:pt idx="345">
                  <c:v>1034.4813285331018</c:v>
                </c:pt>
                <c:pt idx="346">
                  <c:v>2128.4232120690494</c:v>
                </c:pt>
                <c:pt idx="347">
                  <c:v>1414.5741639723869</c:v>
                </c:pt>
                <c:pt idx="348">
                  <c:v>1773.94760837064</c:v>
                </c:pt>
                <c:pt idx="349">
                  <c:v>2281.4755435236584</c:v>
                </c:pt>
                <c:pt idx="350">
                  <c:v>1630.6014060310022</c:v>
                </c:pt>
                <c:pt idx="351">
                  <c:v>1183.5432895670078</c:v>
                </c:pt>
                <c:pt idx="352">
                  <c:v>1521.6942414703406</c:v>
                </c:pt>
                <c:pt idx="353">
                  <c:v>622.06768586858698</c:v>
                </c:pt>
                <c:pt idx="354">
                  <c:v>7.8008497439441271E-9</c:v>
                </c:pt>
                <c:pt idx="355">
                  <c:v>-1535.2072557451734</c:v>
                </c:pt>
                <c:pt idx="356">
                  <c:v>-1009.8436790963291</c:v>
                </c:pt>
                <c:pt idx="357">
                  <c:v>1743.3838083710166</c:v>
                </c:pt>
                <c:pt idx="358">
                  <c:v>3319.1359351006349</c:v>
                </c:pt>
                <c:pt idx="359">
                  <c:v>3346.6258503758736</c:v>
                </c:pt>
                <c:pt idx="360">
                  <c:v>2930.4707474381876</c:v>
                </c:pt>
                <c:pt idx="361">
                  <c:v>2473.5844901378578</c:v>
                </c:pt>
                <c:pt idx="362">
                  <c:v>1733.5095480262435</c:v>
                </c:pt>
                <c:pt idx="363">
                  <c:v>160.82653214272432</c:v>
                </c:pt>
                <c:pt idx="364">
                  <c:v>831.52792296951066</c:v>
                </c:pt>
                <c:pt idx="365">
                  <c:v>1035.5930875365957</c:v>
                </c:pt>
                <c:pt idx="366">
                  <c:v>51.395557502888551</c:v>
                </c:pt>
                <c:pt idx="367">
                  <c:v>3201.3206153912056</c:v>
                </c:pt>
                <c:pt idx="368">
                  <c:v>3247.6375995077356</c:v>
                </c:pt>
                <c:pt idx="369">
                  <c:v>2893.1275147829756</c:v>
                </c:pt>
                <c:pt idx="370">
                  <c:v>2588.9724118452896</c:v>
                </c:pt>
                <c:pt idx="371">
                  <c:v>2005.0861545449611</c:v>
                </c:pt>
                <c:pt idx="372">
                  <c:v>844.01121243335183</c:v>
                </c:pt>
                <c:pt idx="373">
                  <c:v>844.32819654989146</c:v>
                </c:pt>
                <c:pt idx="374">
                  <c:v>99.818111825128312</c:v>
                </c:pt>
                <c:pt idx="375">
                  <c:v>-320.33699111256004</c:v>
                </c:pt>
                <c:pt idx="376">
                  <c:v>8.1599296208878513E-9</c:v>
                </c:pt>
                <c:pt idx="377">
                  <c:v>-445.82852551096954</c:v>
                </c:pt>
                <c:pt idx="378">
                  <c:v>1249.0907743223647</c:v>
                </c:pt>
                <c:pt idx="379">
                  <c:v>1002.4023819434132</c:v>
                </c:pt>
                <c:pt idx="380">
                  <c:v>2361.338187888327</c:v>
                </c:pt>
                <c:pt idx="381">
                  <c:v>2051.5415952308231</c:v>
                </c:pt>
                <c:pt idx="382">
                  <c:v>1741.3166081584768</c:v>
                </c:pt>
                <c:pt idx="383">
                  <c:v>721.99721983788027</c:v>
                </c:pt>
                <c:pt idx="384">
                  <c:v>868.84967207974626</c:v>
                </c:pt>
                <c:pt idx="385">
                  <c:v>337.91118724869375</c:v>
                </c:pt>
                <c:pt idx="386">
                  <c:v>105.11459459119001</c:v>
                </c:pt>
                <c:pt idx="387">
                  <c:v>811.00274255875502</c:v>
                </c:pt>
                <c:pt idx="388">
                  <c:v>594.25200201370296</c:v>
                </c:pt>
                <c:pt idx="389">
                  <c:v>362.10445425557197</c:v>
                </c:pt>
                <c:pt idx="390">
                  <c:v>1893.165969424497</c:v>
                </c:pt>
                <c:pt idx="391">
                  <c:v>1900.3693767669934</c:v>
                </c:pt>
                <c:pt idx="392">
                  <c:v>428.14438969464777</c:v>
                </c:pt>
                <c:pt idx="393">
                  <c:v>-86.174998625968669</c:v>
                </c:pt>
                <c:pt idx="394">
                  <c:v>-64.322546384101543</c:v>
                </c:pt>
                <c:pt idx="395">
                  <c:v>-246.2610312151491</c:v>
                </c:pt>
                <c:pt idx="396">
                  <c:v>-643.05762387265088</c:v>
                </c:pt>
                <c:pt idx="397">
                  <c:v>9.7023757916758768E-9</c:v>
                </c:pt>
                <c:pt idx="398">
                  <c:v>2563.5257479250804</c:v>
                </c:pt>
                <c:pt idx="399">
                  <c:v>1456.4362136960583</c:v>
                </c:pt>
                <c:pt idx="400">
                  <c:v>3203.5779913986335</c:v>
                </c:pt>
                <c:pt idx="401">
                  <c:v>1891.5117024030742</c:v>
                </c:pt>
                <c:pt idx="402">
                  <c:v>1175.1174545030585</c:v>
                </c:pt>
                <c:pt idx="403">
                  <c:v>905.97562245935865</c:v>
                </c:pt>
                <c:pt idx="404">
                  <c:v>872.68316919865038</c:v>
                </c:pt>
                <c:pt idx="405">
                  <c:v>1317.2003104713369</c:v>
                </c:pt>
                <c:pt idx="406">
                  <c:v>2549.1340214757715</c:v>
                </c:pt>
                <c:pt idx="407">
                  <c:v>4593.4587639259444</c:v>
                </c:pt>
                <c:pt idx="408">
                  <c:v>5523.0761015408598</c:v>
                </c:pt>
                <c:pt idx="409">
                  <c:v>4546.9813201986344</c:v>
                </c:pt>
                <c:pt idx="410">
                  <c:v>4469.4984614713203</c:v>
                </c:pt>
                <c:pt idx="411">
                  <c:v>-1021.8202433804981</c:v>
                </c:pt>
                <c:pt idx="412">
                  <c:v>-1009.9620754241953</c:v>
                </c:pt>
                <c:pt idx="413">
                  <c:v>-1475.2545286849027</c:v>
                </c:pt>
                <c:pt idx="414">
                  <c:v>-1821.7373874122168</c:v>
                </c:pt>
                <c:pt idx="415">
                  <c:v>-1139.803676407776</c:v>
                </c:pt>
                <c:pt idx="416">
                  <c:v>-404.1979243078199</c:v>
                </c:pt>
                <c:pt idx="417">
                  <c:v>9.8121404334960971E-9</c:v>
                </c:pt>
                <c:pt idx="418">
                  <c:v>-1305.1572919332116</c:v>
                </c:pt>
                <c:pt idx="419">
                  <c:v>397.37872676796019</c:v>
                </c:pt>
                <c:pt idx="420">
                  <c:v>2146.4010560589381</c:v>
                </c:pt>
                <c:pt idx="421">
                  <c:v>645.1915432951489</c:v>
                </c:pt>
                <c:pt idx="422">
                  <c:v>100.6585138300544</c:v>
                </c:pt>
                <c:pt idx="423">
                  <c:v>115.79106763709208</c:v>
                </c:pt>
                <c:pt idx="424">
                  <c:v>-560.69290980325104</c:v>
                </c:pt>
                <c:pt idx="425">
                  <c:v>-107.19040886708711</c:v>
                </c:pt>
                <c:pt idx="426">
                  <c:v>1125.6000783691441</c:v>
                </c:pt>
                <c:pt idx="427">
                  <c:v>2041.7770892467338</c:v>
                </c:pt>
                <c:pt idx="428">
                  <c:v>2265.6808369807168</c:v>
                </c:pt>
                <c:pt idx="429">
                  <c:v>162.35977898108104</c:v>
                </c:pt>
                <c:pt idx="430">
                  <c:v>-1274.8497337827291</c:v>
                </c:pt>
                <c:pt idx="431">
                  <c:v>-797.38276324782953</c:v>
                </c:pt>
                <c:pt idx="432">
                  <c:v>848.74979055913639</c:v>
                </c:pt>
                <c:pt idx="433">
                  <c:v>664.26581311878817</c:v>
                </c:pt>
                <c:pt idx="434">
                  <c:v>954.76831405495182</c:v>
                </c:pt>
                <c:pt idx="435">
                  <c:v>1362.5588012911226</c:v>
                </c:pt>
                <c:pt idx="436">
                  <c:v>845.02577182602579</c:v>
                </c:pt>
                <c:pt idx="437">
                  <c:v>212.15832563306583</c:v>
                </c:pt>
                <c:pt idx="438">
                  <c:v>-16.325651807277325</c:v>
                </c:pt>
                <c:pt idx="439">
                  <c:v>1.0878455469764958E-8</c:v>
                </c:pt>
                <c:pt idx="440">
                  <c:v>-1711.0464115720954</c:v>
                </c:pt>
                <c:pt idx="441">
                  <c:v>-3353.0671844612461</c:v>
                </c:pt>
                <c:pt idx="442">
                  <c:v>-3471.8654576323256</c:v>
                </c:pt>
                <c:pt idx="443">
                  <c:v>-3070.4888274315258</c:v>
                </c:pt>
                <c:pt idx="444">
                  <c:v>-3215.8490855843029</c:v>
                </c:pt>
                <c:pt idx="445">
                  <c:v>-4607.4374030291692</c:v>
                </c:pt>
                <c:pt idx="446">
                  <c:v>-2380.1568058450807</c:v>
                </c:pt>
                <c:pt idx="447">
                  <c:v>-2795.9341045080314</c:v>
                </c:pt>
                <c:pt idx="448">
                  <c:v>-2640.294362660803</c:v>
                </c:pt>
                <c:pt idx="449">
                  <c:v>-5471.232372070157</c:v>
                </c:pt>
                <c:pt idx="450">
                  <c:v>-5128.4662107990325</c:v>
                </c:pt>
                <c:pt idx="451">
                  <c:v>-5215.641399567945</c:v>
                </c:pt>
                <c:pt idx="452">
                  <c:v>-4986.2647693671461</c:v>
                </c:pt>
                <c:pt idx="453">
                  <c:v>-4373.6250275199209</c:v>
                </c:pt>
                <c:pt idx="454">
                  <c:v>-4851.2133449648118</c:v>
                </c:pt>
                <c:pt idx="455">
                  <c:v>-4211.44718369368</c:v>
                </c:pt>
                <c:pt idx="456">
                  <c:v>-1871.3205153733556</c:v>
                </c:pt>
                <c:pt idx="457">
                  <c:v>1.1292286217212677E-8</c:v>
                </c:pt>
                <c:pt idx="458">
                  <c:v>-4706.1233300617796</c:v>
                </c:pt>
                <c:pt idx="459">
                  <c:v>-4037.3397085684278</c:v>
                </c:pt>
                <c:pt idx="460">
                  <c:v>-4809.914430347395</c:v>
                </c:pt>
                <c:pt idx="461">
                  <c:v>-5681.2397448208603</c:v>
                </c:pt>
                <c:pt idx="462">
                  <c:v>-6143.9021092936155</c:v>
                </c:pt>
                <c:pt idx="463">
                  <c:v>-7648.2110057102373</c:v>
                </c:pt>
                <c:pt idx="464">
                  <c:v>-8061.8953047497216</c:v>
                </c:pt>
                <c:pt idx="465">
                  <c:v>-8997.0569897230234</c:v>
                </c:pt>
                <c:pt idx="466">
                  <c:v>-8329.3823041964879</c:v>
                </c:pt>
                <c:pt idx="467">
                  <c:v>-9303.0446686692412</c:v>
                </c:pt>
                <c:pt idx="468">
                  <c:v>-9335.8423627771244</c:v>
                </c:pt>
                <c:pt idx="469">
                  <c:v>-9510.2442965272694</c:v>
                </c:pt>
                <c:pt idx="470">
                  <c:v>-9763.405981500573</c:v>
                </c:pt>
                <c:pt idx="471">
                  <c:v>-9357.7312959740375</c:v>
                </c:pt>
                <c:pt idx="472">
                  <c:v>-6036.3936604468672</c:v>
                </c:pt>
                <c:pt idx="473">
                  <c:v>-2701.7025568634658</c:v>
                </c:pt>
                <c:pt idx="474">
                  <c:v>-1102.3868559029536</c:v>
                </c:pt>
                <c:pt idx="475">
                  <c:v>-879.2894884253086</c:v>
                </c:pt>
                <c:pt idx="476">
                  <c:v>-2098.0967178767592</c:v>
                </c:pt>
                <c:pt idx="477">
                  <c:v>-2155.9017647486471</c:v>
                </c:pt>
                <c:pt idx="478">
                  <c:v>-91.586063788133742</c:v>
                </c:pt>
                <c:pt idx="479">
                  <c:v>1.1495629337332502E-8</c:v>
                </c:pt>
                <c:pt idx="480">
                  <c:v>1574.9335984366885</c:v>
                </c:pt>
                <c:pt idx="481">
                  <c:v>1348.8351364571338</c:v>
                </c:pt>
                <c:pt idx="482">
                  <c:v>1809.4065966630935</c:v>
                </c:pt>
                <c:pt idx="483">
                  <c:v>2998.2579819078451</c:v>
                </c:pt>
                <c:pt idx="484">
                  <c:v>3632.1415857618954</c:v>
                </c:pt>
                <c:pt idx="485">
                  <c:v>2321.5967200548939</c:v>
                </c:pt>
                <c:pt idx="486">
                  <c:v>378.99352005561627</c:v>
                </c:pt>
                <c:pt idx="487">
                  <c:v>212.42969278637801</c:v>
                </c:pt>
                <c:pt idx="488">
                  <c:v>-932.85593081088621</c:v>
                </c:pt>
                <c:pt idx="489">
                  <c:v>-5349.9222166498339</c:v>
                </c:pt>
                <c:pt idx="490">
                  <c:v>-4201.5254166491086</c:v>
                </c:pt>
                <c:pt idx="491">
                  <c:v>-3700.2694720378067</c:v>
                </c:pt>
                <c:pt idx="492">
                  <c:v>-2382.5467289030639</c:v>
                </c:pt>
                <c:pt idx="493">
                  <c:v>-2108.091594610069</c:v>
                </c:pt>
                <c:pt idx="494">
                  <c:v>-2478.6947946092787</c:v>
                </c:pt>
                <c:pt idx="495">
                  <c:v>-2256.2586218785127</c:v>
                </c:pt>
                <c:pt idx="496">
                  <c:v>-1047.5442454757738</c:v>
                </c:pt>
                <c:pt idx="497">
                  <c:v>-668.66064162172779</c:v>
                </c:pt>
                <c:pt idx="498">
                  <c:v>1.1611291483859532E-8</c:v>
                </c:pt>
                <c:pt idx="499">
                  <c:v>2366.4914496851598</c:v>
                </c:pt>
                <c:pt idx="500">
                  <c:v>359.8754638545397</c:v>
                </c:pt>
                <c:pt idx="501">
                  <c:v>240.56815812987639</c:v>
                </c:pt>
                <c:pt idx="502">
                  <c:v>-130.73012928627514</c:v>
                </c:pt>
                <c:pt idx="503">
                  <c:v>-1499.3470271700246</c:v>
                </c:pt>
                <c:pt idx="504">
                  <c:v>-3703.9831214606884</c:v>
                </c:pt>
                <c:pt idx="505">
                  <c:v>-3444.4028518263394</c:v>
                </c:pt>
                <c:pt idx="506">
                  <c:v>-3962.1996637653683</c:v>
                </c:pt>
                <c:pt idx="507">
                  <c:v>-3991.4979511815231</c:v>
                </c:pt>
                <c:pt idx="508">
                  <c:v>-2206.1148490652677</c:v>
                </c:pt>
                <c:pt idx="509">
                  <c:v>98.135880850798458</c:v>
                </c:pt>
                <c:pt idx="510">
                  <c:v>-42.940169205315328</c:v>
                </c:pt>
                <c:pt idx="511">
                  <c:v>247.25815963107942</c:v>
                </c:pt>
                <c:pt idx="512">
                  <c:v>-1472.3587382526671</c:v>
                </c:pt>
                <c:pt idx="513">
                  <c:v>-490.99483254333074</c:v>
                </c:pt>
                <c:pt idx="514">
                  <c:v>-936.41456290898805</c:v>
                </c:pt>
                <c:pt idx="515">
                  <c:v>-2401.2113748480178</c:v>
                </c:pt>
                <c:pt idx="516">
                  <c:v>-1059.5096622641734</c:v>
                </c:pt>
                <c:pt idx="517">
                  <c:v>1.1656993592623621E-8</c:v>
                </c:pt>
                <c:pt idx="518">
                  <c:v>5886.0568832789932</c:v>
                </c:pt>
                <c:pt idx="519">
                  <c:v>4084.5320774815486</c:v>
                </c:pt>
                <c:pt idx="520">
                  <c:v>3901.0681628506964</c:v>
                </c:pt>
                <c:pt idx="521">
                  <c:v>3988.3342805040515</c:v>
                </c:pt>
                <c:pt idx="522">
                  <c:v>3286.2839472306123</c:v>
                </c:pt>
                <c:pt idx="523">
                  <c:v>5317.212991211697</c:v>
                </c:pt>
                <c:pt idx="524">
                  <c:v>6265.7980352081549</c:v>
                </c:pt>
                <c:pt idx="525">
                  <c:v>5792.7303795942407</c:v>
                </c:pt>
                <c:pt idx="526">
                  <c:v>5875.9964972475955</c:v>
                </c:pt>
                <c:pt idx="527">
                  <c:v>8876.9461639741203</c:v>
                </c:pt>
                <c:pt idx="528">
                  <c:v>11966.448523934912</c:v>
                </c:pt>
                <c:pt idx="529">
                  <c:v>12242.173303948151</c:v>
                </c:pt>
                <c:pt idx="530">
                  <c:v>11980.105648334235</c:v>
                </c:pt>
                <c:pt idx="531">
                  <c:v>11232.371765987595</c:v>
                </c:pt>
                <c:pt idx="532">
                  <c:v>9075.321432714165</c:v>
                </c:pt>
                <c:pt idx="533">
                  <c:v>7625.2504766953007</c:v>
                </c:pt>
                <c:pt idx="534">
                  <c:v>6894.8355206917759</c:v>
                </c:pt>
                <c:pt idx="535">
                  <c:v>432.44893873479214</c:v>
                </c:pt>
                <c:pt idx="536">
                  <c:v>-1390.8566272948449</c:v>
                </c:pt>
                <c:pt idx="537">
                  <c:v>-519.67235055755202</c:v>
                </c:pt>
                <c:pt idx="538">
                  <c:v>1.1814563549705781E-8</c:v>
                </c:pt>
                <c:pt idx="539">
                  <c:v>-1859.1924119843986</c:v>
                </c:pt>
                <c:pt idx="540">
                  <c:v>-387.23200115957138</c:v>
                </c:pt>
                <c:pt idx="541">
                  <c:v>1904.7661096478557</c:v>
                </c:pt>
                <c:pt idx="542">
                  <c:v>429.79709749096196</c:v>
                </c:pt>
                <c:pt idx="543">
                  <c:v>95.907746253004234</c:v>
                </c:pt>
                <c:pt idx="544">
                  <c:v>-205.0138998583563</c:v>
                </c:pt>
                <c:pt idx="545">
                  <c:v>-785.11209792553814</c:v>
                </c:pt>
                <c:pt idx="546">
                  <c:v>-615.92844564868892</c:v>
                </c:pt>
                <c:pt idx="547">
                  <c:v>-62.897457805601675</c:v>
                </c:pt>
                <c:pt idx="548">
                  <c:v>-312.78680904355679</c:v>
                </c:pt>
                <c:pt idx="549">
                  <c:v>-509.55141153714499</c:v>
                </c:pt>
                <c:pt idx="550">
                  <c:v>1768.6865584039508</c:v>
                </c:pt>
                <c:pt idx="551">
                  <c:v>1551.605742429115</c:v>
                </c:pt>
                <c:pt idx="552">
                  <c:v>310.63673027222944</c:v>
                </c:pt>
                <c:pt idx="553">
                  <c:v>-175.25262096572988</c:v>
                </c:pt>
                <c:pt idx="554">
                  <c:v>853.82573292286361</c:v>
                </c:pt>
                <c:pt idx="555">
                  <c:v>300.72753485568251</c:v>
                </c:pt>
                <c:pt idx="556">
                  <c:v>1040.9111871325265</c:v>
                </c:pt>
                <c:pt idx="557">
                  <c:v>1950.9421749755836</c:v>
                </c:pt>
                <c:pt idx="558">
                  <c:v>1090.0528237376211</c:v>
                </c:pt>
                <c:pt idx="559">
                  <c:v>87.131177626263934</c:v>
                </c:pt>
                <c:pt idx="560">
                  <c:v>1.2782081171280879E-8</c:v>
                </c:pt>
                <c:pt idx="561">
                  <c:v>-1777.2739215634319</c:v>
                </c:pt>
                <c:pt idx="562">
                  <c:v>-1830.0895200534364</c:v>
                </c:pt>
                <c:pt idx="563">
                  <c:v>-1384.7866084334037</c:v>
                </c:pt>
                <c:pt idx="564">
                  <c:v>-167.36120449951</c:v>
                </c:pt>
                <c:pt idx="565">
                  <c:v>-319.80566113451346</c:v>
                </c:pt>
                <c:pt idx="566">
                  <c:v>757.59153616269032</c:v>
                </c:pt>
                <c:pt idx="567">
                  <c:v>383.73402279739048</c:v>
                </c:pt>
                <c:pt idx="568">
                  <c:v>266.33580632540895</c:v>
                </c:pt>
                <c:pt idx="569">
                  <c:v>-474.29196449372728</c:v>
                </c:pt>
                <c:pt idx="570">
                  <c:v>-702.73642112873586</c:v>
                </c:pt>
                <c:pt idx="571">
                  <c:v>-1798.1768539963466</c:v>
                </c:pt>
                <c:pt idx="572">
                  <c:v>-2653.7601748945413</c:v>
                </c:pt>
                <c:pt idx="573">
                  <c:v>-2826.1583913665177</c:v>
                </c:pt>
                <c:pt idx="574">
                  <c:v>-871.78616218568959</c:v>
                </c:pt>
                <c:pt idx="575">
                  <c:v>-385.23061882068976</c:v>
                </c:pt>
                <c:pt idx="576">
                  <c:v>27.166578476512484</c:v>
                </c:pt>
                <c:pt idx="577">
                  <c:v>1273.3090651111634</c:v>
                </c:pt>
                <c:pt idx="578">
                  <c:v>1505.623951080388</c:v>
                </c:pt>
                <c:pt idx="579">
                  <c:v>1375.2368376570271</c:v>
                </c:pt>
                <c:pt idx="580">
                  <c:v>1.2783402780769393E-8</c:v>
                </c:pt>
                <c:pt idx="581">
                  <c:v>-930.51072170743168</c:v>
                </c:pt>
                <c:pt idx="582">
                  <c:v>-116.23584935306985</c:v>
                </c:pt>
                <c:pt idx="583">
                  <c:v>-131.64001574550699</c:v>
                </c:pt>
                <c:pt idx="584">
                  <c:v>-284.23712956030101</c:v>
                </c:pt>
                <c:pt idx="585">
                  <c:v>1093.3730821360155</c:v>
                </c:pt>
                <c:pt idx="586">
                  <c:v>1892.0744328935264</c:v>
                </c:pt>
                <c:pt idx="587">
                  <c:v>979.97804266582136</c:v>
                </c:pt>
                <c:pt idx="588">
                  <c:v>550.45199121121084</c:v>
                </c:pt>
                <c:pt idx="589">
                  <c:v>745.85487739641383</c:v>
                </c:pt>
                <c:pt idx="590">
                  <c:v>-305.53491090724958</c:v>
                </c:pt>
                <c:pt idx="591">
                  <c:v>147.33734905930982</c:v>
                </c:pt>
                <c:pt idx="592">
                  <c:v>-288.26112644866538</c:v>
                </c:pt>
                <c:pt idx="593">
                  <c:v>-623.78717790328119</c:v>
                </c:pt>
                <c:pt idx="594">
                  <c:v>-1137.3842917180777</c:v>
                </c:pt>
                <c:pt idx="595">
                  <c:v>1272.2259199781861</c:v>
                </c:pt>
                <c:pt idx="596">
                  <c:v>1715.9272707357406</c:v>
                </c:pt>
                <c:pt idx="597">
                  <c:v>1152.8308805080433</c:v>
                </c:pt>
                <c:pt idx="598">
                  <c:v>494.30482905343058</c:v>
                </c:pt>
                <c:pt idx="599">
                  <c:v>865.70771523863687</c:v>
                </c:pt>
                <c:pt idx="600">
                  <c:v>580.31792693497255</c:v>
                </c:pt>
                <c:pt idx="601">
                  <c:v>-152.98072230746573</c:v>
                </c:pt>
                <c:pt idx="602">
                  <c:v>1.2572513696795795E-8</c:v>
                </c:pt>
                <c:pt idx="603">
                  <c:v>-671.63846401563819</c:v>
                </c:pt>
                <c:pt idx="604">
                  <c:v>3116.1849951587074</c:v>
                </c:pt>
                <c:pt idx="605">
                  <c:v>2017.5151766268591</c:v>
                </c:pt>
                <c:pt idx="606">
                  <c:v>3208.4286926195359</c:v>
                </c:pt>
                <c:pt idx="607">
                  <c:v>2663.7896909605402</c:v>
                </c:pt>
                <c:pt idx="608">
                  <c:v>2757.8682449260846</c:v>
                </c:pt>
                <c:pt idx="609">
                  <c:v>2067.8963392257469</c:v>
                </c:pt>
                <c:pt idx="610">
                  <c:v>1068.4807975160948</c:v>
                </c:pt>
                <c:pt idx="611">
                  <c:v>315.39431350871303</c:v>
                </c:pt>
                <c:pt idx="612">
                  <c:v>-575.24468815027922</c:v>
                </c:pt>
                <c:pt idx="613">
                  <c:v>-325.35602116618207</c:v>
                </c:pt>
                <c:pt idx="614">
                  <c:v>-719.78541245672329</c:v>
                </c:pt>
                <c:pt idx="615">
                  <c:v>-582.20095416637071</c:v>
                </c:pt>
                <c:pt idx="616">
                  <c:v>-66.287438173725832</c:v>
                </c:pt>
                <c:pt idx="617">
                  <c:v>125.07356016728178</c:v>
                </c:pt>
                <c:pt idx="618">
                  <c:v>1597.1521141328067</c:v>
                </c:pt>
                <c:pt idx="619">
                  <c:v>1257.180208432467</c:v>
                </c:pt>
                <c:pt idx="620">
                  <c:v>530.76466672281913</c:v>
                </c:pt>
                <c:pt idx="621">
                  <c:v>174.678182715437</c:v>
                </c:pt>
                <c:pt idx="622">
                  <c:v>-731.96081894355416</c:v>
                </c:pt>
                <c:pt idx="623">
                  <c:v>-1471.8822649780022</c:v>
                </c:pt>
                <c:pt idx="624">
                  <c:v>-1269.8541706783435</c:v>
                </c:pt>
                <c:pt idx="625">
                  <c:v>1.3348198990570381E-8</c:v>
                </c:pt>
                <c:pt idx="626">
                  <c:v>1955.7171040029184</c:v>
                </c:pt>
                <c:pt idx="627">
                  <c:v>1448.3557531343224</c:v>
                </c:pt>
                <c:pt idx="628">
                  <c:v>2100.1773848185558</c:v>
                </c:pt>
                <c:pt idx="629">
                  <c:v>1985.0252686109336</c:v>
                </c:pt>
                <c:pt idx="630">
                  <c:v>719.0462661204358</c:v>
                </c:pt>
                <c:pt idx="631">
                  <c:v>-102.27413675406171</c:v>
                </c:pt>
                <c:pt idx="632">
                  <c:v>358.11385358160516</c:v>
                </c:pt>
                <c:pt idx="633">
                  <c:v>-43.501976931421837</c:v>
                </c:pt>
                <c:pt idx="634">
                  <c:v>69.345906860958195</c:v>
                </c:pt>
                <c:pt idx="635">
                  <c:v>1356.3669043704565</c:v>
                </c:pt>
                <c:pt idx="636">
                  <c:v>2186.7886327011624</c:v>
                </c:pt>
                <c:pt idx="637">
                  <c:v>837.94446508190322</c:v>
                </c:pt>
                <c:pt idx="638">
                  <c:v>2079.3286345688111</c:v>
                </c:pt>
                <c:pt idx="639">
                  <c:v>1629.1765183611878</c:v>
                </c:pt>
                <c:pt idx="640">
                  <c:v>786.19751587069061</c:v>
                </c:pt>
                <c:pt idx="641">
                  <c:v>242.87711299618604</c:v>
                </c:pt>
                <c:pt idx="642">
                  <c:v>-395.73489666814578</c:v>
                </c:pt>
                <c:pt idx="643">
                  <c:v>-340.35072718117135</c:v>
                </c:pt>
                <c:pt idx="644">
                  <c:v>-784.50284338879123</c:v>
                </c:pt>
                <c:pt idx="645">
                  <c:v>-659.48184587928722</c:v>
                </c:pt>
                <c:pt idx="646">
                  <c:v>1.3331373338587582E-8</c:v>
                </c:pt>
                <c:pt idx="647">
                  <c:v>-510.97091949904035</c:v>
                </c:pt>
                <c:pt idx="648">
                  <c:v>-833.24380118674321</c:v>
                </c:pt>
                <c:pt idx="649">
                  <c:v>-1948.6502375054265</c:v>
                </c:pt>
                <c:pt idx="650">
                  <c:v>332.3787806044088</c:v>
                </c:pt>
                <c:pt idx="651">
                  <c:v>121.06689243206637</c:v>
                </c:pt>
                <c:pt idx="652">
                  <c:v>-108.15177430282037</c:v>
                </c:pt>
                <c:pt idx="653">
                  <c:v>-698.28120824910206</c:v>
                </c:pt>
                <c:pt idx="654">
                  <c:v>-159.25219013921424</c:v>
                </c:pt>
                <c:pt idx="655">
                  <c:v>-3.5640783115336205</c:v>
                </c:pt>
                <c:pt idx="656">
                  <c:v>1463.2871352266727</c:v>
                </c:pt>
                <c:pt idx="657">
                  <c:v>2418.7259031116546</c:v>
                </c:pt>
                <c:pt idx="658">
                  <c:v>1454.9059762198515</c:v>
                </c:pt>
                <c:pt idx="659">
                  <c:v>2599.9349943297361</c:v>
                </c:pt>
                <c:pt idx="660">
                  <c:v>1090.6231061574304</c:v>
                </c:pt>
                <c:pt idx="661">
                  <c:v>344.6550018959199</c:v>
                </c:pt>
                <c:pt idx="662">
                  <c:v>-61.963731820915598</c:v>
                </c:pt>
                <c:pt idx="663">
                  <c:v>-770.6930987852445</c:v>
                </c:pt>
                <c:pt idx="664">
                  <c:v>-700.66408067536258</c:v>
                </c:pt>
                <c:pt idx="665">
                  <c:v>164.02403115232971</c:v>
                </c:pt>
                <c:pt idx="666">
                  <c:v>-264.94407310918047</c:v>
                </c:pt>
                <c:pt idx="667">
                  <c:v>1.4443173768086126E-8</c:v>
                </c:pt>
                <c:pt idx="668">
                  <c:v>-173.64513206546707</c:v>
                </c:pt>
                <c:pt idx="669">
                  <c:v>858.39303251070351</c:v>
                </c:pt>
                <c:pt idx="670">
                  <c:v>-1524.3422456107019</c:v>
                </c:pt>
                <c:pt idx="671">
                  <c:v>-1756.7607593343603</c:v>
                </c:pt>
                <c:pt idx="672">
                  <c:v>-686.82270771807885</c:v>
                </c:pt>
                <c:pt idx="673">
                  <c:v>-784.32747348632711</c:v>
                </c:pt>
                <c:pt idx="674">
                  <c:v>-289.15903582343759</c:v>
                </c:pt>
                <c:pt idx="675">
                  <c:v>565.08426133892726</c:v>
                </c:pt>
                <c:pt idx="676">
                  <c:v>1047.3753933796488</c:v>
                </c:pt>
                <c:pt idx="677">
                  <c:v>1814.9331197707941</c:v>
                </c:pt>
                <c:pt idx="678">
                  <c:v>1201.5702101681532</c:v>
                </c:pt>
                <c:pt idx="679">
                  <c:v>-1137.8608756648382</c:v>
                </c:pt>
                <c:pt idx="680">
                  <c:v>-1614.279389388495</c:v>
                </c:pt>
                <c:pt idx="681">
                  <c:v>276.01687669606713</c:v>
                </c:pt>
                <c:pt idx="682">
                  <c:v>-249.48788907217624</c:v>
                </c:pt>
                <c:pt idx="683">
                  <c:v>522.68054859071344</c:v>
                </c:pt>
                <c:pt idx="684">
                  <c:v>920.92384575309904</c:v>
                </c:pt>
                <c:pt idx="685">
                  <c:v>564.50533202943825</c:v>
                </c:pt>
                <c:pt idx="686">
                  <c:v>-207.19840188595106</c:v>
                </c:pt>
                <c:pt idx="687">
                  <c:v>-1.703167654200513</c:v>
                </c:pt>
                <c:pt idx="688">
                  <c:v>1.5422267463094386E-8</c:v>
                </c:pt>
                <c:pt idx="689">
                  <c:v>-134.94001713992057</c:v>
                </c:pt>
                <c:pt idx="690">
                  <c:v>-669.47281621574405</c:v>
                </c:pt>
                <c:pt idx="691">
                  <c:v>-585.04151275676759</c:v>
                </c:pt>
                <c:pt idx="692">
                  <c:v>-655.39202943859652</c:v>
                </c:pt>
                <c:pt idx="693">
                  <c:v>-194.63177195468381</c:v>
                </c:pt>
                <c:pt idx="694">
                  <c:v>-798.40867204358358</c:v>
                </c:pt>
                <c:pt idx="695">
                  <c:v>102.48432085273737</c:v>
                </c:pt>
                <c:pt idx="696">
                  <c:v>859.58492592191567</c:v>
                </c:pt>
                <c:pt idx="697">
                  <c:v>-479.22914251003647</c:v>
                </c:pt>
                <c:pt idx="698">
                  <c:v>-1390.4126209605249</c:v>
                </c:pt>
                <c:pt idx="699">
                  <c:v>-502.51962806421125</c:v>
                </c:pt>
                <c:pt idx="700">
                  <c:v>-972.75444351304418</c:v>
                </c:pt>
                <c:pt idx="701">
                  <c:v>-1195.1049601948678</c:v>
                </c:pt>
                <c:pt idx="702">
                  <c:v>-126.34470271095779</c:v>
                </c:pt>
                <c:pt idx="703">
                  <c:v>666.87839720018712</c:v>
                </c:pt>
                <c:pt idx="704">
                  <c:v>692.77139009649625</c:v>
                </c:pt>
                <c:pt idx="705">
                  <c:v>2242.1155047438142</c:v>
                </c:pt>
                <c:pt idx="706">
                  <c:v>2213.0579267337253</c:v>
                </c:pt>
                <c:pt idx="707">
                  <c:v>1.5490513760596514E-8</c:v>
                </c:pt>
                <c:pt idx="708">
                  <c:v>2004.621743335153</c:v>
                </c:pt>
                <c:pt idx="709">
                  <c:v>-679.01591826952335</c:v>
                </c:pt>
                <c:pt idx="710">
                  <c:v>-1379.531379054481</c:v>
                </c:pt>
                <c:pt idx="711">
                  <c:v>-39.729752459279098</c:v>
                </c:pt>
                <c:pt idx="712">
                  <c:v>-2219.432589247991</c:v>
                </c:pt>
                <c:pt idx="713">
                  <c:v>-2676.0212668081831</c:v>
                </c:pt>
                <c:pt idx="714">
                  <c:v>-4559.0338488910329</c:v>
                </c:pt>
                <c:pt idx="715">
                  <c:v>-4727.2401494906662</c:v>
                </c:pt>
                <c:pt idx="716">
                  <c:v>-6108.4385228954679</c:v>
                </c:pt>
                <c:pt idx="717">
                  <c:v>-8361.1413596841594</c:v>
                </c:pt>
                <c:pt idx="718">
                  <c:v>-7400.768526093837</c:v>
                </c:pt>
                <c:pt idx="719">
                  <c:v>-8725.279000636503</c:v>
                </c:pt>
                <c:pt idx="720">
                  <c:v>-8366.4853012361418</c:v>
                </c:pt>
                <c:pt idx="721">
                  <c:v>-5198.6836746409626</c:v>
                </c:pt>
                <c:pt idx="722">
                  <c:v>-3728.3865114297405</c:v>
                </c:pt>
                <c:pt idx="723">
                  <c:v>-3048.9751889899394</c:v>
                </c:pt>
                <c:pt idx="724">
                  <c:v>-1442.9877710727976</c:v>
                </c:pt>
                <c:pt idx="725">
                  <c:v>668.2760910230852</c:v>
                </c:pt>
                <c:pt idx="726">
                  <c:v>-4563.0364416102666</c:v>
                </c:pt>
                <c:pt idx="727">
                  <c:v>-3955.625119170465</c:v>
                </c:pt>
                <c:pt idx="728">
                  <c:v>-2510.6377012533239</c:v>
                </c:pt>
                <c:pt idx="729">
                  <c:v>1.6637386579532176E-8</c:v>
                </c:pt>
                <c:pt idx="730">
                  <c:v>-2943.9350586661453</c:v>
                </c:pt>
                <c:pt idx="731">
                  <c:v>-3236.8829404716971</c:v>
                </c:pt>
                <c:pt idx="732">
                  <c:v>-1680.9273393982357</c:v>
                </c:pt>
                <c:pt idx="733">
                  <c:v>-319.61579046250904</c:v>
                </c:pt>
                <c:pt idx="734">
                  <c:v>-1254.9596145103383</c:v>
                </c:pt>
                <c:pt idx="735">
                  <c:v>-3469.5995046317353</c:v>
                </c:pt>
                <c:pt idx="736">
                  <c:v>-3584.9559458717708</c:v>
                </c:pt>
                <c:pt idx="737">
                  <c:v>-5004.1612274131767</c:v>
                </c:pt>
                <c:pt idx="738">
                  <c:v>-4974.8496784774561</c:v>
                </c:pt>
                <c:pt idx="739">
                  <c:v>-3418.0715554164617</c:v>
                </c:pt>
                <c:pt idx="740">
                  <c:v>-2101.728033678552</c:v>
                </c:pt>
                <c:pt idx="741">
                  <c:v>-2702.8836415836249</c:v>
                </c:pt>
                <c:pt idx="742">
                  <c:v>-530.87964029980458</c:v>
                </c:pt>
                <c:pt idx="743">
                  <c:v>-2116.2234643476349</c:v>
                </c:pt>
                <c:pt idx="744">
                  <c:v>-2870.8633544689878</c:v>
                </c:pt>
                <c:pt idx="745">
                  <c:v>-2465.2197957090175</c:v>
                </c:pt>
                <c:pt idx="746">
                  <c:v>-938.42507725043038</c:v>
                </c:pt>
                <c:pt idx="747">
                  <c:v>-362.11352831471174</c:v>
                </c:pt>
                <c:pt idx="748">
                  <c:v>1.6784042600193061E-8</c:v>
                </c:pt>
                <c:pt idx="749">
                  <c:v>719.22926428250571</c:v>
                </c:pt>
                <c:pt idx="750">
                  <c:v>1325.7309367098896</c:v>
                </c:pt>
                <c:pt idx="751">
                  <c:v>-170.21592785309122</c:v>
                </c:pt>
                <c:pt idx="752">
                  <c:v>-812.40590599192399</c:v>
                </c:pt>
                <c:pt idx="753">
                  <c:v>-2262.5397418951379</c:v>
                </c:pt>
                <c:pt idx="754">
                  <c:v>-2338.9543386289201</c:v>
                </c:pt>
                <c:pt idx="755">
                  <c:v>-3210.7477292645176</c:v>
                </c:pt>
                <c:pt idx="756">
                  <c:v>-4889.5545914734503</c:v>
                </c:pt>
                <c:pt idx="757">
                  <c:v>-4603.7445696122813</c:v>
                </c:pt>
                <c:pt idx="758">
                  <c:v>-3331.8784055154911</c:v>
                </c:pt>
                <c:pt idx="759">
                  <c:v>-1756.4038601375203</c:v>
                </c:pt>
                <c:pt idx="760">
                  <c:v>-2034.7178717874356</c:v>
                </c:pt>
                <c:pt idx="761">
                  <c:v>-1280.6866753941085</c:v>
                </c:pt>
                <c:pt idx="762">
                  <c:v>-3105.8205112973201</c:v>
                </c:pt>
                <c:pt idx="763">
                  <c:v>-2312.2351080310209</c:v>
                </c:pt>
                <c:pt idx="764">
                  <c:v>-2789.0284986666093</c:v>
                </c:pt>
                <c:pt idx="765">
                  <c:v>-4334.8353608755415</c:v>
                </c:pt>
                <c:pt idx="766">
                  <c:v>-4354.025339014378</c:v>
                </c:pt>
                <c:pt idx="767">
                  <c:v>-2952.1591749175936</c:v>
                </c:pt>
                <c:pt idx="768">
                  <c:v>1.6750163922552019E-8</c:v>
                </c:pt>
                <c:pt idx="769">
                  <c:v>1947.1310069422141</c:v>
                </c:pt>
                <c:pt idx="770">
                  <c:v>743.5055345661392</c:v>
                </c:pt>
                <c:pt idx="771">
                  <c:v>449.14486571913312</c:v>
                </c:pt>
                <c:pt idx="772">
                  <c:v>2011.6384202694842</c:v>
                </c:pt>
                <c:pt idx="773">
                  <c:v>3774.933092235734</c:v>
                </c:pt>
                <c:pt idx="774">
                  <c:v>3551.3776902463246</c:v>
                </c:pt>
                <c:pt idx="775">
                  <c:v>2080.4412594743535</c:v>
                </c:pt>
                <c:pt idx="776">
                  <c:v>1501.4449717590878</c:v>
                </c:pt>
                <c:pt idx="777">
                  <c:v>3241.9385263094855</c:v>
                </c:pt>
                <c:pt idx="778">
                  <c:v>10192.233198275757</c:v>
                </c:pt>
                <c:pt idx="779">
                  <c:v>10989.251949275296</c:v>
                </c:pt>
                <c:pt idx="780">
                  <c:v>9632.3041687646328</c:v>
                </c:pt>
                <c:pt idx="781">
                  <c:v>9206.3078810493662</c:v>
                </c:pt>
                <c:pt idx="782">
                  <c:v>9479.8014355997657</c:v>
                </c:pt>
                <c:pt idx="783">
                  <c:v>7784.0961075660234</c:v>
                </c:pt>
                <c:pt idx="784">
                  <c:v>6720.5407055766073</c:v>
                </c:pt>
                <c:pt idx="785">
                  <c:v>4929.604274804633</c:v>
                </c:pt>
                <c:pt idx="786">
                  <c:v>4110.6079870893627</c:v>
                </c:pt>
                <c:pt idx="787">
                  <c:v>4350.1015416397659</c:v>
                </c:pt>
                <c:pt idx="788">
                  <c:v>3188.3962136059763</c:v>
                </c:pt>
                <c:pt idx="789">
                  <c:v>1957.8408116165658</c:v>
                </c:pt>
                <c:pt idx="790">
                  <c:v>316.9043808445922</c:v>
                </c:pt>
                <c:pt idx="791">
                  <c:v>1.8653565803106176E-8</c:v>
                </c:pt>
                <c:pt idx="792">
                  <c:v>-1865.1067327184571</c:v>
                </c:pt>
                <c:pt idx="793">
                  <c:v>-1064.9930363112476</c:v>
                </c:pt>
                <c:pt idx="794">
                  <c:v>-1916.4864126623033</c:v>
                </c:pt>
                <c:pt idx="795">
                  <c:v>-982.25672460370504</c:v>
                </c:pt>
                <c:pt idx="796">
                  <c:v>-1577.9882586456192</c:v>
                </c:pt>
                <c:pt idx="797">
                  <c:v>-523.20194810845373</c:v>
                </c:pt>
                <c:pt idx="798">
                  <c:v>-157.32550344540721</c:v>
                </c:pt>
                <c:pt idx="799">
                  <c:v>-714.64659779331271</c:v>
                </c:pt>
                <c:pt idx="800">
                  <c:v>-1724.3970744312346</c:v>
                </c:pt>
                <c:pt idx="801">
                  <c:v>-1834.1286084731473</c:v>
                </c:pt>
                <c:pt idx="802">
                  <c:v>-4539.9804309452193</c:v>
                </c:pt>
                <c:pt idx="803">
                  <c:v>544.04707487189989</c:v>
                </c:pt>
                <c:pt idx="804">
                  <c:v>-96.27401947599958</c:v>
                </c:pt>
                <c:pt idx="805">
                  <c:v>1017.9755038860379</c:v>
                </c:pt>
                <c:pt idx="806">
                  <c:v>1450.2439698441262</c:v>
                </c:pt>
                <c:pt idx="807">
                  <c:v>1182.0302803812992</c:v>
                </c:pt>
                <c:pt idx="808">
                  <c:v>1675.9067250443263</c:v>
                </c:pt>
                <c:pt idx="809">
                  <c:v>1882.5856306964181</c:v>
                </c:pt>
                <c:pt idx="810">
                  <c:v>1168.8351540585006</c:v>
                </c:pt>
                <c:pt idx="811">
                  <c:v>987.10362001658928</c:v>
                </c:pt>
                <c:pt idx="812">
                  <c:v>1.9015260477317497E-8</c:v>
                </c:pt>
                <c:pt idx="813">
                  <c:v>2648.3894430336532</c:v>
                </c:pt>
                <c:pt idx="814">
                  <c:v>827.72063644307696</c:v>
                </c:pt>
                <c:pt idx="815">
                  <c:v>850.96630228505899</c:v>
                </c:pt>
                <c:pt idx="816">
                  <c:v>329.45551834755133</c:v>
                </c:pt>
                <c:pt idx="817">
                  <c:v>833.76945035527046</c:v>
                </c:pt>
                <c:pt idx="818">
                  <c:v>774.15174050308997</c:v>
                </c:pt>
                <c:pt idx="819">
                  <c:v>515.18239682072181</c:v>
                </c:pt>
                <c:pt idx="820">
                  <c:v>1789.9232674097977</c:v>
                </c:pt>
                <c:pt idx="821">
                  <c:v>1907.4124834722927</c:v>
                </c:pt>
                <c:pt idx="822">
                  <c:v>1705.7264154800155</c:v>
                </c:pt>
                <c:pt idx="823">
                  <c:v>142.16159969415867</c:v>
                </c:pt>
                <c:pt idx="824">
                  <c:v>-685.43295349312223</c:v>
                </c:pt>
                <c:pt idx="825">
                  <c:v>181.30791709597747</c:v>
                </c:pt>
                <c:pt idx="826">
                  <c:v>-254.20286684152654</c:v>
                </c:pt>
                <c:pt idx="827">
                  <c:v>159.11106516619384</c:v>
                </c:pt>
                <c:pt idx="828">
                  <c:v>1405.4933553140309</c:v>
                </c:pt>
                <c:pt idx="829">
                  <c:v>751.52401163166621</c:v>
                </c:pt>
                <c:pt idx="830">
                  <c:v>639.2648822207716</c:v>
                </c:pt>
                <c:pt idx="831">
                  <c:v>796.75409828326667</c:v>
                </c:pt>
                <c:pt idx="832">
                  <c:v>660.06803029098546</c:v>
                </c:pt>
                <c:pt idx="833">
                  <c:v>1.9140998119837604E-8</c:v>
                </c:pt>
                <c:pt idx="834">
                  <c:v>-696.80964729614698</c:v>
                </c:pt>
                <c:pt idx="835">
                  <c:v>354.28156084515922</c:v>
                </c:pt>
                <c:pt idx="836">
                  <c:v>1876.3445422509933</c:v>
                </c:pt>
                <c:pt idx="837">
                  <c:v>2163.361639102674</c:v>
                </c:pt>
                <c:pt idx="838">
                  <c:v>1594.2014628295456</c:v>
                </c:pt>
                <c:pt idx="839">
                  <c:v>1556.7450316778638</c:v>
                </c:pt>
                <c:pt idx="840">
                  <c:v>844.25211559005493</c:v>
                </c:pt>
                <c:pt idx="841">
                  <c:v>-185.66663095627541</c:v>
                </c:pt>
                <c:pt idx="842">
                  <c:v>67.350465895410707</c:v>
                </c:pt>
                <c:pt idx="843">
                  <c:v>-724.80971037771872</c:v>
                </c:pt>
                <c:pt idx="844">
                  <c:v>-404.33129855759216</c:v>
                </c:pt>
                <c:pt idx="845">
                  <c:v>-615.63251402595847</c:v>
                </c:pt>
                <c:pt idx="846">
                  <c:v>-362.55126057228745</c:v>
                </c:pt>
                <c:pt idx="847">
                  <c:v>232.46583627936468</c:v>
                </c:pt>
                <c:pt idx="848">
                  <c:v>-320.6943399937677</c:v>
                </c:pt>
                <c:pt idx="849">
                  <c:v>1449.8492288545424</c:v>
                </c:pt>
                <c:pt idx="850">
                  <c:v>1052.3563127667301</c:v>
                </c:pt>
                <c:pt idx="851">
                  <c:v>219.43756622039996</c:v>
                </c:pt>
                <c:pt idx="852">
                  <c:v>338.45466307204453</c:v>
                </c:pt>
                <c:pt idx="853">
                  <c:v>-153.70551320108274</c:v>
                </c:pt>
                <c:pt idx="854">
                  <c:v>-235.16194435276401</c:v>
                </c:pt>
                <c:pt idx="855">
                  <c:v>2.0662838551288587E-8</c:v>
                </c:pt>
                <c:pt idx="856">
                  <c:v>-780.59359371702965</c:v>
                </c:pt>
                <c:pt idx="857">
                  <c:v>363.37562071522404</c:v>
                </c:pt>
                <c:pt idx="858">
                  <c:v>917.65702586848488</c:v>
                </c:pt>
                <c:pt idx="859">
                  <c:v>3093.2502448879832</c:v>
                </c:pt>
                <c:pt idx="860">
                  <c:v>2207.9453716149828</c:v>
                </c:pt>
                <c:pt idx="861">
                  <c:v>434.0066850977405</c:v>
                </c:pt>
                <c:pt idx="862">
                  <c:v>148.80090692450074</c:v>
                </c:pt>
                <c:pt idx="863">
                  <c:v>-714.9312935932744</c:v>
                </c:pt>
                <c:pt idx="864">
                  <c:v>-304.85215295108134</c:v>
                </c:pt>
                <c:pt idx="865">
                  <c:v>239.56084070190599</c:v>
                </c:pt>
                <c:pt idx="866">
                  <c:v>224.73935516254937</c:v>
                </c:pt>
                <c:pt idx="867">
                  <c:v>-272.22354619243299</c:v>
                </c:pt>
                <c:pt idx="868">
                  <c:v>1165.0442532897223</c:v>
                </c:pt>
                <c:pt idx="869">
                  <c:v>1370.123393931922</c:v>
                </c:pt>
                <c:pt idx="870">
                  <c:v>-103.18147934107355</c:v>
                </c:pt>
                <c:pt idx="871">
                  <c:v>-1342.1201658583386</c:v>
                </c:pt>
                <c:pt idx="872">
                  <c:v>-1138.3259440315812</c:v>
                </c:pt>
                <c:pt idx="873">
                  <c:v>-1131.0581445493574</c:v>
                </c:pt>
                <c:pt idx="874">
                  <c:v>-1138.9790039071647</c:v>
                </c:pt>
                <c:pt idx="875">
                  <c:v>2.0754214347107336E-8</c:v>
                </c:pt>
                <c:pt idx="876">
                  <c:v>1764.1205064488058</c:v>
                </c:pt>
                <c:pt idx="877">
                  <c:v>2794.6566864541714</c:v>
                </c:pt>
                <c:pt idx="878">
                  <c:v>2906.1211861789593</c:v>
                </c:pt>
                <c:pt idx="879">
                  <c:v>3195.0299899643878</c:v>
                </c:pt>
                <c:pt idx="880">
                  <c:v>2073.8206689223307</c:v>
                </c:pt>
                <c:pt idx="881">
                  <c:v>1773.5023323654798</c:v>
                </c:pt>
                <c:pt idx="882">
                  <c:v>798.07760088748034</c:v>
                </c:pt>
                <c:pt idx="883">
                  <c:v>519.10561015629264</c:v>
                </c:pt>
                <c:pt idx="884">
                  <c:v>416.01441394172025</c:v>
                </c:pt>
                <c:pt idx="885">
                  <c:v>754.80509289966358</c:v>
                </c:pt>
                <c:pt idx="886">
                  <c:v>1952.0337251183976</c:v>
                </c:pt>
                <c:pt idx="887">
                  <c:v>1503.1090055061236</c:v>
                </c:pt>
                <c:pt idx="888">
                  <c:v>1421.1370147749374</c:v>
                </c:pt>
                <c:pt idx="889">
                  <c:v>678.04581856036123</c:v>
                </c:pt>
                <c:pt idx="890">
                  <c:v>1827.836497518304</c:v>
                </c:pt>
                <c:pt idx="891">
                  <c:v>1414.518160961451</c:v>
                </c:pt>
                <c:pt idx="892">
                  <c:v>588.09342948345693</c:v>
                </c:pt>
                <c:pt idx="893">
                  <c:v>-150.8785612477335</c:v>
                </c:pt>
                <c:pt idx="894">
                  <c:v>-1010.9697574623091</c:v>
                </c:pt>
                <c:pt idx="895">
                  <c:v>-385.17907850436291</c:v>
                </c:pt>
                <c:pt idx="896">
                  <c:v>723.50258493871934</c:v>
                </c:pt>
                <c:pt idx="897">
                  <c:v>105.07785346071853</c:v>
                </c:pt>
                <c:pt idx="898">
                  <c:v>2.0828835545216862E-8</c:v>
                </c:pt>
                <c:pt idx="899">
                  <c:v>-788.26825852653246</c:v>
                </c:pt>
                <c:pt idx="900">
                  <c:v>-813.3598098652875</c:v>
                </c:pt>
                <c:pt idx="901">
                  <c:v>-2624.6094580644112</c:v>
                </c:pt>
                <c:pt idx="902">
                  <c:v>-2006.892628317607</c:v>
                </c:pt>
                <c:pt idx="903">
                  <c:v>-72.433167247343363</c:v>
                </c:pt>
                <c:pt idx="904">
                  <c:v>184.23721327135036</c:v>
                </c:pt>
                <c:pt idx="905">
                  <c:v>449.07121446222345</c:v>
                </c:pt>
                <c:pt idx="906">
                  <c:v>-58.147783458902495</c:v>
                </c:pt>
                <c:pt idx="907">
                  <c:v>314.75125949495003</c:v>
                </c:pt>
                <c:pt idx="908">
                  <c:v>1365.2512914025037</c:v>
                </c:pt>
                <c:pt idx="909">
                  <c:v>830.24537271219378</c:v>
                </c:pt>
                <c:pt idx="910">
                  <c:v>-1396.6371926503921</c:v>
                </c:pt>
                <c:pt idx="911">
                  <c:v>-1779.8561905715164</c:v>
                </c:pt>
                <c:pt idx="912">
                  <c:v>-155.95714761771478</c:v>
                </c:pt>
                <c:pt idx="913">
                  <c:v>-629.35616355890056</c:v>
                </c:pt>
                <c:pt idx="914">
                  <c:v>-160.68578304020804</c:v>
                </c:pt>
                <c:pt idx="915">
                  <c:v>1568.1482181507097</c:v>
                </c:pt>
                <c:pt idx="916">
                  <c:v>1034.9292202295958</c:v>
                </c:pt>
                <c:pt idx="917">
                  <c:v>216.82826318345167</c:v>
                </c:pt>
                <c:pt idx="918">
                  <c:v>420.42924724226202</c:v>
                </c:pt>
                <c:pt idx="919">
                  <c:v>2.0849370230280329E-8</c:v>
                </c:pt>
                <c:pt idx="920">
                  <c:v>539.26334676049362</c:v>
                </c:pt>
                <c:pt idx="921">
                  <c:v>-172.38462107661314</c:v>
                </c:pt>
                <c:pt idx="922">
                  <c:v>287.36974051845573</c:v>
                </c:pt>
                <c:pt idx="923">
                  <c:v>579.67583890540504</c:v>
                </c:pt>
                <c:pt idx="924">
                  <c:v>752.03441847895874</c:v>
                </c:pt>
                <c:pt idx="925">
                  <c:v>1956.7136776443842</c:v>
                </c:pt>
                <c:pt idx="926">
                  <c:v>1975.7217492142349</c:v>
                </c:pt>
                <c:pt idx="927">
                  <c:v>1591.574744295599</c:v>
                </c:pt>
                <c:pt idx="928">
                  <c:v>1647.9333238691527</c:v>
                </c:pt>
                <c:pt idx="929">
                  <c:v>89.934571188624659</c:v>
                </c:pt>
                <c:pt idx="930">
                  <c:v>-259.10508880140776</c:v>
                </c:pt>
                <c:pt idx="931">
                  <c:v>-303.92269747811258</c:v>
                </c:pt>
                <c:pt idx="932">
                  <c:v>-580.61659909117702</c:v>
                </c:pt>
                <c:pt idx="933">
                  <c:v>-147.25801951762685</c:v>
                </c:pt>
                <c:pt idx="934">
                  <c:v>1070.4212396478251</c:v>
                </c:pt>
                <c:pt idx="935">
                  <c:v>693.38157965779351</c:v>
                </c:pt>
                <c:pt idx="936">
                  <c:v>879.93654792206348</c:v>
                </c:pt>
                <c:pt idx="937">
                  <c:v>761.24264630901166</c:v>
                </c:pt>
                <c:pt idx="938">
                  <c:v>244.60122588256604</c:v>
                </c:pt>
                <c:pt idx="939">
                  <c:v>2.0929604716002359E-8</c:v>
                </c:pt>
                <c:pt idx="940">
                  <c:v>-1767.5102787177013</c:v>
                </c:pt>
                <c:pt idx="941">
                  <c:v>-1124.0243129042337</c:v>
                </c:pt>
                <c:pt idx="942">
                  <c:v>-1895.0143405409303</c:v>
                </c:pt>
                <c:pt idx="943">
                  <c:v>703.19977930720961</c:v>
                </c:pt>
                <c:pt idx="944">
                  <c:v>410.47077300222855</c:v>
                </c:pt>
                <c:pt idx="945">
                  <c:v>302.92043843986482</c:v>
                </c:pt>
                <c:pt idx="946">
                  <c:v>-424.30105244453898</c:v>
                </c:pt>
                <c:pt idx="947">
                  <c:v>735.79137912378724</c:v>
                </c:pt>
                <c:pt idx="948">
                  <c:v>-1715.1731727705549</c:v>
                </c:pt>
                <c:pt idx="949">
                  <c:v>-787.97090614018794</c:v>
                </c:pt>
                <c:pt idx="950">
                  <c:v>-745.76673380010413</c:v>
                </c:pt>
                <c:pt idx="951">
                  <c:v>-1610.4257962683314</c:v>
                </c:pt>
                <c:pt idx="952">
                  <c:v>1550.7883235797758</c:v>
                </c:pt>
                <c:pt idx="953">
                  <c:v>2375.0593172747967</c:v>
                </c:pt>
                <c:pt idx="954">
                  <c:v>2247.5089827124339</c:v>
                </c:pt>
                <c:pt idx="955">
                  <c:v>3415.2874918279872</c:v>
                </c:pt>
                <c:pt idx="956">
                  <c:v>2819.2608316824717</c:v>
                </c:pt>
                <c:pt idx="957">
                  <c:v>847.41537150191607</c:v>
                </c:pt>
                <c:pt idx="958">
                  <c:v>804.86503693955433</c:v>
                </c:pt>
                <c:pt idx="959">
                  <c:v>2.2339236238622107E-8</c:v>
                </c:pt>
                <c:pt idx="960">
                  <c:v>2419.5679305040649</c:v>
                </c:pt>
                <c:pt idx="961">
                  <c:v>2002.1797698848395</c:v>
                </c:pt>
                <c:pt idx="962">
                  <c:v>-1571.2256224355529</c:v>
                </c:pt>
                <c:pt idx="963">
                  <c:v>-1902.6303036962868</c:v>
                </c:pt>
                <c:pt idx="964">
                  <c:v>-1313.1162821297505</c:v>
                </c:pt>
                <c:pt idx="965">
                  <c:v>-1744.2944026940702</c:v>
                </c:pt>
                <c:pt idx="966">
                  <c:v>-3328.9154505827446</c:v>
                </c:pt>
                <c:pt idx="967">
                  <c:v>-5279.6079318550019</c:v>
                </c:pt>
                <c:pt idx="968">
                  <c:v>-5884.0126131157404</c:v>
                </c:pt>
                <c:pt idx="969">
                  <c:v>-6501.5794724437983</c:v>
                </c:pt>
                <c:pt idx="970">
                  <c:v>-5393.504492755761</c:v>
                </c:pt>
                <c:pt idx="971">
                  <c:v>-5563.4142240544979</c:v>
                </c:pt>
                <c:pt idx="972">
                  <c:v>-4581.1067053267279</c:v>
                </c:pt>
                <c:pt idx="973">
                  <c:v>-3981.5113865874664</c:v>
                </c:pt>
                <c:pt idx="974">
                  <c:v>-1455.0782459155585</c:v>
                </c:pt>
                <c:pt idx="975">
                  <c:v>-24.256366479887447</c:v>
                </c:pt>
                <c:pt idx="976">
                  <c:v>-622.51035276807897</c:v>
                </c:pt>
                <c:pt idx="977">
                  <c:v>-1314.2028340402883</c:v>
                </c:pt>
                <c:pt idx="978">
                  <c:v>-512.32331250809625</c:v>
                </c:pt>
                <c:pt idx="979">
                  <c:v>731.05218606732365</c:v>
                </c:pt>
                <c:pt idx="980">
                  <c:v>2.2908238861418795E-8</c:v>
                </c:pt>
                <c:pt idx="981">
                  <c:v>743.29370092816669</c:v>
                </c:pt>
                <c:pt idx="982">
                  <c:v>606.13458156697652</c:v>
                </c:pt>
                <c:pt idx="983">
                  <c:v>2122.024838921348</c:v>
                </c:pt>
                <c:pt idx="984">
                  <c:v>636.95436156117376</c:v>
                </c:pt>
                <c:pt idx="985">
                  <c:v>-1870.8305606334325</c:v>
                </c:pt>
                <c:pt idx="986">
                  <c:v>-1960.8538394781312</c:v>
                </c:pt>
                <c:pt idx="987">
                  <c:v>-2656.6810013167733</c:v>
                </c:pt>
                <c:pt idx="988">
                  <c:v>-2540.1195462638921</c:v>
                </c:pt>
                <c:pt idx="989">
                  <c:v>-378.19002362406673</c:v>
                </c:pt>
                <c:pt idx="990">
                  <c:v>37.470580340748768</c:v>
                </c:pt>
                <c:pt idx="991">
                  <c:v>1033.6474461492301</c:v>
                </c:pt>
                <c:pt idx="992">
                  <c:v>-173.54079290856612</c:v>
                </c:pt>
                <c:pt idx="993">
                  <c:v>-3001.6112702687342</c:v>
                </c:pt>
                <c:pt idx="994">
                  <c:v>-2577.3961924632736</c:v>
                </c:pt>
                <c:pt idx="995">
                  <c:v>-2460.4194713079742</c:v>
                </c:pt>
                <c:pt idx="996">
                  <c:v>-1260.2466331466183</c:v>
                </c:pt>
                <c:pt idx="997">
                  <c:v>-1062.6851780937452</c:v>
                </c:pt>
                <c:pt idx="998">
                  <c:v>-1432.755655453911</c:v>
                </c:pt>
                <c:pt idx="999">
                  <c:v>-527.54057764844811</c:v>
                </c:pt>
                <c:pt idx="1000">
                  <c:v>2.3065808818500955E-8</c:v>
                </c:pt>
                <c:pt idx="1001">
                  <c:v>-3010.4926104433302</c:v>
                </c:pt>
                <c:pt idx="1002">
                  <c:v>-2458.7705985144567</c:v>
                </c:pt>
                <c:pt idx="1003">
                  <c:v>-2616.476159038401</c:v>
                </c:pt>
                <c:pt idx="1004">
                  <c:v>-4255.9396683374844</c:v>
                </c:pt>
                <c:pt idx="1005">
                  <c:v>-4429.1893785841221</c:v>
                </c:pt>
                <c:pt idx="1006">
                  <c:v>-5730.0294331313125</c:v>
                </c:pt>
                <c:pt idx="1007">
                  <c:v>-6246.5914274980996</c:v>
                </c:pt>
                <c:pt idx="1008">
                  <c:v>-6686.3626054373099</c:v>
                </c:pt>
                <c:pt idx="1009">
                  <c:v>-6073.826114736391</c:v>
                </c:pt>
                <c:pt idx="1010">
                  <c:v>-5331.0758249830342</c:v>
                </c:pt>
                <c:pt idx="1011">
                  <c:v>-7731.2761368639021</c:v>
                </c:pt>
                <c:pt idx="1012">
                  <c:v>-7207.7657067141508</c:v>
                </c:pt>
                <c:pt idx="1013">
                  <c:v>-7909.5368846533529</c:v>
                </c:pt>
                <c:pt idx="1014">
                  <c:v>-7421.0003939524349</c:v>
                </c:pt>
                <c:pt idx="1015">
                  <c:v>-5956.682149715698</c:v>
                </c:pt>
                <c:pt idx="1016">
                  <c:v>-4821.4024428664288</c:v>
                </c:pt>
                <c:pt idx="1017">
                  <c:v>-4045.1736208056427</c:v>
                </c:pt>
                <c:pt idx="1018">
                  <c:v>29.362869895280255</c:v>
                </c:pt>
                <c:pt idx="1019">
                  <c:v>2.3319259412346582E-8</c:v>
                </c:pt>
                <c:pt idx="1020">
                  <c:v>2657.2523576587737</c:v>
                </c:pt>
                <c:pt idx="1021">
                  <c:v>3731.1621446852487</c:v>
                </c:pt>
                <c:pt idx="1022">
                  <c:v>5161.2285799138117</c:v>
                </c:pt>
                <c:pt idx="1023">
                  <c:v>-7932.6949173929588</c:v>
                </c:pt>
                <c:pt idx="1024">
                  <c:v>-7805.4992226767426</c:v>
                </c:pt>
                <c:pt idx="1025">
                  <c:v>-7600.2186283484452</c:v>
                </c:pt>
                <c:pt idx="1026">
                  <c:v>-7433.4665502114021</c:v>
                </c:pt>
                <c:pt idx="1027">
                  <c:v>-5832.1604053299025</c:v>
                </c:pt>
                <c:pt idx="1028">
                  <c:v>3445.9160973633143</c:v>
                </c:pt>
                <c:pt idx="1029">
                  <c:v>3516.1117920795282</c:v>
                </c:pt>
                <c:pt idx="1030">
                  <c:v>3821.009427320721</c:v>
                </c:pt>
                <c:pt idx="1031">
                  <c:v>5078.6078809910532</c:v>
                </c:pt>
                <c:pt idx="1032">
                  <c:v>3512.9140258726175</c:v>
                </c:pt>
                <c:pt idx="1033">
                  <c:v>2416.9905285658006</c:v>
                </c:pt>
                <c:pt idx="1034">
                  <c:v>1750.1862232820185</c:v>
                </c:pt>
                <c:pt idx="1035">
                  <c:v>3179.4668176102318</c:v>
                </c:pt>
                <c:pt idx="1036">
                  <c:v>2492.2188957472777</c:v>
                </c:pt>
                <c:pt idx="1037">
                  <c:v>2369.5250406288455</c:v>
                </c:pt>
                <c:pt idx="1038">
                  <c:v>4267.6015433219909</c:v>
                </c:pt>
                <c:pt idx="1039">
                  <c:v>2810.7972380382098</c:v>
                </c:pt>
                <c:pt idx="1040">
                  <c:v>1379.0778323665052</c:v>
                </c:pt>
                <c:pt idx="1041">
                  <c:v>778.82991050354849</c:v>
                </c:pt>
                <c:pt idx="1042">
                  <c:v>2.317449343536282E-8</c:v>
                </c:pt>
                <c:pt idx="1043">
                  <c:v>1784.8655287067054</c:v>
                </c:pt>
                <c:pt idx="1044">
                  <c:v>-53.311450335660084</c:v>
                </c:pt>
                <c:pt idx="1045">
                  <c:v>-227.45736465377783</c:v>
                </c:pt>
                <c:pt idx="1046">
                  <c:v>-139.6094473226851</c:v>
                </c:pt>
                <c:pt idx="1047">
                  <c:v>329.84662945500224</c:v>
                </c:pt>
                <c:pt idx="1048">
                  <c:v>537.70375863317372</c:v>
                </c:pt>
                <c:pt idx="1049">
                  <c:v>1339.0758480036075</c:v>
                </c:pt>
                <c:pt idx="1050">
                  <c:v>443.61628313116114</c:v>
                </c:pt>
                <c:pt idx="1051">
                  <c:v>1219.4642004622524</c:v>
                </c:pt>
                <c:pt idx="1052">
                  <c:v>2386.9202772399362</c:v>
                </c:pt>
                <c:pt idx="1053">
                  <c:v>-8657.5834981784847</c:v>
                </c:pt>
                <c:pt idx="1054">
                  <c:v>980.09896733123423</c:v>
                </c:pt>
                <c:pt idx="1055">
                  <c:v>-1062.3605975412072</c:v>
                </c:pt>
                <c:pt idx="1056">
                  <c:v>866.48731978988872</c:v>
                </c:pt>
                <c:pt idx="1057">
                  <c:v>1292.9433965675789</c:v>
                </c:pt>
                <c:pt idx="1058">
                  <c:v>1505.8005257458069</c:v>
                </c:pt>
                <c:pt idx="1059">
                  <c:v>919.17261511624281</c:v>
                </c:pt>
                <c:pt idx="1060">
                  <c:v>1432.7130502438022</c:v>
                </c:pt>
                <c:pt idx="1061">
                  <c:v>1230.5609675748933</c:v>
                </c:pt>
                <c:pt idx="1062">
                  <c:v>2.326669346075505E-8</c:v>
                </c:pt>
                <c:pt idx="1063">
                  <c:v>45.242130862294822</c:v>
                </c:pt>
                <c:pt idx="1064">
                  <c:v>1050.8085969861672</c:v>
                </c:pt>
                <c:pt idx="1065">
                  <c:v>2156.6539282709</c:v>
                </c:pt>
                <c:pt idx="1066">
                  <c:v>1490.0127319185344</c:v>
                </c:pt>
                <c:pt idx="1067">
                  <c:v>1931.3534167940638</c:v>
                </c:pt>
                <c:pt idx="1068">
                  <c:v>3087.3593801847137</c:v>
                </c:pt>
                <c:pt idx="1069">
                  <c:v>2300.1800431810416</c:v>
                </c:pt>
                <c:pt idx="1070">
                  <c:v>1747.5909749143284</c:v>
                </c:pt>
                <c:pt idx="1071">
                  <c:v>1684.9497785619599</c:v>
                </c:pt>
                <c:pt idx="1072">
                  <c:v>252.29046343748905</c:v>
                </c:pt>
                <c:pt idx="1073">
                  <c:v>-897.68785165051258</c:v>
                </c:pt>
                <c:pt idx="1074">
                  <c:v>-1257.1405404454674</c:v>
                </c:pt>
                <c:pt idx="1075">
                  <c:v>-1299.7296087121811</c:v>
                </c:pt>
                <c:pt idx="1076">
                  <c:v>-1229.3708050645428</c:v>
                </c:pt>
                <c:pt idx="1077">
                  <c:v>1041.9698798109712</c:v>
                </c:pt>
                <c:pt idx="1078">
                  <c:v>2066.9758432016424</c:v>
                </c:pt>
                <c:pt idx="1079">
                  <c:v>1594.796506197973</c:v>
                </c:pt>
                <c:pt idx="1080">
                  <c:v>700.20743793126621</c:v>
                </c:pt>
                <c:pt idx="1081">
                  <c:v>37.566241578900303</c:v>
                </c:pt>
                <c:pt idx="1082">
                  <c:v>-535.09307354556893</c:v>
                </c:pt>
                <c:pt idx="1083">
                  <c:v>-593.08711015491372</c:v>
                </c:pt>
                <c:pt idx="1084">
                  <c:v>2.3219399736262858E-8</c:v>
                </c:pt>
                <c:pt idx="1085">
                  <c:v>-1354.233002508236</c:v>
                </c:pt>
                <c:pt idx="1086">
                  <c:v>1212.3420717118743</c:v>
                </c:pt>
                <c:pt idx="1087">
                  <c:v>663.8043429515634</c:v>
                </c:pt>
                <c:pt idx="1088">
                  <c:v>420.03073656559479</c:v>
                </c:pt>
                <c:pt idx="1089">
                  <c:v>1263.3619863643712</c:v>
                </c:pt>
                <c:pt idx="1090">
                  <c:v>779.87818092872305</c:v>
                </c:pt>
                <c:pt idx="1091">
                  <c:v>-288.34698344993683</c:v>
                </c:pt>
                <c:pt idx="1092">
                  <c:v>-440.40029499282855</c:v>
                </c:pt>
                <c:pt idx="1093">
                  <c:v>-1392.1739013788017</c:v>
                </c:pt>
                <c:pt idx="1094">
                  <c:v>-1238.3914350521718</c:v>
                </c:pt>
                <c:pt idx="1095">
                  <c:v>-438.62033914466451</c:v>
                </c:pt>
                <c:pt idx="1096">
                  <c:v>-170.89213239038793</c:v>
                </c:pt>
                <c:pt idx="1097">
                  <c:v>877.05455606666521</c:v>
                </c:pt>
                <c:pt idx="1098">
                  <c:v>311.28094968069684</c:v>
                </c:pt>
                <c:pt idx="1099">
                  <c:v>2093.0634160072755</c:v>
                </c:pt>
                <c:pt idx="1100">
                  <c:v>1544.5796105716308</c:v>
                </c:pt>
                <c:pt idx="1101">
                  <c:v>836.35444619297232</c:v>
                </c:pt>
                <c:pt idx="1102">
                  <c:v>65.301134650086283</c:v>
                </c:pt>
                <c:pt idx="1103">
                  <c:v>-735.47247173588084</c:v>
                </c:pt>
                <c:pt idx="1104">
                  <c:v>-1102.6900054092475</c:v>
                </c:pt>
                <c:pt idx="1105">
                  <c:v>-1169.1738108448969</c:v>
                </c:pt>
                <c:pt idx="1106">
                  <c:v>2.3248048819368705E-8</c:v>
                </c:pt>
                <c:pt idx="1107">
                  <c:v>2988.6778314191752</c:v>
                </c:pt>
                <c:pt idx="1108">
                  <c:v>1051.5286471926124</c:v>
                </c:pt>
                <c:pt idx="1109">
                  <c:v>2921.4105153999626</c:v>
                </c:pt>
                <c:pt idx="1110">
                  <c:v>1413.4795292241381</c:v>
                </c:pt>
                <c:pt idx="1111">
                  <c:v>822.70629121506647</c:v>
                </c:pt>
                <c:pt idx="1112">
                  <c:v>1127.5187730746709</c:v>
                </c:pt>
                <c:pt idx="1113">
                  <c:v>465.48500935357788</c:v>
                </c:pt>
                <c:pt idx="1114">
                  <c:v>43.666471420394203</c:v>
                </c:pt>
                <c:pt idx="1115">
                  <c:v>1155.7354852445733</c:v>
                </c:pt>
                <c:pt idx="1116">
                  <c:v>874.0804489274085</c:v>
                </c:pt>
                <c:pt idx="1117">
                  <c:v>657.89293078701007</c:v>
                </c:pt>
                <c:pt idx="1118">
                  <c:v>773.47083273765247</c:v>
                </c:pt>
                <c:pt idx="1119">
                  <c:v>486.6522948044709</c:v>
                </c:pt>
                <c:pt idx="1120">
                  <c:v>-733.27869137135474</c:v>
                </c:pt>
                <c:pt idx="1121">
                  <c:v>-1861.0519293804418</c:v>
                </c:pt>
                <c:pt idx="1122">
                  <c:v>-2242.239447520833</c:v>
                </c:pt>
                <c:pt idx="1123">
                  <c:v>-1802.2732112419285</c:v>
                </c:pt>
                <c:pt idx="1124">
                  <c:v>-1958.0917491751136</c:v>
                </c:pt>
                <c:pt idx="1125">
                  <c:v>-1248.0227353509358</c:v>
                </c:pt>
                <c:pt idx="1126">
                  <c:v>2.3294660422834568E-8</c:v>
                </c:pt>
                <c:pt idx="1127">
                  <c:v>-214.36225273508009</c:v>
                </c:pt>
                <c:pt idx="1128">
                  <c:v>69.72397737803206</c:v>
                </c:pt>
                <c:pt idx="1129">
                  <c:v>425.86114205034937</c:v>
                </c:pt>
                <c:pt idx="1130">
                  <c:v>1996.5215516499975</c:v>
                </c:pt>
                <c:pt idx="1131">
                  <c:v>1688.3906938630353</c:v>
                </c:pt>
                <c:pt idx="1132">
                  <c:v>1355.8365913786474</c:v>
                </c:pt>
                <c:pt idx="1133">
                  <c:v>1036.4750305379762</c:v>
                </c:pt>
                <c:pt idx="1134">
                  <c:v>460.81608265741454</c:v>
                </c:pt>
                <c:pt idx="1135">
                  <c:v>1617.4764922570248</c:v>
                </c:pt>
                <c:pt idx="1136">
                  <c:v>2527.3456344700726</c:v>
                </c:pt>
                <c:pt idx="1137">
                  <c:v>2497.6179295589291</c:v>
                </c:pt>
                <c:pt idx="1138">
                  <c:v>2985.4233615283651</c:v>
                </c:pt>
                <c:pt idx="1139">
                  <c:v>4641.7644136478057</c:v>
                </c:pt>
                <c:pt idx="1140">
                  <c:v>-881.15193205513697</c:v>
                </c:pt>
                <c:pt idx="1141">
                  <c:v>-1537.7060345395239</c:v>
                </c:pt>
                <c:pt idx="1142">
                  <c:v>-1796.0675953801956</c:v>
                </c:pt>
                <c:pt idx="1143">
                  <c:v>-2596.7265432607519</c:v>
                </c:pt>
                <c:pt idx="1144">
                  <c:v>-2029.0661336610849</c:v>
                </c:pt>
                <c:pt idx="1145">
                  <c:v>798.80300855189921</c:v>
                </c:pt>
                <c:pt idx="1146">
                  <c:v>15.248906067508642</c:v>
                </c:pt>
                <c:pt idx="1147">
                  <c:v>77.8873452268368</c:v>
                </c:pt>
                <c:pt idx="1148">
                  <c:v>2.3792310344106227E-8</c:v>
                </c:pt>
                <c:pt idx="1149">
                  <c:v>-2883.1561414455573</c:v>
                </c:pt>
                <c:pt idx="1150">
                  <c:v>-2288.3825214501931</c:v>
                </c:pt>
                <c:pt idx="1151">
                  <c:v>-3409.3350810250267</c:v>
                </c:pt>
                <c:pt idx="1152">
                  <c:v>-1322.505859948024</c:v>
                </c:pt>
                <c:pt idx="1153">
                  <c:v>-1053.1014691279638</c:v>
                </c:pt>
                <c:pt idx="1154">
                  <c:v>-581.5114872674493</c:v>
                </c:pt>
                <c:pt idx="1155">
                  <c:v>613.39643590731532</c:v>
                </c:pt>
                <c:pt idx="1156">
                  <c:v>-273.4026255526087</c:v>
                </c:pt>
                <c:pt idx="1157">
                  <c:v>-259.71297411837816</c:v>
                </c:pt>
                <c:pt idx="1158">
                  <c:v>-166.4119448147147</c:v>
                </c:pt>
                <c:pt idx="1159">
                  <c:v>-396.02604414772009</c:v>
                </c:pt>
                <c:pt idx="1160">
                  <c:v>-1760.4722112615809</c:v>
                </c:pt>
                <c:pt idx="1161">
                  <c:v>-171.2712727215735</c:v>
                </c:pt>
                <c:pt idx="1162">
                  <c:v>-108.58162128734369</c:v>
                </c:pt>
                <c:pt idx="1163">
                  <c:v>-18.177230467279117</c:v>
                </c:pt>
                <c:pt idx="1164">
                  <c:v>913.41275139321942</c:v>
                </c:pt>
                <c:pt idx="1165">
                  <c:v>947.32067456798313</c:v>
                </c:pt>
                <c:pt idx="1166">
                  <c:v>691.52161310806002</c:v>
                </c:pt>
                <c:pt idx="1167">
                  <c:v>516.21126454229807</c:v>
                </c:pt>
                <c:pt idx="1168">
                  <c:v>2.4939936338341795E-8</c:v>
                </c:pt>
                <c:pt idx="1169">
                  <c:v>768.13220991446235</c:v>
                </c:pt>
                <c:pt idx="1170">
                  <c:v>3770.4170718065216</c:v>
                </c:pt>
                <c:pt idx="1171">
                  <c:v>-1807.213319253673</c:v>
                </c:pt>
                <c:pt idx="1172">
                  <c:v>-1155.4147919954594</c:v>
                </c:pt>
                <c:pt idx="1173">
                  <c:v>89.138548816601315</c:v>
                </c:pt>
                <c:pt idx="1174">
                  <c:v>1149.8737279622189</c:v>
                </c:pt>
                <c:pt idx="1175">
                  <c:v>1118.0813219296253</c:v>
                </c:pt>
                <c:pt idx="1176">
                  <c:v>1223.8798491878383</c:v>
                </c:pt>
                <c:pt idx="1177">
                  <c:v>-458.53509491111254</c:v>
                </c:pt>
                <c:pt idx="1178">
                  <c:v>-49.580945124153061</c:v>
                </c:pt>
                <c:pt idx="1179">
                  <c:v>1585.7597310605563</c:v>
                </c:pt>
                <c:pt idx="1180">
                  <c:v>196.68035754448169</c:v>
                </c:pt>
                <c:pt idx="1181">
                  <c:v>346.47888480269432</c:v>
                </c:pt>
                <c:pt idx="1182">
                  <c:v>1930.0322256147647</c:v>
                </c:pt>
                <c:pt idx="1183">
                  <c:v>1769.986375401724</c:v>
                </c:pt>
                <c:pt idx="1184">
                  <c:v>1196.327051586451</c:v>
                </c:pt>
                <c:pt idx="1185">
                  <c:v>1541.9291485147455</c:v>
                </c:pt>
                <c:pt idx="1186">
                  <c:v>383.7276757729594</c:v>
                </c:pt>
                <c:pt idx="1187">
                  <c:v>-894.71898341497104</c:v>
                </c:pt>
                <c:pt idx="1188">
                  <c:v>2.5049871510418598E-8</c:v>
                </c:pt>
                <c:pt idx="1189">
                  <c:v>-4705.3296213862268</c:v>
                </c:pt>
                <c:pt idx="1190">
                  <c:v>-3646.3139386858093</c:v>
                </c:pt>
                <c:pt idx="1191">
                  <c:v>-716.64868063045105</c:v>
                </c:pt>
                <c:pt idx="1192">
                  <c:v>-1401.6271603080345</c:v>
                </c:pt>
                <c:pt idx="1193">
                  <c:v>-1281.5007172918572</c:v>
                </c:pt>
                <c:pt idx="1194">
                  <c:v>-1470.2846409183394</c:v>
                </c:pt>
                <c:pt idx="1195">
                  <c:v>-1242.8277828977373</c:v>
                </c:pt>
                <c:pt idx="1196">
                  <c:v>-4541.206709893554</c:v>
                </c:pt>
                <c:pt idx="1197">
                  <c:v>-5426.1851895711052</c:v>
                </c:pt>
                <c:pt idx="1198">
                  <c:v>-4898.0587465549324</c:v>
                </c:pt>
                <c:pt idx="1199">
                  <c:v>-5433.5436394566896</c:v>
                </c:pt>
                <c:pt idx="1200">
                  <c:v>-6894.4135149486738</c:v>
                </c:pt>
                <c:pt idx="1201">
                  <c:v>-6080.7924419444935</c:v>
                </c:pt>
                <c:pt idx="1202">
                  <c:v>-5460.7709216220428</c:v>
                </c:pt>
                <c:pt idx="1203">
                  <c:v>2513.090722105323</c:v>
                </c:pt>
                <c:pt idx="1204">
                  <c:v>2667.9368201168813</c:v>
                </c:pt>
                <c:pt idx="1205">
                  <c:v>827.06373043644271</c:v>
                </c:pt>
                <c:pt idx="1206">
                  <c:v>6565.1901734526255</c:v>
                </c:pt>
                <c:pt idx="1207">
                  <c:v>2.6262569008395076E-8</c:v>
                </c:pt>
                <c:pt idx="1208">
                  <c:v>720.04456693206259</c:v>
                </c:pt>
                <c:pt idx="1209">
                  <c:v>-584.09754404374905</c:v>
                </c:pt>
                <c:pt idx="1210">
                  <c:v>-1031.1135165250907</c:v>
                </c:pt>
                <c:pt idx="1211">
                  <c:v>-1759.9615481072574</c:v>
                </c:pt>
                <c:pt idx="1212">
                  <c:v>-1999.3303912338827</c:v>
                </c:pt>
                <c:pt idx="1213">
                  <c:v>-3651.4629466783999</c:v>
                </c:pt>
                <c:pt idx="1214">
                  <c:v>-6754.6036666185209</c:v>
                </c:pt>
                <c:pt idx="1215">
                  <c:v>-6772.9554038334363</c:v>
                </c:pt>
                <c:pt idx="1216">
                  <c:v>-8374.9869874764117</c:v>
                </c:pt>
                <c:pt idx="1217">
                  <c:v>-7777.3558306030272</c:v>
                </c:pt>
                <c:pt idx="1218">
                  <c:v>-5511.2788635080815</c:v>
                </c:pt>
                <c:pt idx="1219">
                  <c:v>-6129.3755112961217</c:v>
                </c:pt>
                <c:pt idx="1220">
                  <c:v>-5450.7272485110325</c:v>
                </c:pt>
                <c:pt idx="1221">
                  <c:v>-3503.758832154047</c:v>
                </c:pt>
                <c:pt idx="1222">
                  <c:v>-917.12767528066797</c:v>
                </c:pt>
                <c:pt idx="1223">
                  <c:v>-2831.4737549960655</c:v>
                </c:pt>
                <c:pt idx="1224">
                  <c:v>-1911.6144749361467</c:v>
                </c:pt>
                <c:pt idx="1225">
                  <c:v>-923.25165159195069</c:v>
                </c:pt>
                <c:pt idx="1226">
                  <c:v>1275.9850982942439</c:v>
                </c:pt>
                <c:pt idx="1227">
                  <c:v>2.6928091756417416E-8</c:v>
                </c:pt>
                <c:pt idx="1228">
                  <c:v>5562.1778419360717</c:v>
                </c:pt>
                <c:pt idx="1229">
                  <c:v>5093.4166938340149</c:v>
                </c:pt>
                <c:pt idx="1230">
                  <c:v>6950.5946671136717</c:v>
                </c:pt>
                <c:pt idx="1231">
                  <c:v>5125.2747276634836</c:v>
                </c:pt>
                <c:pt idx="1232">
                  <c:v>3242.7968839948489</c:v>
                </c:pt>
                <c:pt idx="1233">
                  <c:v>2847.5789730961355</c:v>
                </c:pt>
                <c:pt idx="1234">
                  <c:v>1114.3271921062935</c:v>
                </c:pt>
                <c:pt idx="1235">
                  <c:v>1337.2397016022585</c:v>
                </c:pt>
                <c:pt idx="1236">
                  <c:v>2032.9197621520502</c:v>
                </c:pt>
                <c:pt idx="1237">
                  <c:v>3268.9045072181889</c:v>
                </c:pt>
                <c:pt idx="1238">
                  <c:v>4749.135618781751</c:v>
                </c:pt>
                <c:pt idx="1239">
                  <c:v>3440.5778745483431</c:v>
                </c:pt>
                <c:pt idx="1240">
                  <c:v>1956.2579350981473</c:v>
                </c:pt>
                <c:pt idx="1241">
                  <c:v>1066.7800914295403</c:v>
                </c:pt>
                <c:pt idx="1242">
                  <c:v>1248.5621805308219</c:v>
                </c:pt>
                <c:pt idx="1243">
                  <c:v>1419.3103995409724</c:v>
                </c:pt>
                <c:pt idx="1244">
                  <c:v>622.22290903693522</c:v>
                </c:pt>
                <c:pt idx="1245">
                  <c:v>200.90296958673133</c:v>
                </c:pt>
                <c:pt idx="1246">
                  <c:v>928.42512591807417</c:v>
                </c:pt>
                <c:pt idx="1247">
                  <c:v>1050.2072150193569</c:v>
                </c:pt>
                <c:pt idx="1248">
                  <c:v>2.6984025680576451E-8</c:v>
                </c:pt>
                <c:pt idx="1249">
                  <c:v>55.299896950955819</c:v>
                </c:pt>
                <c:pt idx="1250">
                  <c:v>275.83711915043818</c:v>
                </c:pt>
                <c:pt idx="1251">
                  <c:v>-3120.6545047428608</c:v>
                </c:pt>
                <c:pt idx="1252">
                  <c:v>-3127.0706051778288</c:v>
                </c:pt>
                <c:pt idx="1253">
                  <c:v>-3498.2845921055869</c:v>
                </c:pt>
                <c:pt idx="1254">
                  <c:v>-4017.621074767671</c:v>
                </c:pt>
                <c:pt idx="1255">
                  <c:v>-4750.2745464938089</c:v>
                </c:pt>
                <c:pt idx="1256">
                  <c:v>-4281.3108972836726</c:v>
                </c:pt>
                <c:pt idx="1257">
                  <c:v>-4711.7269977186434</c:v>
                </c:pt>
                <c:pt idx="1258">
                  <c:v>-6137.3928711978224</c:v>
                </c:pt>
                <c:pt idx="1259">
                  <c:v>-6841.8047861079785</c:v>
                </c:pt>
                <c:pt idx="1260">
                  <c:v>-7594.3066130311818</c:v>
                </c:pt>
                <c:pt idx="1261">
                  <c:v>-6160.3429638211201</c:v>
                </c:pt>
                <c:pt idx="1262">
                  <c:v>-4635.6137273825643</c:v>
                </c:pt>
                <c:pt idx="1263">
                  <c:v>-3790.3453199623809</c:v>
                </c:pt>
                <c:pt idx="1264">
                  <c:v>-3094.9987916885211</c:v>
                </c:pt>
                <c:pt idx="1265">
                  <c:v>514.96485752154649</c:v>
                </c:pt>
                <c:pt idx="1266">
                  <c:v>823.54875708658233</c:v>
                </c:pt>
                <c:pt idx="1267">
                  <c:v>2.7308033168083057E-8</c:v>
                </c:pt>
                <c:pt idx="1268">
                  <c:v>2501.8957599086311</c:v>
                </c:pt>
                <c:pt idx="1269">
                  <c:v>1673.1815826249513</c:v>
                </c:pt>
                <c:pt idx="1270">
                  <c:v>88.513118267832397</c:v>
                </c:pt>
                <c:pt idx="1271">
                  <c:v>-77.106895911642653</c:v>
                </c:pt>
                <c:pt idx="1272">
                  <c:v>-24.858063513113578</c:v>
                </c:pt>
                <c:pt idx="1273">
                  <c:v>93.435389562122168</c:v>
                </c:pt>
                <c:pt idx="1274">
                  <c:v>1431.478568884635</c:v>
                </c:pt>
                <c:pt idx="1275">
                  <c:v>9163.6105160705192</c:v>
                </c:pt>
                <c:pt idx="1276">
                  <c:v>9235.9905018910467</c:v>
                </c:pt>
                <c:pt idx="1277">
                  <c:v>8313.0005129799192</c:v>
                </c:pt>
                <c:pt idx="1278">
                  <c:v>9103.9668822617969</c:v>
                </c:pt>
                <c:pt idx="1279">
                  <c:v>7152.8274790880969</c:v>
                </c:pt>
                <c:pt idx="1280">
                  <c:v>4183.9594262740547</c:v>
                </c:pt>
                <c:pt idx="1281">
                  <c:v>3215.3394120945927</c:v>
                </c:pt>
                <c:pt idx="1282">
                  <c:v>3673.3494231834466</c:v>
                </c:pt>
                <c:pt idx="1283">
                  <c:v>2569.6428762586957</c:v>
                </c:pt>
                <c:pt idx="1284">
                  <c:v>2213.6860555812204</c:v>
                </c:pt>
                <c:pt idx="1285">
                  <c:v>2089.8180027671178</c:v>
                </c:pt>
                <c:pt idx="1286">
                  <c:v>1044.1979885876544</c:v>
                </c:pt>
                <c:pt idx="1287">
                  <c:v>-1207.7920003234708</c:v>
                </c:pt>
                <c:pt idx="1288">
                  <c:v>-5.4985472482378555</c:v>
                </c:pt>
                <c:pt idx="1289">
                  <c:v>2.8600066315220829E-8</c:v>
                </c:pt>
                <c:pt idx="1290">
                  <c:v>-1501.606014566976</c:v>
                </c:pt>
                <c:pt idx="1291">
                  <c:v>-2169.296978407519</c:v>
                </c:pt>
                <c:pt idx="1292">
                  <c:v>-1948.7242565972281</c:v>
                </c:pt>
                <c:pt idx="1293">
                  <c:v>-2597.936436425638</c:v>
                </c:pt>
                <c:pt idx="1294">
                  <c:v>-2456.9902440410592</c:v>
                </c:pt>
                <c:pt idx="1295">
                  <c:v>-1157.5391918546122</c:v>
                </c:pt>
                <c:pt idx="1296">
                  <c:v>-1537.4281390427482</c:v>
                </c:pt>
                <c:pt idx="1297">
                  <c:v>-880.75450512493933</c:v>
                </c:pt>
                <c:pt idx="1298">
                  <c:v>-2524.9666849533496</c:v>
                </c:pt>
                <c:pt idx="1299">
                  <c:v>120.97950743118372</c:v>
                </c:pt>
                <c:pt idx="1300">
                  <c:v>-4213.8160757129954</c:v>
                </c:pt>
                <c:pt idx="1301">
                  <c:v>5337.2339900750285</c:v>
                </c:pt>
                <c:pt idx="1302">
                  <c:v>-1222.0379417640424</c:v>
                </c:pt>
                <c:pt idx="1303">
                  <c:v>527.74987840754534</c:v>
                </c:pt>
                <c:pt idx="1304">
                  <c:v>280.69607079212892</c:v>
                </c:pt>
                <c:pt idx="1305">
                  <c:v>2698.1471229785384</c:v>
                </c:pt>
                <c:pt idx="1306">
                  <c:v>2245.2581757903954</c:v>
                </c:pt>
                <c:pt idx="1307">
                  <c:v>1473.9318097081991</c:v>
                </c:pt>
                <c:pt idx="1308">
                  <c:v>1255.7196298797992</c:v>
                </c:pt>
                <c:pt idx="1309">
                  <c:v>673.6658222643772</c:v>
                </c:pt>
                <c:pt idx="1310">
                  <c:v>2.861747816496063E-8</c:v>
                </c:pt>
                <c:pt idx="1311">
                  <c:v>-863.26539413077319</c:v>
                </c:pt>
                <c:pt idx="1312">
                  <c:v>-994.18783994773923</c:v>
                </c:pt>
                <c:pt idx="1313">
                  <c:v>-633.2171717158642</c:v>
                </c:pt>
                <c:pt idx="1314">
                  <c:v>1791.5220556358756</c:v>
                </c:pt>
                <c:pt idx="1315">
                  <c:v>2463.9307175170811</c:v>
                </c:pt>
                <c:pt idx="1316">
                  <c:v>2121.4715979538842</c:v>
                </c:pt>
                <c:pt idx="1317">
                  <c:v>1791.7823086303756</c:v>
                </c:pt>
                <c:pt idx="1318">
                  <c:v>1019.9612474737019</c:v>
                </c:pt>
                <c:pt idx="1319">
                  <c:v>116.70047482547136</c:v>
                </c:pt>
                <c:pt idx="1320">
                  <c:v>-1066.8908632933576</c:v>
                </c:pt>
                <c:pt idx="1321">
                  <c:v>-1738.1937163114069</c:v>
                </c:pt>
                <c:pt idx="1322">
                  <c:v>-1636.6373565049244</c:v>
                </c:pt>
                <c:pt idx="1323">
                  <c:v>-1090.4584176615963</c:v>
                </c:pt>
                <c:pt idx="1324">
                  <c:v>1558.2808096900908</c:v>
                </c:pt>
                <c:pt idx="1325">
                  <c:v>2676.6894715713288</c:v>
                </c:pt>
                <c:pt idx="1326">
                  <c:v>2109.2303520081259</c:v>
                </c:pt>
                <c:pt idx="1327">
                  <c:v>1964.5410626846203</c:v>
                </c:pt>
                <c:pt idx="1328">
                  <c:v>1232.720001527942</c:v>
                </c:pt>
                <c:pt idx="1329">
                  <c:v>-6.5407711202940391</c:v>
                </c:pt>
                <c:pt idx="1330">
                  <c:v>218.86789076094934</c:v>
                </c:pt>
                <c:pt idx="1331">
                  <c:v>135.67548480351286</c:v>
                </c:pt>
                <c:pt idx="1332">
                  <c:v>2.8982327648918726E-8</c:v>
                </c:pt>
                <c:pt idx="1333">
                  <c:v>-447.75130532770527</c:v>
                </c:pt>
                <c:pt idx="1334">
                  <c:v>375.94738505122564</c:v>
                </c:pt>
                <c:pt idx="1335">
                  <c:v>-468.95586869511499</c:v>
                </c:pt>
                <c:pt idx="1336">
                  <c:v>737.68928954618286</c:v>
                </c:pt>
                <c:pt idx="1337">
                  <c:v>193.96551996456583</c:v>
                </c:pt>
                <c:pt idx="1338">
                  <c:v>-652.63684515231148</c:v>
                </c:pt>
                <c:pt idx="1339">
                  <c:v>-1414.7740001199099</c:v>
                </c:pt>
                <c:pt idx="1340">
                  <c:v>-2028.9335180577264</c:v>
                </c:pt>
                <c:pt idx="1341">
                  <c:v>-2110.463555236639</c:v>
                </c:pt>
                <c:pt idx="1342">
                  <c:v>-2359.1873248182615</c:v>
                </c:pt>
                <c:pt idx="1343">
                  <c:v>-1815.2135669979057</c:v>
                </c:pt>
                <c:pt idx="1344">
                  <c:v>-373.86004606279653</c:v>
                </c:pt>
                <c:pt idx="1345">
                  <c:v>-499.01956400062079</c:v>
                </c:pt>
                <c:pt idx="1346">
                  <c:v>1290.4503988204215</c:v>
                </c:pt>
                <c:pt idx="1347">
                  <c:v>1135.7266292388031</c:v>
                </c:pt>
                <c:pt idx="1348">
                  <c:v>-192.87573587808265</c:v>
                </c:pt>
                <c:pt idx="1349">
                  <c:v>-1452.0128908457307</c:v>
                </c:pt>
                <c:pt idx="1350">
                  <c:v>-1342.1724087835498</c:v>
                </c:pt>
                <c:pt idx="1351">
                  <c:v>-291.70244596252041</c:v>
                </c:pt>
                <c:pt idx="1352">
                  <c:v>-781.4262155441379</c:v>
                </c:pt>
                <c:pt idx="1353">
                  <c:v>2.9600869311252609E-8</c:v>
                </c:pt>
                <c:pt idx="1354">
                  <c:v>2203.841700607557</c:v>
                </c:pt>
                <c:pt idx="1355">
                  <c:v>2739.1704109328166</c:v>
                </c:pt>
                <c:pt idx="1356">
                  <c:v>3408.4819602049047</c:v>
                </c:pt>
                <c:pt idx="1357">
                  <c:v>497.13983733914984</c:v>
                </c:pt>
                <c:pt idx="1358">
                  <c:v>1358.7052712876607</c:v>
                </c:pt>
                <c:pt idx="1359">
                  <c:v>866.15753910159981</c:v>
                </c:pt>
                <c:pt idx="1360">
                  <c:v>774.09299132435569</c:v>
                </c:pt>
                <c:pt idx="1361">
                  <c:v>62.88342400367651</c:v>
                </c:pt>
                <c:pt idx="1362">
                  <c:v>786.24334590746105</c:v>
                </c:pt>
                <c:pt idx="1363">
                  <c:v>1491.7632662965777</c:v>
                </c:pt>
                <c:pt idx="1364">
                  <c:v>1851.215534110514</c:v>
                </c:pt>
                <c:pt idx="1365">
                  <c:v>1733.9712960555858</c:v>
                </c:pt>
                <c:pt idx="1366">
                  <c:v>1129.7617287348999</c:v>
                </c:pt>
                <c:pt idx="1367">
                  <c:v>-340.87834936131389</c:v>
                </c:pt>
                <c:pt idx="1368">
                  <c:v>-923.01496018221701</c:v>
                </c:pt>
                <c:pt idx="1369">
                  <c:v>-1635.5626923682792</c:v>
                </c:pt>
                <c:pt idx="1370">
                  <c:v>-2005.627240145521</c:v>
                </c:pt>
                <c:pt idx="1371">
                  <c:v>-1643.8368074662067</c:v>
                </c:pt>
                <c:pt idx="1372">
                  <c:v>-1668.4768855624188</c:v>
                </c:pt>
                <c:pt idx="1373">
                  <c:v>-193.61349638336856</c:v>
                </c:pt>
                <c:pt idx="1374">
                  <c:v>2.9621162411785917E-8</c:v>
                </c:pt>
                <c:pt idx="1375">
                  <c:v>-1319.3872931208014</c:v>
                </c:pt>
                <c:pt idx="1376">
                  <c:v>-515.71677569586302</c:v>
                </c:pt>
                <c:pt idx="1377">
                  <c:v>1436.8709363578259</c:v>
                </c:pt>
                <c:pt idx="1378">
                  <c:v>650.94784210074079</c:v>
                </c:pt>
                <c:pt idx="1379">
                  <c:v>173.95881818352512</c:v>
                </c:pt>
                <c:pt idx="1380">
                  <c:v>488.25721170754787</c:v>
                </c:pt>
                <c:pt idx="1381">
                  <c:v>-421.67251090836385</c:v>
                </c:pt>
                <c:pt idx="1382">
                  <c:v>-471.97552146483577</c:v>
                </c:pt>
                <c:pt idx="1383">
                  <c:v>1095.101384278096</c:v>
                </c:pt>
                <c:pt idx="1384">
                  <c:v>500.1123603608786</c:v>
                </c:pt>
                <c:pt idx="1385">
                  <c:v>642.84938251706023</c:v>
                </c:pt>
                <c:pt idx="1386">
                  <c:v>357.04873185561127</c:v>
                </c:pt>
                <c:pt idx="1387">
                  <c:v>55.745721299139063</c:v>
                </c:pt>
                <c:pt idx="1388">
                  <c:v>-470.17737295794723</c:v>
                </c:pt>
                <c:pt idx="1389">
                  <c:v>-950.16639687516249</c:v>
                </c:pt>
                <c:pt idx="1390">
                  <c:v>599.1319966488511</c:v>
                </c:pt>
                <c:pt idx="1391">
                  <c:v>4.2022740329368844</c:v>
                </c:pt>
                <c:pt idx="1392">
                  <c:v>252.89926347646252</c:v>
                </c:pt>
                <c:pt idx="1393">
                  <c:v>2544.9761692194152</c:v>
                </c:pt>
                <c:pt idx="1394">
                  <c:v>1395.9871453021976</c:v>
                </c:pt>
                <c:pt idx="1395">
                  <c:v>949.28553882624101</c:v>
                </c:pt>
                <c:pt idx="1396">
                  <c:v>605.35581621032657</c:v>
                </c:pt>
                <c:pt idx="1397">
                  <c:v>3.037200713151833E-8</c:v>
                </c:pt>
                <c:pt idx="1398">
                  <c:v>-56.049917021379393</c:v>
                </c:pt>
                <c:pt idx="1399">
                  <c:v>-2527.7544156872027</c:v>
                </c:pt>
                <c:pt idx="1400">
                  <c:v>-1323.9409568700203</c:v>
                </c:pt>
                <c:pt idx="1401">
                  <c:v>-1727.0045720303524</c:v>
                </c:pt>
                <c:pt idx="1402">
                  <c:v>-1402.4460189036672</c:v>
                </c:pt>
                <c:pt idx="1403">
                  <c:v>-590.69216025372873</c:v>
                </c:pt>
                <c:pt idx="1404">
                  <c:v>-1029.949669249409</c:v>
                </c:pt>
                <c:pt idx="1405">
                  <c:v>-1063.4523608749589</c:v>
                </c:pt>
                <c:pt idx="1406">
                  <c:v>1089.4840239646617</c:v>
                </c:pt>
                <c:pt idx="1407">
                  <c:v>-965.32091394506756</c:v>
                </c:pt>
                <c:pt idx="1408">
                  <c:v>-320.5670552951218</c:v>
                </c:pt>
                <c:pt idx="1409">
                  <c:v>-104.19078750178869</c:v>
                </c:pt>
                <c:pt idx="1410">
                  <c:v>-374.69347912733883</c:v>
                </c:pt>
                <c:pt idx="1411">
                  <c:v>-68.757094287667996</c:v>
                </c:pt>
                <c:pt idx="1412">
                  <c:v>866.80145883896989</c:v>
                </c:pt>
                <c:pt idx="1413">
                  <c:v>514.55531748891758</c:v>
                </c:pt>
                <c:pt idx="1414">
                  <c:v>562.29780849323572</c:v>
                </c:pt>
                <c:pt idx="1415">
                  <c:v>1223.7951168676814</c:v>
                </c:pt>
                <c:pt idx="1416">
                  <c:v>3.1127001420827582E-8</c:v>
                </c:pt>
                <c:pt idx="1417">
                  <c:v>-1119.9958204458144</c:v>
                </c:pt>
                <c:pt idx="1418">
                  <c:v>-286.34833005888515</c:v>
                </c:pt>
                <c:pt idx="1419">
                  <c:v>1134.1417704186351</c:v>
                </c:pt>
                <c:pt idx="1420">
                  <c:v>464.40479049560588</c:v>
                </c:pt>
                <c:pt idx="1421">
                  <c:v>597.23292425698435</c:v>
                </c:pt>
                <c:pt idx="1422">
                  <c:v>2844.1763105048913</c:v>
                </c:pt>
                <c:pt idx="1423">
                  <c:v>3097.1984412384245</c:v>
                </c:pt>
                <c:pt idx="1424">
                  <c:v>3415.374363120151</c:v>
                </c:pt>
                <c:pt idx="1425">
                  <c:v>1859.2024968815281</c:v>
                </c:pt>
                <c:pt idx="1426">
                  <c:v>819.54132865399106</c:v>
                </c:pt>
                <c:pt idx="1427">
                  <c:v>1873.0734050546421</c:v>
                </c:pt>
                <c:pt idx="1428">
                  <c:v>547.12703160197452</c:v>
                </c:pt>
                <c:pt idx="1429">
                  <c:v>-25.60994832105655</c:v>
                </c:pt>
                <c:pt idx="1430">
                  <c:v>1849.2181854403138</c:v>
                </c:pt>
                <c:pt idx="1431">
                  <c:v>3478.1615716882407</c:v>
                </c:pt>
                <c:pt idx="1432">
                  <c:v>3200.3497435268637</c:v>
                </c:pt>
                <c:pt idx="1433">
                  <c:v>2433.2847760651557</c:v>
                </c:pt>
                <c:pt idx="1434">
                  <c:v>1700.5477961421211</c:v>
                </c:pt>
                <c:pt idx="1435">
                  <c:v>937.37592990349492</c:v>
                </c:pt>
                <c:pt idx="1436">
                  <c:v>334.31931615137785</c:v>
                </c:pt>
                <c:pt idx="1437">
                  <c:v>-293.49251200999572</c:v>
                </c:pt>
                <c:pt idx="1438">
                  <c:v>3.1219940410665004E-8</c:v>
                </c:pt>
                <c:pt idx="1439">
                  <c:v>-2332.2545515315815</c:v>
                </c:pt>
                <c:pt idx="1440">
                  <c:v>-435.69596353685506</c:v>
                </c:pt>
                <c:pt idx="1441">
                  <c:v>-1068.6066929436099</c:v>
                </c:pt>
                <c:pt idx="1442">
                  <c:v>-796.60056562127818</c:v>
                </c:pt>
                <c:pt idx="1443">
                  <c:v>399.82261909528427</c:v>
                </c:pt>
                <c:pt idx="1444">
                  <c:v>334.66011464236618</c:v>
                </c:pt>
                <c:pt idx="1445">
                  <c:v>-745.52587055704203</c:v>
                </c:pt>
                <c:pt idx="1446">
                  <c:v>-1541.2846961556993</c:v>
                </c:pt>
                <c:pt idx="1447">
                  <c:v>-1428.4193891958782</c:v>
                </c:pt>
                <c:pt idx="1448">
                  <c:v>-1255.9901999907097</c:v>
                </c:pt>
                <c:pt idx="1449">
                  <c:v>-1045.3452600145943</c:v>
                </c:pt>
                <c:pt idx="1450">
                  <c:v>-418.44243481415788</c:v>
                </c:pt>
                <c:pt idx="1451">
                  <c:v>-23.436307491820287</c:v>
                </c:pt>
                <c:pt idx="1452">
                  <c:v>3165.071859873985</c:v>
                </c:pt>
                <c:pt idx="1453">
                  <c:v>2953.6687537030202</c:v>
                </c:pt>
                <c:pt idx="1454">
                  <c:v>1044.9584173007609</c:v>
                </c:pt>
                <c:pt idx="1455">
                  <c:v>719.96454462309612</c:v>
                </c:pt>
                <c:pt idx="1456">
                  <c:v>52.472711988913943</c:v>
                </c:pt>
                <c:pt idx="1457">
                  <c:v>270.31020753599455</c:v>
                </c:pt>
                <c:pt idx="1458">
                  <c:v>3.2227205792878522E-8</c:v>
                </c:pt>
                <c:pt idx="1459">
                  <c:v>3775.6245567245783</c:v>
                </c:pt>
                <c:pt idx="1460">
                  <c:v>1092.9001160649746</c:v>
                </c:pt>
                <c:pt idx="1461">
                  <c:v>-900.03814324828204</c:v>
                </c:pt>
                <c:pt idx="1462">
                  <c:v>-824.67998080222719</c:v>
                </c:pt>
                <c:pt idx="1463">
                  <c:v>-2837.8897820815037</c:v>
                </c:pt>
                <c:pt idx="1464">
                  <c:v>-5938.4410103193313</c:v>
                </c:pt>
                <c:pt idx="1465">
                  <c:v>-5413.9165603649781</c:v>
                </c:pt>
                <c:pt idx="1466">
                  <c:v>-6598.6866094550551</c:v>
                </c:pt>
                <c:pt idx="1467">
                  <c:v>-6846.3284470090221</c:v>
                </c:pt>
                <c:pt idx="1468">
                  <c:v>-4932.5382482882987</c:v>
                </c:pt>
                <c:pt idx="1469">
                  <c:v>-5260.3227756676097</c:v>
                </c:pt>
                <c:pt idx="1470">
                  <c:v>-4846.3970805734161</c:v>
                </c:pt>
                <c:pt idx="1471">
                  <c:v>-3513.167129663495</c:v>
                </c:pt>
                <c:pt idx="1472">
                  <c:v>-2589.8089672174442</c:v>
                </c:pt>
                <c:pt idx="1473">
                  <c:v>-1331.0187684967282</c:v>
                </c:pt>
                <c:pt idx="1474">
                  <c:v>-2142.5746969969873</c:v>
                </c:pt>
                <c:pt idx="1475">
                  <c:v>-1272.7781419127809</c:v>
                </c:pt>
                <c:pt idx="1476">
                  <c:v>-733.98658364102209</c:v>
                </c:pt>
                <c:pt idx="1477">
                  <c:v>1174.8036150796929</c:v>
                </c:pt>
                <c:pt idx="1478">
                  <c:v>3.2378011383116245E-8</c:v>
                </c:pt>
                <c:pt idx="1479">
                  <c:v>-911.47791701634901</c:v>
                </c:pt>
                <c:pt idx="1480">
                  <c:v>-405.1700917732083</c:v>
                </c:pt>
                <c:pt idx="1481">
                  <c:v>782.67828697489335</c:v>
                </c:pt>
                <c:pt idx="1482">
                  <c:v>-1542.9793972234609</c:v>
                </c:pt>
                <c:pt idx="1483">
                  <c:v>-1628.1298348352043</c:v>
                </c:pt>
                <c:pt idx="1484">
                  <c:v>-2971.5445307024011</c:v>
                </c:pt>
                <c:pt idx="1485">
                  <c:v>-3574.1786453495979</c:v>
                </c:pt>
                <c:pt idx="1486">
                  <c:v>-3702.9354495086513</c:v>
                </c:pt>
                <c:pt idx="1487">
                  <c:v>-3771.5931337070524</c:v>
                </c:pt>
                <c:pt idx="1488">
                  <c:v>-3312.4545605107523</c:v>
                </c:pt>
                <c:pt idx="1489">
                  <c:v>-3572.0252740793958</c:v>
                </c:pt>
                <c:pt idx="1490">
                  <c:v>-4256.5240762992034</c:v>
                </c:pt>
                <c:pt idx="1491">
                  <c:v>-3699.2808804582555</c:v>
                </c:pt>
                <c:pt idx="1492">
                  <c:v>-2844.9385646566789</c:v>
                </c:pt>
                <c:pt idx="1493">
                  <c:v>-1674.9713708258355</c:v>
                </c:pt>
                <c:pt idx="1494">
                  <c:v>-1544.9873751710652</c:v>
                </c:pt>
                <c:pt idx="1495">
                  <c:v>-2086.7441793301155</c:v>
                </c:pt>
                <c:pt idx="1496">
                  <c:v>-50.401863528482181</c:v>
                </c:pt>
                <c:pt idx="1497">
                  <c:v>-316.55230114022066</c:v>
                </c:pt>
                <c:pt idx="1498">
                  <c:v>-409.9669970074134</c:v>
                </c:pt>
                <c:pt idx="1499">
                  <c:v>3.2583272968622623E-8</c:v>
                </c:pt>
                <c:pt idx="1500">
                  <c:v>-1222.335748146598</c:v>
                </c:pt>
                <c:pt idx="1501">
                  <c:v>-3870.4053377437458</c:v>
                </c:pt>
                <c:pt idx="1502">
                  <c:v>-5055.7890011148256</c:v>
                </c:pt>
                <c:pt idx="1503">
                  <c:v>-4461.494263619169</c:v>
                </c:pt>
                <c:pt idx="1504">
                  <c:v>-5196.4959628284687</c:v>
                </c:pt>
                <c:pt idx="1505">
                  <c:v>-5260.6549762358127</c:v>
                </c:pt>
                <c:pt idx="1506">
                  <c:v>-4373.180534904398</c:v>
                </c:pt>
                <c:pt idx="1507">
                  <c:v>-4399.6885020242535</c:v>
                </c:pt>
                <c:pt idx="1508">
                  <c:v>-6114.883899140179</c:v>
                </c:pt>
                <c:pt idx="1509">
                  <c:v>-6744.8855983494777</c:v>
                </c:pt>
                <c:pt idx="1510">
                  <c:v>-8903.5509242757562</c:v>
                </c:pt>
                <c:pt idx="1511">
                  <c:v>-7576.628934049123</c:v>
                </c:pt>
                <c:pt idx="1512">
                  <c:v>-6111.0468891601013</c:v>
                </c:pt>
                <c:pt idx="1513">
                  <c:v>-4672.8260303743464</c:v>
                </c:pt>
                <c:pt idx="1514">
                  <c:v>-4306.9850437816913</c:v>
                </c:pt>
                <c:pt idx="1515">
                  <c:v>0.48939754974253447</c:v>
                </c:pt>
                <c:pt idx="1516">
                  <c:v>879.98143042988011</c:v>
                </c:pt>
                <c:pt idx="1517">
                  <c:v>580.78603331394947</c:v>
                </c:pt>
                <c:pt idx="1518">
                  <c:v>3.2752154766058084E-8</c:v>
                </c:pt>
                <c:pt idx="1519">
                  <c:v>1146.4946945226225</c:v>
                </c:pt>
                <c:pt idx="1520">
                  <c:v>753.41923177482818</c:v>
                </c:pt>
                <c:pt idx="1521">
                  <c:v>-338.76710155355067</c:v>
                </c:pt>
                <c:pt idx="1522">
                  <c:v>-24.595219612521419</c:v>
                </c:pt>
                <c:pt idx="1523">
                  <c:v>211.69001136318983</c:v>
                </c:pt>
                <c:pt idx="1524">
                  <c:v>1325.9781377024947</c:v>
                </c:pt>
                <c:pt idx="1525">
                  <c:v>9326.5130016478506</c:v>
                </c:pt>
                <c:pt idx="1526">
                  <c:v>9646.2177151213782</c:v>
                </c:pt>
                <c:pt idx="1527">
                  <c:v>7774.7753492870288</c:v>
                </c:pt>
                <c:pt idx="1528">
                  <c:v>8114.0605802627388</c:v>
                </c:pt>
                <c:pt idx="1529">
                  <c:v>6693.8235462932753</c:v>
                </c:pt>
                <c:pt idx="1530">
                  <c:v>5451.1114003636185</c:v>
                </c:pt>
                <c:pt idx="1531">
                  <c:v>5031.8161138371479</c:v>
                </c:pt>
                <c:pt idx="1532">
                  <c:v>5551.3737480027849</c:v>
                </c:pt>
                <c:pt idx="1533">
                  <c:v>5249.6589789784985</c:v>
                </c:pt>
                <c:pt idx="1534">
                  <c:v>4212.9471053178167</c:v>
                </c:pt>
                <c:pt idx="1535">
                  <c:v>4584.48196926321</c:v>
                </c:pt>
                <c:pt idx="1536">
                  <c:v>4419.186682736743</c:v>
                </c:pt>
                <c:pt idx="1537">
                  <c:v>3201.7443169023941</c:v>
                </c:pt>
                <c:pt idx="1538">
                  <c:v>2453.029547878109</c:v>
                </c:pt>
                <c:pt idx="1539">
                  <c:v>3.4047388908220455E-8</c:v>
                </c:pt>
                <c:pt idx="1540">
                  <c:v>646.16380394703299</c:v>
                </c:pt>
                <c:pt idx="1541">
                  <c:v>724.80857483589205</c:v>
                </c:pt>
                <c:pt idx="1542">
                  <c:v>1759.682173235592</c:v>
                </c:pt>
                <c:pt idx="1543">
                  <c:v>873.28795368519172</c:v>
                </c:pt>
                <c:pt idx="1544">
                  <c:v>1296.6880854094038</c:v>
                </c:pt>
                <c:pt idx="1545">
                  <c:v>2763.9827068464538</c:v>
                </c:pt>
                <c:pt idx="1546">
                  <c:v>2426.4738706613962</c:v>
                </c:pt>
                <c:pt idx="1547">
                  <c:v>2174.5003629232506</c:v>
                </c:pt>
                <c:pt idx="1548">
                  <c:v>2939.1061433728478</c:v>
                </c:pt>
                <c:pt idx="1549">
                  <c:v>2133.5062750970651</c:v>
                </c:pt>
                <c:pt idx="1550">
                  <c:v>2370.4545609818333</c:v>
                </c:pt>
                <c:pt idx="1551">
                  <c:v>5030.3423443081183</c:v>
                </c:pt>
                <c:pt idx="1552">
                  <c:v>4440.0473165172853</c:v>
                </c:pt>
                <c:pt idx="1553">
                  <c:v>1691.3315769141627</c:v>
                </c:pt>
                <c:pt idx="1554">
                  <c:v>5192.7317086383637</c:v>
                </c:pt>
                <c:pt idx="1555">
                  <c:v>5810.0263300754832</c:v>
                </c:pt>
                <c:pt idx="1556">
                  <c:v>4879.5174938904211</c:v>
                </c:pt>
                <c:pt idx="1557">
                  <c:v>3862.5439861522809</c:v>
                </c:pt>
                <c:pt idx="1558">
                  <c:v>2753.1497666018722</c:v>
                </c:pt>
                <c:pt idx="1559">
                  <c:v>1365.5498983260904</c:v>
                </c:pt>
                <c:pt idx="1560">
                  <c:v>915.84451976317905</c:v>
                </c:pt>
                <c:pt idx="1561">
                  <c:v>3.3926539799722377E-8</c:v>
                </c:pt>
                <c:pt idx="1562">
                  <c:v>-1746.6783824704185</c:v>
                </c:pt>
                <c:pt idx="1563">
                  <c:v>-682.92589168625682</c:v>
                </c:pt>
                <c:pt idx="1564">
                  <c:v>2459.2631038900608</c:v>
                </c:pt>
                <c:pt idx="1565">
                  <c:v>3309.5483895736597</c:v>
                </c:pt>
                <c:pt idx="1566">
                  <c:v>2952.8353240639594</c:v>
                </c:pt>
                <c:pt idx="1567">
                  <c:v>2795.6798008775145</c:v>
                </c:pt>
                <c:pt idx="1568">
                  <c:v>1903.5912572167044</c:v>
                </c:pt>
                <c:pt idx="1569">
                  <c:v>503.5285029758611</c:v>
                </c:pt>
                <c:pt idx="1570">
                  <c:v>-545.1862113404768</c:v>
                </c:pt>
                <c:pt idx="1571">
                  <c:v>-1406.8992768501769</c:v>
                </c:pt>
                <c:pt idx="1572">
                  <c:v>-1094.2497149037908</c:v>
                </c:pt>
                <c:pt idx="1573">
                  <c:v>-1375.6221493992355</c:v>
                </c:pt>
                <c:pt idx="1574">
                  <c:v>-524.68490364008176</c:v>
                </c:pt>
                <c:pt idx="1575">
                  <c:v>724.60038204359057</c:v>
                </c:pt>
                <c:pt idx="1576">
                  <c:v>414.88731653389516</c:v>
                </c:pt>
                <c:pt idx="1577">
                  <c:v>2043.7317933474528</c:v>
                </c:pt>
                <c:pt idx="1578">
                  <c:v>1937.6432496866446</c:v>
                </c:pt>
                <c:pt idx="1579">
                  <c:v>661.58049544579899</c:v>
                </c:pt>
                <c:pt idx="1580">
                  <c:v>670.86578112939912</c:v>
                </c:pt>
                <c:pt idx="1581">
                  <c:v>31.571176713850946</c:v>
                </c:pt>
                <c:pt idx="1582">
                  <c:v>-102.37828571785309</c:v>
                </c:pt>
                <c:pt idx="1583">
                  <c:v>3.5389717822909006E-8</c:v>
                </c:pt>
                <c:pt idx="1584">
                  <c:v>2367.3417008560218</c:v>
                </c:pt>
                <c:pt idx="1585">
                  <c:v>26.881438739561418</c:v>
                </c:pt>
                <c:pt idx="1586">
                  <c:v>-529.66112165558116</c:v>
                </c:pt>
                <c:pt idx="1587">
                  <c:v>-443.54580650423418</c:v>
                </c:pt>
                <c:pt idx="1588">
                  <c:v>-2257.1195216897777</c:v>
                </c:pt>
                <c:pt idx="1589">
                  <c:v>-3962.4812805513793</c:v>
                </c:pt>
                <c:pt idx="1590">
                  <c:v>-3766.5946252856156</c:v>
                </c:pt>
                <c:pt idx="1591">
                  <c:v>-3907.5700443643036</c:v>
                </c:pt>
                <c:pt idx="1592">
                  <c:v>-4264.4547292129582</c:v>
                </c:pt>
                <c:pt idx="1593">
                  <c:v>-3180.028444398502</c:v>
                </c:pt>
                <c:pt idx="1594">
                  <c:v>2652.5998900849499</c:v>
                </c:pt>
                <c:pt idx="1595">
                  <c:v>1440.81217353908</c:v>
                </c:pt>
                <c:pt idx="1596">
                  <c:v>2489.8367544603143</c:v>
                </c:pt>
                <c:pt idx="1597">
                  <c:v>2403.9520696116624</c:v>
                </c:pt>
                <c:pt idx="1598">
                  <c:v>956.37835442611072</c:v>
                </c:pt>
                <c:pt idx="1599">
                  <c:v>-661.98340443555708</c:v>
                </c:pt>
                <c:pt idx="1600">
                  <c:v>-951.09674916978918</c:v>
                </c:pt>
                <c:pt idx="1601">
                  <c:v>-294.07216824847512</c:v>
                </c:pt>
                <c:pt idx="1602">
                  <c:v>42.043146902872593</c:v>
                </c:pt>
                <c:pt idx="1603">
                  <c:v>3.6698992289529997E-8</c:v>
                </c:pt>
                <c:pt idx="1604">
                  <c:v>1240.2596824546347</c:v>
                </c:pt>
                <c:pt idx="1605">
                  <c:v>2067.7230602845293</c:v>
                </c:pt>
                <c:pt idx="1606">
                  <c:v>4349.7597329026139</c:v>
                </c:pt>
                <c:pt idx="1607">
                  <c:v>1636.9157787411659</c:v>
                </c:pt>
                <c:pt idx="1608">
                  <c:v>2412.4684425412452</c:v>
                </c:pt>
                <c:pt idx="1609">
                  <c:v>1666.5050170969971</c:v>
                </c:pt>
                <c:pt idx="1610">
                  <c:v>1889.7451895695131</c:v>
                </c:pt>
                <c:pt idx="1611">
                  <c:v>1597.8902489436839</c:v>
                </c:pt>
                <c:pt idx="1612">
                  <c:v>1326.204488767547</c:v>
                </c:pt>
                <c:pt idx="1613">
                  <c:v>1901.5058738679525</c:v>
                </c:pt>
                <c:pt idx="1614">
                  <c:v>2255.9831892603456</c:v>
                </c:pt>
                <c:pt idx="1615">
                  <c:v>1076.9045518786013</c:v>
                </c:pt>
                <c:pt idx="1616">
                  <c:v>276.04961125277703</c:v>
                </c:pt>
                <c:pt idx="1617">
                  <c:v>669.36385107663875</c:v>
                </c:pt>
                <c:pt idx="1618">
                  <c:v>13.649836072932317</c:v>
                </c:pt>
                <c:pt idx="1619">
                  <c:v>-581.31358937131449</c:v>
                </c:pt>
                <c:pt idx="1620">
                  <c:v>-1512.0734168987954</c:v>
                </c:pt>
                <c:pt idx="1621">
                  <c:v>-2093.9283575246195</c:v>
                </c:pt>
                <c:pt idx="1622">
                  <c:v>-1936.6141177007573</c:v>
                </c:pt>
                <c:pt idx="1623">
                  <c:v>645.67186729553555</c:v>
                </c:pt>
                <c:pt idx="1624">
                  <c:v>291.70844185128976</c:v>
                </c:pt>
                <c:pt idx="1625">
                  <c:v>3.6942765291314572E-8</c:v>
                </c:pt>
                <c:pt idx="1626">
                  <c:v>-292.39355520820283</c:v>
                </c:pt>
                <c:pt idx="1627">
                  <c:v>660.24376646004862</c:v>
                </c:pt>
                <c:pt idx="1628">
                  <c:v>-467.41440340463782</c:v>
                </c:pt>
                <c:pt idx="1629">
                  <c:v>-608.30539228041039</c:v>
                </c:pt>
                <c:pt idx="1630">
                  <c:v>226.70537155941361</c:v>
                </c:pt>
                <c:pt idx="1631">
                  <c:v>-85.333664943561132</c:v>
                </c:pt>
                <c:pt idx="1632">
                  <c:v>2.7866454567629262E-2</c:v>
                </c:pt>
                <c:pt idx="1633">
                  <c:v>1860.2282864737072</c:v>
                </c:pt>
                <c:pt idx="1634">
                  <c:v>1056.337297597941</c:v>
                </c:pt>
                <c:pt idx="1635">
                  <c:v>654.25138001733569</c:v>
                </c:pt>
                <c:pt idx="1636">
                  <c:v>202.43822878195431</c:v>
                </c:pt>
                <c:pt idx="1637">
                  <c:v>-837.63248271007467</c:v>
                </c:pt>
                <c:pt idx="1638">
                  <c:v>-454.43206269093849</c:v>
                </c:pt>
                <c:pt idx="1639">
                  <c:v>-1090.3230515667065</c:v>
                </c:pt>
                <c:pt idx="1640">
                  <c:v>746.59103085261586</c:v>
                </c:pt>
                <c:pt idx="1641">
                  <c:v>-1.4480056503576861</c:v>
                </c:pt>
                <c:pt idx="1642">
                  <c:v>704.91352574776704</c:v>
                </c:pt>
                <c:pt idx="1643">
                  <c:v>2828.1139457668592</c:v>
                </c:pt>
                <c:pt idx="1644">
                  <c:v>2200.2229568910902</c:v>
                </c:pt>
                <c:pt idx="1645">
                  <c:v>1950.1370393104844</c:v>
                </c:pt>
                <c:pt idx="1646">
                  <c:v>1229.098002807511</c:v>
                </c:pt>
                <c:pt idx="1647">
                  <c:v>3.7820655052200891E-8</c:v>
                </c:pt>
                <c:pt idx="1648">
                  <c:v>1298.1905755934242</c:v>
                </c:pt>
                <c:pt idx="1649">
                  <c:v>-959.06345030229954</c:v>
                </c:pt>
                <c:pt idx="1650">
                  <c:v>-385.45411508246355</c:v>
                </c:pt>
                <c:pt idx="1651">
                  <c:v>-264.14681485707155</c:v>
                </c:pt>
                <c:pt idx="1652">
                  <c:v>873.39189363227206</c:v>
                </c:pt>
                <c:pt idx="1653">
                  <c:v>836.82568410816066</c:v>
                </c:pt>
                <c:pt idx="1654">
                  <c:v>1195.804512719079</c:v>
                </c:pt>
                <c:pt idx="1655">
                  <c:v>981.12639391852258</c:v>
                </c:pt>
                <c:pt idx="1656">
                  <c:v>2155.4336941439133</c:v>
                </c:pt>
                <c:pt idx="1657">
                  <c:v>2541.3804307014243</c:v>
                </c:pt>
                <c:pt idx="1658">
                  <c:v>2581.8142211773143</c:v>
                </c:pt>
                <c:pt idx="1659">
                  <c:v>2182.0979857946973</c:v>
                </c:pt>
                <c:pt idx="1660">
                  <c:v>1596.4198669941484</c:v>
                </c:pt>
                <c:pt idx="1661">
                  <c:v>1590.7271672195429</c:v>
                </c:pt>
                <c:pt idx="1662">
                  <c:v>3330.265875708933</c:v>
                </c:pt>
                <c:pt idx="1663">
                  <c:v>2713.6996661848248</c:v>
                </c:pt>
                <c:pt idx="1664">
                  <c:v>1988.6784947957365</c:v>
                </c:pt>
                <c:pt idx="1665">
                  <c:v>2049.0003759951815</c:v>
                </c:pt>
                <c:pt idx="1666">
                  <c:v>1281.3076762205683</c:v>
                </c:pt>
                <c:pt idx="1667">
                  <c:v>3.7932295526843518E-8</c:v>
                </c:pt>
                <c:pt idx="1668">
                  <c:v>-1151.4817325013962</c:v>
                </c:pt>
                <c:pt idx="1669">
                  <c:v>-1328.0654432913343</c:v>
                </c:pt>
                <c:pt idx="1670">
                  <c:v>-813.15194374224006</c:v>
                </c:pt>
                <c:pt idx="1671">
                  <c:v>1459.9422215371567</c:v>
                </c:pt>
                <c:pt idx="1672">
                  <c:v>2293.0758456550243</c:v>
                </c:pt>
                <c:pt idx="1673">
                  <c:v>2035.4956376059242</c:v>
                </c:pt>
                <c:pt idx="1674">
                  <c:v>1543.3485714217693</c:v>
                </c:pt>
                <c:pt idx="1675">
                  <c:v>1208.3665563275315</c:v>
                </c:pt>
                <c:pt idx="1676">
                  <c:v>649.46072160698964</c:v>
                </c:pt>
                <c:pt idx="1677">
                  <c:v>490.54989990377578</c:v>
                </c:pt>
                <c:pt idx="1678">
                  <c:v>1939.3642132797563</c:v>
                </c:pt>
                <c:pt idx="1679">
                  <c:v>648.01310261500771</c:v>
                </c:pt>
                <c:pt idx="1680">
                  <c:v>2351.1072678944065</c:v>
                </c:pt>
                <c:pt idx="1681">
                  <c:v>3938.2408920122102</c:v>
                </c:pt>
                <c:pt idx="1682">
                  <c:v>3239.6606839631058</c:v>
                </c:pt>
                <c:pt idx="1683">
                  <c:v>2949.5136177789554</c:v>
                </c:pt>
                <c:pt idx="1684">
                  <c:v>2086.5316026847177</c:v>
                </c:pt>
                <c:pt idx="1685">
                  <c:v>506.62576796417193</c:v>
                </c:pt>
                <c:pt idx="1686">
                  <c:v>337.75939208197667</c:v>
                </c:pt>
                <c:pt idx="1687">
                  <c:v>-507.82081596712362</c:v>
                </c:pt>
                <c:pt idx="1688">
                  <c:v>-835.96788215128004</c:v>
                </c:pt>
                <c:pt idx="1689">
                  <c:v>3.8232656152104028E-8</c:v>
                </c:pt>
                <c:pt idx="1690">
                  <c:v>-1952.1899343947496</c:v>
                </c:pt>
                <c:pt idx="1691">
                  <c:v>-2064.8522980351395</c:v>
                </c:pt>
                <c:pt idx="1692">
                  <c:v>-2705.767937735729</c:v>
                </c:pt>
                <c:pt idx="1693">
                  <c:v>-1715.9977411749292</c:v>
                </c:pt>
                <c:pt idx="1694">
                  <c:v>-1821.9267638279048</c:v>
                </c:pt>
                <c:pt idx="1695">
                  <c:v>-2940.112921926825</c:v>
                </c:pt>
                <c:pt idx="1696">
                  <c:v>-3979.0095766621371</c:v>
                </c:pt>
                <c:pt idx="1697">
                  <c:v>-4021.6355941959846</c:v>
                </c:pt>
                <c:pt idx="1698">
                  <c:v>-3985.1484270521705</c:v>
                </c:pt>
                <c:pt idx="1699">
                  <c:v>-4574.9011684708794</c:v>
                </c:pt>
                <c:pt idx="1700">
                  <c:v>-4005.237504655006</c:v>
                </c:pt>
                <c:pt idx="1701">
                  <c:v>-4346.9390988929736</c:v>
                </c:pt>
                <c:pt idx="1702">
                  <c:v>-3275.1489266300323</c:v>
                </c:pt>
                <c:pt idx="1703">
                  <c:v>-2801.0779492830188</c:v>
                </c:pt>
                <c:pt idx="1704">
                  <c:v>-4254.2641073819286</c:v>
                </c:pt>
                <c:pt idx="1705">
                  <c:v>-5690.1607621171897</c:v>
                </c:pt>
                <c:pt idx="1706">
                  <c:v>-4517.0599904052942</c:v>
                </c:pt>
                <c:pt idx="1707">
                  <c:v>-2609.2698181423825</c:v>
                </c:pt>
                <c:pt idx="1708">
                  <c:v>3.8200596463866532E-8</c:v>
                </c:pt>
                <c:pt idx="1709">
                  <c:v>60.42453388764217</c:v>
                </c:pt>
                <c:pt idx="1710">
                  <c:v>-1015.1598870006321</c:v>
                </c:pt>
                <c:pt idx="1711">
                  <c:v>-3357.1268508083358</c:v>
                </c:pt>
                <c:pt idx="1712">
                  <c:v>-4136.4104816496565</c:v>
                </c:pt>
                <c:pt idx="1713">
                  <c:v>-6560.9938854563425</c:v>
                </c:pt>
                <c:pt idx="1714">
                  <c:v>-10033.917674588589</c:v>
                </c:pt>
                <c:pt idx="1715">
                  <c:v>-9890.5034031944342</c:v>
                </c:pt>
                <c:pt idx="1716">
                  <c:v>-10446.461185095288</c:v>
                </c:pt>
                <c:pt idx="1717">
                  <c:v>-10842.74481593661</c:v>
                </c:pt>
                <c:pt idx="1718">
                  <c:v>-9420.3282197433291</c:v>
                </c:pt>
                <c:pt idx="1719">
                  <c:v>-8112.7614671527817</c:v>
                </c:pt>
                <c:pt idx="1720">
                  <c:v>-7289.1411479316512</c:v>
                </c:pt>
                <c:pt idx="1721">
                  <c:v>-6044.0989298326022</c:v>
                </c:pt>
                <c:pt idx="1722">
                  <c:v>-5824.3825606739319</c:v>
                </c:pt>
                <c:pt idx="1723">
                  <c:v>-5888.9659644806316</c:v>
                </c:pt>
                <c:pt idx="1724">
                  <c:v>-2783.889753612953</c:v>
                </c:pt>
                <c:pt idx="1725">
                  <c:v>-3153.7749775530765</c:v>
                </c:pt>
                <c:pt idx="1726">
                  <c:v>-2504.4306616895065</c:v>
                </c:pt>
                <c:pt idx="1727">
                  <c:v>-4751.1155723532665</c:v>
                </c:pt>
                <c:pt idx="1728">
                  <c:v>976.06214537148298</c:v>
                </c:pt>
                <c:pt idx="1729">
                  <c:v>4.0267195799970068E-8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DA-4E44-9262-58605CA8B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1888320"/>
        <c:axId val="921886024"/>
      </c:lineChart>
      <c:dateAx>
        <c:axId val="921888320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886024"/>
        <c:crosses val="autoZero"/>
        <c:auto val="1"/>
        <c:lblOffset val="100"/>
        <c:baseTimeUnit val="days"/>
      </c:dateAx>
      <c:valAx>
        <c:axId val="92188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88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7"/>
          <c:order val="0"/>
          <c:tx>
            <c:strRef>
              <c:f>'residual seasonality'!$C$1</c:f>
              <c:strCache>
                <c:ptCount val="1"/>
                <c:pt idx="0">
                  <c:v>2013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seasonality'!$D$2:$D$252</c:f>
              <c:numCache>
                <c:formatCode>General</c:formatCode>
                <c:ptCount val="251"/>
                <c:pt idx="0">
                  <c:v>31</c:v>
                </c:pt>
                <c:pt idx="1">
                  <c:v>34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38</c:v>
                </c:pt>
                <c:pt idx="6">
                  <c:v>41</c:v>
                </c:pt>
                <c:pt idx="7">
                  <c:v>42</c:v>
                </c:pt>
                <c:pt idx="8">
                  <c:v>43</c:v>
                </c:pt>
                <c:pt idx="9">
                  <c:v>44</c:v>
                </c:pt>
                <c:pt idx="10">
                  <c:v>45</c:v>
                </c:pt>
                <c:pt idx="11">
                  <c:v>49</c:v>
                </c:pt>
                <c:pt idx="12">
                  <c:v>50</c:v>
                </c:pt>
                <c:pt idx="13">
                  <c:v>51</c:v>
                </c:pt>
                <c:pt idx="14">
                  <c:v>52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58.000000000000007</c:v>
                </c:pt>
                <c:pt idx="19">
                  <c:v>59</c:v>
                </c:pt>
                <c:pt idx="20">
                  <c:v>62</c:v>
                </c:pt>
                <c:pt idx="21">
                  <c:v>63.000000000000007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69</c:v>
                </c:pt>
                <c:pt idx="26">
                  <c:v>70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76</c:v>
                </c:pt>
                <c:pt idx="31">
                  <c:v>77</c:v>
                </c:pt>
                <c:pt idx="32">
                  <c:v>78</c:v>
                </c:pt>
                <c:pt idx="33">
                  <c:v>79</c:v>
                </c:pt>
                <c:pt idx="34">
                  <c:v>80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97</c:v>
                </c:pt>
                <c:pt idx="46">
                  <c:v>98</c:v>
                </c:pt>
                <c:pt idx="47">
                  <c:v>99</c:v>
                </c:pt>
                <c:pt idx="48">
                  <c:v>100</c:v>
                </c:pt>
                <c:pt idx="49">
                  <c:v>100.99999999999999</c:v>
                </c:pt>
                <c:pt idx="50">
                  <c:v>104</c:v>
                </c:pt>
                <c:pt idx="51">
                  <c:v>105</c:v>
                </c:pt>
                <c:pt idx="52">
                  <c:v>105.99999999999999</c:v>
                </c:pt>
                <c:pt idx="53">
                  <c:v>107</c:v>
                </c:pt>
                <c:pt idx="54">
                  <c:v>108</c:v>
                </c:pt>
                <c:pt idx="55">
                  <c:v>111.00000000000001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118</c:v>
                </c:pt>
                <c:pt idx="61">
                  <c:v>119</c:v>
                </c:pt>
                <c:pt idx="62">
                  <c:v>120</c:v>
                </c:pt>
                <c:pt idx="63">
                  <c:v>121.00000000000001</c:v>
                </c:pt>
                <c:pt idx="64">
                  <c:v>122</c:v>
                </c:pt>
                <c:pt idx="65">
                  <c:v>125</c:v>
                </c:pt>
                <c:pt idx="66">
                  <c:v>126.00000000000001</c:v>
                </c:pt>
                <c:pt idx="67">
                  <c:v>127</c:v>
                </c:pt>
                <c:pt idx="68">
                  <c:v>128</c:v>
                </c:pt>
                <c:pt idx="69">
                  <c:v>129</c:v>
                </c:pt>
                <c:pt idx="70">
                  <c:v>132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136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147</c:v>
                </c:pt>
                <c:pt idx="81">
                  <c:v>148</c:v>
                </c:pt>
                <c:pt idx="82">
                  <c:v>149</c:v>
                </c:pt>
                <c:pt idx="83">
                  <c:v>150</c:v>
                </c:pt>
                <c:pt idx="84">
                  <c:v>153</c:v>
                </c:pt>
                <c:pt idx="85">
                  <c:v>154</c:v>
                </c:pt>
                <c:pt idx="86">
                  <c:v>155</c:v>
                </c:pt>
                <c:pt idx="87">
                  <c:v>156</c:v>
                </c:pt>
                <c:pt idx="88">
                  <c:v>157</c:v>
                </c:pt>
                <c:pt idx="89">
                  <c:v>160</c:v>
                </c:pt>
                <c:pt idx="90">
                  <c:v>161</c:v>
                </c:pt>
                <c:pt idx="91">
                  <c:v>162</c:v>
                </c:pt>
                <c:pt idx="92">
                  <c:v>163</c:v>
                </c:pt>
                <c:pt idx="93">
                  <c:v>164</c:v>
                </c:pt>
                <c:pt idx="94">
                  <c:v>167</c:v>
                </c:pt>
                <c:pt idx="95">
                  <c:v>168</c:v>
                </c:pt>
                <c:pt idx="96">
                  <c:v>169</c:v>
                </c:pt>
                <c:pt idx="97">
                  <c:v>170</c:v>
                </c:pt>
                <c:pt idx="98">
                  <c:v>171</c:v>
                </c:pt>
                <c:pt idx="99">
                  <c:v>174</c:v>
                </c:pt>
                <c:pt idx="100">
                  <c:v>175</c:v>
                </c:pt>
                <c:pt idx="101">
                  <c:v>176</c:v>
                </c:pt>
                <c:pt idx="102">
                  <c:v>177</c:v>
                </c:pt>
                <c:pt idx="103">
                  <c:v>178</c:v>
                </c:pt>
                <c:pt idx="104">
                  <c:v>181</c:v>
                </c:pt>
                <c:pt idx="105">
                  <c:v>182</c:v>
                </c:pt>
                <c:pt idx="106">
                  <c:v>183.00000000000003</c:v>
                </c:pt>
                <c:pt idx="107">
                  <c:v>185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190.99999999999997</c:v>
                </c:pt>
                <c:pt idx="112">
                  <c:v>191.99999999999997</c:v>
                </c:pt>
                <c:pt idx="113">
                  <c:v>195</c:v>
                </c:pt>
                <c:pt idx="114">
                  <c:v>196</c:v>
                </c:pt>
                <c:pt idx="115">
                  <c:v>197</c:v>
                </c:pt>
                <c:pt idx="116">
                  <c:v>198</c:v>
                </c:pt>
                <c:pt idx="117">
                  <c:v>199</c:v>
                </c:pt>
                <c:pt idx="118">
                  <c:v>201.99999999999997</c:v>
                </c:pt>
                <c:pt idx="119">
                  <c:v>203.00000000000003</c:v>
                </c:pt>
                <c:pt idx="120">
                  <c:v>204</c:v>
                </c:pt>
                <c:pt idx="121">
                  <c:v>205</c:v>
                </c:pt>
                <c:pt idx="122">
                  <c:v>206</c:v>
                </c:pt>
                <c:pt idx="123">
                  <c:v>209</c:v>
                </c:pt>
                <c:pt idx="124">
                  <c:v>210</c:v>
                </c:pt>
                <c:pt idx="125">
                  <c:v>210.99999999999997</c:v>
                </c:pt>
                <c:pt idx="126">
                  <c:v>211.99999999999997</c:v>
                </c:pt>
                <c:pt idx="127">
                  <c:v>213.00000000000003</c:v>
                </c:pt>
                <c:pt idx="128">
                  <c:v>216</c:v>
                </c:pt>
                <c:pt idx="129">
                  <c:v>217</c:v>
                </c:pt>
                <c:pt idx="130">
                  <c:v>218</c:v>
                </c:pt>
                <c:pt idx="131">
                  <c:v>219</c:v>
                </c:pt>
                <c:pt idx="132">
                  <c:v>220</c:v>
                </c:pt>
                <c:pt idx="133">
                  <c:v>223.00000000000003</c:v>
                </c:pt>
                <c:pt idx="134">
                  <c:v>224</c:v>
                </c:pt>
                <c:pt idx="135">
                  <c:v>225</c:v>
                </c:pt>
                <c:pt idx="136">
                  <c:v>226</c:v>
                </c:pt>
                <c:pt idx="137">
                  <c:v>227</c:v>
                </c:pt>
                <c:pt idx="138">
                  <c:v>230</c:v>
                </c:pt>
                <c:pt idx="139">
                  <c:v>230.99999999999997</c:v>
                </c:pt>
                <c:pt idx="140">
                  <c:v>232.00000000000003</c:v>
                </c:pt>
                <c:pt idx="141">
                  <c:v>233.00000000000003</c:v>
                </c:pt>
                <c:pt idx="142">
                  <c:v>234</c:v>
                </c:pt>
                <c:pt idx="143">
                  <c:v>237</c:v>
                </c:pt>
                <c:pt idx="144">
                  <c:v>238</c:v>
                </c:pt>
                <c:pt idx="145">
                  <c:v>239</c:v>
                </c:pt>
                <c:pt idx="146">
                  <c:v>240</c:v>
                </c:pt>
                <c:pt idx="147">
                  <c:v>240.99999999999997</c:v>
                </c:pt>
                <c:pt idx="148">
                  <c:v>245</c:v>
                </c:pt>
                <c:pt idx="149">
                  <c:v>246</c:v>
                </c:pt>
                <c:pt idx="150">
                  <c:v>247</c:v>
                </c:pt>
                <c:pt idx="151">
                  <c:v>248</c:v>
                </c:pt>
                <c:pt idx="152">
                  <c:v>250.99999999999997</c:v>
                </c:pt>
                <c:pt idx="153">
                  <c:v>252.00000000000003</c:v>
                </c:pt>
                <c:pt idx="154">
                  <c:v>253.00000000000003</c:v>
                </c:pt>
                <c:pt idx="155">
                  <c:v>254</c:v>
                </c:pt>
                <c:pt idx="156">
                  <c:v>255</c:v>
                </c:pt>
                <c:pt idx="157">
                  <c:v>258</c:v>
                </c:pt>
                <c:pt idx="158">
                  <c:v>259</c:v>
                </c:pt>
                <c:pt idx="159">
                  <c:v>260</c:v>
                </c:pt>
                <c:pt idx="160">
                  <c:v>261</c:v>
                </c:pt>
                <c:pt idx="161">
                  <c:v>262</c:v>
                </c:pt>
                <c:pt idx="162">
                  <c:v>265</c:v>
                </c:pt>
                <c:pt idx="163">
                  <c:v>266</c:v>
                </c:pt>
                <c:pt idx="164">
                  <c:v>267</c:v>
                </c:pt>
                <c:pt idx="165">
                  <c:v>268</c:v>
                </c:pt>
                <c:pt idx="166">
                  <c:v>269</c:v>
                </c:pt>
                <c:pt idx="167">
                  <c:v>272</c:v>
                </c:pt>
                <c:pt idx="168">
                  <c:v>273</c:v>
                </c:pt>
                <c:pt idx="169">
                  <c:v>274</c:v>
                </c:pt>
                <c:pt idx="170">
                  <c:v>275</c:v>
                </c:pt>
                <c:pt idx="171">
                  <c:v>276</c:v>
                </c:pt>
                <c:pt idx="172">
                  <c:v>279</c:v>
                </c:pt>
                <c:pt idx="173">
                  <c:v>280</c:v>
                </c:pt>
                <c:pt idx="174">
                  <c:v>281</c:v>
                </c:pt>
                <c:pt idx="175">
                  <c:v>282</c:v>
                </c:pt>
                <c:pt idx="176">
                  <c:v>283</c:v>
                </c:pt>
                <c:pt idx="177">
                  <c:v>287</c:v>
                </c:pt>
                <c:pt idx="178">
                  <c:v>288</c:v>
                </c:pt>
                <c:pt idx="179">
                  <c:v>289</c:v>
                </c:pt>
                <c:pt idx="180">
                  <c:v>290</c:v>
                </c:pt>
                <c:pt idx="181">
                  <c:v>293</c:v>
                </c:pt>
                <c:pt idx="182">
                  <c:v>294</c:v>
                </c:pt>
                <c:pt idx="183">
                  <c:v>295</c:v>
                </c:pt>
                <c:pt idx="184">
                  <c:v>296</c:v>
                </c:pt>
                <c:pt idx="185">
                  <c:v>297</c:v>
                </c:pt>
                <c:pt idx="186">
                  <c:v>300</c:v>
                </c:pt>
                <c:pt idx="187">
                  <c:v>301</c:v>
                </c:pt>
                <c:pt idx="188">
                  <c:v>302</c:v>
                </c:pt>
                <c:pt idx="189">
                  <c:v>303</c:v>
                </c:pt>
                <c:pt idx="190">
                  <c:v>304</c:v>
                </c:pt>
                <c:pt idx="191">
                  <c:v>307</c:v>
                </c:pt>
                <c:pt idx="192">
                  <c:v>308</c:v>
                </c:pt>
                <c:pt idx="193">
                  <c:v>309</c:v>
                </c:pt>
                <c:pt idx="194">
                  <c:v>310</c:v>
                </c:pt>
                <c:pt idx="195">
                  <c:v>311</c:v>
                </c:pt>
                <c:pt idx="196">
                  <c:v>315</c:v>
                </c:pt>
                <c:pt idx="197">
                  <c:v>316</c:v>
                </c:pt>
                <c:pt idx="198">
                  <c:v>317</c:v>
                </c:pt>
                <c:pt idx="199">
                  <c:v>318</c:v>
                </c:pt>
                <c:pt idx="200">
                  <c:v>321</c:v>
                </c:pt>
                <c:pt idx="201">
                  <c:v>322</c:v>
                </c:pt>
                <c:pt idx="202">
                  <c:v>323</c:v>
                </c:pt>
                <c:pt idx="203">
                  <c:v>324</c:v>
                </c:pt>
                <c:pt idx="204">
                  <c:v>325</c:v>
                </c:pt>
                <c:pt idx="205">
                  <c:v>328</c:v>
                </c:pt>
                <c:pt idx="206">
                  <c:v>329</c:v>
                </c:pt>
                <c:pt idx="207">
                  <c:v>330</c:v>
                </c:pt>
                <c:pt idx="208">
                  <c:v>332</c:v>
                </c:pt>
                <c:pt idx="209">
                  <c:v>335</c:v>
                </c:pt>
                <c:pt idx="210">
                  <c:v>336</c:v>
                </c:pt>
                <c:pt idx="211">
                  <c:v>337</c:v>
                </c:pt>
                <c:pt idx="212">
                  <c:v>338</c:v>
                </c:pt>
                <c:pt idx="213">
                  <c:v>339</c:v>
                </c:pt>
                <c:pt idx="214">
                  <c:v>342</c:v>
                </c:pt>
                <c:pt idx="215">
                  <c:v>343</c:v>
                </c:pt>
                <c:pt idx="216">
                  <c:v>344</c:v>
                </c:pt>
                <c:pt idx="217">
                  <c:v>345</c:v>
                </c:pt>
                <c:pt idx="218">
                  <c:v>346</c:v>
                </c:pt>
                <c:pt idx="219">
                  <c:v>349</c:v>
                </c:pt>
                <c:pt idx="220">
                  <c:v>350</c:v>
                </c:pt>
                <c:pt idx="221">
                  <c:v>351</c:v>
                </c:pt>
                <c:pt idx="222">
                  <c:v>352</c:v>
                </c:pt>
                <c:pt idx="223">
                  <c:v>353</c:v>
                </c:pt>
                <c:pt idx="224">
                  <c:v>356</c:v>
                </c:pt>
                <c:pt idx="225">
                  <c:v>357</c:v>
                </c:pt>
                <c:pt idx="226">
                  <c:v>359</c:v>
                </c:pt>
                <c:pt idx="227">
                  <c:v>360</c:v>
                </c:pt>
                <c:pt idx="228">
                  <c:v>363</c:v>
                </c:pt>
                <c:pt idx="229">
                  <c:v>364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xVal>
          <c:yVal>
            <c:numRef>
              <c:f>'residual seasonality'!$B$2:$B$252</c:f>
              <c:numCache>
                <c:formatCode>General</c:formatCode>
                <c:ptCount val="251"/>
                <c:pt idx="0">
                  <c:v>602.76850990458377</c:v>
                </c:pt>
                <c:pt idx="1">
                  <c:v>378.53326760599236</c:v>
                </c:pt>
                <c:pt idx="2">
                  <c:v>608.45487738702855</c:v>
                </c:pt>
                <c:pt idx="3">
                  <c:v>1747.5763283131116</c:v>
                </c:pt>
                <c:pt idx="4">
                  <c:v>685.29929442041885</c:v>
                </c:pt>
                <c:pt idx="5">
                  <c:v>423.64938214265101</c:v>
                </c:pt>
                <c:pt idx="6">
                  <c:v>-796.57077905723111</c:v>
                </c:pt>
                <c:pt idx="7">
                  <c:v>-419.64916927558261</c:v>
                </c:pt>
                <c:pt idx="8">
                  <c:v>-1098.1891587630657</c:v>
                </c:pt>
                <c:pt idx="9">
                  <c:v>-2144.4661926539811</c:v>
                </c:pt>
                <c:pt idx="10">
                  <c:v>-6155.0424220675086</c:v>
                </c:pt>
                <c:pt idx="11">
                  <c:v>-2982.9408923540905</c:v>
                </c:pt>
                <c:pt idx="12">
                  <c:v>-5683.4808818418005</c:v>
                </c:pt>
                <c:pt idx="13">
                  <c:v>-933.75791573276092</c:v>
                </c:pt>
                <c:pt idx="14">
                  <c:v>-1378.4078280088252</c:v>
                </c:pt>
                <c:pt idx="15">
                  <c:v>-516.62798920911121</c:v>
                </c:pt>
                <c:pt idx="16">
                  <c:v>-191.70637942731327</c:v>
                </c:pt>
                <c:pt idx="17">
                  <c:v>531.75363108492434</c:v>
                </c:pt>
                <c:pt idx="18">
                  <c:v>-9.7770680440589786E-12</c:v>
                </c:pt>
                <c:pt idx="19">
                  <c:v>1647.2681176749666</c:v>
                </c:pt>
                <c:pt idx="20">
                  <c:v>3555.2931315485794</c:v>
                </c:pt>
                <c:pt idx="21">
                  <c:v>3717.6123372232514</c:v>
                </c:pt>
                <c:pt idx="22">
                  <c:v>4300.2946468539485</c:v>
                </c:pt>
                <c:pt idx="23">
                  <c:v>4284.6883305430174</c:v>
                </c:pt>
                <c:pt idx="24">
                  <c:v>4764.8928535189734</c:v>
                </c:pt>
                <c:pt idx="25">
                  <c:v>5655.906573253581</c:v>
                </c:pt>
                <c:pt idx="26">
                  <c:v>5109.2257789282548</c:v>
                </c:pt>
                <c:pt idx="27">
                  <c:v>4433.4203791041855</c:v>
                </c:pt>
                <c:pt idx="28">
                  <c:v>3941.8140627932639</c:v>
                </c:pt>
                <c:pt idx="29">
                  <c:v>-1892.7705500762272</c:v>
                </c:pt>
                <c:pt idx="30">
                  <c:v>1670.7771907658157</c:v>
                </c:pt>
                <c:pt idx="31">
                  <c:v>1557.0963964404848</c:v>
                </c:pt>
                <c:pt idx="32">
                  <c:v>2523.2909966164084</c:v>
                </c:pt>
                <c:pt idx="33">
                  <c:v>1397.6846803054741</c:v>
                </c:pt>
                <c:pt idx="34">
                  <c:v>203.88920328142945</c:v>
                </c:pt>
                <c:pt idx="35">
                  <c:v>-1581.0970769839594</c:v>
                </c:pt>
                <c:pt idx="36">
                  <c:v>-1822.7778713092878</c:v>
                </c:pt>
                <c:pt idx="37">
                  <c:v>-1854.5832711333605</c:v>
                </c:pt>
                <c:pt idx="38">
                  <c:v>-2336.1895874442826</c:v>
                </c:pt>
                <c:pt idx="39">
                  <c:v>1.1004885891452432E-10</c:v>
                </c:pt>
                <c:pt idx="40">
                  <c:v>-698.23730660942522</c:v>
                </c:pt>
                <c:pt idx="41">
                  <c:v>514.82967072982694</c:v>
                </c:pt>
                <c:pt idx="42">
                  <c:v>1476.4515153435914</c:v>
                </c:pt>
                <c:pt idx="43">
                  <c:v>913.42465994623785</c:v>
                </c:pt>
                <c:pt idx="44">
                  <c:v>-324.65587962807695</c:v>
                </c:pt>
                <c:pt idx="45">
                  <c:v>-955.23507309956472</c:v>
                </c:pt>
                <c:pt idx="46">
                  <c:v>-1746.9128814213561</c:v>
                </c:pt>
                <c:pt idx="47">
                  <c:v>-1357.1796852611169</c:v>
                </c:pt>
                <c:pt idx="48">
                  <c:v>-2104.2065406584697</c:v>
                </c:pt>
                <c:pt idx="49">
                  <c:v>-1377.4562689416557</c:v>
                </c:pt>
                <c:pt idx="50">
                  <c:v>1220.7978947648262</c:v>
                </c:pt>
                <c:pt idx="51">
                  <c:v>3733.6671683058466</c:v>
                </c:pt>
                <c:pt idx="52">
                  <c:v>3956.1964185818524</c:v>
                </c:pt>
                <c:pt idx="53">
                  <c:v>544.96561730024996</c:v>
                </c:pt>
                <c:pt idx="54">
                  <c:v>1868.715889017071</c:v>
                </c:pt>
                <c:pt idx="55">
                  <c:v>1314.1366955455323</c:v>
                </c:pt>
                <c:pt idx="56">
                  <c:v>633.45888722374229</c:v>
                </c:pt>
                <c:pt idx="57">
                  <c:v>247.19208338398221</c:v>
                </c:pt>
                <c:pt idx="58">
                  <c:v>-1329.834772013377</c:v>
                </c:pt>
                <c:pt idx="59">
                  <c:v>-227.08450029656274</c:v>
                </c:pt>
                <c:pt idx="60">
                  <c:v>65.336306231925903</c:v>
                </c:pt>
                <c:pt idx="61">
                  <c:v>7.5331740845285822E-11</c:v>
                </c:pt>
                <c:pt idx="62">
                  <c:v>397.97043563880783</c:v>
                </c:pt>
                <c:pt idx="63">
                  <c:v>1104.1388761080746</c:v>
                </c:pt>
                <c:pt idx="64">
                  <c:v>2074.130867082732</c:v>
                </c:pt>
                <c:pt idx="65">
                  <c:v>393.48510325425082</c:v>
                </c:pt>
                <c:pt idx="66">
                  <c:v>424.24450631290699</c:v>
                </c:pt>
                <c:pt idx="67">
                  <c:v>1089.4796412279409</c:v>
                </c:pt>
                <c:pt idx="68">
                  <c:v>-284.76036265775792</c:v>
                </c:pt>
                <c:pt idx="69">
                  <c:v>277.08982954521127</c:v>
                </c:pt>
                <c:pt idx="70">
                  <c:v>-72.555934283244198</c:v>
                </c:pt>
                <c:pt idx="71">
                  <c:v>-567.7965312245899</c:v>
                </c:pt>
                <c:pt idx="72">
                  <c:v>1186.5426738113692</c:v>
                </c:pt>
                <c:pt idx="73">
                  <c:v>2224.9174278286628</c:v>
                </c:pt>
                <c:pt idx="74">
                  <c:v>1599.7676200316359</c:v>
                </c:pt>
                <c:pt idx="75">
                  <c:v>-1035.1433413415439</c:v>
                </c:pt>
                <c:pt idx="76">
                  <c:v>-1370.3839382828889</c:v>
                </c:pt>
                <c:pt idx="77">
                  <c:v>418.85119663207865</c:v>
                </c:pt>
                <c:pt idx="78">
                  <c:v>-591.38880725361616</c:v>
                </c:pt>
                <c:pt idx="79">
                  <c:v>343.46138494935599</c:v>
                </c:pt>
                <c:pt idx="80">
                  <c:v>1018.8156211208537</c:v>
                </c:pt>
                <c:pt idx="81">
                  <c:v>-2802.9492439641185</c:v>
                </c:pt>
                <c:pt idx="82">
                  <c:v>-351.18924784981209</c:v>
                </c:pt>
                <c:pt idx="83">
                  <c:v>8.0103745858650655E-10</c:v>
                </c:pt>
                <c:pt idx="84">
                  <c:v>559.96122960406353</c:v>
                </c:pt>
                <c:pt idx="85">
                  <c:v>-734.69189197871617</c:v>
                </c:pt>
                <c:pt idx="86">
                  <c:v>893.61119065585046</c:v>
                </c:pt>
                <c:pt idx="87">
                  <c:v>310.68061900444729</c:v>
                </c:pt>
                <c:pt idx="88">
                  <c:v>250.91026902807715</c:v>
                </c:pt>
                <c:pt idx="89">
                  <c:v>299.14122864632606</c:v>
                </c:pt>
                <c:pt idx="90">
                  <c:v>700.25883364696892</c:v>
                </c:pt>
                <c:pt idx="91">
                  <c:v>700.64157936617585</c:v>
                </c:pt>
                <c:pt idx="92">
                  <c:v>659.71100771476631</c:v>
                </c:pt>
                <c:pt idx="93">
                  <c:v>-4040.7982718709909</c:v>
                </c:pt>
                <c:pt idx="94">
                  <c:v>-2152.2626952201813</c:v>
                </c:pt>
                <c:pt idx="95">
                  <c:v>-2385.1450902195434</c:v>
                </c:pt>
                <c:pt idx="96">
                  <c:v>-699.76234450036213</c:v>
                </c:pt>
                <c:pt idx="97">
                  <c:v>-1646.6929161517701</c:v>
                </c:pt>
                <c:pt idx="98">
                  <c:v>-257.25037134444233</c:v>
                </c:pt>
                <c:pt idx="99">
                  <c:v>-303.01941172618314</c:v>
                </c:pt>
                <c:pt idx="100">
                  <c:v>-393.90180672554533</c:v>
                </c:pt>
                <c:pt idx="101">
                  <c:v>267.48093899365853</c:v>
                </c:pt>
                <c:pt idx="102">
                  <c:v>-254.4496326577501</c:v>
                </c:pt>
                <c:pt idx="103">
                  <c:v>1.913292635435937E-9</c:v>
                </c:pt>
                <c:pt idx="104">
                  <c:v>485.07332979288066</c:v>
                </c:pt>
                <c:pt idx="105">
                  <c:v>1320.0365133930127</c:v>
                </c:pt>
                <c:pt idx="106">
                  <c:v>3027.4235968208577</c:v>
                </c:pt>
                <c:pt idx="107">
                  <c:v>2612.8487924135843</c:v>
                </c:pt>
                <c:pt idx="108">
                  <c:v>2660.1348472567161</c:v>
                </c:pt>
                <c:pt idx="109">
                  <c:v>2006.1770147799605</c:v>
                </c:pt>
                <c:pt idx="110">
                  <c:v>2272.1058436400194</c:v>
                </c:pt>
                <c:pt idx="111">
                  <c:v>1507.1050054871939</c:v>
                </c:pt>
                <c:pt idx="112">
                  <c:v>526.73784530926787</c:v>
                </c:pt>
                <c:pt idx="113">
                  <c:v>1147.8108008729696</c:v>
                </c:pt>
                <c:pt idx="114">
                  <c:v>1283.185517119799</c:v>
                </c:pt>
                <c:pt idx="115">
                  <c:v>1302.114345979857</c:v>
                </c:pt>
                <c:pt idx="116">
                  <c:v>651.11350782703573</c:v>
                </c:pt>
                <c:pt idx="117">
                  <c:v>3103.7463476490743</c:v>
                </c:pt>
                <c:pt idx="118">
                  <c:v>3090.032402492232</c:v>
                </c:pt>
                <c:pt idx="119">
                  <c:v>2479.074570015473</c:v>
                </c:pt>
                <c:pt idx="120">
                  <c:v>2190.0033988755331</c:v>
                </c:pt>
                <c:pt idx="121">
                  <c:v>980.00256072270736</c:v>
                </c:pt>
                <c:pt idx="122">
                  <c:v>796.63540054478312</c:v>
                </c:pt>
                <c:pt idx="123">
                  <c:v>-264.07854461206921</c:v>
                </c:pt>
                <c:pt idx="124">
                  <c:v>-651.03637708882479</c:v>
                </c:pt>
                <c:pt idx="125">
                  <c:v>1.8402488421997987E-9</c:v>
                </c:pt>
                <c:pt idx="126">
                  <c:v>-141.65154506859184</c:v>
                </c:pt>
                <c:pt idx="127">
                  <c:v>748.11305518804227</c:v>
                </c:pt>
                <c:pt idx="128">
                  <c:v>1035.2298657248423</c:v>
                </c:pt>
                <c:pt idx="129">
                  <c:v>830.73140853753353</c:v>
                </c:pt>
                <c:pt idx="130">
                  <c:v>2114.065251017274</c:v>
                </c:pt>
                <c:pt idx="131">
                  <c:v>1686.0496878240317</c:v>
                </c:pt>
                <c:pt idx="132">
                  <c:v>1137.5106139920717</c:v>
                </c:pt>
                <c:pt idx="133">
                  <c:v>27.627424528943266</c:v>
                </c:pt>
                <c:pt idx="134">
                  <c:v>-387.87103265836379</c:v>
                </c:pt>
                <c:pt idx="135">
                  <c:v>-321.48212333252479</c:v>
                </c:pt>
                <c:pt idx="136">
                  <c:v>700.50157960789829</c:v>
                </c:pt>
                <c:pt idx="137">
                  <c:v>3068.1801387900059</c:v>
                </c:pt>
                <c:pt idx="138">
                  <c:v>2141.9679833925466</c:v>
                </c:pt>
                <c:pt idx="139">
                  <c:v>1683.4695262052387</c:v>
                </c:pt>
                <c:pt idx="140">
                  <c:v>3647.858435531065</c:v>
                </c:pt>
                <c:pt idx="141">
                  <c:v>2326.8428723378192</c:v>
                </c:pt>
                <c:pt idx="142">
                  <c:v>1869.3037985058554</c:v>
                </c:pt>
                <c:pt idx="143">
                  <c:v>838.42060904269488</c:v>
                </c:pt>
                <c:pt idx="144">
                  <c:v>182.92215185538407</c:v>
                </c:pt>
                <c:pt idx="145">
                  <c:v>-206.68893881877358</c:v>
                </c:pt>
                <c:pt idx="146">
                  <c:v>-1431.7045020120147</c:v>
                </c:pt>
                <c:pt idx="147">
                  <c:v>2.8628619475057349E-9</c:v>
                </c:pt>
                <c:pt idx="148">
                  <c:v>235.00465345135183</c:v>
                </c:pt>
                <c:pt idx="149">
                  <c:v>-4307.1015160204479</c:v>
                </c:pt>
                <c:pt idx="150">
                  <c:v>822.35558168271655</c:v>
                </c:pt>
                <c:pt idx="151">
                  <c:v>-917.93842044055805</c:v>
                </c:pt>
                <c:pt idx="152">
                  <c:v>-2943.9346173256963</c:v>
                </c:pt>
                <c:pt idx="153">
                  <c:v>-3397.3146769014911</c:v>
                </c:pt>
                <c:pt idx="154">
                  <c:v>-1972.0914234718621</c:v>
                </c:pt>
                <c:pt idx="155">
                  <c:v>-2830.6343257686781</c:v>
                </c:pt>
                <c:pt idx="156">
                  <c:v>-266.87144358213482</c:v>
                </c:pt>
                <c:pt idx="157">
                  <c:v>3036.2819375157083</c:v>
                </c:pt>
                <c:pt idx="158">
                  <c:v>2134.8866358726054</c:v>
                </c:pt>
                <c:pt idx="159">
                  <c:v>3502.1098893022804</c:v>
                </c:pt>
                <c:pt idx="160">
                  <c:v>2288.5669870054717</c:v>
                </c:pt>
                <c:pt idx="161">
                  <c:v>1577.3298691920272</c:v>
                </c:pt>
                <c:pt idx="162">
                  <c:v>-54.666327693109224</c:v>
                </c:pt>
                <c:pt idx="163">
                  <c:v>-641.04638726890619</c:v>
                </c:pt>
                <c:pt idx="164">
                  <c:v>-783.82313383923565</c:v>
                </c:pt>
                <c:pt idx="165">
                  <c:v>-206.36603613604916</c:v>
                </c:pt>
                <c:pt idx="166">
                  <c:v>636.39684605050979</c:v>
                </c:pt>
                <c:pt idx="167">
                  <c:v>2.8935573936905712E-9</c:v>
                </c:pt>
                <c:pt idx="168">
                  <c:v>543.51294716800589</c:v>
                </c:pt>
                <c:pt idx="169">
                  <c:v>1602.2732504796577</c:v>
                </c:pt>
                <c:pt idx="170">
                  <c:v>678.34821212902034</c:v>
                </c:pt>
                <c:pt idx="171">
                  <c:v>1566.6468499731934</c:v>
                </c:pt>
                <c:pt idx="172">
                  <c:v>-151.10335578670265</c:v>
                </c:pt>
                <c:pt idx="173">
                  <c:v>-673.71234034364818</c:v>
                </c:pt>
                <c:pt idx="174">
                  <c:v>-947.36401385853605</c:v>
                </c:pt>
                <c:pt idx="175">
                  <c:v>-1872.2890522091716</c:v>
                </c:pt>
                <c:pt idx="176">
                  <c:v>-678.3005189148821</c:v>
                </c:pt>
                <c:pt idx="177">
                  <c:v>2368.9492753252612</c:v>
                </c:pt>
                <c:pt idx="178">
                  <c:v>-970.58485540442325</c:v>
                </c:pt>
                <c:pt idx="179">
                  <c:v>2227.490106244938</c:v>
                </c:pt>
                <c:pt idx="180">
                  <c:v>3302.4786395392316</c:v>
                </c:pt>
                <c:pt idx="181">
                  <c:v>1368.2020597813728</c:v>
                </c:pt>
                <c:pt idx="182">
                  <c:v>791.59307522442384</c:v>
                </c:pt>
                <c:pt idx="183">
                  <c:v>1096.9414017095417</c:v>
                </c:pt>
                <c:pt idx="184">
                  <c:v>-239.98363664109775</c:v>
                </c:pt>
                <c:pt idx="185">
                  <c:v>375.0048966531923</c:v>
                </c:pt>
                <c:pt idx="186">
                  <c:v>790.25469089335093</c:v>
                </c:pt>
                <c:pt idx="187">
                  <c:v>318.64570633640676</c:v>
                </c:pt>
                <c:pt idx="188">
                  <c:v>335.99403282152309</c:v>
                </c:pt>
                <c:pt idx="189">
                  <c:v>3.5338985071575735E-9</c:v>
                </c:pt>
                <c:pt idx="190">
                  <c:v>-2862.1386294170452</c:v>
                </c:pt>
                <c:pt idx="191">
                  <c:v>-3766.5773871323645</c:v>
                </c:pt>
                <c:pt idx="192">
                  <c:v>-3604.9737547783102</c:v>
                </c:pt>
                <c:pt idx="193">
                  <c:v>-2027.14320710992</c:v>
                </c:pt>
                <c:pt idx="194">
                  <c:v>-2913.0854414043151</c:v>
                </c:pt>
                <c:pt idx="195">
                  <c:v>-1602.9530017412512</c:v>
                </c:pt>
                <c:pt idx="196">
                  <c:v>-1648.0353118214277</c:v>
                </c:pt>
                <c:pt idx="197">
                  <c:v>-5167.545091418051</c:v>
                </c:pt>
                <c:pt idx="198">
                  <c:v>-2036.4873257124577</c:v>
                </c:pt>
                <c:pt idx="199">
                  <c:v>-5080.8264126457307</c:v>
                </c:pt>
                <c:pt idx="200">
                  <c:v>-8466.3207681040731</c:v>
                </c:pt>
                <c:pt idx="201">
                  <c:v>-8458.7171357500119</c:v>
                </c:pt>
                <c:pt idx="202">
                  <c:v>-6592.2269153466641</c:v>
                </c:pt>
                <c:pt idx="203">
                  <c:v>-7025.1691496410604</c:v>
                </c:pt>
                <c:pt idx="204">
                  <c:v>-6245.0367099780005</c:v>
                </c:pt>
                <c:pt idx="205">
                  <c:v>-6700.1190200581668</c:v>
                </c:pt>
                <c:pt idx="206">
                  <c:v>-5940.5153877041084</c:v>
                </c:pt>
                <c:pt idx="207">
                  <c:v>-3445.0251673007347</c:v>
                </c:pt>
                <c:pt idx="208">
                  <c:v>3.3051037462428212E-9</c:v>
                </c:pt>
                <c:pt idx="209">
                  <c:v>-3291.5501100923252</c:v>
                </c:pt>
                <c:pt idx="210">
                  <c:v>-4307.3416395440436</c:v>
                </c:pt>
                <c:pt idx="211">
                  <c:v>-5046.9822125512565</c:v>
                </c:pt>
                <c:pt idx="212">
                  <c:v>-6632.6487349992458</c:v>
                </c:pt>
                <c:pt idx="213">
                  <c:v>-7278.7122485584141</c:v>
                </c:pt>
                <c:pt idx="214">
                  <c:v>-9952.3459200623056</c:v>
                </c:pt>
                <c:pt idx="215">
                  <c:v>-9970.4953806705507</c:v>
                </c:pt>
                <c:pt idx="216">
                  <c:v>-10480.106579517427</c:v>
                </c:pt>
                <c:pt idx="217">
                  <c:v>-11764.773101965427</c:v>
                </c:pt>
                <c:pt idx="218">
                  <c:v>-9514.2712586089365</c:v>
                </c:pt>
                <c:pt idx="219">
                  <c:v>-9488.1727771147744</c:v>
                </c:pt>
                <c:pt idx="220">
                  <c:v>-8428.3222377230177</c:v>
                </c:pt>
                <c:pt idx="221">
                  <c:v>-7207.9334365699015</c:v>
                </c:pt>
                <c:pt idx="222">
                  <c:v>-7906.5999590178944</c:v>
                </c:pt>
                <c:pt idx="223">
                  <c:v>-5759.098115661347</c:v>
                </c:pt>
                <c:pt idx="224">
                  <c:v>-1993.7317871652422</c:v>
                </c:pt>
                <c:pt idx="225">
                  <c:v>-1766.7454090021133</c:v>
                </c:pt>
                <c:pt idx="226">
                  <c:v>-1936.873669688754</c:v>
                </c:pt>
                <c:pt idx="227">
                  <c:v>-1059.3718263321935</c:v>
                </c:pt>
                <c:pt idx="228">
                  <c:v>-51.005497836128256</c:v>
                </c:pt>
                <c:pt idx="229">
                  <c:v>4.2093617480531975E-9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B1B-443F-BF02-C1A38FC44FB6}"/>
            </c:ext>
          </c:extLst>
        </c:ser>
        <c:ser>
          <c:idx val="4"/>
          <c:order val="1"/>
          <c:tx>
            <c:strRef>
              <c:f>'residual seasonality'!$F$1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seasonality'!$G$2:$G$252</c:f>
              <c:numCache>
                <c:formatCode>General</c:formatCode>
                <c:ptCount val="251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5.9999999999999991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11.999999999999998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29.000000000000004</c:v>
                </c:pt>
                <c:pt idx="20">
                  <c:v>30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47.999999999999993</c:v>
                </c:pt>
                <c:pt idx="32">
                  <c:v>49</c:v>
                </c:pt>
                <c:pt idx="33">
                  <c:v>50</c:v>
                </c:pt>
                <c:pt idx="34">
                  <c:v>51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58.000000000000007</c:v>
                </c:pt>
                <c:pt idx="40">
                  <c:v>61</c:v>
                </c:pt>
                <c:pt idx="41">
                  <c:v>62</c:v>
                </c:pt>
                <c:pt idx="42">
                  <c:v>63.000000000000007</c:v>
                </c:pt>
                <c:pt idx="43">
                  <c:v>64</c:v>
                </c:pt>
                <c:pt idx="44">
                  <c:v>65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75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82</c:v>
                </c:pt>
                <c:pt idx="56">
                  <c:v>83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89</c:v>
                </c:pt>
                <c:pt idx="61">
                  <c:v>90</c:v>
                </c:pt>
                <c:pt idx="62">
                  <c:v>91</c:v>
                </c:pt>
                <c:pt idx="63">
                  <c:v>92</c:v>
                </c:pt>
                <c:pt idx="64">
                  <c:v>93</c:v>
                </c:pt>
                <c:pt idx="65">
                  <c:v>95.999999999999986</c:v>
                </c:pt>
                <c:pt idx="66">
                  <c:v>97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103</c:v>
                </c:pt>
                <c:pt idx="71">
                  <c:v>104</c:v>
                </c:pt>
                <c:pt idx="72">
                  <c:v>105</c:v>
                </c:pt>
                <c:pt idx="73">
                  <c:v>105.99999999999999</c:v>
                </c:pt>
                <c:pt idx="74">
                  <c:v>107</c:v>
                </c:pt>
                <c:pt idx="75">
                  <c:v>110</c:v>
                </c:pt>
                <c:pt idx="76">
                  <c:v>111.00000000000001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121.00000000000001</c:v>
                </c:pt>
                <c:pt idx="85">
                  <c:v>124</c:v>
                </c:pt>
                <c:pt idx="86">
                  <c:v>125</c:v>
                </c:pt>
                <c:pt idx="87">
                  <c:v>126.00000000000001</c:v>
                </c:pt>
                <c:pt idx="88">
                  <c:v>127</c:v>
                </c:pt>
                <c:pt idx="89">
                  <c:v>128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138</c:v>
                </c:pt>
                <c:pt idx="96">
                  <c:v>139</c:v>
                </c:pt>
                <c:pt idx="97">
                  <c:v>140</c:v>
                </c:pt>
                <c:pt idx="98">
                  <c:v>141</c:v>
                </c:pt>
                <c:pt idx="99">
                  <c:v>142</c:v>
                </c:pt>
                <c:pt idx="100">
                  <c:v>146</c:v>
                </c:pt>
                <c:pt idx="101">
                  <c:v>147</c:v>
                </c:pt>
                <c:pt idx="102">
                  <c:v>148</c:v>
                </c:pt>
                <c:pt idx="103">
                  <c:v>149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166</c:v>
                </c:pt>
                <c:pt idx="115">
                  <c:v>167</c:v>
                </c:pt>
                <c:pt idx="116">
                  <c:v>168</c:v>
                </c:pt>
                <c:pt idx="117">
                  <c:v>169</c:v>
                </c:pt>
                <c:pt idx="118">
                  <c:v>170</c:v>
                </c:pt>
                <c:pt idx="119">
                  <c:v>173</c:v>
                </c:pt>
                <c:pt idx="120">
                  <c:v>174</c:v>
                </c:pt>
                <c:pt idx="121">
                  <c:v>175</c:v>
                </c:pt>
                <c:pt idx="122">
                  <c:v>176</c:v>
                </c:pt>
                <c:pt idx="123">
                  <c:v>177</c:v>
                </c:pt>
                <c:pt idx="124">
                  <c:v>180</c:v>
                </c:pt>
                <c:pt idx="125">
                  <c:v>181</c:v>
                </c:pt>
                <c:pt idx="126">
                  <c:v>182</c:v>
                </c:pt>
                <c:pt idx="127">
                  <c:v>183.00000000000003</c:v>
                </c:pt>
                <c:pt idx="128">
                  <c:v>187</c:v>
                </c:pt>
                <c:pt idx="129">
                  <c:v>188</c:v>
                </c:pt>
                <c:pt idx="130">
                  <c:v>189</c:v>
                </c:pt>
                <c:pt idx="131">
                  <c:v>190</c:v>
                </c:pt>
                <c:pt idx="132">
                  <c:v>190.99999999999997</c:v>
                </c:pt>
                <c:pt idx="133">
                  <c:v>194</c:v>
                </c:pt>
                <c:pt idx="134">
                  <c:v>195</c:v>
                </c:pt>
                <c:pt idx="135">
                  <c:v>196</c:v>
                </c:pt>
                <c:pt idx="136">
                  <c:v>197</c:v>
                </c:pt>
                <c:pt idx="137">
                  <c:v>198</c:v>
                </c:pt>
                <c:pt idx="138">
                  <c:v>200.99999999999997</c:v>
                </c:pt>
                <c:pt idx="139">
                  <c:v>201.99999999999997</c:v>
                </c:pt>
                <c:pt idx="140">
                  <c:v>203.00000000000003</c:v>
                </c:pt>
                <c:pt idx="141">
                  <c:v>204</c:v>
                </c:pt>
                <c:pt idx="142">
                  <c:v>205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210.99999999999997</c:v>
                </c:pt>
                <c:pt idx="147">
                  <c:v>211.99999999999997</c:v>
                </c:pt>
                <c:pt idx="148">
                  <c:v>215</c:v>
                </c:pt>
                <c:pt idx="149">
                  <c:v>216</c:v>
                </c:pt>
                <c:pt idx="150">
                  <c:v>217</c:v>
                </c:pt>
                <c:pt idx="151">
                  <c:v>218</c:v>
                </c:pt>
                <c:pt idx="152">
                  <c:v>219</c:v>
                </c:pt>
                <c:pt idx="153">
                  <c:v>222.00000000000003</c:v>
                </c:pt>
                <c:pt idx="154">
                  <c:v>223.00000000000003</c:v>
                </c:pt>
                <c:pt idx="155">
                  <c:v>224</c:v>
                </c:pt>
                <c:pt idx="156">
                  <c:v>225</c:v>
                </c:pt>
                <c:pt idx="157">
                  <c:v>226</c:v>
                </c:pt>
                <c:pt idx="158">
                  <c:v>229</c:v>
                </c:pt>
                <c:pt idx="159">
                  <c:v>230</c:v>
                </c:pt>
                <c:pt idx="160">
                  <c:v>230.99999999999997</c:v>
                </c:pt>
                <c:pt idx="161">
                  <c:v>232.00000000000003</c:v>
                </c:pt>
                <c:pt idx="162">
                  <c:v>233.00000000000003</c:v>
                </c:pt>
                <c:pt idx="163">
                  <c:v>236</c:v>
                </c:pt>
                <c:pt idx="164">
                  <c:v>237</c:v>
                </c:pt>
                <c:pt idx="165">
                  <c:v>238</c:v>
                </c:pt>
                <c:pt idx="166">
                  <c:v>239</c:v>
                </c:pt>
                <c:pt idx="167">
                  <c:v>240</c:v>
                </c:pt>
                <c:pt idx="168">
                  <c:v>244</c:v>
                </c:pt>
                <c:pt idx="169">
                  <c:v>245</c:v>
                </c:pt>
                <c:pt idx="170">
                  <c:v>246</c:v>
                </c:pt>
                <c:pt idx="171">
                  <c:v>247</c:v>
                </c:pt>
                <c:pt idx="172">
                  <c:v>250</c:v>
                </c:pt>
                <c:pt idx="173">
                  <c:v>250.99999999999997</c:v>
                </c:pt>
                <c:pt idx="174">
                  <c:v>252.00000000000003</c:v>
                </c:pt>
                <c:pt idx="175">
                  <c:v>253.00000000000003</c:v>
                </c:pt>
                <c:pt idx="176">
                  <c:v>254</c:v>
                </c:pt>
                <c:pt idx="177">
                  <c:v>257</c:v>
                </c:pt>
                <c:pt idx="178">
                  <c:v>258</c:v>
                </c:pt>
                <c:pt idx="179">
                  <c:v>259</c:v>
                </c:pt>
                <c:pt idx="180">
                  <c:v>260</c:v>
                </c:pt>
                <c:pt idx="181">
                  <c:v>264</c:v>
                </c:pt>
                <c:pt idx="182">
                  <c:v>265</c:v>
                </c:pt>
                <c:pt idx="183">
                  <c:v>266</c:v>
                </c:pt>
                <c:pt idx="184">
                  <c:v>267</c:v>
                </c:pt>
                <c:pt idx="185">
                  <c:v>268</c:v>
                </c:pt>
                <c:pt idx="186">
                  <c:v>271</c:v>
                </c:pt>
                <c:pt idx="187">
                  <c:v>272</c:v>
                </c:pt>
                <c:pt idx="188">
                  <c:v>273</c:v>
                </c:pt>
                <c:pt idx="189">
                  <c:v>274</c:v>
                </c:pt>
                <c:pt idx="190">
                  <c:v>275</c:v>
                </c:pt>
                <c:pt idx="191">
                  <c:v>278</c:v>
                </c:pt>
                <c:pt idx="192">
                  <c:v>279</c:v>
                </c:pt>
                <c:pt idx="193">
                  <c:v>280</c:v>
                </c:pt>
                <c:pt idx="194">
                  <c:v>281</c:v>
                </c:pt>
                <c:pt idx="195">
                  <c:v>282</c:v>
                </c:pt>
                <c:pt idx="196">
                  <c:v>286</c:v>
                </c:pt>
                <c:pt idx="197">
                  <c:v>287</c:v>
                </c:pt>
                <c:pt idx="198">
                  <c:v>288</c:v>
                </c:pt>
                <c:pt idx="199">
                  <c:v>289</c:v>
                </c:pt>
                <c:pt idx="200">
                  <c:v>292</c:v>
                </c:pt>
                <c:pt idx="201">
                  <c:v>293</c:v>
                </c:pt>
                <c:pt idx="202">
                  <c:v>294</c:v>
                </c:pt>
                <c:pt idx="203">
                  <c:v>295</c:v>
                </c:pt>
                <c:pt idx="204">
                  <c:v>296</c:v>
                </c:pt>
                <c:pt idx="205">
                  <c:v>299</c:v>
                </c:pt>
                <c:pt idx="206">
                  <c:v>300</c:v>
                </c:pt>
                <c:pt idx="207">
                  <c:v>301</c:v>
                </c:pt>
                <c:pt idx="208">
                  <c:v>302</c:v>
                </c:pt>
                <c:pt idx="209">
                  <c:v>303</c:v>
                </c:pt>
                <c:pt idx="210">
                  <c:v>306</c:v>
                </c:pt>
                <c:pt idx="211">
                  <c:v>307</c:v>
                </c:pt>
                <c:pt idx="212">
                  <c:v>308</c:v>
                </c:pt>
                <c:pt idx="213">
                  <c:v>309</c:v>
                </c:pt>
                <c:pt idx="214">
                  <c:v>310</c:v>
                </c:pt>
                <c:pt idx="215">
                  <c:v>313</c:v>
                </c:pt>
                <c:pt idx="216">
                  <c:v>315</c:v>
                </c:pt>
                <c:pt idx="217">
                  <c:v>316</c:v>
                </c:pt>
                <c:pt idx="218">
                  <c:v>317</c:v>
                </c:pt>
                <c:pt idx="219">
                  <c:v>320</c:v>
                </c:pt>
                <c:pt idx="220">
                  <c:v>321</c:v>
                </c:pt>
                <c:pt idx="221">
                  <c:v>322</c:v>
                </c:pt>
                <c:pt idx="222">
                  <c:v>323</c:v>
                </c:pt>
                <c:pt idx="223">
                  <c:v>324</c:v>
                </c:pt>
                <c:pt idx="224">
                  <c:v>327</c:v>
                </c:pt>
                <c:pt idx="225">
                  <c:v>328</c:v>
                </c:pt>
                <c:pt idx="226">
                  <c:v>329</c:v>
                </c:pt>
                <c:pt idx="227">
                  <c:v>331</c:v>
                </c:pt>
                <c:pt idx="228">
                  <c:v>334</c:v>
                </c:pt>
                <c:pt idx="229">
                  <c:v>335</c:v>
                </c:pt>
                <c:pt idx="230">
                  <c:v>336</c:v>
                </c:pt>
                <c:pt idx="231">
                  <c:v>337</c:v>
                </c:pt>
                <c:pt idx="232">
                  <c:v>338</c:v>
                </c:pt>
                <c:pt idx="233">
                  <c:v>341</c:v>
                </c:pt>
                <c:pt idx="234">
                  <c:v>342</c:v>
                </c:pt>
                <c:pt idx="235">
                  <c:v>343</c:v>
                </c:pt>
                <c:pt idx="236">
                  <c:v>344</c:v>
                </c:pt>
                <c:pt idx="237">
                  <c:v>345</c:v>
                </c:pt>
                <c:pt idx="238">
                  <c:v>348</c:v>
                </c:pt>
                <c:pt idx="239">
                  <c:v>349</c:v>
                </c:pt>
                <c:pt idx="240">
                  <c:v>350</c:v>
                </c:pt>
                <c:pt idx="241">
                  <c:v>351</c:v>
                </c:pt>
                <c:pt idx="242">
                  <c:v>352</c:v>
                </c:pt>
                <c:pt idx="243">
                  <c:v>355</c:v>
                </c:pt>
                <c:pt idx="244">
                  <c:v>356</c:v>
                </c:pt>
                <c:pt idx="245">
                  <c:v>357</c:v>
                </c:pt>
                <c:pt idx="246">
                  <c:v>359</c:v>
                </c:pt>
                <c:pt idx="247">
                  <c:v>362</c:v>
                </c:pt>
                <c:pt idx="248">
                  <c:v>363</c:v>
                </c:pt>
                <c:pt idx="249">
                  <c:v>364</c:v>
                </c:pt>
                <c:pt idx="250">
                  <c:v>0</c:v>
                </c:pt>
              </c:numCache>
            </c:numRef>
          </c:xVal>
          <c:yVal>
            <c:numRef>
              <c:f>'residual seasonality'!$E$2:$E$252</c:f>
              <c:numCache>
                <c:formatCode>General</c:formatCode>
                <c:ptCount val="251"/>
                <c:pt idx="0">
                  <c:v>1425.4670843249467</c:v>
                </c:pt>
                <c:pt idx="1">
                  <c:v>1503.5454361455531</c:v>
                </c:pt>
                <c:pt idx="2">
                  <c:v>-972.23275952432869</c:v>
                </c:pt>
                <c:pt idx="3">
                  <c:v>3034.5516804431422</c:v>
                </c:pt>
                <c:pt idx="4">
                  <c:v>2013.7446190881528</c:v>
                </c:pt>
                <c:pt idx="5">
                  <c:v>814.22880479135938</c:v>
                </c:pt>
                <c:pt idx="6">
                  <c:v>-366.06328432698319</c:v>
                </c:pt>
                <c:pt idx="7">
                  <c:v>-2735.8414799969119</c:v>
                </c:pt>
                <c:pt idx="8">
                  <c:v>-2472.0570400294382</c:v>
                </c:pt>
                <c:pt idx="9">
                  <c:v>845.1358986155501</c:v>
                </c:pt>
                <c:pt idx="10">
                  <c:v>119.82866263745495</c:v>
                </c:pt>
                <c:pt idx="11">
                  <c:v>503.6937183192876</c:v>
                </c:pt>
                <c:pt idx="12">
                  <c:v>-384.92733255040326</c:v>
                </c:pt>
                <c:pt idx="13">
                  <c:v>-4261.7343939053862</c:v>
                </c:pt>
                <c:pt idx="14">
                  <c:v>355.74979179782622</c:v>
                </c:pt>
                <c:pt idx="15">
                  <c:v>-732.54229732051226</c:v>
                </c:pt>
                <c:pt idx="16">
                  <c:v>-1585.320492990397</c:v>
                </c:pt>
                <c:pt idx="17">
                  <c:v>-844.53605302292397</c:v>
                </c:pt>
                <c:pt idx="18">
                  <c:v>-406.34311437791439</c:v>
                </c:pt>
                <c:pt idx="19">
                  <c:v>-1580.8589286746983</c:v>
                </c:pt>
                <c:pt idx="20">
                  <c:v>4.2039118852699175E-9</c:v>
                </c:pt>
                <c:pt idx="21">
                  <c:v>2710.1155384686963</c:v>
                </c:pt>
                <c:pt idx="22">
                  <c:v>2043.0920471826987</c:v>
                </c:pt>
                <c:pt idx="23">
                  <c:v>2647.0620560639709</c:v>
                </c:pt>
                <c:pt idx="24">
                  <c:v>1681.4493738647511</c:v>
                </c:pt>
                <c:pt idx="25">
                  <c:v>-585.39711118849073</c:v>
                </c:pt>
                <c:pt idx="26">
                  <c:v>-2152.4096272485667</c:v>
                </c:pt>
                <c:pt idx="27">
                  <c:v>-972.37586708366462</c:v>
                </c:pt>
                <c:pt idx="28">
                  <c:v>-1681.5699964234905</c:v>
                </c:pt>
                <c:pt idx="29">
                  <c:v>-2872.1826786227084</c:v>
                </c:pt>
                <c:pt idx="30">
                  <c:v>-8290.3003389194055</c:v>
                </c:pt>
                <c:pt idx="31">
                  <c:v>-3478.1896338641127</c:v>
                </c:pt>
                <c:pt idx="32">
                  <c:v>-6585.3837632039395</c:v>
                </c:pt>
                <c:pt idx="33">
                  <c:v>-2266.9964454031597</c:v>
                </c:pt>
                <c:pt idx="34">
                  <c:v>-2908.5158965084597</c:v>
                </c:pt>
                <c:pt idx="35">
                  <c:v>-1373.5284125685052</c:v>
                </c:pt>
                <c:pt idx="36">
                  <c:v>-1713.4946524036031</c:v>
                </c:pt>
                <c:pt idx="37">
                  <c:v>-1509.6887817434322</c:v>
                </c:pt>
                <c:pt idx="38">
                  <c:v>-1929.3014639426547</c:v>
                </c:pt>
                <c:pt idx="39">
                  <c:v>4.3144154915353283E-9</c:v>
                </c:pt>
                <c:pt idx="40">
                  <c:v>5507.24338718739</c:v>
                </c:pt>
                <c:pt idx="41">
                  <c:v>4820.1154417333564</c:v>
                </c:pt>
                <c:pt idx="42">
                  <c:v>6080.9898393344474</c:v>
                </c:pt>
                <c:pt idx="43">
                  <c:v>6030.9806559640929</c:v>
                </c:pt>
                <c:pt idx="44">
                  <c:v>5385.2566092312045</c:v>
                </c:pt>
                <c:pt idx="45">
                  <c:v>6845.1242492397405</c:v>
                </c:pt>
                <c:pt idx="46">
                  <c:v>7454.2506827373818</c:v>
                </c:pt>
                <c:pt idx="47">
                  <c:v>7054.2444484133111</c:v>
                </c:pt>
                <c:pt idx="48">
                  <c:v>6397.2352650429466</c:v>
                </c:pt>
                <c:pt idx="49">
                  <c:v>-507.74670500568118</c:v>
                </c:pt>
                <c:pt idx="50">
                  <c:v>5510.45770087865</c:v>
                </c:pt>
                <c:pt idx="51">
                  <c:v>5400.5841343762941</c:v>
                </c:pt>
                <c:pt idx="52">
                  <c:v>6529.5779000522252</c:v>
                </c:pt>
                <c:pt idx="53">
                  <c:v>5693.5687166818716</c:v>
                </c:pt>
                <c:pt idx="54">
                  <c:v>4773.0388575001216</c:v>
                </c:pt>
                <c:pt idx="55">
                  <c:v>2875.9064975087053</c:v>
                </c:pt>
                <c:pt idx="56">
                  <c:v>2233.0329310063471</c:v>
                </c:pt>
                <c:pt idx="57">
                  <c:v>1772.0266966822733</c:v>
                </c:pt>
                <c:pt idx="58">
                  <c:v>515.01751331190417</c:v>
                </c:pt>
                <c:pt idx="59">
                  <c:v>900.48765413015099</c:v>
                </c:pt>
                <c:pt idx="60">
                  <c:v>4.2706460590125062E-9</c:v>
                </c:pt>
                <c:pt idx="61">
                  <c:v>561.55581718705116</c:v>
                </c:pt>
                <c:pt idx="62">
                  <c:v>1114.9142312017048</c:v>
                </c:pt>
                <c:pt idx="63">
                  <c:v>291.88639387801754</c:v>
                </c:pt>
                <c:pt idx="64">
                  <c:v>1396.7384793419583</c:v>
                </c:pt>
                <c:pt idx="65">
                  <c:v>614.34635511342583</c:v>
                </c:pt>
                <c:pt idx="66">
                  <c:v>40.223776474372926</c:v>
                </c:pt>
                <c:pt idx="67">
                  <c:v>372.3192986098183</c:v>
                </c:pt>
                <c:pt idx="68">
                  <c:v>-802.70853871386657</c:v>
                </c:pt>
                <c:pt idx="69">
                  <c:v>609.36830206113109</c:v>
                </c:pt>
                <c:pt idx="70">
                  <c:v>511.97617783260506</c:v>
                </c:pt>
                <c:pt idx="71">
                  <c:v>3397.8341667124619</c:v>
                </c:pt>
                <c:pt idx="72">
                  <c:v>4490.6866365453207</c:v>
                </c:pt>
                <c:pt idx="73">
                  <c:v>6736.0526232159609</c:v>
                </c:pt>
                <c:pt idx="74">
                  <c:v>3815.5232879854552</c:v>
                </c:pt>
                <c:pt idx="75">
                  <c:v>1680.2192465346434</c:v>
                </c:pt>
                <c:pt idx="76">
                  <c:v>772.09666789559049</c:v>
                </c:pt>
                <c:pt idx="77">
                  <c:v>753.19219003103831</c:v>
                </c:pt>
                <c:pt idx="78">
                  <c:v>-881.83564729264594</c:v>
                </c:pt>
                <c:pt idx="79">
                  <c:v>-370.75880651760406</c:v>
                </c:pt>
                <c:pt idx="80">
                  <c:v>434.84906925384792</c:v>
                </c:pt>
                <c:pt idx="81">
                  <c:v>-159.27350938520954</c:v>
                </c:pt>
                <c:pt idx="82">
                  <c:v>4.0779184473649366E-9</c:v>
                </c:pt>
                <c:pt idx="83">
                  <c:v>-818.44444502986971</c:v>
                </c:pt>
                <c:pt idx="84">
                  <c:v>-677.51803754791354</c:v>
                </c:pt>
                <c:pt idx="85">
                  <c:v>-1583.4143887645132</c:v>
                </c:pt>
                <c:pt idx="86">
                  <c:v>-1675.6115952036205</c:v>
                </c:pt>
                <c:pt idx="87">
                  <c:v>-124.24557731591881</c:v>
                </c:pt>
                <c:pt idx="88">
                  <c:v>-976.60700448680745</c:v>
                </c:pt>
                <c:pt idx="89">
                  <c:v>-329.45585491769464</c:v>
                </c:pt>
                <c:pt idx="90">
                  <c:v>-878.35220613429692</c:v>
                </c:pt>
                <c:pt idx="91">
                  <c:v>-1314.5494125734035</c:v>
                </c:pt>
                <c:pt idx="92">
                  <c:v>-1518.6007823899238</c:v>
                </c:pt>
                <c:pt idx="93">
                  <c:v>37.924734162760387</c:v>
                </c:pt>
                <c:pt idx="94">
                  <c:v>1148.0798780324569</c:v>
                </c:pt>
                <c:pt idx="95">
                  <c:v>-1103.4732779230105</c:v>
                </c:pt>
                <c:pt idx="96">
                  <c:v>-1579.6704843621114</c:v>
                </c:pt>
                <c:pt idx="97">
                  <c:v>499.2781458213226</c:v>
                </c:pt>
                <c:pt idx="98">
                  <c:v>-432.08328134956037</c:v>
                </c:pt>
                <c:pt idx="99">
                  <c:v>761.0678682195512</c:v>
                </c:pt>
                <c:pt idx="100">
                  <c:v>1558.1715170029563</c:v>
                </c:pt>
                <c:pt idx="101">
                  <c:v>-2188.879852813563</c:v>
                </c:pt>
                <c:pt idx="102">
                  <c:v>745.75872001553762</c:v>
                </c:pt>
                <c:pt idx="103">
                  <c:v>4.4271928345551714E-9</c:v>
                </c:pt>
                <c:pt idx="104">
                  <c:v>567.74500360785089</c:v>
                </c:pt>
                <c:pt idx="105">
                  <c:v>-1005.1027514958554</c:v>
                </c:pt>
                <c:pt idx="106">
                  <c:v>927.70802021683937</c:v>
                </c:pt>
                <c:pt idx="107">
                  <c:v>-370.9250392299997</c:v>
                </c:pt>
                <c:pt idx="108">
                  <c:v>-367.57546406432283</c:v>
                </c:pt>
                <c:pt idx="109">
                  <c:v>-714.27814993488482</c:v>
                </c:pt>
                <c:pt idx="110">
                  <c:v>-1106.2637705942338</c:v>
                </c:pt>
                <c:pt idx="111">
                  <c:v>-518.22568806338768</c:v>
                </c:pt>
                <c:pt idx="112">
                  <c:v>-1655.8587475102306</c:v>
                </c:pt>
                <c:pt idx="113">
                  <c:v>-862.45455283461706</c:v>
                </c:pt>
                <c:pt idx="114">
                  <c:v>1527.40488502687</c:v>
                </c:pt>
                <c:pt idx="115">
                  <c:v>2232.4192643675269</c:v>
                </c:pt>
                <c:pt idx="116">
                  <c:v>3640.4573468983176</c:v>
                </c:pt>
                <c:pt idx="117">
                  <c:v>2089.824287451479</c:v>
                </c:pt>
                <c:pt idx="118">
                  <c:v>2843.228482127091</c:v>
                </c:pt>
                <c:pt idx="119">
                  <c:v>3023.5257962565711</c:v>
                </c:pt>
                <c:pt idx="120">
                  <c:v>2201.5401755972207</c:v>
                </c:pt>
                <c:pt idx="121">
                  <c:v>2068.5782581280691</c:v>
                </c:pt>
                <c:pt idx="122">
                  <c:v>1569.945198681226</c:v>
                </c:pt>
                <c:pt idx="123">
                  <c:v>1064.3493933568386</c:v>
                </c:pt>
                <c:pt idx="124">
                  <c:v>4.4828993850387633E-9</c:v>
                </c:pt>
                <c:pt idx="125">
                  <c:v>-1456.8704339509907</c:v>
                </c:pt>
                <c:pt idx="126">
                  <c:v>-156.89293939717641</c:v>
                </c:pt>
                <c:pt idx="127">
                  <c:v>1533.4474312909374</c:v>
                </c:pt>
                <c:pt idx="128">
                  <c:v>2619.5810399363181</c:v>
                </c:pt>
                <c:pt idx="129">
                  <c:v>2483.0014730726298</c:v>
                </c:pt>
                <c:pt idx="130">
                  <c:v>2415.9384060992229</c:v>
                </c:pt>
                <c:pt idx="131">
                  <c:v>1153.8738452524738</c:v>
                </c:pt>
                <c:pt idx="132">
                  <c:v>834.42197171092505</c:v>
                </c:pt>
                <c:pt idx="133">
                  <c:v>-959.9770445007706</c:v>
                </c:pt>
                <c:pt idx="134">
                  <c:v>2134.4433886355396</c:v>
                </c:pt>
                <c:pt idx="135">
                  <c:v>2730.7716418201117</c:v>
                </c:pt>
                <c:pt idx="136">
                  <c:v>1803.7070809733677</c:v>
                </c:pt>
                <c:pt idx="137">
                  <c:v>5374.2552074317509</c:v>
                </c:pt>
                <c:pt idx="138">
                  <c:v>4386.2002828784216</c:v>
                </c:pt>
                <c:pt idx="139">
                  <c:v>3867.6207160147342</c:v>
                </c:pt>
                <c:pt idx="140">
                  <c:v>3912.5576490413268</c:v>
                </c:pt>
                <c:pt idx="141">
                  <c:v>2523.4930881945788</c:v>
                </c:pt>
                <c:pt idx="142">
                  <c:v>1783.0412146530352</c:v>
                </c:pt>
                <c:pt idx="143">
                  <c:v>1561.6421984413982</c:v>
                </c:pt>
                <c:pt idx="144">
                  <c:v>653.06263157770809</c:v>
                </c:pt>
                <c:pt idx="145">
                  <c:v>581.99956460429894</c:v>
                </c:pt>
                <c:pt idx="146">
                  <c:v>5.1637698561535217E-9</c:v>
                </c:pt>
                <c:pt idx="147">
                  <c:v>-214.53616552389508</c:v>
                </c:pt>
                <c:pt idx="148">
                  <c:v>2099.2545718313932</c:v>
                </c:pt>
                <c:pt idx="149">
                  <c:v>2393.2888883357782</c:v>
                </c:pt>
                <c:pt idx="150">
                  <c:v>4243.5140211740518</c:v>
                </c:pt>
                <c:pt idx="151">
                  <c:v>3224.8456002581788</c:v>
                </c:pt>
                <c:pt idx="152">
                  <c:v>3516.6409985757978</c:v>
                </c:pt>
                <c:pt idx="153">
                  <c:v>2574.3071817086156</c:v>
                </c:pt>
                <c:pt idx="154">
                  <c:v>2651.341498212998</c:v>
                </c:pt>
                <c:pt idx="155">
                  <c:v>2663.1378418258005</c:v>
                </c:pt>
                <c:pt idx="156">
                  <c:v>1721.4694209099275</c:v>
                </c:pt>
                <c:pt idx="157">
                  <c:v>-1377.2837266815072</c:v>
                </c:pt>
                <c:pt idx="158">
                  <c:v>-148.08561116565829</c:v>
                </c:pt>
                <c:pt idx="159">
                  <c:v>-450.05129466127283</c:v>
                </c:pt>
                <c:pt idx="160">
                  <c:v>1623.7450489515074</c:v>
                </c:pt>
                <c:pt idx="161">
                  <c:v>922.07662803564233</c:v>
                </c:pt>
                <c:pt idx="162">
                  <c:v>51.872026353261731</c:v>
                </c:pt>
                <c:pt idx="163">
                  <c:v>-385.46179051394046</c:v>
                </c:pt>
                <c:pt idx="164">
                  <c:v>-433.42747400955687</c:v>
                </c:pt>
                <c:pt idx="165">
                  <c:v>-72.631130396749427</c:v>
                </c:pt>
                <c:pt idx="166">
                  <c:v>-1178.2995513126202</c:v>
                </c:pt>
                <c:pt idx="167">
                  <c:v>6.6038410295732319E-9</c:v>
                </c:pt>
                <c:pt idx="168">
                  <c:v>2203.4655961747794</c:v>
                </c:pt>
                <c:pt idx="169">
                  <c:v>-2334.343888402027</c:v>
                </c:pt>
                <c:pt idx="170">
                  <c:v>3353.6690587557596</c:v>
                </c:pt>
                <c:pt idx="171">
                  <c:v>1558.1039981913368</c:v>
                </c:pt>
                <c:pt idx="172">
                  <c:v>461.12714878144993</c:v>
                </c:pt>
                <c:pt idx="173">
                  <c:v>66.064900366250356</c:v>
                </c:pt>
                <c:pt idx="174">
                  <c:v>350.00131388878697</c:v>
                </c:pt>
                <c:pt idx="175">
                  <c:v>-4.9857389534204799</c:v>
                </c:pt>
                <c:pt idx="176">
                  <c:v>1630.7491544392483</c:v>
                </c:pt>
                <c:pt idx="177">
                  <c:v>5095.0372348598667</c:v>
                </c:pt>
                <c:pt idx="178">
                  <c:v>5815.9587487258859</c:v>
                </c:pt>
                <c:pt idx="179">
                  <c:v>6038.8951622484192</c:v>
                </c:pt>
                <c:pt idx="180">
                  <c:v>5161.9081094062103</c:v>
                </c:pt>
                <c:pt idx="181">
                  <c:v>-180.271598195759</c:v>
                </c:pt>
                <c:pt idx="182">
                  <c:v>-294.33384661095585</c:v>
                </c:pt>
                <c:pt idx="183">
                  <c:v>-442.39743308841832</c:v>
                </c:pt>
                <c:pt idx="184">
                  <c:v>-1588.3844859306264</c:v>
                </c:pt>
                <c:pt idx="185">
                  <c:v>-502.64959253795155</c:v>
                </c:pt>
                <c:pt idx="186">
                  <c:v>-147.62644194786645</c:v>
                </c:pt>
                <c:pt idx="187">
                  <c:v>6.6718257585307583E-9</c:v>
                </c:pt>
                <c:pt idx="188">
                  <c:v>-958.4458413525856</c:v>
                </c:pt>
                <c:pt idx="189">
                  <c:v>389.57440310636525</c:v>
                </c:pt>
                <c:pt idx="190">
                  <c:v>2241.1160097084939</c:v>
                </c:pt>
                <c:pt idx="191">
                  <c:v>406.53037969616116</c:v>
                </c:pt>
                <c:pt idx="192">
                  <c:v>-321.74048972789899</c:v>
                </c:pt>
                <c:pt idx="193">
                  <c:v>-17.717201262853735</c:v>
                </c:pt>
                <c:pt idx="194">
                  <c:v>-1524.9292400825836</c:v>
                </c:pt>
                <c:pt idx="195">
                  <c:v>-704.9683369655213</c:v>
                </c:pt>
                <c:pt idx="196">
                  <c:v>194.44603302216649</c:v>
                </c:pt>
                <c:pt idx="197">
                  <c:v>-47.530678512785983</c:v>
                </c:pt>
                <c:pt idx="198">
                  <c:v>3353.1987486341509</c:v>
                </c:pt>
                <c:pt idx="199">
                  <c:v>2475.1596517512176</c:v>
                </c:pt>
                <c:pt idx="200">
                  <c:v>-111.726971631379</c:v>
                </c:pt>
                <c:pt idx="201">
                  <c:v>182.00215894455499</c:v>
                </c:pt>
                <c:pt idx="202">
                  <c:v>2117.0254474095286</c:v>
                </c:pt>
                <c:pt idx="203">
                  <c:v>1101.8134085897937</c:v>
                </c:pt>
                <c:pt idx="204">
                  <c:v>1758.7743117068558</c:v>
                </c:pt>
                <c:pt idx="205">
                  <c:v>1833.188681694483</c:v>
                </c:pt>
                <c:pt idx="206">
                  <c:v>1131.9178122704207</c:v>
                </c:pt>
                <c:pt idx="207">
                  <c:v>787.94110073546835</c:v>
                </c:pt>
                <c:pt idx="208">
                  <c:v>-271.27093808426184</c:v>
                </c:pt>
                <c:pt idx="209">
                  <c:v>7.3050614446401596E-9</c:v>
                </c:pt>
                <c:pt idx="210">
                  <c:v>-1518.1671761523303</c:v>
                </c:pt>
                <c:pt idx="211">
                  <c:v>-2544.448350209344</c:v>
                </c:pt>
                <c:pt idx="212">
                  <c:v>-1407.2292233595713</c:v>
                </c:pt>
                <c:pt idx="213">
                  <c:v>-1738.8000638306657</c:v>
                </c:pt>
                <c:pt idx="214">
                  <c:v>-2182.1789138946829</c:v>
                </c:pt>
                <c:pt idx="215">
                  <c:v>-3637.3448510360399</c:v>
                </c:pt>
                <c:pt idx="216">
                  <c:v>-5587.3502085609125</c:v>
                </c:pt>
                <c:pt idx="217">
                  <c:v>-1926.9210490320129</c:v>
                </c:pt>
                <c:pt idx="218">
                  <c:v>-8083.6090492439298</c:v>
                </c:pt>
                <c:pt idx="219">
                  <c:v>-7502.2743618075474</c:v>
                </c:pt>
                <c:pt idx="220">
                  <c:v>-8458.6028169227684</c:v>
                </c:pt>
                <c:pt idx="221">
                  <c:v>-6887.6081744476414</c:v>
                </c:pt>
                <c:pt idx="222">
                  <c:v>-7391.1790149187373</c:v>
                </c:pt>
                <c:pt idx="223">
                  <c:v>-6059.6444899492317</c:v>
                </c:pt>
                <c:pt idx="224">
                  <c:v>-6600.8104270906133</c:v>
                </c:pt>
                <c:pt idx="225">
                  <c:v>-5928.4246385077486</c:v>
                </c:pt>
                <c:pt idx="226">
                  <c:v>-2956.4299960326412</c:v>
                </c:pt>
                <c:pt idx="227">
                  <c:v>7.5542629929259419E-9</c:v>
                </c:pt>
                <c:pt idx="228">
                  <c:v>-4445.9429417850279</c:v>
                </c:pt>
                <c:pt idx="229">
                  <c:v>-3430.8108696654463</c:v>
                </c:pt>
                <c:pt idx="230">
                  <c:v>-3243.5338928028646</c:v>
                </c:pt>
                <c:pt idx="231">
                  <c:v>-5126.0477677877243</c:v>
                </c:pt>
                <c:pt idx="232">
                  <c:v>-6194.0546689383136</c:v>
                </c:pt>
                <c:pt idx="233">
                  <c:v>-8125.3024670851764</c:v>
                </c:pt>
                <c:pt idx="234">
                  <c:v>-8765.5608544187526</c:v>
                </c:pt>
                <c:pt idx="235">
                  <c:v>-9363.4797967802297</c:v>
                </c:pt>
                <c:pt idx="236">
                  <c:v>-9706.9936717650889</c:v>
                </c:pt>
                <c:pt idx="237">
                  <c:v>-10248.234253816683</c:v>
                </c:pt>
                <c:pt idx="238">
                  <c:v>-9937.657537174111</c:v>
                </c:pt>
                <c:pt idx="239">
                  <c:v>-7973.3215174207344</c:v>
                </c:pt>
                <c:pt idx="240">
                  <c:v>-7889.2404597822133</c:v>
                </c:pt>
                <c:pt idx="241">
                  <c:v>-8494.7543347670726</c:v>
                </c:pt>
                <c:pt idx="242">
                  <c:v>-4740.9949168187431</c:v>
                </c:pt>
                <c:pt idx="243">
                  <c:v>-1833.2427149655832</c:v>
                </c:pt>
                <c:pt idx="244">
                  <c:v>-460.50110229916322</c:v>
                </c:pt>
                <c:pt idx="245">
                  <c:v>-29.468313391372135</c:v>
                </c:pt>
                <c:pt idx="246">
                  <c:v>-332.9643830942565</c:v>
                </c:pt>
                <c:pt idx="247">
                  <c:v>-2085.2121812411497</c:v>
                </c:pt>
                <c:pt idx="248">
                  <c:v>-247.4705685747283</c:v>
                </c:pt>
                <c:pt idx="249">
                  <c:v>7.4069816946575884E-9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B1B-443F-BF02-C1A38FC44FB6}"/>
            </c:ext>
          </c:extLst>
        </c:ser>
        <c:ser>
          <c:idx val="5"/>
          <c:order val="2"/>
          <c:tx>
            <c:strRef>
              <c:f>'residual seasonality'!$I$1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seasonality'!$J$2:$J$252</c:f>
              <c:numCache>
                <c:formatCode>General</c:formatCode>
                <c:ptCount val="25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5.9999999999999991</c:v>
                </c:pt>
                <c:pt idx="4">
                  <c:v>7</c:v>
                </c:pt>
                <c:pt idx="5">
                  <c:v>8</c:v>
                </c:pt>
                <c:pt idx="6">
                  <c:v>11</c:v>
                </c:pt>
                <c:pt idx="7">
                  <c:v>11.999999999999998</c:v>
                </c:pt>
                <c:pt idx="8">
                  <c:v>13</c:v>
                </c:pt>
                <c:pt idx="9">
                  <c:v>15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29.000000000000004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47</c:v>
                </c:pt>
                <c:pt idx="30">
                  <c:v>47.999999999999993</c:v>
                </c:pt>
                <c:pt idx="31">
                  <c:v>49</c:v>
                </c:pt>
                <c:pt idx="32">
                  <c:v>50</c:v>
                </c:pt>
                <c:pt idx="33">
                  <c:v>52.999999999999993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60</c:v>
                </c:pt>
                <c:pt idx="39">
                  <c:v>61</c:v>
                </c:pt>
                <c:pt idx="40">
                  <c:v>62</c:v>
                </c:pt>
                <c:pt idx="41">
                  <c:v>63.000000000000007</c:v>
                </c:pt>
                <c:pt idx="42">
                  <c:v>64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74</c:v>
                </c:pt>
                <c:pt idx="49">
                  <c:v>75</c:v>
                </c:pt>
                <c:pt idx="50">
                  <c:v>76</c:v>
                </c:pt>
                <c:pt idx="51">
                  <c:v>77</c:v>
                </c:pt>
                <c:pt idx="52">
                  <c:v>78</c:v>
                </c:pt>
                <c:pt idx="53">
                  <c:v>81</c:v>
                </c:pt>
                <c:pt idx="54">
                  <c:v>82</c:v>
                </c:pt>
                <c:pt idx="55">
                  <c:v>84</c:v>
                </c:pt>
                <c:pt idx="56">
                  <c:v>85</c:v>
                </c:pt>
                <c:pt idx="57">
                  <c:v>88</c:v>
                </c:pt>
                <c:pt idx="58">
                  <c:v>89</c:v>
                </c:pt>
                <c:pt idx="59">
                  <c:v>90</c:v>
                </c:pt>
                <c:pt idx="60">
                  <c:v>91</c:v>
                </c:pt>
                <c:pt idx="61">
                  <c:v>92</c:v>
                </c:pt>
                <c:pt idx="62">
                  <c:v>95</c:v>
                </c:pt>
                <c:pt idx="63">
                  <c:v>95.999999999999986</c:v>
                </c:pt>
                <c:pt idx="64">
                  <c:v>97</c:v>
                </c:pt>
                <c:pt idx="65">
                  <c:v>98</c:v>
                </c:pt>
                <c:pt idx="66">
                  <c:v>99</c:v>
                </c:pt>
                <c:pt idx="67">
                  <c:v>102</c:v>
                </c:pt>
                <c:pt idx="68">
                  <c:v>103</c:v>
                </c:pt>
                <c:pt idx="69">
                  <c:v>104</c:v>
                </c:pt>
                <c:pt idx="70">
                  <c:v>105</c:v>
                </c:pt>
                <c:pt idx="71">
                  <c:v>105.99999999999999</c:v>
                </c:pt>
                <c:pt idx="72">
                  <c:v>109</c:v>
                </c:pt>
                <c:pt idx="73">
                  <c:v>110</c:v>
                </c:pt>
                <c:pt idx="74">
                  <c:v>111.00000000000001</c:v>
                </c:pt>
                <c:pt idx="75">
                  <c:v>112</c:v>
                </c:pt>
                <c:pt idx="76">
                  <c:v>113</c:v>
                </c:pt>
                <c:pt idx="77">
                  <c:v>116.00000000000001</c:v>
                </c:pt>
                <c:pt idx="78">
                  <c:v>117</c:v>
                </c:pt>
                <c:pt idx="79">
                  <c:v>118</c:v>
                </c:pt>
                <c:pt idx="80">
                  <c:v>119</c:v>
                </c:pt>
                <c:pt idx="81">
                  <c:v>120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126.00000000000001</c:v>
                </c:pt>
                <c:pt idx="86">
                  <c:v>127</c:v>
                </c:pt>
                <c:pt idx="87">
                  <c:v>130</c:v>
                </c:pt>
                <c:pt idx="88">
                  <c:v>131</c:v>
                </c:pt>
                <c:pt idx="89">
                  <c:v>132</c:v>
                </c:pt>
                <c:pt idx="90">
                  <c:v>133</c:v>
                </c:pt>
                <c:pt idx="91">
                  <c:v>134</c:v>
                </c:pt>
                <c:pt idx="92">
                  <c:v>137</c:v>
                </c:pt>
                <c:pt idx="93">
                  <c:v>138</c:v>
                </c:pt>
                <c:pt idx="94">
                  <c:v>139</c:v>
                </c:pt>
                <c:pt idx="95">
                  <c:v>140</c:v>
                </c:pt>
                <c:pt idx="96">
                  <c:v>141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158</c:v>
                </c:pt>
                <c:pt idx="107">
                  <c:v>159</c:v>
                </c:pt>
                <c:pt idx="108">
                  <c:v>160</c:v>
                </c:pt>
                <c:pt idx="109">
                  <c:v>161</c:v>
                </c:pt>
                <c:pt idx="110">
                  <c:v>162</c:v>
                </c:pt>
                <c:pt idx="111">
                  <c:v>165</c:v>
                </c:pt>
                <c:pt idx="112">
                  <c:v>166</c:v>
                </c:pt>
                <c:pt idx="113">
                  <c:v>167</c:v>
                </c:pt>
                <c:pt idx="114">
                  <c:v>168</c:v>
                </c:pt>
                <c:pt idx="115">
                  <c:v>169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179</c:v>
                </c:pt>
                <c:pt idx="122">
                  <c:v>180</c:v>
                </c:pt>
                <c:pt idx="123">
                  <c:v>181</c:v>
                </c:pt>
                <c:pt idx="124">
                  <c:v>182</c:v>
                </c:pt>
                <c:pt idx="125">
                  <c:v>183.00000000000003</c:v>
                </c:pt>
                <c:pt idx="126">
                  <c:v>186</c:v>
                </c:pt>
                <c:pt idx="127">
                  <c:v>187</c:v>
                </c:pt>
                <c:pt idx="128">
                  <c:v>188</c:v>
                </c:pt>
                <c:pt idx="129">
                  <c:v>189</c:v>
                </c:pt>
                <c:pt idx="130">
                  <c:v>190</c:v>
                </c:pt>
                <c:pt idx="131">
                  <c:v>193.00000000000003</c:v>
                </c:pt>
                <c:pt idx="132">
                  <c:v>194</c:v>
                </c:pt>
                <c:pt idx="133">
                  <c:v>195</c:v>
                </c:pt>
                <c:pt idx="134">
                  <c:v>196</c:v>
                </c:pt>
                <c:pt idx="135">
                  <c:v>197</c:v>
                </c:pt>
                <c:pt idx="136">
                  <c:v>200</c:v>
                </c:pt>
                <c:pt idx="137">
                  <c:v>200.99999999999997</c:v>
                </c:pt>
                <c:pt idx="138">
                  <c:v>201.99999999999997</c:v>
                </c:pt>
                <c:pt idx="139">
                  <c:v>203.00000000000003</c:v>
                </c:pt>
                <c:pt idx="140">
                  <c:v>204</c:v>
                </c:pt>
                <c:pt idx="141">
                  <c:v>207</c:v>
                </c:pt>
                <c:pt idx="142">
                  <c:v>208</c:v>
                </c:pt>
                <c:pt idx="143">
                  <c:v>209</c:v>
                </c:pt>
                <c:pt idx="144">
                  <c:v>210</c:v>
                </c:pt>
                <c:pt idx="145">
                  <c:v>210.99999999999997</c:v>
                </c:pt>
                <c:pt idx="146">
                  <c:v>214</c:v>
                </c:pt>
                <c:pt idx="147">
                  <c:v>215</c:v>
                </c:pt>
                <c:pt idx="148">
                  <c:v>216</c:v>
                </c:pt>
                <c:pt idx="149">
                  <c:v>217</c:v>
                </c:pt>
                <c:pt idx="150">
                  <c:v>218</c:v>
                </c:pt>
                <c:pt idx="151">
                  <c:v>220.99999999999997</c:v>
                </c:pt>
                <c:pt idx="152">
                  <c:v>222.00000000000003</c:v>
                </c:pt>
                <c:pt idx="153">
                  <c:v>223.00000000000003</c:v>
                </c:pt>
                <c:pt idx="154">
                  <c:v>224</c:v>
                </c:pt>
                <c:pt idx="155">
                  <c:v>225</c:v>
                </c:pt>
                <c:pt idx="156">
                  <c:v>228</c:v>
                </c:pt>
                <c:pt idx="157">
                  <c:v>229</c:v>
                </c:pt>
                <c:pt idx="158">
                  <c:v>230</c:v>
                </c:pt>
                <c:pt idx="159">
                  <c:v>230.99999999999997</c:v>
                </c:pt>
                <c:pt idx="160">
                  <c:v>232.00000000000003</c:v>
                </c:pt>
                <c:pt idx="161">
                  <c:v>235</c:v>
                </c:pt>
                <c:pt idx="162">
                  <c:v>236</c:v>
                </c:pt>
                <c:pt idx="163">
                  <c:v>237</c:v>
                </c:pt>
                <c:pt idx="164">
                  <c:v>238</c:v>
                </c:pt>
                <c:pt idx="165">
                  <c:v>239</c:v>
                </c:pt>
                <c:pt idx="166">
                  <c:v>242.00000000000003</c:v>
                </c:pt>
                <c:pt idx="167">
                  <c:v>243.00000000000003</c:v>
                </c:pt>
                <c:pt idx="168">
                  <c:v>244</c:v>
                </c:pt>
                <c:pt idx="169">
                  <c:v>245</c:v>
                </c:pt>
                <c:pt idx="170">
                  <c:v>246</c:v>
                </c:pt>
                <c:pt idx="171">
                  <c:v>250</c:v>
                </c:pt>
                <c:pt idx="172">
                  <c:v>250.99999999999997</c:v>
                </c:pt>
                <c:pt idx="173">
                  <c:v>252.00000000000003</c:v>
                </c:pt>
                <c:pt idx="174">
                  <c:v>253.00000000000003</c:v>
                </c:pt>
                <c:pt idx="175">
                  <c:v>256</c:v>
                </c:pt>
                <c:pt idx="176">
                  <c:v>257</c:v>
                </c:pt>
                <c:pt idx="177">
                  <c:v>258</c:v>
                </c:pt>
                <c:pt idx="178">
                  <c:v>259</c:v>
                </c:pt>
                <c:pt idx="179">
                  <c:v>260</c:v>
                </c:pt>
                <c:pt idx="180">
                  <c:v>263</c:v>
                </c:pt>
                <c:pt idx="181">
                  <c:v>264</c:v>
                </c:pt>
                <c:pt idx="182">
                  <c:v>265</c:v>
                </c:pt>
                <c:pt idx="183">
                  <c:v>266</c:v>
                </c:pt>
                <c:pt idx="184">
                  <c:v>267</c:v>
                </c:pt>
                <c:pt idx="185">
                  <c:v>270</c:v>
                </c:pt>
                <c:pt idx="186">
                  <c:v>271</c:v>
                </c:pt>
                <c:pt idx="187">
                  <c:v>272</c:v>
                </c:pt>
                <c:pt idx="188">
                  <c:v>273</c:v>
                </c:pt>
                <c:pt idx="189">
                  <c:v>274</c:v>
                </c:pt>
                <c:pt idx="190">
                  <c:v>277</c:v>
                </c:pt>
                <c:pt idx="191">
                  <c:v>278</c:v>
                </c:pt>
                <c:pt idx="192">
                  <c:v>279</c:v>
                </c:pt>
                <c:pt idx="193">
                  <c:v>280</c:v>
                </c:pt>
                <c:pt idx="194">
                  <c:v>281</c:v>
                </c:pt>
                <c:pt idx="195">
                  <c:v>285</c:v>
                </c:pt>
                <c:pt idx="196">
                  <c:v>286</c:v>
                </c:pt>
                <c:pt idx="197">
                  <c:v>287</c:v>
                </c:pt>
                <c:pt idx="198">
                  <c:v>288</c:v>
                </c:pt>
                <c:pt idx="199">
                  <c:v>291</c:v>
                </c:pt>
                <c:pt idx="200">
                  <c:v>292</c:v>
                </c:pt>
                <c:pt idx="201">
                  <c:v>293</c:v>
                </c:pt>
                <c:pt idx="202">
                  <c:v>294</c:v>
                </c:pt>
                <c:pt idx="203">
                  <c:v>295</c:v>
                </c:pt>
                <c:pt idx="204">
                  <c:v>298</c:v>
                </c:pt>
                <c:pt idx="205">
                  <c:v>299</c:v>
                </c:pt>
                <c:pt idx="206">
                  <c:v>300</c:v>
                </c:pt>
                <c:pt idx="207">
                  <c:v>301</c:v>
                </c:pt>
                <c:pt idx="208">
                  <c:v>302</c:v>
                </c:pt>
                <c:pt idx="209">
                  <c:v>305</c:v>
                </c:pt>
                <c:pt idx="210">
                  <c:v>306</c:v>
                </c:pt>
                <c:pt idx="211">
                  <c:v>307</c:v>
                </c:pt>
                <c:pt idx="212">
                  <c:v>308</c:v>
                </c:pt>
                <c:pt idx="213">
                  <c:v>309</c:v>
                </c:pt>
                <c:pt idx="214">
                  <c:v>312</c:v>
                </c:pt>
                <c:pt idx="215">
                  <c:v>313</c:v>
                </c:pt>
                <c:pt idx="216">
                  <c:v>315</c:v>
                </c:pt>
                <c:pt idx="217">
                  <c:v>316</c:v>
                </c:pt>
                <c:pt idx="218">
                  <c:v>319</c:v>
                </c:pt>
                <c:pt idx="219">
                  <c:v>320</c:v>
                </c:pt>
                <c:pt idx="220">
                  <c:v>321</c:v>
                </c:pt>
                <c:pt idx="221">
                  <c:v>322</c:v>
                </c:pt>
                <c:pt idx="222">
                  <c:v>323</c:v>
                </c:pt>
                <c:pt idx="223">
                  <c:v>326</c:v>
                </c:pt>
                <c:pt idx="224">
                  <c:v>327</c:v>
                </c:pt>
                <c:pt idx="225">
                  <c:v>328</c:v>
                </c:pt>
                <c:pt idx="226">
                  <c:v>330</c:v>
                </c:pt>
                <c:pt idx="227">
                  <c:v>333</c:v>
                </c:pt>
                <c:pt idx="228">
                  <c:v>335</c:v>
                </c:pt>
                <c:pt idx="229">
                  <c:v>336</c:v>
                </c:pt>
                <c:pt idx="230">
                  <c:v>337</c:v>
                </c:pt>
                <c:pt idx="231">
                  <c:v>340</c:v>
                </c:pt>
                <c:pt idx="232">
                  <c:v>341</c:v>
                </c:pt>
                <c:pt idx="233">
                  <c:v>342</c:v>
                </c:pt>
                <c:pt idx="234">
                  <c:v>343</c:v>
                </c:pt>
                <c:pt idx="235">
                  <c:v>344</c:v>
                </c:pt>
                <c:pt idx="236">
                  <c:v>347</c:v>
                </c:pt>
                <c:pt idx="237">
                  <c:v>348</c:v>
                </c:pt>
                <c:pt idx="238">
                  <c:v>349</c:v>
                </c:pt>
                <c:pt idx="239">
                  <c:v>350</c:v>
                </c:pt>
                <c:pt idx="240">
                  <c:v>351</c:v>
                </c:pt>
                <c:pt idx="241">
                  <c:v>354</c:v>
                </c:pt>
                <c:pt idx="242">
                  <c:v>355</c:v>
                </c:pt>
                <c:pt idx="243">
                  <c:v>356</c:v>
                </c:pt>
                <c:pt idx="244">
                  <c:v>357</c:v>
                </c:pt>
                <c:pt idx="245">
                  <c:v>361</c:v>
                </c:pt>
                <c:pt idx="246">
                  <c:v>362</c:v>
                </c:pt>
                <c:pt idx="247">
                  <c:v>363</c:v>
                </c:pt>
                <c:pt idx="248">
                  <c:v>364</c:v>
                </c:pt>
                <c:pt idx="249">
                  <c:v>0</c:v>
                </c:pt>
                <c:pt idx="250">
                  <c:v>0</c:v>
                </c:pt>
              </c:numCache>
            </c:numRef>
          </c:xVal>
          <c:yVal>
            <c:numRef>
              <c:f>'residual seasonality'!$H$2:$H$252</c:f>
              <c:numCache>
                <c:formatCode>General</c:formatCode>
                <c:ptCount val="251"/>
                <c:pt idx="0">
                  <c:v>1633.1695037347222</c:v>
                </c:pt>
                <c:pt idx="1">
                  <c:v>8.9897939617267184</c:v>
                </c:pt>
                <c:pt idx="2">
                  <c:v>1135.7007001856273</c:v>
                </c:pt>
                <c:pt idx="3">
                  <c:v>2553.2682851149166</c:v>
                </c:pt>
                <c:pt idx="4">
                  <c:v>2297.1207599094109</c:v>
                </c:pt>
                <c:pt idx="5">
                  <c:v>1465.9846433518292</c:v>
                </c:pt>
                <c:pt idx="6">
                  <c:v>-1107.9915517392546</c:v>
                </c:pt>
                <c:pt idx="7">
                  <c:v>-1335.2806455153559</c:v>
                </c:pt>
                <c:pt idx="8">
                  <c:v>-2122.8689284833131</c:v>
                </c:pt>
                <c:pt idx="9">
                  <c:v>-2329.0791021162895</c:v>
                </c:pt>
                <c:pt idx="10">
                  <c:v>-4258.4933855425852</c:v>
                </c:pt>
                <c:pt idx="11">
                  <c:v>-7283.0816685105438</c:v>
                </c:pt>
                <c:pt idx="12">
                  <c:v>-1918.229193716068</c:v>
                </c:pt>
                <c:pt idx="13">
                  <c:v>-1164.365310273653</c:v>
                </c:pt>
                <c:pt idx="14">
                  <c:v>-2166.3415053646686</c:v>
                </c:pt>
                <c:pt idx="15">
                  <c:v>-2004.6305991407653</c:v>
                </c:pt>
                <c:pt idx="16">
                  <c:v>-438.2188821087193</c:v>
                </c:pt>
                <c:pt idx="17">
                  <c:v>-949.36640731422926</c:v>
                </c:pt>
                <c:pt idx="18">
                  <c:v>8.1672624219208956E-9</c:v>
                </c:pt>
                <c:pt idx="19">
                  <c:v>3339.322324592993</c:v>
                </c:pt>
                <c:pt idx="20">
                  <c:v>1952.2858643018424</c:v>
                </c:pt>
                <c:pt idx="21">
                  <c:v>3264.3834210139075</c:v>
                </c:pt>
                <c:pt idx="22">
                  <c:v>2057.0930867014449</c:v>
                </c:pt>
                <c:pt idx="23">
                  <c:v>446.44146569689678</c:v>
                </c:pt>
                <c:pt idx="24">
                  <c:v>-1522.6737439568362</c:v>
                </c:pt>
                <c:pt idx="25">
                  <c:v>-1327.5388650857271</c:v>
                </c:pt>
                <c:pt idx="26">
                  <c:v>-1109.5250085908572</c:v>
                </c:pt>
                <c:pt idx="27">
                  <c:v>-1974.8153429033237</c:v>
                </c:pt>
                <c:pt idx="28">
                  <c:v>-7588.7271617591387</c:v>
                </c:pt>
                <c:pt idx="29">
                  <c:v>-2494.1380055265545</c:v>
                </c:pt>
                <c:pt idx="30">
                  <c:v>-5894.1241490316843</c:v>
                </c:pt>
                <c:pt idx="31">
                  <c:v>-1361.4144833441505</c:v>
                </c:pt>
                <c:pt idx="32">
                  <c:v>-2280.8631983653108</c:v>
                </c:pt>
                <c:pt idx="33">
                  <c:v>-1063.9784080190439</c:v>
                </c:pt>
                <c:pt idx="34">
                  <c:v>-1573.8435291479411</c:v>
                </c:pt>
                <c:pt idx="35">
                  <c:v>-2302.8296726530725</c:v>
                </c:pt>
                <c:pt idx="36">
                  <c:v>-1797.1200069655395</c:v>
                </c:pt>
                <c:pt idx="37">
                  <c:v>8.1199686974287033E-9</c:v>
                </c:pt>
                <c:pt idx="38">
                  <c:v>5290.7591627061092</c:v>
                </c:pt>
                <c:pt idx="39">
                  <c:v>3869.1237136107561</c:v>
                </c:pt>
                <c:pt idx="40">
                  <c:v>4652.7495082461819</c:v>
                </c:pt>
                <c:pt idx="41">
                  <c:v>3714.9675430741586</c:v>
                </c:pt>
                <c:pt idx="42">
                  <c:v>2358.6761145749929</c:v>
                </c:pt>
                <c:pt idx="43">
                  <c:v>3831.2959734456945</c:v>
                </c:pt>
                <c:pt idx="44">
                  <c:v>4588.4496713339922</c:v>
                </c:pt>
                <c:pt idx="45">
                  <c:v>4446.8068675376735</c:v>
                </c:pt>
                <c:pt idx="46">
                  <c:v>3505.0249023656497</c:v>
                </c:pt>
                <c:pt idx="47">
                  <c:v>6947.5819825667777</c:v>
                </c:pt>
                <c:pt idx="48">
                  <c:v>13054.404783424072</c:v>
                </c:pt>
                <c:pt idx="49">
                  <c:v>14223.558481312368</c:v>
                </c:pt>
                <c:pt idx="50">
                  <c:v>14292.915677516046</c:v>
                </c:pt>
                <c:pt idx="51">
                  <c:v>12520.133712344019</c:v>
                </c:pt>
                <c:pt idx="52">
                  <c:v>10804.690792545191</c:v>
                </c:pt>
                <c:pt idx="53">
                  <c:v>8796.3106514159426</c:v>
                </c:pt>
                <c:pt idx="54">
                  <c:v>7874.4643493042577</c:v>
                </c:pt>
                <c:pt idx="55">
                  <c:v>909.88588244764105</c:v>
                </c:pt>
                <c:pt idx="56">
                  <c:v>851.44296264880631</c:v>
                </c:pt>
                <c:pt idx="57">
                  <c:v>-158.93717848042741</c:v>
                </c:pt>
                <c:pt idx="58">
                  <c:v>8.2628162090259138E-9</c:v>
                </c:pt>
                <c:pt idx="59">
                  <c:v>-1104.1824667709907</c:v>
                </c:pt>
                <c:pt idx="60">
                  <c:v>49.988975937875693</c:v>
                </c:pt>
                <c:pt idx="61">
                  <c:v>2555.0599369332494</c:v>
                </c:pt>
                <c:pt idx="62">
                  <c:v>950.37381305381541</c:v>
                </c:pt>
                <c:pt idx="63">
                  <c:v>424.61252369747945</c:v>
                </c:pt>
                <c:pt idx="64">
                  <c:v>535.84371196424172</c:v>
                </c:pt>
                <c:pt idx="65">
                  <c:v>-914.64251846623188</c:v>
                </c:pt>
                <c:pt idx="66">
                  <c:v>-264.84665572184645</c:v>
                </c:pt>
                <c:pt idx="67">
                  <c:v>158.46722039870048</c:v>
                </c:pt>
                <c:pt idx="68">
                  <c:v>-283.29406895763276</c:v>
                </c:pt>
                <c:pt idx="69">
                  <c:v>1528.2122871878341</c:v>
                </c:pt>
                <c:pt idx="70">
                  <c:v>3247.0377960339101</c:v>
                </c:pt>
                <c:pt idx="71">
                  <c:v>3580.5423173238805</c:v>
                </c:pt>
                <c:pt idx="72">
                  <c:v>1344.652966450381</c:v>
                </c:pt>
                <c:pt idx="73">
                  <c:v>666.89167709404342</c:v>
                </c:pt>
                <c:pt idx="74">
                  <c:v>2108.1228653607595</c:v>
                </c:pt>
                <c:pt idx="75">
                  <c:v>684.63663493028662</c:v>
                </c:pt>
                <c:pt idx="76">
                  <c:v>1905.4324976746759</c:v>
                </c:pt>
                <c:pt idx="77">
                  <c:v>2685.746373795193</c:v>
                </c:pt>
                <c:pt idx="78">
                  <c:v>1632.9850844388523</c:v>
                </c:pt>
                <c:pt idx="79">
                  <c:v>1042.2162727056179</c:v>
                </c:pt>
                <c:pt idx="80">
                  <c:v>9.2281879915390164E-9</c:v>
                </c:pt>
                <c:pt idx="81">
                  <c:v>-1620.5167178911574</c:v>
                </c:pt>
                <c:pt idx="82">
                  <c:v>-1053.9382348949625</c:v>
                </c:pt>
                <c:pt idx="83">
                  <c:v>28.611016430816107</c:v>
                </c:pt>
                <c:pt idx="84">
                  <c:v>1784.0178666035279</c:v>
                </c:pt>
                <c:pt idx="85">
                  <c:v>888.77768753248779</c:v>
                </c:pt>
                <c:pt idx="86">
                  <c:v>2639.8524274811925</c:v>
                </c:pt>
                <c:pt idx="87">
                  <c:v>2305.5217235280065</c:v>
                </c:pt>
                <c:pt idx="88">
                  <c:v>2155.0709748537806</c:v>
                </c:pt>
                <c:pt idx="89">
                  <c:v>2016.9556512126999</c:v>
                </c:pt>
                <c:pt idx="90">
                  <c:v>1045.7154721416546</c:v>
                </c:pt>
                <c:pt idx="91">
                  <c:v>-4271.47460210179</c:v>
                </c:pt>
                <c:pt idx="92">
                  <c:v>-3639.5413788370311</c:v>
                </c:pt>
                <c:pt idx="93">
                  <c:v>-3844.992127511252</c:v>
                </c:pt>
                <c:pt idx="94">
                  <c:v>-1288.1074511523598</c:v>
                </c:pt>
                <c:pt idx="95">
                  <c:v>-1544.3476302234048</c:v>
                </c:pt>
                <c:pt idx="96">
                  <c:v>-458.27289027470147</c:v>
                </c:pt>
                <c:pt idx="97">
                  <c:v>827.39640577206296</c:v>
                </c:pt>
                <c:pt idx="98">
                  <c:v>-2890.7189178690141</c:v>
                </c:pt>
                <c:pt idx="99">
                  <c:v>789.04090305994623</c:v>
                </c:pt>
                <c:pt idx="100">
                  <c:v>8.9685272541828454E-9</c:v>
                </c:pt>
                <c:pt idx="101">
                  <c:v>-952.51566323164514</c:v>
                </c:pt>
                <c:pt idx="102">
                  <c:v>159.53140620678971</c:v>
                </c:pt>
                <c:pt idx="103">
                  <c:v>1006.4782726373999</c:v>
                </c:pt>
                <c:pt idx="104">
                  <c:v>-22.391585350134164</c:v>
                </c:pt>
                <c:pt idx="105">
                  <c:v>864.99066093121075</c:v>
                </c:pt>
                <c:pt idx="106">
                  <c:v>1390.9497499934503</c:v>
                </c:pt>
                <c:pt idx="107">
                  <c:v>265.74946094363895</c:v>
                </c:pt>
                <c:pt idx="108">
                  <c:v>153.9343984636599</c:v>
                </c:pt>
                <c:pt idx="109">
                  <c:v>-526.93545952387706</c:v>
                </c:pt>
                <c:pt idx="110">
                  <c:v>-1186.621415787567</c:v>
                </c:pt>
                <c:pt idx="111">
                  <c:v>-325.22779102894253</c:v>
                </c:pt>
                <c:pt idx="112">
                  <c:v>1117.6496463209278</c:v>
                </c:pt>
                <c:pt idx="113">
                  <c:v>1099.8345838409434</c:v>
                </c:pt>
                <c:pt idx="114">
                  <c:v>-290.03527414659311</c:v>
                </c:pt>
                <c:pt idx="115">
                  <c:v>2511.2787695896441</c:v>
                </c:pt>
                <c:pt idx="116">
                  <c:v>2682.2378586519271</c:v>
                </c:pt>
                <c:pt idx="117">
                  <c:v>1906.0375696021233</c:v>
                </c:pt>
                <c:pt idx="118">
                  <c:v>1565.2225071221421</c:v>
                </c:pt>
                <c:pt idx="119">
                  <c:v>1060.3526491346083</c:v>
                </c:pt>
                <c:pt idx="120">
                  <c:v>1166.6666928709094</c:v>
                </c:pt>
                <c:pt idx="121">
                  <c:v>160.62578193319973</c:v>
                </c:pt>
                <c:pt idx="122">
                  <c:v>8.9113143530994421E-9</c:v>
                </c:pt>
                <c:pt idx="123">
                  <c:v>-194.1189088434582</c:v>
                </c:pt>
                <c:pt idx="124">
                  <c:v>3221.3654678374569</c:v>
                </c:pt>
                <c:pt idx="125">
                  <c:v>2231.6693059281497</c:v>
                </c:pt>
                <c:pt idx="126">
                  <c:v>3143.0172500151475</c:v>
                </c:pt>
                <c:pt idx="127">
                  <c:v>2374.6485358043615</c:v>
                </c:pt>
                <c:pt idx="128">
                  <c:v>2766.4705033642845</c:v>
                </c:pt>
                <c:pt idx="129">
                  <c:v>1202.8827391318587</c:v>
                </c:pt>
                <c:pt idx="130">
                  <c:v>573.56802245173594</c:v>
                </c:pt>
                <c:pt idx="131">
                  <c:v>-459.08403346132468</c:v>
                </c:pt>
                <c:pt idx="132">
                  <c:v>-1573.4527476721075</c:v>
                </c:pt>
                <c:pt idx="133">
                  <c:v>466.40546480190778</c:v>
                </c:pt>
                <c:pt idx="134">
                  <c:v>1250.2434541701537</c:v>
                </c:pt>
                <c:pt idx="135">
                  <c:v>1757.9287374900355</c:v>
                </c:pt>
                <c:pt idx="136">
                  <c:v>1170.3865202241134</c:v>
                </c:pt>
                <c:pt idx="137">
                  <c:v>1138.0178060133305</c:v>
                </c:pt>
                <c:pt idx="138">
                  <c:v>2907.8397735732342</c:v>
                </c:pt>
                <c:pt idx="139">
                  <c:v>1694.2520093408066</c:v>
                </c:pt>
                <c:pt idx="140">
                  <c:v>1337.9372926606802</c:v>
                </c:pt>
                <c:pt idx="141">
                  <c:v>702.28523674761925</c:v>
                </c:pt>
                <c:pt idx="142">
                  <c:v>-428.08347746316247</c:v>
                </c:pt>
                <c:pt idx="143">
                  <c:v>-870.26150990323208</c:v>
                </c:pt>
                <c:pt idx="144">
                  <c:v>-1541.8492741356613</c:v>
                </c:pt>
                <c:pt idx="145">
                  <c:v>9.0901721705449745E-9</c:v>
                </c:pt>
                <c:pt idx="146">
                  <c:v>2634.6405685722575</c:v>
                </c:pt>
                <c:pt idx="147">
                  <c:v>2637.026227904224</c:v>
                </c:pt>
                <c:pt idx="148">
                  <c:v>4473.3566049798637</c:v>
                </c:pt>
                <c:pt idx="149">
                  <c:v>3622.5283364185311</c:v>
                </c:pt>
                <c:pt idx="150">
                  <c:v>2108.6044499623904</c:v>
                </c:pt>
                <c:pt idx="151">
                  <c:v>1411.0417963648761</c:v>
                </c:pt>
                <c:pt idx="152">
                  <c:v>1804.8976152577084</c:v>
                </c:pt>
                <c:pt idx="153">
                  <c:v>1996.2356988282693</c:v>
                </c:pt>
                <c:pt idx="154">
                  <c:v>1373.4074302669387</c:v>
                </c:pt>
                <c:pt idx="155">
                  <c:v>-2915.2427688227626</c:v>
                </c:pt>
                <c:pt idx="156">
                  <c:v>185.32987002114623</c:v>
                </c:pt>
                <c:pt idx="157">
                  <c:v>-298.81431108601947</c:v>
                </c:pt>
                <c:pt idx="158">
                  <c:v>1535.523772484476</c:v>
                </c:pt>
                <c:pt idx="159">
                  <c:v>349.69550392313408</c:v>
                </c:pt>
                <c:pt idx="160">
                  <c:v>159.59596995339501</c:v>
                </c:pt>
                <c:pt idx="161">
                  <c:v>-259.96668364412653</c:v>
                </c:pt>
                <c:pt idx="162">
                  <c:v>-965.11086475129275</c:v>
                </c:pt>
                <c:pt idx="163">
                  <c:v>-316.77278118073048</c:v>
                </c:pt>
                <c:pt idx="164">
                  <c:v>-1496.6010497420607</c:v>
                </c:pt>
                <c:pt idx="165">
                  <c:v>-718.70058371179857</c:v>
                </c:pt>
                <c:pt idx="166">
                  <c:v>9.0943785835406743E-9</c:v>
                </c:pt>
                <c:pt idx="167">
                  <c:v>-610.15743469839117</c:v>
                </c:pt>
                <c:pt idx="168">
                  <c:v>-220.41312623990257</c:v>
                </c:pt>
                <c:pt idx="169">
                  <c:v>-1585.6750968843487</c:v>
                </c:pt>
                <c:pt idx="170">
                  <c:v>160.74023970911821</c:v>
                </c:pt>
                <c:pt idx="171">
                  <c:v>-445.24612918184539</c:v>
                </c:pt>
                <c:pt idx="172">
                  <c:v>-4674.2968842190849</c:v>
                </c:pt>
                <c:pt idx="173">
                  <c:v>-1849.5588548635324</c:v>
                </c:pt>
                <c:pt idx="174">
                  <c:v>-926.86578864995067</c:v>
                </c:pt>
                <c:pt idx="175">
                  <c:v>-1165.8521575408913</c:v>
                </c:pt>
                <c:pt idx="176">
                  <c:v>2865.9074781191775</c:v>
                </c:pt>
                <c:pt idx="177">
                  <c:v>4070.0840965986172</c:v>
                </c:pt>
                <c:pt idx="178">
                  <c:v>3140.8221259541742</c:v>
                </c:pt>
                <c:pt idx="179">
                  <c:v>4669.5151921677525</c:v>
                </c:pt>
                <c:pt idx="180">
                  <c:v>1890.2671075155408</c:v>
                </c:pt>
                <c:pt idx="181">
                  <c:v>957.02674317561207</c:v>
                </c:pt>
                <c:pt idx="182">
                  <c:v>847.97598813837465</c:v>
                </c:pt>
                <c:pt idx="183">
                  <c:v>-743.28598250607172</c:v>
                </c:pt>
                <c:pt idx="184">
                  <c:v>-289.59291629249589</c:v>
                </c:pt>
                <c:pt idx="185">
                  <c:v>180.42071481657524</c:v>
                </c:pt>
                <c:pt idx="186">
                  <c:v>-435.81964952335318</c:v>
                </c:pt>
                <c:pt idx="187">
                  <c:v>9.6347889666503761E-9</c:v>
                </c:pt>
                <c:pt idx="188">
                  <c:v>-966.4503372996187</c:v>
                </c:pt>
                <c:pt idx="189">
                  <c:v>57.71397859258559</c:v>
                </c:pt>
                <c:pt idx="190">
                  <c:v>-2067.3205724368045</c:v>
                </c:pt>
                <c:pt idx="191">
                  <c:v>-2448.0051943176713</c:v>
                </c:pt>
                <c:pt idx="192">
                  <c:v>-1135.1681833819698</c:v>
                </c:pt>
                <c:pt idx="193">
                  <c:v>-2086.4483340983957</c:v>
                </c:pt>
                <c:pt idx="194">
                  <c:v>-1170.4576375405345</c:v>
                </c:pt>
                <c:pt idx="195">
                  <c:v>-698.4921885699523</c:v>
                </c:pt>
                <c:pt idx="196">
                  <c:v>-4231.1243744935146</c:v>
                </c:pt>
                <c:pt idx="197">
                  <c:v>2813.5954747900059</c:v>
                </c:pt>
                <c:pt idx="198">
                  <c:v>2555.9567907747842</c:v>
                </c:pt>
                <c:pt idx="199">
                  <c:v>-125.26072729217731</c:v>
                </c:pt>
                <c:pt idx="200">
                  <c:v>-749.9453491730427</c:v>
                </c:pt>
                <c:pt idx="201">
                  <c:v>1472.4224649033526</c:v>
                </c:pt>
                <c:pt idx="202">
                  <c:v>93.142314186931799</c:v>
                </c:pt>
                <c:pt idx="203">
                  <c:v>1286.1330107447934</c:v>
                </c:pt>
                <c:pt idx="204">
                  <c:v>1302.0984597153963</c:v>
                </c:pt>
                <c:pt idx="205">
                  <c:v>797.41383783452716</c:v>
                </c:pt>
                <c:pt idx="206">
                  <c:v>357.78165191097145</c:v>
                </c:pt>
                <c:pt idx="207">
                  <c:v>-290.49849880545565</c:v>
                </c:pt>
                <c:pt idx="208">
                  <c:v>1.0032294994744007E-8</c:v>
                </c:pt>
                <c:pt idx="209">
                  <c:v>-729.11522792610037</c:v>
                </c:pt>
                <c:pt idx="210">
                  <c:v>-835.19457144498756</c:v>
                </c:pt>
                <c:pt idx="211">
                  <c:v>195.59506019339119</c:v>
                </c:pt>
                <c:pt idx="212">
                  <c:v>-731.94177006579639</c:v>
                </c:pt>
                <c:pt idx="213">
                  <c:v>-809.08575432583359</c:v>
                </c:pt>
                <c:pt idx="214">
                  <c:v>-1899.1028206507126</c:v>
                </c:pt>
                <c:pt idx="215">
                  <c:v>-1083.7658470232404</c:v>
                </c:pt>
                <c:pt idx="216">
                  <c:v>-730.08966523286222</c:v>
                </c:pt>
                <c:pt idx="217">
                  <c:v>-379.54047080998879</c:v>
                </c:pt>
                <c:pt idx="218">
                  <c:v>192.01264033499552</c:v>
                </c:pt>
                <c:pt idx="219">
                  <c:v>-330.52844289248895</c:v>
                </c:pt>
                <c:pt idx="220">
                  <c:v>564.02154278455396</c:v>
                </c:pt>
                <c:pt idx="221">
                  <c:v>-515.51528747462817</c:v>
                </c:pt>
                <c:pt idx="222">
                  <c:v>1027.0339069482452</c:v>
                </c:pt>
                <c:pt idx="223">
                  <c:v>1334.0168406234106</c:v>
                </c:pt>
                <c:pt idx="224">
                  <c:v>1274.3538142508796</c:v>
                </c:pt>
                <c:pt idx="225">
                  <c:v>3191.9037999279249</c:v>
                </c:pt>
                <c:pt idx="226">
                  <c:v>4080.5791904641337</c:v>
                </c:pt>
                <c:pt idx="227">
                  <c:v>1.0139046935364604E-8</c:v>
                </c:pt>
                <c:pt idx="228">
                  <c:v>-6120.1097898085482</c:v>
                </c:pt>
                <c:pt idx="229">
                  <c:v>-9110.4989126683613</c:v>
                </c:pt>
                <c:pt idx="230">
                  <c:v>-7939.4974339143646</c:v>
                </c:pt>
                <c:pt idx="231">
                  <c:v>-9997.6966165935301</c:v>
                </c:pt>
                <c:pt idx="232">
                  <c:v>-10283.219105914426</c:v>
                </c:pt>
                <c:pt idx="233">
                  <c:v>-11312.093658826756</c:v>
                </c:pt>
                <c:pt idx="234">
                  <c:v>-12146.710136022431</c:v>
                </c:pt>
                <c:pt idx="235">
                  <c:v>-12581.844180962484</c:v>
                </c:pt>
                <c:pt idx="236">
                  <c:v>-14713.04336364162</c:v>
                </c:pt>
                <c:pt idx="237">
                  <c:v>-10191.565852962518</c:v>
                </c:pt>
                <c:pt idx="238">
                  <c:v>-9458.9117330509343</c:v>
                </c:pt>
                <c:pt idx="239">
                  <c:v>-9766.5282102465972</c:v>
                </c:pt>
                <c:pt idx="240">
                  <c:v>-5652.6622551866612</c:v>
                </c:pt>
                <c:pt idx="241">
                  <c:v>-5123.5009453887469</c:v>
                </c:pt>
                <c:pt idx="242">
                  <c:v>-4273.023434709643</c:v>
                </c:pt>
                <c:pt idx="243">
                  <c:v>-1812.8979876220665</c:v>
                </c:pt>
                <c:pt idx="244">
                  <c:v>-476.3032307167814</c:v>
                </c:pt>
                <c:pt idx="245">
                  <c:v>-4811.1139690150949</c:v>
                </c:pt>
                <c:pt idx="246">
                  <c:v>-4032.6364583359909</c:v>
                </c:pt>
                <c:pt idx="247">
                  <c:v>-1733.511011248379</c:v>
                </c:pt>
                <c:pt idx="248">
                  <c:v>1.1932343113585375E-8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B1B-443F-BF02-C1A38FC44FB6}"/>
            </c:ext>
          </c:extLst>
        </c:ser>
        <c:ser>
          <c:idx val="6"/>
          <c:order val="3"/>
          <c:tx>
            <c:strRef>
              <c:f>'residual seasonality'!$L$1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seasonality'!$M$2:$M$252</c:f>
              <c:numCache>
                <c:formatCode>General</c:formatCode>
                <c:ptCount val="251"/>
                <c:pt idx="0">
                  <c:v>2.9999999999999996</c:v>
                </c:pt>
                <c:pt idx="1">
                  <c:v>4</c:v>
                </c:pt>
                <c:pt idx="2">
                  <c:v>5</c:v>
                </c:pt>
                <c:pt idx="3">
                  <c:v>5.9999999999999991</c:v>
                </c:pt>
                <c:pt idx="4">
                  <c:v>7</c:v>
                </c:pt>
                <c:pt idx="5">
                  <c:v>10</c:v>
                </c:pt>
                <c:pt idx="6">
                  <c:v>11</c:v>
                </c:pt>
                <c:pt idx="7">
                  <c:v>11.999999999999998</c:v>
                </c:pt>
                <c:pt idx="8">
                  <c:v>13</c:v>
                </c:pt>
                <c:pt idx="9">
                  <c:v>14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23.999999999999996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46</c:v>
                </c:pt>
                <c:pt idx="30">
                  <c:v>47</c:v>
                </c:pt>
                <c:pt idx="31">
                  <c:v>47.999999999999993</c:v>
                </c:pt>
                <c:pt idx="32">
                  <c:v>49</c:v>
                </c:pt>
                <c:pt idx="33">
                  <c:v>52</c:v>
                </c:pt>
                <c:pt idx="34">
                  <c:v>52.999999999999993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59</c:v>
                </c:pt>
                <c:pt idx="39">
                  <c:v>60</c:v>
                </c:pt>
                <c:pt idx="40">
                  <c:v>61</c:v>
                </c:pt>
                <c:pt idx="41">
                  <c:v>62</c:v>
                </c:pt>
                <c:pt idx="42">
                  <c:v>63.000000000000007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73</c:v>
                </c:pt>
                <c:pt idx="49">
                  <c:v>74</c:v>
                </c:pt>
                <c:pt idx="50">
                  <c:v>75</c:v>
                </c:pt>
                <c:pt idx="51">
                  <c:v>76</c:v>
                </c:pt>
                <c:pt idx="52">
                  <c:v>77</c:v>
                </c:pt>
                <c:pt idx="53">
                  <c:v>80</c:v>
                </c:pt>
                <c:pt idx="54">
                  <c:v>81</c:v>
                </c:pt>
                <c:pt idx="55">
                  <c:v>82</c:v>
                </c:pt>
                <c:pt idx="56">
                  <c:v>83</c:v>
                </c:pt>
                <c:pt idx="57">
                  <c:v>84</c:v>
                </c:pt>
                <c:pt idx="58">
                  <c:v>87</c:v>
                </c:pt>
                <c:pt idx="59">
                  <c:v>88</c:v>
                </c:pt>
                <c:pt idx="60">
                  <c:v>89</c:v>
                </c:pt>
                <c:pt idx="61">
                  <c:v>90</c:v>
                </c:pt>
                <c:pt idx="62">
                  <c:v>91</c:v>
                </c:pt>
                <c:pt idx="63">
                  <c:v>94</c:v>
                </c:pt>
                <c:pt idx="64">
                  <c:v>95</c:v>
                </c:pt>
                <c:pt idx="65">
                  <c:v>95.999999999999986</c:v>
                </c:pt>
                <c:pt idx="66">
                  <c:v>97</c:v>
                </c:pt>
                <c:pt idx="67">
                  <c:v>98</c:v>
                </c:pt>
                <c:pt idx="68">
                  <c:v>100.99999999999999</c:v>
                </c:pt>
                <c:pt idx="69">
                  <c:v>102</c:v>
                </c:pt>
                <c:pt idx="70">
                  <c:v>103</c:v>
                </c:pt>
                <c:pt idx="71">
                  <c:v>104</c:v>
                </c:pt>
                <c:pt idx="72">
                  <c:v>105</c:v>
                </c:pt>
                <c:pt idx="73">
                  <c:v>108</c:v>
                </c:pt>
                <c:pt idx="74">
                  <c:v>109</c:v>
                </c:pt>
                <c:pt idx="75">
                  <c:v>110</c:v>
                </c:pt>
                <c:pt idx="76">
                  <c:v>111.00000000000001</c:v>
                </c:pt>
                <c:pt idx="77">
                  <c:v>112</c:v>
                </c:pt>
                <c:pt idx="78">
                  <c:v>115</c:v>
                </c:pt>
                <c:pt idx="79">
                  <c:v>116.00000000000001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122</c:v>
                </c:pt>
                <c:pt idx="84">
                  <c:v>123</c:v>
                </c:pt>
                <c:pt idx="85">
                  <c:v>124</c:v>
                </c:pt>
                <c:pt idx="86">
                  <c:v>125</c:v>
                </c:pt>
                <c:pt idx="87">
                  <c:v>126.00000000000001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136</c:v>
                </c:pt>
                <c:pt idx="94">
                  <c:v>137</c:v>
                </c:pt>
                <c:pt idx="95">
                  <c:v>138</c:v>
                </c:pt>
                <c:pt idx="96">
                  <c:v>139</c:v>
                </c:pt>
                <c:pt idx="97">
                  <c:v>140</c:v>
                </c:pt>
                <c:pt idx="98">
                  <c:v>143</c:v>
                </c:pt>
                <c:pt idx="99">
                  <c:v>144</c:v>
                </c:pt>
                <c:pt idx="100">
                  <c:v>145</c:v>
                </c:pt>
                <c:pt idx="101">
                  <c:v>146</c:v>
                </c:pt>
                <c:pt idx="102">
                  <c:v>147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164</c:v>
                </c:pt>
                <c:pt idx="113">
                  <c:v>165</c:v>
                </c:pt>
                <c:pt idx="114">
                  <c:v>166</c:v>
                </c:pt>
                <c:pt idx="115">
                  <c:v>167</c:v>
                </c:pt>
                <c:pt idx="116">
                  <c:v>168</c:v>
                </c:pt>
                <c:pt idx="117">
                  <c:v>171</c:v>
                </c:pt>
                <c:pt idx="118">
                  <c:v>172</c:v>
                </c:pt>
                <c:pt idx="119">
                  <c:v>173</c:v>
                </c:pt>
                <c:pt idx="120">
                  <c:v>174</c:v>
                </c:pt>
                <c:pt idx="121">
                  <c:v>175</c:v>
                </c:pt>
                <c:pt idx="122">
                  <c:v>178</c:v>
                </c:pt>
                <c:pt idx="123">
                  <c:v>179</c:v>
                </c:pt>
                <c:pt idx="124">
                  <c:v>180</c:v>
                </c:pt>
                <c:pt idx="125">
                  <c:v>181</c:v>
                </c:pt>
                <c:pt idx="126">
                  <c:v>182</c:v>
                </c:pt>
                <c:pt idx="127">
                  <c:v>186</c:v>
                </c:pt>
                <c:pt idx="128">
                  <c:v>187</c:v>
                </c:pt>
                <c:pt idx="129">
                  <c:v>188</c:v>
                </c:pt>
                <c:pt idx="130">
                  <c:v>189</c:v>
                </c:pt>
                <c:pt idx="131">
                  <c:v>191.99999999999997</c:v>
                </c:pt>
                <c:pt idx="132">
                  <c:v>193.00000000000003</c:v>
                </c:pt>
                <c:pt idx="133">
                  <c:v>194</c:v>
                </c:pt>
                <c:pt idx="134">
                  <c:v>195</c:v>
                </c:pt>
                <c:pt idx="135">
                  <c:v>196</c:v>
                </c:pt>
                <c:pt idx="136">
                  <c:v>199</c:v>
                </c:pt>
                <c:pt idx="137">
                  <c:v>200</c:v>
                </c:pt>
                <c:pt idx="138">
                  <c:v>200.99999999999997</c:v>
                </c:pt>
                <c:pt idx="139">
                  <c:v>201.99999999999997</c:v>
                </c:pt>
                <c:pt idx="140">
                  <c:v>203.00000000000003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213.00000000000003</c:v>
                </c:pt>
                <c:pt idx="147">
                  <c:v>214</c:v>
                </c:pt>
                <c:pt idx="148">
                  <c:v>215</c:v>
                </c:pt>
                <c:pt idx="149">
                  <c:v>216</c:v>
                </c:pt>
                <c:pt idx="150">
                  <c:v>217</c:v>
                </c:pt>
                <c:pt idx="151">
                  <c:v>220</c:v>
                </c:pt>
                <c:pt idx="152">
                  <c:v>220.99999999999997</c:v>
                </c:pt>
                <c:pt idx="153">
                  <c:v>222.00000000000003</c:v>
                </c:pt>
                <c:pt idx="154">
                  <c:v>223.00000000000003</c:v>
                </c:pt>
                <c:pt idx="155">
                  <c:v>224</c:v>
                </c:pt>
                <c:pt idx="156">
                  <c:v>227</c:v>
                </c:pt>
                <c:pt idx="157">
                  <c:v>228</c:v>
                </c:pt>
                <c:pt idx="158">
                  <c:v>229</c:v>
                </c:pt>
                <c:pt idx="159">
                  <c:v>230</c:v>
                </c:pt>
                <c:pt idx="160">
                  <c:v>230.99999999999997</c:v>
                </c:pt>
                <c:pt idx="161">
                  <c:v>234</c:v>
                </c:pt>
                <c:pt idx="162">
                  <c:v>235</c:v>
                </c:pt>
                <c:pt idx="163">
                  <c:v>236</c:v>
                </c:pt>
                <c:pt idx="164">
                  <c:v>237</c:v>
                </c:pt>
                <c:pt idx="165">
                  <c:v>238</c:v>
                </c:pt>
                <c:pt idx="166">
                  <c:v>240.99999999999997</c:v>
                </c:pt>
                <c:pt idx="167">
                  <c:v>242.00000000000003</c:v>
                </c:pt>
                <c:pt idx="168">
                  <c:v>243.00000000000003</c:v>
                </c:pt>
                <c:pt idx="169">
                  <c:v>244</c:v>
                </c:pt>
                <c:pt idx="170">
                  <c:v>245</c:v>
                </c:pt>
                <c:pt idx="171">
                  <c:v>249</c:v>
                </c:pt>
                <c:pt idx="172">
                  <c:v>250</c:v>
                </c:pt>
                <c:pt idx="173">
                  <c:v>250.99999999999997</c:v>
                </c:pt>
                <c:pt idx="174">
                  <c:v>252.00000000000003</c:v>
                </c:pt>
                <c:pt idx="175">
                  <c:v>255</c:v>
                </c:pt>
                <c:pt idx="176">
                  <c:v>256</c:v>
                </c:pt>
                <c:pt idx="177">
                  <c:v>257</c:v>
                </c:pt>
                <c:pt idx="178">
                  <c:v>258</c:v>
                </c:pt>
                <c:pt idx="179">
                  <c:v>259</c:v>
                </c:pt>
                <c:pt idx="180">
                  <c:v>262</c:v>
                </c:pt>
                <c:pt idx="181">
                  <c:v>263</c:v>
                </c:pt>
                <c:pt idx="182">
                  <c:v>264</c:v>
                </c:pt>
                <c:pt idx="183">
                  <c:v>265</c:v>
                </c:pt>
                <c:pt idx="184">
                  <c:v>266</c:v>
                </c:pt>
                <c:pt idx="185">
                  <c:v>269</c:v>
                </c:pt>
                <c:pt idx="186">
                  <c:v>270</c:v>
                </c:pt>
                <c:pt idx="187">
                  <c:v>271</c:v>
                </c:pt>
                <c:pt idx="188">
                  <c:v>272</c:v>
                </c:pt>
                <c:pt idx="189">
                  <c:v>273</c:v>
                </c:pt>
                <c:pt idx="190">
                  <c:v>276</c:v>
                </c:pt>
                <c:pt idx="191">
                  <c:v>277</c:v>
                </c:pt>
                <c:pt idx="192">
                  <c:v>278</c:v>
                </c:pt>
                <c:pt idx="193">
                  <c:v>279</c:v>
                </c:pt>
                <c:pt idx="194">
                  <c:v>280</c:v>
                </c:pt>
                <c:pt idx="195">
                  <c:v>284</c:v>
                </c:pt>
                <c:pt idx="196">
                  <c:v>285</c:v>
                </c:pt>
                <c:pt idx="197">
                  <c:v>286</c:v>
                </c:pt>
                <c:pt idx="198">
                  <c:v>287</c:v>
                </c:pt>
                <c:pt idx="199">
                  <c:v>290</c:v>
                </c:pt>
                <c:pt idx="200">
                  <c:v>291</c:v>
                </c:pt>
                <c:pt idx="201">
                  <c:v>292</c:v>
                </c:pt>
                <c:pt idx="202">
                  <c:v>293</c:v>
                </c:pt>
                <c:pt idx="203">
                  <c:v>294</c:v>
                </c:pt>
                <c:pt idx="204">
                  <c:v>297</c:v>
                </c:pt>
                <c:pt idx="205">
                  <c:v>298</c:v>
                </c:pt>
                <c:pt idx="206">
                  <c:v>299</c:v>
                </c:pt>
                <c:pt idx="207">
                  <c:v>300</c:v>
                </c:pt>
                <c:pt idx="208">
                  <c:v>301</c:v>
                </c:pt>
                <c:pt idx="209">
                  <c:v>304</c:v>
                </c:pt>
                <c:pt idx="210">
                  <c:v>305</c:v>
                </c:pt>
                <c:pt idx="211">
                  <c:v>306</c:v>
                </c:pt>
                <c:pt idx="212">
                  <c:v>307</c:v>
                </c:pt>
                <c:pt idx="213">
                  <c:v>308</c:v>
                </c:pt>
                <c:pt idx="214">
                  <c:v>311</c:v>
                </c:pt>
                <c:pt idx="215">
                  <c:v>312</c:v>
                </c:pt>
                <c:pt idx="216">
                  <c:v>313</c:v>
                </c:pt>
                <c:pt idx="217">
                  <c:v>314</c:v>
                </c:pt>
                <c:pt idx="218">
                  <c:v>318</c:v>
                </c:pt>
                <c:pt idx="219">
                  <c:v>319</c:v>
                </c:pt>
                <c:pt idx="220">
                  <c:v>320</c:v>
                </c:pt>
                <c:pt idx="221">
                  <c:v>321</c:v>
                </c:pt>
                <c:pt idx="222">
                  <c:v>322</c:v>
                </c:pt>
                <c:pt idx="223">
                  <c:v>325</c:v>
                </c:pt>
                <c:pt idx="224">
                  <c:v>326</c:v>
                </c:pt>
                <c:pt idx="225">
                  <c:v>327</c:v>
                </c:pt>
                <c:pt idx="226">
                  <c:v>329</c:v>
                </c:pt>
                <c:pt idx="227">
                  <c:v>332</c:v>
                </c:pt>
                <c:pt idx="228">
                  <c:v>333</c:v>
                </c:pt>
                <c:pt idx="229">
                  <c:v>334</c:v>
                </c:pt>
                <c:pt idx="230">
                  <c:v>335</c:v>
                </c:pt>
                <c:pt idx="231">
                  <c:v>336</c:v>
                </c:pt>
                <c:pt idx="232">
                  <c:v>339</c:v>
                </c:pt>
                <c:pt idx="233">
                  <c:v>340</c:v>
                </c:pt>
                <c:pt idx="234">
                  <c:v>341</c:v>
                </c:pt>
                <c:pt idx="235">
                  <c:v>342</c:v>
                </c:pt>
                <c:pt idx="236">
                  <c:v>343</c:v>
                </c:pt>
                <c:pt idx="237">
                  <c:v>346</c:v>
                </c:pt>
                <c:pt idx="238">
                  <c:v>347</c:v>
                </c:pt>
                <c:pt idx="239">
                  <c:v>348</c:v>
                </c:pt>
                <c:pt idx="240">
                  <c:v>349</c:v>
                </c:pt>
                <c:pt idx="241">
                  <c:v>350</c:v>
                </c:pt>
                <c:pt idx="242">
                  <c:v>353</c:v>
                </c:pt>
                <c:pt idx="243">
                  <c:v>354</c:v>
                </c:pt>
                <c:pt idx="244">
                  <c:v>355</c:v>
                </c:pt>
                <c:pt idx="245">
                  <c:v>356</c:v>
                </c:pt>
                <c:pt idx="246">
                  <c:v>357</c:v>
                </c:pt>
                <c:pt idx="247">
                  <c:v>361</c:v>
                </c:pt>
                <c:pt idx="248">
                  <c:v>362</c:v>
                </c:pt>
                <c:pt idx="249">
                  <c:v>363</c:v>
                </c:pt>
                <c:pt idx="250">
                  <c:v>364</c:v>
                </c:pt>
              </c:numCache>
            </c:numRef>
          </c:xVal>
          <c:yVal>
            <c:numRef>
              <c:f>'residual seasonality'!$K$2:$K$252</c:f>
              <c:numCache>
                <c:formatCode>General</c:formatCode>
                <c:ptCount val="251"/>
                <c:pt idx="0">
                  <c:v>-2108.9006985924552</c:v>
                </c:pt>
                <c:pt idx="1">
                  <c:v>-1728.9751311772197</c:v>
                </c:pt>
                <c:pt idx="2">
                  <c:v>1232.370645227852</c:v>
                </c:pt>
                <c:pt idx="3">
                  <c:v>1793.6509122207754</c:v>
                </c:pt>
                <c:pt idx="4">
                  <c:v>1662.9091528920121</c:v>
                </c:pt>
                <c:pt idx="5">
                  <c:v>-524.60662876960805</c:v>
                </c:pt>
                <c:pt idx="6">
                  <c:v>-618.97779690848427</c:v>
                </c:pt>
                <c:pt idx="7">
                  <c:v>-1320.481186417544</c:v>
                </c:pt>
                <c:pt idx="8">
                  <c:v>-2091.200919424627</c:v>
                </c:pt>
                <c:pt idx="9">
                  <c:v>-5003.4951238600024</c:v>
                </c:pt>
                <c:pt idx="10">
                  <c:v>-4595.9884781670098</c:v>
                </c:pt>
                <c:pt idx="11">
                  <c:v>-8586.4918676760681</c:v>
                </c:pt>
                <c:pt idx="12">
                  <c:v>-1993.2116006831593</c:v>
                </c:pt>
                <c:pt idx="13">
                  <c:v>-2773.9533600119239</c:v>
                </c:pt>
                <c:pt idx="14">
                  <c:v>-3501.4691416735</c:v>
                </c:pt>
                <c:pt idx="15">
                  <c:v>-3074.8403098123704</c:v>
                </c:pt>
                <c:pt idx="16">
                  <c:v>-830.34369932143773</c:v>
                </c:pt>
                <c:pt idx="17">
                  <c:v>-1054.0634323285226</c:v>
                </c:pt>
                <c:pt idx="18">
                  <c:v>1.1863448889926076E-8</c:v>
                </c:pt>
                <c:pt idx="19">
                  <c:v>559.73669323702563</c:v>
                </c:pt>
                <c:pt idx="20">
                  <c:v>1594.6054963040742</c:v>
                </c:pt>
                <c:pt idx="21">
                  <c:v>1188.5576712566531</c:v>
                </c:pt>
                <c:pt idx="22">
                  <c:v>-461.91335906939935</c:v>
                </c:pt>
                <c:pt idx="23">
                  <c:v>-2478.175423650664</c:v>
                </c:pt>
                <c:pt idx="24">
                  <c:v>-2909.0982484374204</c:v>
                </c:pt>
                <c:pt idx="25">
                  <c:v>-3964.3923359591327</c:v>
                </c:pt>
                <c:pt idx="26">
                  <c:v>-5214.4256687817724</c:v>
                </c:pt>
                <c:pt idx="27">
                  <c:v>-5936.8966991078223</c:v>
                </c:pt>
                <c:pt idx="28">
                  <c:v>-5179.9756878579501</c:v>
                </c:pt>
                <c:pt idx="29">
                  <c:v>-1715.8977410253988</c:v>
                </c:pt>
                <c:pt idx="30">
                  <c:v>-5609.9310738480399</c:v>
                </c:pt>
                <c:pt idx="31">
                  <c:v>-722.40210417408707</c:v>
                </c:pt>
                <c:pt idx="32">
                  <c:v>-2021.0413417446377</c:v>
                </c:pt>
                <c:pt idx="33">
                  <c:v>-1581.9641665313127</c:v>
                </c:pt>
                <c:pt idx="34">
                  <c:v>-2242.2582540530161</c:v>
                </c:pt>
                <c:pt idx="35">
                  <c:v>-3359.2915868756559</c:v>
                </c:pt>
                <c:pt idx="36">
                  <c:v>-4386.7626172017117</c:v>
                </c:pt>
                <c:pt idx="37">
                  <c:v>-2458.4018547722667</c:v>
                </c:pt>
                <c:pt idx="38">
                  <c:v>1.1901192920049652E-8</c:v>
                </c:pt>
                <c:pt idx="39">
                  <c:v>1905.7785080525796</c:v>
                </c:pt>
                <c:pt idx="40">
                  <c:v>1536.3955677865831</c:v>
                </c:pt>
                <c:pt idx="41">
                  <c:v>898.3409210994887</c:v>
                </c:pt>
                <c:pt idx="42">
                  <c:v>1829.7180625121402</c:v>
                </c:pt>
                <c:pt idx="43">
                  <c:v>3191.9994724955623</c:v>
                </c:pt>
                <c:pt idx="44">
                  <c:v>2685.7285177509502</c:v>
                </c:pt>
                <c:pt idx="45">
                  <c:v>1540.4814529901962</c:v>
                </c:pt>
                <c:pt idx="46">
                  <c:v>-110.57319369689662</c:v>
                </c:pt>
                <c:pt idx="47">
                  <c:v>2046.4636121460896</c:v>
                </c:pt>
                <c:pt idx="48">
                  <c:v>8595.745022129533</c:v>
                </c:pt>
                <c:pt idx="49">
                  <c:v>10906.495556802562</c:v>
                </c:pt>
                <c:pt idx="50">
                  <c:v>13856.643167018172</c:v>
                </c:pt>
                <c:pt idx="51">
                  <c:v>12358.588520331079</c:v>
                </c:pt>
                <c:pt idx="52">
                  <c:v>13048.625326174068</c:v>
                </c:pt>
                <c:pt idx="53">
                  <c:v>9953.3238827952064</c:v>
                </c:pt>
                <c:pt idx="54">
                  <c:v>8607.0529280505871</c:v>
                </c:pt>
                <c:pt idx="55">
                  <c:v>7141.8058632898301</c:v>
                </c:pt>
                <c:pt idx="56">
                  <c:v>5250.7512166027327</c:v>
                </c:pt>
                <c:pt idx="57">
                  <c:v>5906.788022445724</c:v>
                </c:pt>
                <c:pt idx="58">
                  <c:v>4344.0694324291071</c:v>
                </c:pt>
                <c:pt idx="59">
                  <c:v>2830.7984776844942</c:v>
                </c:pt>
                <c:pt idx="60">
                  <c:v>1515.5514129237374</c:v>
                </c:pt>
                <c:pt idx="61">
                  <c:v>1.2309328667470254E-8</c:v>
                </c:pt>
                <c:pt idx="62">
                  <c:v>-2070.2314462328522</c:v>
                </c:pt>
                <c:pt idx="63">
                  <c:v>-937.65482748854424</c:v>
                </c:pt>
                <c:pt idx="64">
                  <c:v>-1269.2323767265352</c:v>
                </c:pt>
                <c:pt idx="65">
                  <c:v>9.1769632548271147</c:v>
                </c:pt>
                <c:pt idx="66">
                  <c:v>-1502.9327846948268</c:v>
                </c:pt>
                <c:pt idx="67">
                  <c:v>58.994894798406676</c:v>
                </c:pt>
                <c:pt idx="68">
                  <c:v>183.96618975170719</c:v>
                </c:pt>
                <c:pt idx="69">
                  <c:v>-544.61135948628225</c:v>
                </c:pt>
                <c:pt idx="70">
                  <c:v>-1130.5125016940751</c:v>
                </c:pt>
                <c:pt idx="71">
                  <c:v>-2156.6222496437276</c:v>
                </c:pt>
                <c:pt idx="72">
                  <c:v>-3043.1907778041113</c:v>
                </c:pt>
                <c:pt idx="73">
                  <c:v>1211.5513133572422</c:v>
                </c:pt>
                <c:pt idx="74">
                  <c:v>399.97376411924972</c:v>
                </c:pt>
                <c:pt idx="75">
                  <c:v>1938.0726219114163</c:v>
                </c:pt>
                <c:pt idx="76">
                  <c:v>1453.9628739617649</c:v>
                </c:pt>
                <c:pt idx="77">
                  <c:v>1692.8905534550058</c:v>
                </c:pt>
                <c:pt idx="78">
                  <c:v>1945.861848408287</c:v>
                </c:pt>
                <c:pt idx="79">
                  <c:v>1981.2842991702948</c:v>
                </c:pt>
                <c:pt idx="80">
                  <c:v>1691.3831569625067</c:v>
                </c:pt>
                <c:pt idx="81">
                  <c:v>593.27340901285561</c:v>
                </c:pt>
                <c:pt idx="82">
                  <c:v>1.3556245903600939E-8</c:v>
                </c:pt>
                <c:pt idx="83">
                  <c:v>2324.4124384572706</c:v>
                </c:pt>
                <c:pt idx="84">
                  <c:v>881.05052451059373</c:v>
                </c:pt>
                <c:pt idx="85">
                  <c:v>1844.3441640460728</c:v>
                </c:pt>
                <c:pt idx="86">
                  <c:v>420.4677532087112</c:v>
                </c:pt>
                <c:pt idx="87">
                  <c:v>388.92459709061649</c:v>
                </c:pt>
                <c:pt idx="88">
                  <c:v>-67.322917899640345</c:v>
                </c:pt>
                <c:pt idx="89">
                  <c:v>-481.99614169105917</c:v>
                </c:pt>
                <c:pt idx="90">
                  <c:v>1148.7284060773263</c:v>
                </c:pt>
                <c:pt idx="91">
                  <c:v>363.8519952399763</c:v>
                </c:pt>
                <c:pt idx="92">
                  <c:v>611.68091902267793</c:v>
                </c:pt>
                <c:pt idx="93">
                  <c:v>596.67423720759973</c:v>
                </c:pt>
                <c:pt idx="94">
                  <c:v>596.00101341618688</c:v>
                </c:pt>
                <c:pt idx="95">
                  <c:v>1818.725561184596</c:v>
                </c:pt>
                <c:pt idx="96">
                  <c:v>480.84915034723826</c:v>
                </c:pt>
                <c:pt idx="97">
                  <c:v>1343.6780741299376</c:v>
                </c:pt>
                <c:pt idx="98">
                  <c:v>2193.4305591396983</c:v>
                </c:pt>
                <c:pt idx="99">
                  <c:v>1383.757335348283</c:v>
                </c:pt>
                <c:pt idx="100">
                  <c:v>1627.4818831166979</c:v>
                </c:pt>
                <c:pt idx="101">
                  <c:v>882.6054722793391</c:v>
                </c:pt>
                <c:pt idx="102">
                  <c:v>1195.4343960620367</c:v>
                </c:pt>
                <c:pt idx="103">
                  <c:v>1.4910028767189942E-8</c:v>
                </c:pt>
                <c:pt idx="104">
                  <c:v>-4499.2301809340861</c:v>
                </c:pt>
                <c:pt idx="105">
                  <c:v>502.90947177810813</c:v>
                </c:pt>
                <c:pt idx="106">
                  <c:v>2157.7237943157284</c:v>
                </c:pt>
                <c:pt idx="107">
                  <c:v>2168.3785189383098</c:v>
                </c:pt>
                <c:pt idx="108">
                  <c:v>1379.7707099333011</c:v>
                </c:pt>
                <c:pt idx="109">
                  <c:v>1674.3797695434423</c:v>
                </c:pt>
                <c:pt idx="110">
                  <c:v>56.367131590791814</c:v>
                </c:pt>
                <c:pt idx="111">
                  <c:v>-565.21924297940097</c:v>
                </c:pt>
                <c:pt idx="112">
                  <c:v>-588.56451835681423</c:v>
                </c:pt>
                <c:pt idx="113">
                  <c:v>-1600.1723273618238</c:v>
                </c:pt>
                <c:pt idx="114">
                  <c:v>628.32855461189433</c:v>
                </c:pt>
                <c:pt idx="115">
                  <c:v>1679.3499623331811</c:v>
                </c:pt>
                <c:pt idx="116">
                  <c:v>2340.7635877629896</c:v>
                </c:pt>
                <c:pt idx="117">
                  <c:v>1789.5690218202262</c:v>
                </c:pt>
                <c:pt idx="118">
                  <c:v>1016.9612128152136</c:v>
                </c:pt>
                <c:pt idx="119">
                  <c:v>3119.5702724253465</c:v>
                </c:pt>
                <c:pt idx="120">
                  <c:v>1816.5576344726926</c:v>
                </c:pt>
                <c:pt idx="121">
                  <c:v>1391.9712599024917</c:v>
                </c:pt>
                <c:pt idx="122">
                  <c:v>1234.625984525037</c:v>
                </c:pt>
                <c:pt idx="123">
                  <c:v>523.01817552002944</c:v>
                </c:pt>
                <c:pt idx="124">
                  <c:v>773.62723513017102</c:v>
                </c:pt>
                <c:pt idx="125">
                  <c:v>1.5084879123605788E-8</c:v>
                </c:pt>
                <c:pt idx="126">
                  <c:v>-616.07096575560615</c:v>
                </c:pt>
                <c:pt idx="127">
                  <c:v>1177.9758185984315</c:v>
                </c:pt>
                <c:pt idx="128">
                  <c:v>-1778.0926977327504</c:v>
                </c:pt>
                <c:pt idx="129">
                  <c:v>4396.3941726202229</c:v>
                </c:pt>
                <c:pt idx="130">
                  <c:v>4218.1394196631018</c:v>
                </c:pt>
                <c:pt idx="131">
                  <c:v>2485.6856180962186</c:v>
                </c:pt>
                <c:pt idx="132">
                  <c:v>2165.7899543460285</c:v>
                </c:pt>
                <c:pt idx="133">
                  <c:v>1934.4174085561851</c:v>
                </c:pt>
                <c:pt idx="134">
                  <c:v>1564.9042789091868</c:v>
                </c:pt>
                <c:pt idx="135">
                  <c:v>-1016.0845130807666</c:v>
                </c:pt>
                <c:pt idx="136">
                  <c:v>-1794.9426272215019</c:v>
                </c:pt>
                <c:pt idx="137">
                  <c:v>-1306.8382909716927</c:v>
                </c:pt>
                <c:pt idx="138">
                  <c:v>762.78916323839462</c:v>
                </c:pt>
                <c:pt idx="139">
                  <c:v>188.27603359139414</c:v>
                </c:pt>
                <c:pt idx="140">
                  <c:v>-577.9787193657221</c:v>
                </c:pt>
                <c:pt idx="141">
                  <c:v>-1775.432520932628</c:v>
                </c:pt>
                <c:pt idx="142">
                  <c:v>-1606.3281846828208</c:v>
                </c:pt>
                <c:pt idx="143">
                  <c:v>-966.7007304726651</c:v>
                </c:pt>
                <c:pt idx="144">
                  <c:v>-1754.2138601196639</c:v>
                </c:pt>
                <c:pt idx="145">
                  <c:v>1.4917077351128682E-8</c:v>
                </c:pt>
                <c:pt idx="146">
                  <c:v>1732.1524128698359</c:v>
                </c:pt>
                <c:pt idx="147">
                  <c:v>3051.3631604174743</c:v>
                </c:pt>
                <c:pt idx="148">
                  <c:v>4028.0998361583897</c:v>
                </c:pt>
                <c:pt idx="149">
                  <c:v>3408.3451736721254</c:v>
                </c:pt>
                <c:pt idx="150">
                  <c:v>1773.019226495592</c:v>
                </c:pt>
                <c:pt idx="151">
                  <c:v>1181.9043595924172</c:v>
                </c:pt>
                <c:pt idx="152">
                  <c:v>-26.227811813473636</c:v>
                </c:pt>
                <c:pt idx="153">
                  <c:v>4.4779066479009835</c:v>
                </c:pt>
                <c:pt idx="154">
                  <c:v>-1007.2767558383644</c:v>
                </c:pt>
                <c:pt idx="155">
                  <c:v>-283.54758399665081</c:v>
                </c:pt>
                <c:pt idx="156">
                  <c:v>1318.0267881143436</c:v>
                </c:pt>
                <c:pt idx="157">
                  <c:v>2770.5769249360851</c:v>
                </c:pt>
                <c:pt idx="158">
                  <c:v>2998.2826433974615</c:v>
                </c:pt>
                <c:pt idx="159">
                  <c:v>1346.5279809111923</c:v>
                </c:pt>
                <c:pt idx="160">
                  <c:v>2881.2571527529126</c:v>
                </c:pt>
                <c:pt idx="161">
                  <c:v>2177.1422858497358</c:v>
                </c:pt>
                <c:pt idx="162">
                  <c:v>1118.0101144438502</c:v>
                </c:pt>
                <c:pt idx="163">
                  <c:v>688.71583290522199</c:v>
                </c:pt>
                <c:pt idx="164">
                  <c:v>-1080.0388295810465</c:v>
                </c:pt>
                <c:pt idx="165">
                  <c:v>-69.309657739330191</c:v>
                </c:pt>
                <c:pt idx="166">
                  <c:v>748.57547535742822</c:v>
                </c:pt>
                <c:pt idx="167">
                  <c:v>-102.556696048464</c:v>
                </c:pt>
                <c:pt idx="168">
                  <c:v>1.5117251450647018E-8</c:v>
                </c:pt>
                <c:pt idx="169">
                  <c:v>-1556.1296908190664</c:v>
                </c:pt>
                <c:pt idx="170">
                  <c:v>-1581.9203284890366</c:v>
                </c:pt>
                <c:pt idx="171">
                  <c:v>-3091.5810715632324</c:v>
                </c:pt>
                <c:pt idx="172">
                  <c:v>-6718.3798316186258</c:v>
                </c:pt>
                <c:pt idx="173">
                  <c:v>-1197.1489929351219</c:v>
                </c:pt>
                <c:pt idx="174">
                  <c:v>-514.68689128491053</c:v>
                </c:pt>
                <c:pt idx="175">
                  <c:v>-610.3476343591019</c:v>
                </c:pt>
                <c:pt idx="176">
                  <c:v>-1304.3418781926061</c:v>
                </c:pt>
                <c:pt idx="177">
                  <c:v>-592.77727692474173</c:v>
                </c:pt>
                <c:pt idx="178">
                  <c:v>2427.4535617588313</c:v>
                </c:pt>
                <c:pt idx="179">
                  <c:v>2295.2349751704319</c:v>
                </c:pt>
                <c:pt idx="180">
                  <c:v>-245.11300984857417</c:v>
                </c:pt>
                <c:pt idx="181">
                  <c:v>-815.10725368207693</c:v>
                </c:pt>
                <c:pt idx="182">
                  <c:v>1147.4573475857364</c:v>
                </c:pt>
                <c:pt idx="183">
                  <c:v>-236.31181373069239</c:v>
                </c:pt>
                <c:pt idx="184">
                  <c:v>658.15028791951784</c:v>
                </c:pt>
                <c:pt idx="185">
                  <c:v>2026.4895448453708</c:v>
                </c:pt>
                <c:pt idx="186">
                  <c:v>1306.49530101187</c:v>
                </c:pt>
                <c:pt idx="187">
                  <c:v>827.0599022797378</c:v>
                </c:pt>
                <c:pt idx="188">
                  <c:v>120.2907409633051</c:v>
                </c:pt>
                <c:pt idx="189">
                  <c:v>1.5374340023299737E-8</c:v>
                </c:pt>
                <c:pt idx="190">
                  <c:v>1133.2757813687115</c:v>
                </c:pt>
                <c:pt idx="191">
                  <c:v>1003.6241787949326</c:v>
                </c:pt>
                <c:pt idx="192">
                  <c:v>2746.297929894165</c:v>
                </c:pt>
                <c:pt idx="193">
                  <c:v>2280.0495879345094</c:v>
                </c:pt>
                <c:pt idx="194">
                  <c:v>2192.6717350418439</c:v>
                </c:pt>
                <c:pt idx="195">
                  <c:v>3490.5391253636308</c:v>
                </c:pt>
                <c:pt idx="196">
                  <c:v>-560.10780237465542</c:v>
                </c:pt>
                <c:pt idx="197">
                  <c:v>3017.6438556656844</c:v>
                </c:pt>
                <c:pt idx="198">
                  <c:v>-2989.1109209390575</c:v>
                </c:pt>
                <c:pt idx="199">
                  <c:v>-909.15155236508144</c:v>
                </c:pt>
                <c:pt idx="200">
                  <c:v>-2570.0104655378632</c:v>
                </c:pt>
                <c:pt idx="201">
                  <c:v>-956.65739327615438</c:v>
                </c:pt>
                <c:pt idx="202">
                  <c:v>-1991.9057352358143</c:v>
                </c:pt>
                <c:pt idx="203">
                  <c:v>-837.03512438122857</c:v>
                </c:pt>
                <c:pt idx="204">
                  <c:v>473.8322659405851</c:v>
                </c:pt>
                <c:pt idx="205">
                  <c:v>69.982074121293294</c:v>
                </c:pt>
                <c:pt idx="206">
                  <c:v>907.33514638299721</c:v>
                </c:pt>
                <c:pt idx="207">
                  <c:v>30.086804423340709</c:v>
                </c:pt>
                <c:pt idx="208">
                  <c:v>234.95741527793055</c:v>
                </c:pt>
                <c:pt idx="209">
                  <c:v>1.5354316929006018E-8</c:v>
                </c:pt>
                <c:pt idx="210">
                  <c:v>-1963.8999438513329</c:v>
                </c:pt>
                <c:pt idx="211">
                  <c:v>-572.79516519188701</c:v>
                </c:pt>
                <c:pt idx="212">
                  <c:v>-1576.703448719049</c:v>
                </c:pt>
                <c:pt idx="213">
                  <c:v>437.4057610408106</c:v>
                </c:pt>
                <c:pt idx="214">
                  <c:v>-355.12244494561526</c:v>
                </c:pt>
                <c:pt idx="215">
                  <c:v>-616.23210975901816</c:v>
                </c:pt>
                <c:pt idx="216">
                  <c:v>-1017.3256174465436</c:v>
                </c:pt>
                <c:pt idx="217">
                  <c:v>-781.23390097370043</c:v>
                </c:pt>
                <c:pt idx="218">
                  <c:v>-3150.0563904219498</c:v>
                </c:pt>
                <c:pt idx="219">
                  <c:v>629.83394476465128</c:v>
                </c:pt>
                <c:pt idx="220">
                  <c:v>867.20678479327557</c:v>
                </c:pt>
                <c:pt idx="221">
                  <c:v>80.298501266115181</c:v>
                </c:pt>
                <c:pt idx="222">
                  <c:v>3669.8945529907373</c:v>
                </c:pt>
                <c:pt idx="223">
                  <c:v>3029.3086722958037</c:v>
                </c:pt>
                <c:pt idx="224">
                  <c:v>2748.1990074824016</c:v>
                </c:pt>
                <c:pt idx="225">
                  <c:v>4242.1054997948331</c:v>
                </c:pt>
                <c:pt idx="226">
                  <c:v>4525.9029328057459</c:v>
                </c:pt>
                <c:pt idx="227">
                  <c:v>832.3747268193415</c:v>
                </c:pt>
                <c:pt idx="228">
                  <c:v>636.26506200594054</c:v>
                </c:pt>
                <c:pt idx="229">
                  <c:v>1.5323394109145738E-8</c:v>
                </c:pt>
                <c:pt idx="230">
                  <c:v>3415.1947064602855</c:v>
                </c:pt>
                <c:pt idx="231">
                  <c:v>2883.3104690402547</c:v>
                </c:pt>
                <c:pt idx="232">
                  <c:v>-518.87684205282812</c:v>
                </c:pt>
                <c:pt idx="233">
                  <c:v>-1065.058459624704</c:v>
                </c:pt>
                <c:pt idx="234">
                  <c:v>-258.21309467045273</c:v>
                </c:pt>
                <c:pt idx="235">
                  <c:v>-1816.6453813108774</c:v>
                </c:pt>
                <c:pt idx="236">
                  <c:v>-2935.8153432949744</c:v>
                </c:pt>
                <c:pt idx="237">
                  <c:v>-5532.0026543880304</c:v>
                </c:pt>
                <c:pt idx="238">
                  <c:v>-6351.1842719599108</c:v>
                </c:pt>
                <c:pt idx="239">
                  <c:v>-6625.6197249068518</c:v>
                </c:pt>
                <c:pt idx="240">
                  <c:v>-4661.2291933789002</c:v>
                </c:pt>
                <c:pt idx="241">
                  <c:v>-1781.3852168297472</c:v>
                </c:pt>
                <c:pt idx="242">
                  <c:v>-2586.68475167714</c:v>
                </c:pt>
                <c:pt idx="243">
                  <c:v>-2201.8663692490204</c:v>
                </c:pt>
                <c:pt idx="244">
                  <c:v>667.69817780400399</c:v>
                </c:pt>
                <c:pt idx="245">
                  <c:v>971.26589116357013</c:v>
                </c:pt>
                <c:pt idx="246">
                  <c:v>652.27345740637816</c:v>
                </c:pt>
                <c:pt idx="247">
                  <c:v>-684.91385368662964</c:v>
                </c:pt>
                <c:pt idx="248">
                  <c:v>-5087.3493066335632</c:v>
                </c:pt>
                <c:pt idx="249">
                  <c:v>576.2184067259941</c:v>
                </c:pt>
                <c:pt idx="250">
                  <c:v>1.5790305951668415E-8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DB1B-443F-BF02-C1A38FC44FB6}"/>
            </c:ext>
          </c:extLst>
        </c:ser>
        <c:ser>
          <c:idx val="2"/>
          <c:order val="4"/>
          <c:tx>
            <c:strRef>
              <c:f>'residual seasonality'!$O$1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seasonality'!$P$2:$P$252</c:f>
              <c:numCache>
                <c:formatCode>General</c:formatCode>
                <c:ptCount val="251"/>
                <c:pt idx="0">
                  <c:v>2</c:v>
                </c:pt>
                <c:pt idx="1">
                  <c:v>2.9999999999999996</c:v>
                </c:pt>
                <c:pt idx="2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11.999999999999998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22</c:v>
                </c:pt>
                <c:pt idx="14">
                  <c:v>23</c:v>
                </c:pt>
                <c:pt idx="15">
                  <c:v>23.999999999999996</c:v>
                </c:pt>
                <c:pt idx="16">
                  <c:v>25</c:v>
                </c:pt>
                <c:pt idx="17">
                  <c:v>26</c:v>
                </c:pt>
                <c:pt idx="18">
                  <c:v>29.000000000000004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51</c:v>
                </c:pt>
                <c:pt idx="34">
                  <c:v>52</c:v>
                </c:pt>
                <c:pt idx="35">
                  <c:v>52.999999999999993</c:v>
                </c:pt>
                <c:pt idx="36">
                  <c:v>54</c:v>
                </c:pt>
                <c:pt idx="37">
                  <c:v>57</c:v>
                </c:pt>
                <c:pt idx="38">
                  <c:v>58.000000000000007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64</c:v>
                </c:pt>
                <c:pt idx="43">
                  <c:v>65</c:v>
                </c:pt>
                <c:pt idx="44">
                  <c:v>66</c:v>
                </c:pt>
                <c:pt idx="45">
                  <c:v>67</c:v>
                </c:pt>
                <c:pt idx="46">
                  <c:v>68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75</c:v>
                </c:pt>
                <c:pt idx="52">
                  <c:v>78</c:v>
                </c:pt>
                <c:pt idx="53">
                  <c:v>79</c:v>
                </c:pt>
                <c:pt idx="54">
                  <c:v>80</c:v>
                </c:pt>
                <c:pt idx="55">
                  <c:v>81</c:v>
                </c:pt>
                <c:pt idx="56">
                  <c:v>82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95.999999999999986</c:v>
                </c:pt>
                <c:pt idx="67">
                  <c:v>99</c:v>
                </c:pt>
                <c:pt idx="68">
                  <c:v>100</c:v>
                </c:pt>
                <c:pt idx="69">
                  <c:v>100.99999999999999</c:v>
                </c:pt>
                <c:pt idx="70">
                  <c:v>102</c:v>
                </c:pt>
                <c:pt idx="71">
                  <c:v>103</c:v>
                </c:pt>
                <c:pt idx="72">
                  <c:v>105.99999999999999</c:v>
                </c:pt>
                <c:pt idx="73">
                  <c:v>107</c:v>
                </c:pt>
                <c:pt idx="74">
                  <c:v>108</c:v>
                </c:pt>
                <c:pt idx="75">
                  <c:v>109</c:v>
                </c:pt>
                <c:pt idx="76">
                  <c:v>110</c:v>
                </c:pt>
                <c:pt idx="77">
                  <c:v>113</c:v>
                </c:pt>
                <c:pt idx="78">
                  <c:v>114</c:v>
                </c:pt>
                <c:pt idx="79">
                  <c:v>115</c:v>
                </c:pt>
                <c:pt idx="80">
                  <c:v>116.00000000000001</c:v>
                </c:pt>
                <c:pt idx="81">
                  <c:v>117</c:v>
                </c:pt>
                <c:pt idx="82">
                  <c:v>120</c:v>
                </c:pt>
                <c:pt idx="83">
                  <c:v>121.00000000000001</c:v>
                </c:pt>
                <c:pt idx="84">
                  <c:v>122</c:v>
                </c:pt>
                <c:pt idx="85">
                  <c:v>123</c:v>
                </c:pt>
                <c:pt idx="86">
                  <c:v>124</c:v>
                </c:pt>
                <c:pt idx="87">
                  <c:v>127</c:v>
                </c:pt>
                <c:pt idx="88">
                  <c:v>128</c:v>
                </c:pt>
                <c:pt idx="89">
                  <c:v>129</c:v>
                </c:pt>
                <c:pt idx="90">
                  <c:v>130</c:v>
                </c:pt>
                <c:pt idx="91">
                  <c:v>131</c:v>
                </c:pt>
                <c:pt idx="92">
                  <c:v>134</c:v>
                </c:pt>
                <c:pt idx="93">
                  <c:v>135</c:v>
                </c:pt>
                <c:pt idx="94">
                  <c:v>136</c:v>
                </c:pt>
                <c:pt idx="95">
                  <c:v>137</c:v>
                </c:pt>
                <c:pt idx="96">
                  <c:v>138</c:v>
                </c:pt>
                <c:pt idx="97">
                  <c:v>141</c:v>
                </c:pt>
                <c:pt idx="98">
                  <c:v>142</c:v>
                </c:pt>
                <c:pt idx="99">
                  <c:v>143</c:v>
                </c:pt>
                <c:pt idx="100">
                  <c:v>144</c:v>
                </c:pt>
                <c:pt idx="101">
                  <c:v>145</c:v>
                </c:pt>
                <c:pt idx="102">
                  <c:v>149</c:v>
                </c:pt>
                <c:pt idx="103">
                  <c:v>150</c:v>
                </c:pt>
                <c:pt idx="104">
                  <c:v>151</c:v>
                </c:pt>
                <c:pt idx="105">
                  <c:v>152</c:v>
                </c:pt>
                <c:pt idx="106">
                  <c:v>155</c:v>
                </c:pt>
                <c:pt idx="107">
                  <c:v>156</c:v>
                </c:pt>
                <c:pt idx="108">
                  <c:v>157</c:v>
                </c:pt>
                <c:pt idx="109">
                  <c:v>158</c:v>
                </c:pt>
                <c:pt idx="110">
                  <c:v>159</c:v>
                </c:pt>
                <c:pt idx="111">
                  <c:v>162</c:v>
                </c:pt>
                <c:pt idx="112">
                  <c:v>163</c:v>
                </c:pt>
                <c:pt idx="113">
                  <c:v>164</c:v>
                </c:pt>
                <c:pt idx="114">
                  <c:v>165</c:v>
                </c:pt>
                <c:pt idx="115">
                  <c:v>166</c:v>
                </c:pt>
                <c:pt idx="116">
                  <c:v>169</c:v>
                </c:pt>
                <c:pt idx="117">
                  <c:v>170</c:v>
                </c:pt>
                <c:pt idx="118">
                  <c:v>171</c:v>
                </c:pt>
                <c:pt idx="119">
                  <c:v>172</c:v>
                </c:pt>
                <c:pt idx="120">
                  <c:v>173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183.00000000000003</c:v>
                </c:pt>
                <c:pt idx="127">
                  <c:v>185</c:v>
                </c:pt>
                <c:pt idx="128">
                  <c:v>186</c:v>
                </c:pt>
                <c:pt idx="129">
                  <c:v>187</c:v>
                </c:pt>
                <c:pt idx="130">
                  <c:v>190</c:v>
                </c:pt>
                <c:pt idx="131">
                  <c:v>190.99999999999997</c:v>
                </c:pt>
                <c:pt idx="132">
                  <c:v>191.99999999999997</c:v>
                </c:pt>
                <c:pt idx="133">
                  <c:v>193.00000000000003</c:v>
                </c:pt>
                <c:pt idx="134">
                  <c:v>194</c:v>
                </c:pt>
                <c:pt idx="135">
                  <c:v>197</c:v>
                </c:pt>
                <c:pt idx="136">
                  <c:v>198</c:v>
                </c:pt>
                <c:pt idx="137">
                  <c:v>199</c:v>
                </c:pt>
                <c:pt idx="138">
                  <c:v>200</c:v>
                </c:pt>
                <c:pt idx="139">
                  <c:v>200.99999999999997</c:v>
                </c:pt>
                <c:pt idx="140">
                  <c:v>204</c:v>
                </c:pt>
                <c:pt idx="141">
                  <c:v>205</c:v>
                </c:pt>
                <c:pt idx="142">
                  <c:v>206</c:v>
                </c:pt>
                <c:pt idx="143">
                  <c:v>207</c:v>
                </c:pt>
                <c:pt idx="144">
                  <c:v>208</c:v>
                </c:pt>
                <c:pt idx="145">
                  <c:v>210.99999999999997</c:v>
                </c:pt>
                <c:pt idx="146">
                  <c:v>211.99999999999997</c:v>
                </c:pt>
                <c:pt idx="147">
                  <c:v>213.00000000000003</c:v>
                </c:pt>
                <c:pt idx="148">
                  <c:v>214</c:v>
                </c:pt>
                <c:pt idx="149">
                  <c:v>215</c:v>
                </c:pt>
                <c:pt idx="150">
                  <c:v>218</c:v>
                </c:pt>
                <c:pt idx="151">
                  <c:v>219</c:v>
                </c:pt>
                <c:pt idx="152">
                  <c:v>220</c:v>
                </c:pt>
                <c:pt idx="153">
                  <c:v>220.99999999999997</c:v>
                </c:pt>
                <c:pt idx="154">
                  <c:v>222.00000000000003</c:v>
                </c:pt>
                <c:pt idx="155">
                  <c:v>225</c:v>
                </c:pt>
                <c:pt idx="156">
                  <c:v>226</c:v>
                </c:pt>
                <c:pt idx="157">
                  <c:v>227</c:v>
                </c:pt>
                <c:pt idx="158">
                  <c:v>228</c:v>
                </c:pt>
                <c:pt idx="159">
                  <c:v>232.00000000000003</c:v>
                </c:pt>
                <c:pt idx="160">
                  <c:v>233.00000000000003</c:v>
                </c:pt>
                <c:pt idx="161">
                  <c:v>234</c:v>
                </c:pt>
                <c:pt idx="162">
                  <c:v>235</c:v>
                </c:pt>
                <c:pt idx="163">
                  <c:v>236</c:v>
                </c:pt>
                <c:pt idx="164">
                  <c:v>239</c:v>
                </c:pt>
                <c:pt idx="165">
                  <c:v>240</c:v>
                </c:pt>
                <c:pt idx="166">
                  <c:v>240.99999999999997</c:v>
                </c:pt>
                <c:pt idx="167">
                  <c:v>242.00000000000003</c:v>
                </c:pt>
                <c:pt idx="168">
                  <c:v>243.00000000000003</c:v>
                </c:pt>
                <c:pt idx="169">
                  <c:v>247</c:v>
                </c:pt>
                <c:pt idx="170">
                  <c:v>248</c:v>
                </c:pt>
                <c:pt idx="171">
                  <c:v>249</c:v>
                </c:pt>
                <c:pt idx="172">
                  <c:v>250</c:v>
                </c:pt>
                <c:pt idx="173">
                  <c:v>253.00000000000003</c:v>
                </c:pt>
                <c:pt idx="174">
                  <c:v>254</c:v>
                </c:pt>
                <c:pt idx="175">
                  <c:v>255</c:v>
                </c:pt>
                <c:pt idx="176">
                  <c:v>256</c:v>
                </c:pt>
                <c:pt idx="177">
                  <c:v>257</c:v>
                </c:pt>
                <c:pt idx="178">
                  <c:v>260</c:v>
                </c:pt>
                <c:pt idx="179">
                  <c:v>261</c:v>
                </c:pt>
                <c:pt idx="180">
                  <c:v>262</c:v>
                </c:pt>
                <c:pt idx="181">
                  <c:v>263</c:v>
                </c:pt>
                <c:pt idx="182">
                  <c:v>264</c:v>
                </c:pt>
                <c:pt idx="183">
                  <c:v>267</c:v>
                </c:pt>
                <c:pt idx="184">
                  <c:v>268</c:v>
                </c:pt>
                <c:pt idx="185">
                  <c:v>269</c:v>
                </c:pt>
                <c:pt idx="186">
                  <c:v>270</c:v>
                </c:pt>
                <c:pt idx="187">
                  <c:v>271</c:v>
                </c:pt>
                <c:pt idx="188">
                  <c:v>274</c:v>
                </c:pt>
                <c:pt idx="189">
                  <c:v>276</c:v>
                </c:pt>
                <c:pt idx="190">
                  <c:v>277</c:v>
                </c:pt>
                <c:pt idx="191">
                  <c:v>278</c:v>
                </c:pt>
                <c:pt idx="192">
                  <c:v>282</c:v>
                </c:pt>
                <c:pt idx="193">
                  <c:v>283</c:v>
                </c:pt>
                <c:pt idx="194">
                  <c:v>284</c:v>
                </c:pt>
                <c:pt idx="195">
                  <c:v>285</c:v>
                </c:pt>
                <c:pt idx="196">
                  <c:v>288</c:v>
                </c:pt>
                <c:pt idx="197">
                  <c:v>289</c:v>
                </c:pt>
                <c:pt idx="198">
                  <c:v>290</c:v>
                </c:pt>
                <c:pt idx="199">
                  <c:v>291</c:v>
                </c:pt>
                <c:pt idx="200">
                  <c:v>292</c:v>
                </c:pt>
                <c:pt idx="201">
                  <c:v>295</c:v>
                </c:pt>
                <c:pt idx="202">
                  <c:v>296</c:v>
                </c:pt>
                <c:pt idx="203">
                  <c:v>297</c:v>
                </c:pt>
                <c:pt idx="204">
                  <c:v>298</c:v>
                </c:pt>
                <c:pt idx="205">
                  <c:v>299</c:v>
                </c:pt>
                <c:pt idx="206">
                  <c:v>302</c:v>
                </c:pt>
                <c:pt idx="207">
                  <c:v>303</c:v>
                </c:pt>
                <c:pt idx="208">
                  <c:v>304</c:v>
                </c:pt>
                <c:pt idx="209">
                  <c:v>305</c:v>
                </c:pt>
                <c:pt idx="210">
                  <c:v>306</c:v>
                </c:pt>
                <c:pt idx="211">
                  <c:v>309</c:v>
                </c:pt>
                <c:pt idx="212">
                  <c:v>310</c:v>
                </c:pt>
                <c:pt idx="213">
                  <c:v>311</c:v>
                </c:pt>
                <c:pt idx="214">
                  <c:v>312</c:v>
                </c:pt>
                <c:pt idx="215">
                  <c:v>313</c:v>
                </c:pt>
                <c:pt idx="216">
                  <c:v>316</c:v>
                </c:pt>
                <c:pt idx="217">
                  <c:v>317</c:v>
                </c:pt>
                <c:pt idx="218">
                  <c:v>318</c:v>
                </c:pt>
                <c:pt idx="219">
                  <c:v>319</c:v>
                </c:pt>
                <c:pt idx="220">
                  <c:v>320</c:v>
                </c:pt>
                <c:pt idx="221">
                  <c:v>323</c:v>
                </c:pt>
                <c:pt idx="222">
                  <c:v>325</c:v>
                </c:pt>
                <c:pt idx="223">
                  <c:v>327</c:v>
                </c:pt>
                <c:pt idx="224">
                  <c:v>330</c:v>
                </c:pt>
                <c:pt idx="225">
                  <c:v>331</c:v>
                </c:pt>
                <c:pt idx="226">
                  <c:v>333</c:v>
                </c:pt>
                <c:pt idx="227">
                  <c:v>334</c:v>
                </c:pt>
                <c:pt idx="228">
                  <c:v>337</c:v>
                </c:pt>
                <c:pt idx="229">
                  <c:v>338</c:v>
                </c:pt>
                <c:pt idx="230">
                  <c:v>339</c:v>
                </c:pt>
                <c:pt idx="231">
                  <c:v>340</c:v>
                </c:pt>
                <c:pt idx="232">
                  <c:v>341</c:v>
                </c:pt>
                <c:pt idx="233">
                  <c:v>344</c:v>
                </c:pt>
                <c:pt idx="234">
                  <c:v>345</c:v>
                </c:pt>
                <c:pt idx="235">
                  <c:v>346</c:v>
                </c:pt>
                <c:pt idx="236">
                  <c:v>347</c:v>
                </c:pt>
                <c:pt idx="237">
                  <c:v>348</c:v>
                </c:pt>
                <c:pt idx="238">
                  <c:v>351</c:v>
                </c:pt>
                <c:pt idx="239">
                  <c:v>352</c:v>
                </c:pt>
                <c:pt idx="240">
                  <c:v>353</c:v>
                </c:pt>
                <c:pt idx="241">
                  <c:v>354</c:v>
                </c:pt>
                <c:pt idx="242">
                  <c:v>355</c:v>
                </c:pt>
                <c:pt idx="243">
                  <c:v>359</c:v>
                </c:pt>
                <c:pt idx="244">
                  <c:v>360</c:v>
                </c:pt>
                <c:pt idx="245">
                  <c:v>361</c:v>
                </c:pt>
                <c:pt idx="246">
                  <c:v>362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xVal>
          <c:yVal>
            <c:numRef>
              <c:f>'residual seasonality'!$N$2:$N$252</c:f>
              <c:numCache>
                <c:formatCode>General</c:formatCode>
                <c:ptCount val="251"/>
                <c:pt idx="0">
                  <c:v>2277.0360426815278</c:v>
                </c:pt>
                <c:pt idx="1">
                  <c:v>-1938.7373627360976</c:v>
                </c:pt>
                <c:pt idx="2">
                  <c:v>4994.311829058458</c:v>
                </c:pt>
                <c:pt idx="3">
                  <c:v>3219.0108489471058</c:v>
                </c:pt>
                <c:pt idx="4">
                  <c:v>842.37086869737914</c:v>
                </c:pt>
                <c:pt idx="5">
                  <c:v>724.45235424912789</c:v>
                </c:pt>
                <c:pt idx="6">
                  <c:v>796.39637748200516</c:v>
                </c:pt>
                <c:pt idx="7">
                  <c:v>36.445569276565152</c:v>
                </c:pt>
                <c:pt idx="8">
                  <c:v>-5912.769629564652</c:v>
                </c:pt>
                <c:pt idx="9">
                  <c:v>-1234.1645721928307</c:v>
                </c:pt>
                <c:pt idx="10">
                  <c:v>-6447.6066166970322</c:v>
                </c:pt>
                <c:pt idx="11">
                  <c:v>-1874.5574249024712</c:v>
                </c:pt>
                <c:pt idx="12">
                  <c:v>-3854.0176613652548</c:v>
                </c:pt>
                <c:pt idx="13">
                  <c:v>-3298.6576416149146</c:v>
                </c:pt>
                <c:pt idx="14">
                  <c:v>-3209.5761560631677</c:v>
                </c:pt>
                <c:pt idx="15">
                  <c:v>-1241.6321328302924</c:v>
                </c:pt>
                <c:pt idx="16">
                  <c:v>-1920.5829410357305</c:v>
                </c:pt>
                <c:pt idx="17">
                  <c:v>-1442.0431774985209</c:v>
                </c:pt>
                <c:pt idx="18">
                  <c:v>-405.68315774817893</c:v>
                </c:pt>
                <c:pt idx="19">
                  <c:v>1.590814235896687E-8</c:v>
                </c:pt>
                <c:pt idx="20">
                  <c:v>-2538.772801842083</c:v>
                </c:pt>
                <c:pt idx="21">
                  <c:v>-2417.0657251372591</c:v>
                </c:pt>
                <c:pt idx="22">
                  <c:v>-2382.8958904870146</c:v>
                </c:pt>
                <c:pt idx="23">
                  <c:v>-4456.8000514349469</c:v>
                </c:pt>
                <c:pt idx="24">
                  <c:v>-4812.9808570822133</c:v>
                </c:pt>
                <c:pt idx="25">
                  <c:v>-5664.8175712882057</c:v>
                </c:pt>
                <c:pt idx="26">
                  <c:v>-7259.4885660474592</c:v>
                </c:pt>
                <c:pt idx="27">
                  <c:v>-7140.3175343157354</c:v>
                </c:pt>
                <c:pt idx="28">
                  <c:v>-6962.2216952636654</c:v>
                </c:pt>
                <c:pt idx="29">
                  <c:v>-6402.4025009109373</c:v>
                </c:pt>
                <c:pt idx="30">
                  <c:v>-6353.4562705159033</c:v>
                </c:pt>
                <c:pt idx="31">
                  <c:v>-4228.7272867243591</c:v>
                </c:pt>
                <c:pt idx="32">
                  <c:v>-5499.1406710205756</c:v>
                </c:pt>
                <c:pt idx="33">
                  <c:v>-6572.6292479964332</c:v>
                </c:pt>
                <c:pt idx="34">
                  <c:v>-10201.465962202399</c:v>
                </c:pt>
                <c:pt idx="35">
                  <c:v>-4602.1369569617063</c:v>
                </c:pt>
                <c:pt idx="36">
                  <c:v>-3266.9659252299862</c:v>
                </c:pt>
                <c:pt idx="37">
                  <c:v>373.12991382208747</c:v>
                </c:pt>
                <c:pt idx="38">
                  <c:v>1.5861644442338729E-8</c:v>
                </c:pt>
                <c:pt idx="39">
                  <c:v>3050.257682532585</c:v>
                </c:pt>
                <c:pt idx="40">
                  <c:v>3634.2298366382529</c:v>
                </c:pt>
                <c:pt idx="41">
                  <c:v>5132.2665451122066</c:v>
                </c:pt>
                <c:pt idx="42">
                  <c:v>-8408.7303504130377</c:v>
                </c:pt>
                <c:pt idx="43">
                  <c:v>-8570.5597237429574</c:v>
                </c:pt>
                <c:pt idx="44">
                  <c:v>-8071.6179990704204</c:v>
                </c:pt>
                <c:pt idx="45">
                  <c:v>-8976.0652282923147</c:v>
                </c:pt>
                <c:pt idx="46">
                  <c:v>-6988.6675936245374</c:v>
                </c:pt>
                <c:pt idx="47">
                  <c:v>1842.3355108502037</c:v>
                </c:pt>
                <c:pt idx="48">
                  <c:v>1623.5061375202808</c:v>
                </c:pt>
                <c:pt idx="49">
                  <c:v>3989.2657846349134</c:v>
                </c:pt>
                <c:pt idx="50">
                  <c:v>8066.8686572919196</c:v>
                </c:pt>
                <c:pt idx="51">
                  <c:v>6887.2662919597615</c:v>
                </c:pt>
                <c:pt idx="52">
                  <c:v>4356.4560006075226</c:v>
                </c:pt>
                <c:pt idx="53">
                  <c:v>3400.6266272776038</c:v>
                </c:pt>
                <c:pt idx="54">
                  <c:v>5123.5683519500581</c:v>
                </c:pt>
                <c:pt idx="55">
                  <c:v>3365.1211227281665</c:v>
                </c:pt>
                <c:pt idx="56">
                  <c:v>3628.5187573960025</c:v>
                </c:pt>
                <c:pt idx="57">
                  <c:v>5079.5218618706722</c:v>
                </c:pt>
                <c:pt idx="58">
                  <c:v>3333.6924885407543</c:v>
                </c:pt>
                <c:pt idx="59">
                  <c:v>2195.63421321329</c:v>
                </c:pt>
                <c:pt idx="60">
                  <c:v>524.18698399139612</c:v>
                </c:pt>
                <c:pt idx="61">
                  <c:v>1.5710838852101006E-8</c:v>
                </c:pt>
                <c:pt idx="62">
                  <c:v>1734.8255510327419</c:v>
                </c:pt>
                <c:pt idx="63">
                  <c:v>387.31566878454601</c:v>
                </c:pt>
                <c:pt idx="64">
                  <c:v>1373.5849174452346</c:v>
                </c:pt>
                <c:pt idx="65">
                  <c:v>513.18828493291585</c:v>
                </c:pt>
                <c:pt idx="66">
                  <c:v>484.64614295121567</c:v>
                </c:pt>
                <c:pt idx="67">
                  <c:v>419.79228355181556</c:v>
                </c:pt>
                <c:pt idx="68">
                  <c:v>1095.7517826931339</c:v>
                </c:pt>
                <c:pt idx="69">
                  <c:v>697.23496660239607</c:v>
                </c:pt>
                <c:pt idx="70">
                  <c:v>524.83833409007582</c:v>
                </c:pt>
                <c:pt idx="71">
                  <c:v>1848.2131912761215</c:v>
                </c:pt>
                <c:pt idx="72">
                  <c:v>-9380.1582219786123</c:v>
                </c:pt>
                <c:pt idx="73">
                  <c:v>1230.1916894099941</c:v>
                </c:pt>
                <c:pt idx="74">
                  <c:v>-315.325126680739</c:v>
                </c:pt>
                <c:pt idx="75">
                  <c:v>665.2782408069454</c:v>
                </c:pt>
                <c:pt idx="76">
                  <c:v>1684.7963309129386</c:v>
                </c:pt>
                <c:pt idx="77">
                  <c:v>1624.9424715135951</c:v>
                </c:pt>
                <c:pt idx="78">
                  <c:v>912.90197065491577</c:v>
                </c:pt>
                <c:pt idx="79">
                  <c:v>1923.3851545641837</c:v>
                </c:pt>
                <c:pt idx="80">
                  <c:v>772.98852205186336</c:v>
                </c:pt>
                <c:pt idx="81">
                  <c:v>1.6031094673962798E-8</c:v>
                </c:pt>
                <c:pt idx="82">
                  <c:v>514.16673003574579</c:v>
                </c:pt>
                <c:pt idx="83">
                  <c:v>1973.1111474325057</c:v>
                </c:pt>
                <c:pt idx="84">
                  <c:v>4225.041077107031</c:v>
                </c:pt>
                <c:pt idx="85">
                  <c:v>2687.9916834255223</c:v>
                </c:pt>
                <c:pt idx="86">
                  <c:v>2752.07035764182</c:v>
                </c:pt>
                <c:pt idx="87">
                  <c:v>3880.3460900768919</c:v>
                </c:pt>
                <c:pt idx="88">
                  <c:v>2945.1027719412282</c:v>
                </c:pt>
                <c:pt idx="89">
                  <c:v>2914.2822661839077</c:v>
                </c:pt>
                <c:pt idx="90">
                  <c:v>1981.2328725023963</c:v>
                </c:pt>
                <c:pt idx="91">
                  <c:v>1140.037294055224</c:v>
                </c:pt>
                <c:pt idx="92">
                  <c:v>755.3570823401044</c:v>
                </c:pt>
                <c:pt idx="93">
                  <c:v>2682.0739285385525</c:v>
                </c:pt>
                <c:pt idx="94">
                  <c:v>3161.2534227812312</c:v>
                </c:pt>
                <c:pt idx="95">
                  <c:v>2361.2040290997265</c:v>
                </c:pt>
                <c:pt idx="96">
                  <c:v>5224.0084506525391</c:v>
                </c:pt>
                <c:pt idx="97">
                  <c:v>6221.2841830876323</c:v>
                </c:pt>
                <c:pt idx="98">
                  <c:v>5601.0408649519713</c:v>
                </c:pt>
                <c:pt idx="99">
                  <c:v>5228.2203591946572</c:v>
                </c:pt>
                <c:pt idx="100">
                  <c:v>3695.1709655131481</c:v>
                </c:pt>
                <c:pt idx="101">
                  <c:v>3713.9753870659774</c:v>
                </c:pt>
                <c:pt idx="102">
                  <c:v>3628.2511195010547</c:v>
                </c:pt>
                <c:pt idx="103">
                  <c:v>1.594753484823741E-8</c:v>
                </c:pt>
                <c:pt idx="104">
                  <c:v>2111.1777975297437</c:v>
                </c:pt>
                <c:pt idx="105">
                  <c:v>4452.7450261605873</c:v>
                </c:pt>
                <c:pt idx="106">
                  <c:v>3914.0028740415164</c:v>
                </c:pt>
                <c:pt idx="107">
                  <c:v>3364.9076206970503</c:v>
                </c:pt>
                <c:pt idx="108">
                  <c:v>4258.4954220281024</c:v>
                </c:pt>
                <c:pt idx="109">
                  <c:v>2713.460874878981</c:v>
                </c:pt>
                <c:pt idx="110">
                  <c:v>1901.7441700438615</c:v>
                </c:pt>
                <c:pt idx="111">
                  <c:v>1083.002017924844</c:v>
                </c:pt>
                <c:pt idx="112">
                  <c:v>-174.09323541962635</c:v>
                </c:pt>
                <c:pt idx="113">
                  <c:v>134.56440298840653</c:v>
                </c:pt>
                <c:pt idx="114">
                  <c:v>1515.3029117664737</c:v>
                </c:pt>
                <c:pt idx="115">
                  <c:v>4177.6112167822575</c:v>
                </c:pt>
                <c:pt idx="116">
                  <c:v>3612.5099768085402</c:v>
                </c:pt>
                <c:pt idx="117">
                  <c:v>2741.4147234640745</c:v>
                </c:pt>
                <c:pt idx="118">
                  <c:v>4678.0723618720558</c:v>
                </c:pt>
                <c:pt idx="119">
                  <c:v>3068.037814722938</c:v>
                </c:pt>
                <c:pt idx="120">
                  <c:v>2616.321109887811</c:v>
                </c:pt>
                <c:pt idx="121">
                  <c:v>1178.5789577687992</c:v>
                </c:pt>
                <c:pt idx="122">
                  <c:v>72.483704424334746</c:v>
                </c:pt>
                <c:pt idx="123">
                  <c:v>-139.85865716762893</c:v>
                </c:pt>
                <c:pt idx="124">
                  <c:v>-1267.8932043167515</c:v>
                </c:pt>
                <c:pt idx="125">
                  <c:v>1.6514604794792831E-8</c:v>
                </c:pt>
                <c:pt idx="126">
                  <c:v>3621.6174531127294</c:v>
                </c:pt>
                <c:pt idx="127">
                  <c:v>-2070.1352714424061</c:v>
                </c:pt>
                <c:pt idx="128">
                  <c:v>4761.7816955817816</c:v>
                </c:pt>
                <c:pt idx="129">
                  <c:v>2977.0930697887588</c:v>
                </c:pt>
                <c:pt idx="130">
                  <c:v>2485.6148246857238</c:v>
                </c:pt>
                <c:pt idx="131">
                  <c:v>2761.8598105052306</c:v>
                </c:pt>
                <c:pt idx="132">
                  <c:v>2793.2726511726191</c:v>
                </c:pt>
                <c:pt idx="133">
                  <c:v>1563.1896181968598</c:v>
                </c:pt>
                <c:pt idx="134">
                  <c:v>-3785.186386240518</c:v>
                </c:pt>
                <c:pt idx="135">
                  <c:v>-190.47839907016851</c:v>
                </c:pt>
                <c:pt idx="136">
                  <c:v>-1804.4521140409711</c:v>
                </c:pt>
                <c:pt idx="137">
                  <c:v>77.960726626414498</c:v>
                </c:pt>
                <c:pt idx="138">
                  <c:v>-1017.1223063493426</c:v>
                </c:pt>
                <c:pt idx="139">
                  <c:v>-1468.2586924117627</c:v>
                </c:pt>
                <c:pt idx="140">
                  <c:v>-2496.7369375148128</c:v>
                </c:pt>
                <c:pt idx="141">
                  <c:v>-2906.4919516953019</c:v>
                </c:pt>
                <c:pt idx="142">
                  <c:v>-1773.079111027916</c:v>
                </c:pt>
                <c:pt idx="143">
                  <c:v>-2737.162144003677</c:v>
                </c:pt>
                <c:pt idx="144">
                  <c:v>-1258.2985300660935</c:v>
                </c:pt>
                <c:pt idx="145">
                  <c:v>1.6522335499757901E-8</c:v>
                </c:pt>
                <c:pt idx="146">
                  <c:v>-213.62347538459471</c:v>
                </c:pt>
                <c:pt idx="147">
                  <c:v>868.02449858817295</c:v>
                </c:pt>
                <c:pt idx="148">
                  <c:v>973.21654664171183</c:v>
                </c:pt>
                <c:pt idx="149">
                  <c:v>2028.0193178436925</c:v>
                </c:pt>
                <c:pt idx="150">
                  <c:v>1400.1594983119674</c:v>
                </c:pt>
                <c:pt idx="151">
                  <c:v>873.25636865057356</c:v>
                </c:pt>
                <c:pt idx="152">
                  <c:v>898.93135240162655</c:v>
                </c:pt>
                <c:pt idx="153">
                  <c:v>-582.8765995448382</c:v>
                </c:pt>
                <c:pt idx="154">
                  <c:v>1001.849263541528</c:v>
                </c:pt>
                <c:pt idx="155">
                  <c:v>1591.9894440098128</c:v>
                </c:pt>
                <c:pt idx="156">
                  <c:v>2981.9575965246586</c:v>
                </c:pt>
                <c:pt idx="157">
                  <c:v>6008.0852177945962</c:v>
                </c:pt>
                <c:pt idx="158">
                  <c:v>6758.2772658481335</c:v>
                </c:pt>
                <c:pt idx="159">
                  <c:v>638.34069830627686</c:v>
                </c:pt>
                <c:pt idx="160">
                  <c:v>-212.56243135511625</c:v>
                </c:pt>
                <c:pt idx="161">
                  <c:v>-125.88744760406358</c:v>
                </c:pt>
                <c:pt idx="162">
                  <c:v>-1832.6953995505228</c:v>
                </c:pt>
                <c:pt idx="163">
                  <c:v>-836.96953646409986</c:v>
                </c:pt>
                <c:pt idx="164">
                  <c:v>1671.1706440041212</c:v>
                </c:pt>
                <c:pt idx="165">
                  <c:v>693.26751434272467</c:v>
                </c:pt>
                <c:pt idx="166">
                  <c:v>1100.9424980937772</c:v>
                </c:pt>
                <c:pt idx="167">
                  <c:v>1.7339971236651763E-8</c:v>
                </c:pt>
                <c:pt idx="168">
                  <c:v>-2649.6319534579084</c:v>
                </c:pt>
                <c:pt idx="169">
                  <c:v>-1346.6899464166925</c:v>
                </c:pt>
                <c:pt idx="170">
                  <c:v>-6084.9913761382131</c:v>
                </c:pt>
                <c:pt idx="171">
                  <c:v>93.747246475826614</c:v>
                </c:pt>
                <c:pt idx="172">
                  <c:v>1080.0462302286101</c:v>
                </c:pt>
                <c:pt idx="173">
                  <c:v>1622.6171994082802</c:v>
                </c:pt>
                <c:pt idx="174">
                  <c:v>2749.2392155870921</c:v>
                </c:pt>
                <c:pt idx="175">
                  <c:v>2506.5741383942841</c:v>
                </c:pt>
                <c:pt idx="176">
                  <c:v>1690.3127610084057</c:v>
                </c:pt>
                <c:pt idx="177">
                  <c:v>-1413.7786499502272</c:v>
                </c:pt>
                <c:pt idx="178">
                  <c:v>-2358.0979723767582</c:v>
                </c:pt>
                <c:pt idx="179">
                  <c:v>-2740.4759561979417</c:v>
                </c:pt>
                <c:pt idx="180">
                  <c:v>-507.14103339081839</c:v>
                </c:pt>
                <c:pt idx="181">
                  <c:v>-1274.4024107766977</c:v>
                </c:pt>
                <c:pt idx="182">
                  <c:v>-467.10342702390972</c:v>
                </c:pt>
                <c:pt idx="183">
                  <c:v>535.46754215574424</c:v>
                </c:pt>
                <c:pt idx="184">
                  <c:v>501.08955833455525</c:v>
                </c:pt>
                <c:pt idx="185">
                  <c:v>889.42448114174795</c:v>
                </c:pt>
                <c:pt idx="186">
                  <c:v>-115.83689624412307</c:v>
                </c:pt>
                <c:pt idx="187">
                  <c:v>1.7363717574880866E-8</c:v>
                </c:pt>
                <c:pt idx="188">
                  <c:v>223.06338793504023</c:v>
                </c:pt>
                <c:pt idx="189">
                  <c:v>-872.22506260661999</c:v>
                </c:pt>
                <c:pt idx="190">
                  <c:v>-1722.1131255684493</c:v>
                </c:pt>
                <c:pt idx="191">
                  <c:v>-1638.2892334954317</c:v>
                </c:pt>
                <c:pt idx="192">
                  <c:v>-880.087807511086</c:v>
                </c:pt>
                <c:pt idx="193">
                  <c:v>-4355.907180418224</c:v>
                </c:pt>
                <c:pt idx="194">
                  <c:v>-384.7952433800524</c:v>
                </c:pt>
                <c:pt idx="195">
                  <c:v>215.90620573898582</c:v>
                </c:pt>
                <c:pt idx="196">
                  <c:v>1433.9880647378591</c:v>
                </c:pt>
                <c:pt idx="197">
                  <c:v>1731.6163179301395</c:v>
                </c:pt>
                <c:pt idx="198">
                  <c:v>2361.8896137042784</c:v>
                </c:pt>
                <c:pt idx="199">
                  <c:v>1103.0015507424434</c:v>
                </c:pt>
                <c:pt idx="200">
                  <c:v>1747.7029998614814</c:v>
                </c:pt>
                <c:pt idx="201">
                  <c:v>2844.9044258458366</c:v>
                </c:pt>
                <c:pt idx="202">
                  <c:v>2573.5326790381168</c:v>
                </c:pt>
                <c:pt idx="203">
                  <c:v>2386.7133061309778</c:v>
                </c:pt>
                <c:pt idx="204">
                  <c:v>1811.8252431691481</c:v>
                </c:pt>
                <c:pt idx="205">
                  <c:v>1148.5266922881872</c:v>
                </c:pt>
                <c:pt idx="206">
                  <c:v>-616.27188172745832</c:v>
                </c:pt>
                <c:pt idx="207">
                  <c:v>1.8904643184214365E-8</c:v>
                </c:pt>
                <c:pt idx="208">
                  <c:v>-3829.8705642089294</c:v>
                </c:pt>
                <c:pt idx="209">
                  <c:v>-2993.7982907537571</c:v>
                </c:pt>
                <c:pt idx="210">
                  <c:v>329.48258117924024</c:v>
                </c:pt>
                <c:pt idx="211">
                  <c:v>-453.43218104790867</c:v>
                </c:pt>
                <c:pt idx="212">
                  <c:v>-368.61267958327653</c:v>
                </c:pt>
                <c:pt idx="213">
                  <c:v>77.376174646348545</c:v>
                </c:pt>
                <c:pt idx="214">
                  <c:v>-560.22294897686447</c:v>
                </c:pt>
                <c:pt idx="215">
                  <c:v>-3131.9554216094248</c:v>
                </c:pt>
                <c:pt idx="216">
                  <c:v>-4114.8701838365414</c:v>
                </c:pt>
                <c:pt idx="217">
                  <c:v>-3622.0506823719134</c:v>
                </c:pt>
                <c:pt idx="218">
                  <c:v>-1614.8041991148127</c:v>
                </c:pt>
                <c:pt idx="219">
                  <c:v>-1313.6747790546283</c:v>
                </c:pt>
                <c:pt idx="220">
                  <c:v>226.592748312808</c:v>
                </c:pt>
                <c:pt idx="221">
                  <c:v>-303.59326371664406</c:v>
                </c:pt>
                <c:pt idx="222">
                  <c:v>3068.3955905129833</c:v>
                </c:pt>
                <c:pt idx="223">
                  <c:v>4483.2444927925617</c:v>
                </c:pt>
                <c:pt idx="224">
                  <c:v>1181.3297305654737</c:v>
                </c:pt>
                <c:pt idx="225">
                  <c:v>6884.1492320301022</c:v>
                </c:pt>
                <c:pt idx="226">
                  <c:v>1.8900209397543222E-8</c:v>
                </c:pt>
                <c:pt idx="227">
                  <c:v>4460.5244936186655</c:v>
                </c:pt>
                <c:pt idx="228">
                  <c:v>2190.1701404113533</c:v>
                </c:pt>
                <c:pt idx="229">
                  <c:v>2585.3307388696139</c:v>
                </c:pt>
                <c:pt idx="230">
                  <c:v>2488.8919068475693</c:v>
                </c:pt>
                <c:pt idx="231">
                  <c:v>1201.1972436857095</c:v>
                </c:pt>
                <c:pt idx="232">
                  <c:v>389.50505876079262</c:v>
                </c:pt>
                <c:pt idx="233">
                  <c:v>-2831.6115415152494</c:v>
                </c:pt>
                <c:pt idx="234">
                  <c:v>-2919.4509430569865</c:v>
                </c:pt>
                <c:pt idx="235">
                  <c:v>-3787.9298183116825</c:v>
                </c:pt>
                <c:pt idx="236">
                  <c:v>-4238.6244814735446</c:v>
                </c:pt>
                <c:pt idx="237">
                  <c:v>-7885.7727229042785</c:v>
                </c:pt>
                <c:pt idx="238">
                  <c:v>-6743.7799022979516</c:v>
                </c:pt>
                <c:pt idx="239">
                  <c:v>-6134.6193038396841</c:v>
                </c:pt>
                <c:pt idx="240">
                  <c:v>-3454.0981790944074</c:v>
                </c:pt>
                <c:pt idx="241">
                  <c:v>-1915.7928422562629</c:v>
                </c:pt>
                <c:pt idx="242">
                  <c:v>-3114.521116762704</c:v>
                </c:pt>
                <c:pt idx="243">
                  <c:v>-2312.6377170387059</c:v>
                </c:pt>
                <c:pt idx="244">
                  <c:v>-6783.1165922934015</c:v>
                </c:pt>
                <c:pt idx="245">
                  <c:v>560.18874454472007</c:v>
                </c:pt>
                <c:pt idx="246">
                  <c:v>2.0513994059001561E-8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B1B-443F-BF02-C1A38FC44FB6}"/>
            </c:ext>
          </c:extLst>
        </c:ser>
        <c:ser>
          <c:idx val="1"/>
          <c:order val="5"/>
          <c:tx>
            <c:strRef>
              <c:f>'residual seasonality'!$R$1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seasonality'!$S$2:$S$252</c:f>
              <c:numCache>
                <c:formatCode>General</c:formatCode>
                <c:ptCount val="251"/>
                <c:pt idx="0">
                  <c:v>1</c:v>
                </c:pt>
                <c:pt idx="1">
                  <c:v>2</c:v>
                </c:pt>
                <c:pt idx="2">
                  <c:v>2.9999999999999996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23.999999999999996</c:v>
                </c:pt>
                <c:pt idx="17">
                  <c:v>25</c:v>
                </c:pt>
                <c:pt idx="18">
                  <c:v>28</c:v>
                </c:pt>
                <c:pt idx="19">
                  <c:v>29.000000000000004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50</c:v>
                </c:pt>
                <c:pt idx="34">
                  <c:v>51</c:v>
                </c:pt>
                <c:pt idx="35">
                  <c:v>52</c:v>
                </c:pt>
                <c:pt idx="36">
                  <c:v>52.999999999999993</c:v>
                </c:pt>
                <c:pt idx="37">
                  <c:v>56</c:v>
                </c:pt>
                <c:pt idx="38">
                  <c:v>57</c:v>
                </c:pt>
                <c:pt idx="39">
                  <c:v>58.000000000000007</c:v>
                </c:pt>
                <c:pt idx="40">
                  <c:v>59</c:v>
                </c:pt>
                <c:pt idx="41">
                  <c:v>60</c:v>
                </c:pt>
                <c:pt idx="42">
                  <c:v>63.000000000000007</c:v>
                </c:pt>
                <c:pt idx="43">
                  <c:v>64</c:v>
                </c:pt>
                <c:pt idx="44">
                  <c:v>65</c:v>
                </c:pt>
                <c:pt idx="45">
                  <c:v>66</c:v>
                </c:pt>
                <c:pt idx="46">
                  <c:v>67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74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87</c:v>
                </c:pt>
                <c:pt idx="61">
                  <c:v>88</c:v>
                </c:pt>
                <c:pt idx="62">
                  <c:v>91</c:v>
                </c:pt>
                <c:pt idx="63">
                  <c:v>92</c:v>
                </c:pt>
                <c:pt idx="64">
                  <c:v>93</c:v>
                </c:pt>
                <c:pt idx="65">
                  <c:v>94</c:v>
                </c:pt>
                <c:pt idx="66">
                  <c:v>95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100.99999999999999</c:v>
                </c:pt>
                <c:pt idx="71">
                  <c:v>102</c:v>
                </c:pt>
                <c:pt idx="72">
                  <c:v>105</c:v>
                </c:pt>
                <c:pt idx="73">
                  <c:v>105.99999999999999</c:v>
                </c:pt>
                <c:pt idx="74">
                  <c:v>107</c:v>
                </c:pt>
                <c:pt idx="75">
                  <c:v>108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115</c:v>
                </c:pt>
                <c:pt idx="81">
                  <c:v>116.00000000000001</c:v>
                </c:pt>
                <c:pt idx="82">
                  <c:v>119</c:v>
                </c:pt>
                <c:pt idx="83">
                  <c:v>120</c:v>
                </c:pt>
                <c:pt idx="84">
                  <c:v>121.00000000000001</c:v>
                </c:pt>
                <c:pt idx="85">
                  <c:v>122</c:v>
                </c:pt>
                <c:pt idx="86">
                  <c:v>123</c:v>
                </c:pt>
                <c:pt idx="87">
                  <c:v>126.00000000000001</c:v>
                </c:pt>
                <c:pt idx="88">
                  <c:v>127</c:v>
                </c:pt>
                <c:pt idx="89">
                  <c:v>128</c:v>
                </c:pt>
                <c:pt idx="90">
                  <c:v>129</c:v>
                </c:pt>
                <c:pt idx="91">
                  <c:v>130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140</c:v>
                </c:pt>
                <c:pt idx="98">
                  <c:v>141</c:v>
                </c:pt>
                <c:pt idx="99">
                  <c:v>142</c:v>
                </c:pt>
                <c:pt idx="100">
                  <c:v>143</c:v>
                </c:pt>
                <c:pt idx="101">
                  <c:v>144</c:v>
                </c:pt>
                <c:pt idx="102">
                  <c:v>148</c:v>
                </c:pt>
                <c:pt idx="103">
                  <c:v>149</c:v>
                </c:pt>
                <c:pt idx="104">
                  <c:v>150</c:v>
                </c:pt>
                <c:pt idx="105">
                  <c:v>151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168</c:v>
                </c:pt>
                <c:pt idx="117">
                  <c:v>169</c:v>
                </c:pt>
                <c:pt idx="118">
                  <c:v>170</c:v>
                </c:pt>
                <c:pt idx="119">
                  <c:v>171</c:v>
                </c:pt>
                <c:pt idx="120">
                  <c:v>172</c:v>
                </c:pt>
                <c:pt idx="121">
                  <c:v>175</c:v>
                </c:pt>
                <c:pt idx="122">
                  <c:v>176</c:v>
                </c:pt>
                <c:pt idx="123">
                  <c:v>177</c:v>
                </c:pt>
                <c:pt idx="124">
                  <c:v>178</c:v>
                </c:pt>
                <c:pt idx="125">
                  <c:v>179</c:v>
                </c:pt>
                <c:pt idx="126">
                  <c:v>182</c:v>
                </c:pt>
                <c:pt idx="127">
                  <c:v>183.00000000000003</c:v>
                </c:pt>
                <c:pt idx="128">
                  <c:v>185</c:v>
                </c:pt>
                <c:pt idx="129">
                  <c:v>186</c:v>
                </c:pt>
                <c:pt idx="130">
                  <c:v>189</c:v>
                </c:pt>
                <c:pt idx="131">
                  <c:v>190</c:v>
                </c:pt>
                <c:pt idx="132">
                  <c:v>190.99999999999997</c:v>
                </c:pt>
                <c:pt idx="133">
                  <c:v>191.99999999999997</c:v>
                </c:pt>
                <c:pt idx="134">
                  <c:v>193.00000000000003</c:v>
                </c:pt>
                <c:pt idx="135">
                  <c:v>196</c:v>
                </c:pt>
                <c:pt idx="136">
                  <c:v>197</c:v>
                </c:pt>
                <c:pt idx="137">
                  <c:v>198</c:v>
                </c:pt>
                <c:pt idx="138">
                  <c:v>199</c:v>
                </c:pt>
                <c:pt idx="139">
                  <c:v>200</c:v>
                </c:pt>
                <c:pt idx="140">
                  <c:v>203.00000000000003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210</c:v>
                </c:pt>
                <c:pt idx="146">
                  <c:v>210.99999999999997</c:v>
                </c:pt>
                <c:pt idx="147">
                  <c:v>211.99999999999997</c:v>
                </c:pt>
                <c:pt idx="148">
                  <c:v>213.00000000000003</c:v>
                </c:pt>
                <c:pt idx="149">
                  <c:v>214</c:v>
                </c:pt>
                <c:pt idx="150">
                  <c:v>217</c:v>
                </c:pt>
                <c:pt idx="151">
                  <c:v>218</c:v>
                </c:pt>
                <c:pt idx="152">
                  <c:v>219</c:v>
                </c:pt>
                <c:pt idx="153">
                  <c:v>220</c:v>
                </c:pt>
                <c:pt idx="154">
                  <c:v>220.99999999999997</c:v>
                </c:pt>
                <c:pt idx="155">
                  <c:v>224</c:v>
                </c:pt>
                <c:pt idx="156">
                  <c:v>225</c:v>
                </c:pt>
                <c:pt idx="157">
                  <c:v>226</c:v>
                </c:pt>
                <c:pt idx="158">
                  <c:v>227</c:v>
                </c:pt>
                <c:pt idx="159">
                  <c:v>228</c:v>
                </c:pt>
                <c:pt idx="160">
                  <c:v>230.99999999999997</c:v>
                </c:pt>
                <c:pt idx="161">
                  <c:v>232.00000000000003</c:v>
                </c:pt>
                <c:pt idx="162">
                  <c:v>233.00000000000003</c:v>
                </c:pt>
                <c:pt idx="163">
                  <c:v>234</c:v>
                </c:pt>
                <c:pt idx="164">
                  <c:v>235</c:v>
                </c:pt>
                <c:pt idx="165">
                  <c:v>238</c:v>
                </c:pt>
                <c:pt idx="166">
                  <c:v>239</c:v>
                </c:pt>
                <c:pt idx="167">
                  <c:v>240</c:v>
                </c:pt>
                <c:pt idx="168">
                  <c:v>240.99999999999997</c:v>
                </c:pt>
                <c:pt idx="169">
                  <c:v>242.00000000000003</c:v>
                </c:pt>
                <c:pt idx="170">
                  <c:v>246</c:v>
                </c:pt>
                <c:pt idx="171">
                  <c:v>247</c:v>
                </c:pt>
                <c:pt idx="172">
                  <c:v>248</c:v>
                </c:pt>
                <c:pt idx="173">
                  <c:v>249</c:v>
                </c:pt>
                <c:pt idx="174">
                  <c:v>252.00000000000003</c:v>
                </c:pt>
                <c:pt idx="175">
                  <c:v>253.00000000000003</c:v>
                </c:pt>
                <c:pt idx="176">
                  <c:v>254</c:v>
                </c:pt>
                <c:pt idx="177">
                  <c:v>255</c:v>
                </c:pt>
                <c:pt idx="178">
                  <c:v>256</c:v>
                </c:pt>
                <c:pt idx="179">
                  <c:v>259</c:v>
                </c:pt>
                <c:pt idx="180">
                  <c:v>260</c:v>
                </c:pt>
                <c:pt idx="181">
                  <c:v>261</c:v>
                </c:pt>
                <c:pt idx="182">
                  <c:v>262</c:v>
                </c:pt>
                <c:pt idx="183">
                  <c:v>263</c:v>
                </c:pt>
                <c:pt idx="184">
                  <c:v>266</c:v>
                </c:pt>
                <c:pt idx="185">
                  <c:v>267</c:v>
                </c:pt>
                <c:pt idx="186">
                  <c:v>268</c:v>
                </c:pt>
                <c:pt idx="187">
                  <c:v>269</c:v>
                </c:pt>
                <c:pt idx="188">
                  <c:v>270</c:v>
                </c:pt>
                <c:pt idx="189">
                  <c:v>273</c:v>
                </c:pt>
                <c:pt idx="190">
                  <c:v>274</c:v>
                </c:pt>
                <c:pt idx="191">
                  <c:v>275</c:v>
                </c:pt>
                <c:pt idx="192">
                  <c:v>276</c:v>
                </c:pt>
                <c:pt idx="193">
                  <c:v>277</c:v>
                </c:pt>
                <c:pt idx="194">
                  <c:v>281</c:v>
                </c:pt>
                <c:pt idx="195">
                  <c:v>282</c:v>
                </c:pt>
                <c:pt idx="196">
                  <c:v>283</c:v>
                </c:pt>
                <c:pt idx="197">
                  <c:v>284</c:v>
                </c:pt>
                <c:pt idx="198">
                  <c:v>287</c:v>
                </c:pt>
                <c:pt idx="199">
                  <c:v>288</c:v>
                </c:pt>
                <c:pt idx="200">
                  <c:v>289</c:v>
                </c:pt>
                <c:pt idx="201">
                  <c:v>290</c:v>
                </c:pt>
                <c:pt idx="202">
                  <c:v>291</c:v>
                </c:pt>
                <c:pt idx="203">
                  <c:v>294</c:v>
                </c:pt>
                <c:pt idx="204">
                  <c:v>295</c:v>
                </c:pt>
                <c:pt idx="205">
                  <c:v>296</c:v>
                </c:pt>
                <c:pt idx="206">
                  <c:v>297</c:v>
                </c:pt>
                <c:pt idx="207">
                  <c:v>298</c:v>
                </c:pt>
                <c:pt idx="208">
                  <c:v>301</c:v>
                </c:pt>
                <c:pt idx="209">
                  <c:v>302</c:v>
                </c:pt>
                <c:pt idx="210">
                  <c:v>303</c:v>
                </c:pt>
                <c:pt idx="211">
                  <c:v>304</c:v>
                </c:pt>
                <c:pt idx="212">
                  <c:v>305</c:v>
                </c:pt>
                <c:pt idx="213">
                  <c:v>308</c:v>
                </c:pt>
                <c:pt idx="214">
                  <c:v>309</c:v>
                </c:pt>
                <c:pt idx="215">
                  <c:v>310</c:v>
                </c:pt>
                <c:pt idx="216">
                  <c:v>311</c:v>
                </c:pt>
                <c:pt idx="217">
                  <c:v>312</c:v>
                </c:pt>
                <c:pt idx="218">
                  <c:v>316</c:v>
                </c:pt>
                <c:pt idx="219">
                  <c:v>317</c:v>
                </c:pt>
                <c:pt idx="220">
                  <c:v>318</c:v>
                </c:pt>
                <c:pt idx="221">
                  <c:v>319</c:v>
                </c:pt>
                <c:pt idx="222">
                  <c:v>322</c:v>
                </c:pt>
                <c:pt idx="223">
                  <c:v>323</c:v>
                </c:pt>
                <c:pt idx="224">
                  <c:v>324</c:v>
                </c:pt>
                <c:pt idx="225">
                  <c:v>326</c:v>
                </c:pt>
                <c:pt idx="226">
                  <c:v>329</c:v>
                </c:pt>
                <c:pt idx="227">
                  <c:v>330</c:v>
                </c:pt>
                <c:pt idx="228">
                  <c:v>331</c:v>
                </c:pt>
                <c:pt idx="229">
                  <c:v>332</c:v>
                </c:pt>
                <c:pt idx="230">
                  <c:v>333</c:v>
                </c:pt>
                <c:pt idx="231">
                  <c:v>336</c:v>
                </c:pt>
                <c:pt idx="232">
                  <c:v>337</c:v>
                </c:pt>
                <c:pt idx="233">
                  <c:v>338</c:v>
                </c:pt>
                <c:pt idx="234">
                  <c:v>339</c:v>
                </c:pt>
                <c:pt idx="235">
                  <c:v>340</c:v>
                </c:pt>
                <c:pt idx="236">
                  <c:v>343</c:v>
                </c:pt>
                <c:pt idx="237">
                  <c:v>344</c:v>
                </c:pt>
                <c:pt idx="238">
                  <c:v>345</c:v>
                </c:pt>
                <c:pt idx="239">
                  <c:v>346</c:v>
                </c:pt>
                <c:pt idx="240">
                  <c:v>347</c:v>
                </c:pt>
                <c:pt idx="241">
                  <c:v>350</c:v>
                </c:pt>
                <c:pt idx="242">
                  <c:v>351</c:v>
                </c:pt>
                <c:pt idx="243">
                  <c:v>352</c:v>
                </c:pt>
                <c:pt idx="244">
                  <c:v>353</c:v>
                </c:pt>
                <c:pt idx="245">
                  <c:v>354</c:v>
                </c:pt>
                <c:pt idx="246">
                  <c:v>357</c:v>
                </c:pt>
                <c:pt idx="247">
                  <c:v>359</c:v>
                </c:pt>
                <c:pt idx="248">
                  <c:v>360</c:v>
                </c:pt>
                <c:pt idx="249">
                  <c:v>361</c:v>
                </c:pt>
                <c:pt idx="250">
                  <c:v>364</c:v>
                </c:pt>
              </c:numCache>
            </c:numRef>
          </c:xVal>
          <c:yVal>
            <c:numRef>
              <c:f>'residual seasonality'!$Q$2:$Q$252</c:f>
              <c:numCache>
                <c:formatCode>General</c:formatCode>
                <c:ptCount val="251"/>
                <c:pt idx="0">
                  <c:v>5809.9391257662483</c:v>
                </c:pt>
                <c:pt idx="1">
                  <c:v>723.66195125414197</c:v>
                </c:pt>
                <c:pt idx="2">
                  <c:v>7878.0162598836041</c:v>
                </c:pt>
                <c:pt idx="3">
                  <c:v>5398.4619720481442</c:v>
                </c:pt>
                <c:pt idx="4">
                  <c:v>3024.8274055832162</c:v>
                </c:pt>
                <c:pt idx="5">
                  <c:v>2439.3848430589655</c:v>
                </c:pt>
                <c:pt idx="6">
                  <c:v>1131.132478510875</c:v>
                </c:pt>
                <c:pt idx="7">
                  <c:v>259.48678714044217</c:v>
                </c:pt>
                <c:pt idx="8">
                  <c:v>356.82015307261616</c:v>
                </c:pt>
                <c:pt idx="9">
                  <c:v>5010.9186200911681</c:v>
                </c:pt>
                <c:pt idx="10">
                  <c:v>-217.71439445265969</c:v>
                </c:pt>
                <c:pt idx="11">
                  <c:v>4139.6399141768634</c:v>
                </c:pt>
                <c:pt idx="12">
                  <c:v>3194.138706153949</c:v>
                </c:pt>
                <c:pt idx="13">
                  <c:v>1813.5041396890492</c:v>
                </c:pt>
                <c:pt idx="14">
                  <c:v>1805.0615771647936</c:v>
                </c:pt>
                <c:pt idx="15">
                  <c:v>2400.8092126166953</c:v>
                </c:pt>
                <c:pt idx="16">
                  <c:v>509.16352124627156</c:v>
                </c:pt>
                <c:pt idx="17">
                  <c:v>626.66231322334909</c:v>
                </c:pt>
                <c:pt idx="18">
                  <c:v>863.02774675839919</c:v>
                </c:pt>
                <c:pt idx="19">
                  <c:v>794.58518423414478</c:v>
                </c:pt>
                <c:pt idx="20">
                  <c:v>2.0745233086927328E-8</c:v>
                </c:pt>
                <c:pt idx="21">
                  <c:v>-876.19150143532556</c:v>
                </c:pt>
                <c:pt idx="22">
                  <c:v>-631.98680011474198</c:v>
                </c:pt>
                <c:pt idx="23">
                  <c:v>-3652.8193559278839</c:v>
                </c:pt>
                <c:pt idx="24">
                  <c:v>-3839.3687567253373</c:v>
                </c:pt>
                <c:pt idx="25">
                  <c:v>-3876.2062654071919</c:v>
                </c:pt>
                <c:pt idx="26">
                  <c:v>-5457.1628732091813</c:v>
                </c:pt>
                <c:pt idx="27">
                  <c:v>-5639.4227406144009</c:v>
                </c:pt>
                <c:pt idx="28">
                  <c:v>-5598.255296427521</c:v>
                </c:pt>
                <c:pt idx="29">
                  <c:v>-6208.8046972249776</c:v>
                </c:pt>
                <c:pt idx="30">
                  <c:v>-7192.3344024802245</c:v>
                </c:pt>
                <c:pt idx="31">
                  <c:v>-6988.8139431423151</c:v>
                </c:pt>
                <c:pt idx="32">
                  <c:v>-5662.9117848318128</c:v>
                </c:pt>
                <c:pt idx="33">
                  <c:v>-5767.0831917385458</c:v>
                </c:pt>
                <c:pt idx="34">
                  <c:v>-9257.6128969937818</c:v>
                </c:pt>
                <c:pt idx="35">
                  <c:v>-4016.5695047958006</c:v>
                </c:pt>
                <c:pt idx="36">
                  <c:v>-2770.8293722010221</c:v>
                </c:pt>
                <c:pt idx="37">
                  <c:v>411.33807198578916</c:v>
                </c:pt>
                <c:pt idx="38">
                  <c:v>539.78867118833966</c:v>
                </c:pt>
                <c:pt idx="39">
                  <c:v>2.069259608106222E-8</c:v>
                </c:pt>
                <c:pt idx="40">
                  <c:v>1452.2085356293055</c:v>
                </c:pt>
                <c:pt idx="41">
                  <c:v>549.82765576668976</c:v>
                </c:pt>
                <c:pt idx="42">
                  <c:v>-763.07638315056397</c:v>
                </c:pt>
                <c:pt idx="43">
                  <c:v>-1194.3202943965898</c:v>
                </c:pt>
                <c:pt idx="44">
                  <c:v>-900.98725935364405</c:v>
                </c:pt>
                <c:pt idx="45">
                  <c:v>-1937.6996718215951</c:v>
                </c:pt>
                <c:pt idx="46">
                  <c:v>-137.59377006960517</c:v>
                </c:pt>
                <c:pt idx="47">
                  <c:v>7057.5021910129672</c:v>
                </c:pt>
                <c:pt idx="48">
                  <c:v>6864.2582797669438</c:v>
                </c:pt>
                <c:pt idx="49">
                  <c:v>6292.8373698292226</c:v>
                </c:pt>
                <c:pt idx="50">
                  <c:v>7909.170782123304</c:v>
                </c:pt>
                <c:pt idx="51">
                  <c:v>10723.246202843085</c:v>
                </c:pt>
                <c:pt idx="52">
                  <c:v>6097.9553391294166</c:v>
                </c:pt>
                <c:pt idx="53">
                  <c:v>4863.7114278834033</c:v>
                </c:pt>
                <c:pt idx="54">
                  <c:v>5673.2905179456629</c:v>
                </c:pt>
                <c:pt idx="55">
                  <c:v>3414.5781054777253</c:v>
                </c:pt>
                <c:pt idx="56">
                  <c:v>3520.6840072297277</c:v>
                </c:pt>
                <c:pt idx="57">
                  <c:v>2859.779968312313</c:v>
                </c:pt>
                <c:pt idx="58">
                  <c:v>1548.5360570662988</c:v>
                </c:pt>
                <c:pt idx="59">
                  <c:v>-351.88485287142043</c:v>
                </c:pt>
                <c:pt idx="60">
                  <c:v>-304.59726533937442</c:v>
                </c:pt>
                <c:pt idx="61">
                  <c:v>2.2015512968209805E-8</c:v>
                </c:pt>
                <c:pt idx="62">
                  <c:v>-1413.7904992611177</c:v>
                </c:pt>
                <c:pt idx="63">
                  <c:v>-1670.4049186504403</c:v>
                </c:pt>
                <c:pt idx="64">
                  <c:v>-396.97287089736892</c:v>
                </c:pt>
                <c:pt idx="65">
                  <c:v>-1958.1853365445938</c:v>
                </c:pt>
                <c:pt idx="66">
                  <c:v>-2288.4815042984783</c:v>
                </c:pt>
                <c:pt idx="67">
                  <c:v>-1204.8884043637258</c:v>
                </c:pt>
                <c:pt idx="68">
                  <c:v>-1751.9336763745498</c:v>
                </c:pt>
                <c:pt idx="69">
                  <c:v>-657.1841793850906</c:v>
                </c:pt>
                <c:pt idx="70">
                  <c:v>-3213.396645032316</c:v>
                </c:pt>
                <c:pt idx="71">
                  <c:v>-47.344318836175717</c:v>
                </c:pt>
                <c:pt idx="72">
                  <c:v>-4499.0889390668035</c:v>
                </c:pt>
                <c:pt idx="73">
                  <c:v>5921.4261494777656</c:v>
                </c:pt>
                <c:pt idx="74">
                  <c:v>-167.26399297726948</c:v>
                </c:pt>
                <c:pt idx="75">
                  <c:v>670.52354137550333</c:v>
                </c:pt>
                <c:pt idx="76">
                  <c:v>943.57586757169383</c:v>
                </c:pt>
                <c:pt idx="77">
                  <c:v>3145.1689675064085</c:v>
                </c:pt>
                <c:pt idx="78">
                  <c:v>2525.1236954955775</c:v>
                </c:pt>
                <c:pt idx="79">
                  <c:v>2191.8731924850317</c:v>
                </c:pt>
                <c:pt idx="80">
                  <c:v>1061.6607268378075</c:v>
                </c:pt>
                <c:pt idx="81">
                  <c:v>999.71305303399242</c:v>
                </c:pt>
                <c:pt idx="82">
                  <c:v>2.1976006792101543E-8</c:v>
                </c:pt>
                <c:pt idx="83">
                  <c:v>-862.50518832370324</c:v>
                </c:pt>
                <c:pt idx="84">
                  <c:v>-172.73237525170714</c:v>
                </c:pt>
                <c:pt idx="85">
                  <c:v>-69.985561205357698</c:v>
                </c:pt>
                <c:pt idx="86">
                  <c:v>1823.9334238842107</c:v>
                </c:pt>
                <c:pt idx="87">
                  <c:v>2167.3392906168174</c:v>
                </c:pt>
                <c:pt idx="88">
                  <c:v>1624.8939926770433</c:v>
                </c:pt>
                <c:pt idx="89">
                  <c:v>1650.2491352987142</c:v>
                </c:pt>
                <c:pt idx="90">
                  <c:v>-54.004050654937373</c:v>
                </c:pt>
                <c:pt idx="91">
                  <c:v>-516.78320432452074</c:v>
                </c:pt>
                <c:pt idx="92">
                  <c:v>-2029.3773375918595</c:v>
                </c:pt>
                <c:pt idx="93">
                  <c:v>-1239.805633594</c:v>
                </c:pt>
                <c:pt idx="94">
                  <c:v>1473.6977037723104</c:v>
                </c:pt>
                <c:pt idx="95">
                  <c:v>1087.4445178186606</c:v>
                </c:pt>
                <c:pt idx="96">
                  <c:v>4176.6653641489947</c:v>
                </c:pt>
                <c:pt idx="97">
                  <c:v>4040.2692581566357</c:v>
                </c:pt>
                <c:pt idx="98">
                  <c:v>3272.823960216856</c:v>
                </c:pt>
                <c:pt idx="99">
                  <c:v>3483.1791028385301</c:v>
                </c:pt>
                <c:pt idx="100">
                  <c:v>1818.9259168848739</c:v>
                </c:pt>
                <c:pt idx="101">
                  <c:v>1020.1467632152851</c:v>
                </c:pt>
                <c:pt idx="102">
                  <c:v>916.55262994792986</c:v>
                </c:pt>
                <c:pt idx="103">
                  <c:v>-3391.0922274303948</c:v>
                </c:pt>
                <c:pt idx="104">
                  <c:v>2.2676886146655306E-8</c:v>
                </c:pt>
                <c:pt idx="105">
                  <c:v>-123.64667750900162</c:v>
                </c:pt>
                <c:pt idx="106">
                  <c:v>1437.6255947508043</c:v>
                </c:pt>
                <c:pt idx="107">
                  <c:v>1173.9125303134115</c:v>
                </c:pt>
                <c:pt idx="108">
                  <c:v>2935.461634445106</c:v>
                </c:pt>
                <c:pt idx="109">
                  <c:v>1566.5772316816215</c:v>
                </c:pt>
                <c:pt idx="110">
                  <c:v>1390.6932836602155</c:v>
                </c:pt>
                <c:pt idx="111">
                  <c:v>744.05509882375043</c:v>
                </c:pt>
                <c:pt idx="112">
                  <c:v>21.342034386350974</c:v>
                </c:pt>
                <c:pt idx="113">
                  <c:v>547.5463976277839</c:v>
                </c:pt>
                <c:pt idx="114">
                  <c:v>-526.33800513569724</c:v>
                </c:pt>
                <c:pt idx="115">
                  <c:v>-4252.2187169704321</c:v>
                </c:pt>
                <c:pt idx="116">
                  <c:v>-1112.7025321046876</c:v>
                </c:pt>
                <c:pt idx="117">
                  <c:v>-1346.4155965420862</c:v>
                </c:pt>
                <c:pt idx="118">
                  <c:v>1050.7887666993017</c:v>
                </c:pt>
                <c:pt idx="119">
                  <c:v>70.904363935815923</c:v>
                </c:pt>
                <c:pt idx="120">
                  <c:v>-586.97958408558952</c:v>
                </c:pt>
                <c:pt idx="121">
                  <c:v>-1730.617768922104</c:v>
                </c:pt>
                <c:pt idx="122">
                  <c:v>-1729.3308333594973</c:v>
                </c:pt>
                <c:pt idx="123">
                  <c:v>-71.12647011812237</c:v>
                </c:pt>
                <c:pt idx="124">
                  <c:v>-1386.0108728816072</c:v>
                </c:pt>
                <c:pt idx="125">
                  <c:v>2.2648691810900345E-8</c:v>
                </c:pt>
                <c:pt idx="126">
                  <c:v>2053.3973818300356</c:v>
                </c:pt>
                <c:pt idx="127">
                  <c:v>1839.6183878752465</c:v>
                </c:pt>
                <c:pt idx="128">
                  <c:v>2771.4039083673183</c:v>
                </c:pt>
                <c:pt idx="129">
                  <c:v>594.80717291056953</c:v>
                </c:pt>
                <c:pt idx="130">
                  <c:v>-101.19405773786286</c:v>
                </c:pt>
                <c:pt idx="131">
                  <c:v>-739.72346951756788</c:v>
                </c:pt>
                <c:pt idx="132">
                  <c:v>-415.34786966122545</c:v>
                </c:pt>
                <c:pt idx="133">
                  <c:v>-2038.24290518731</c:v>
                </c:pt>
                <c:pt idx="134">
                  <c:v>-807.0080166532025</c:v>
                </c:pt>
                <c:pt idx="135">
                  <c:v>2979.7368517652599</c:v>
                </c:pt>
                <c:pt idx="136">
                  <c:v>1865.528949833244</c:v>
                </c:pt>
                <c:pt idx="137">
                  <c:v>3181.9045496895305</c:v>
                </c:pt>
                <c:pt idx="138">
                  <c:v>1666.0095141634392</c:v>
                </c:pt>
                <c:pt idx="139">
                  <c:v>703.24440269754848</c:v>
                </c:pt>
                <c:pt idx="140">
                  <c:v>-195.75682795080934</c:v>
                </c:pt>
                <c:pt idx="141">
                  <c:v>-1054.2862397305157</c:v>
                </c:pt>
                <c:pt idx="142">
                  <c:v>-1007.9106398741711</c:v>
                </c:pt>
                <c:pt idx="143">
                  <c:v>-1557.8056754002532</c:v>
                </c:pt>
                <c:pt idx="144">
                  <c:v>-1074.5707868661425</c:v>
                </c:pt>
                <c:pt idx="145">
                  <c:v>83.427982485453185</c:v>
                </c:pt>
                <c:pt idx="146">
                  <c:v>2.2655200382359908E-8</c:v>
                </c:pt>
                <c:pt idx="147">
                  <c:v>-810.31961160821322</c:v>
                </c:pt>
                <c:pt idx="148">
                  <c:v>-403.58737955726508</c:v>
                </c:pt>
                <c:pt idx="149">
                  <c:v>1665.1735156095569</c:v>
                </c:pt>
                <c:pt idx="150">
                  <c:v>581.21488337266032</c:v>
                </c:pt>
                <c:pt idx="151">
                  <c:v>-134.28492993795783</c:v>
                </c:pt>
                <c:pt idx="152">
                  <c:v>497.42779270268795</c:v>
                </c:pt>
                <c:pt idx="153">
                  <c:v>-1343.8346781142436</c:v>
                </c:pt>
                <c:pt idx="154">
                  <c:v>-999.58553497540947</c:v>
                </c:pt>
                <c:pt idx="155">
                  <c:v>269.45583278771073</c:v>
                </c:pt>
                <c:pt idx="156">
                  <c:v>-564.04398052290912</c:v>
                </c:pt>
                <c:pt idx="157">
                  <c:v>1486.9199124210411</c:v>
                </c:pt>
                <c:pt idx="158">
                  <c:v>2457.2308433286662</c:v>
                </c:pt>
                <c:pt idx="159">
                  <c:v>2550.4799864675001</c:v>
                </c:pt>
                <c:pt idx="160">
                  <c:v>848.19951437999998</c:v>
                </c:pt>
                <c:pt idx="161">
                  <c:v>129.69970106938229</c:v>
                </c:pt>
                <c:pt idx="162">
                  <c:v>1996.4124237100186</c:v>
                </c:pt>
                <c:pt idx="163">
                  <c:v>470.14995289308445</c:v>
                </c:pt>
                <c:pt idx="164">
                  <c:v>1113.3990960319245</c:v>
                </c:pt>
                <c:pt idx="165">
                  <c:v>3107.4404637950656</c:v>
                </c:pt>
                <c:pt idx="166">
                  <c:v>1719.9406504844458</c:v>
                </c:pt>
                <c:pt idx="167">
                  <c:v>1590.6533731251122</c:v>
                </c:pt>
                <c:pt idx="168">
                  <c:v>315.39090230817783</c:v>
                </c:pt>
                <c:pt idx="169">
                  <c:v>2.276016175528639E-8</c:v>
                </c:pt>
                <c:pt idx="170">
                  <c:v>540.77602792805442</c:v>
                </c:pt>
                <c:pt idx="171">
                  <c:v>-5697.7855793677081</c:v>
                </c:pt>
                <c:pt idx="172">
                  <c:v>503.95422071552821</c:v>
                </c:pt>
                <c:pt idx="173">
                  <c:v>-168.45772663317132</c:v>
                </c:pt>
                <c:pt idx="174">
                  <c:v>248.71369287080887</c:v>
                </c:pt>
                <c:pt idx="175">
                  <c:v>1051.7809173161604</c:v>
                </c:pt>
                <c:pt idx="176">
                  <c:v>1317.2523517637176</c:v>
                </c:pt>
                <c:pt idx="177">
                  <c:v>489.99215184704235</c:v>
                </c:pt>
                <c:pt idx="178">
                  <c:v>-3845.6330220241257</c:v>
                </c:pt>
                <c:pt idx="179">
                  <c:v>-2033.5334204506805</c:v>
                </c:pt>
                <c:pt idx="180">
                  <c:v>-2774.5511830901214</c:v>
                </c:pt>
                <c:pt idx="181">
                  <c:v>-776.0797486425854</c:v>
                </c:pt>
                <c:pt idx="182">
                  <c:v>-1840.3399485592608</c:v>
                </c:pt>
                <c:pt idx="183">
                  <c:v>-752.19286321665049</c:v>
                </c:pt>
                <c:pt idx="184">
                  <c:v>275.97855628728234</c:v>
                </c:pt>
                <c:pt idx="185">
                  <c:v>-84.954219267366682</c:v>
                </c:pt>
                <c:pt idx="186">
                  <c:v>667.51721518018894</c:v>
                </c:pt>
                <c:pt idx="187">
                  <c:v>535.2570152635094</c:v>
                </c:pt>
                <c:pt idx="188">
                  <c:v>2.2997141968517099E-8</c:v>
                </c:pt>
                <c:pt idx="189">
                  <c:v>-1335.7675289810049</c:v>
                </c:pt>
                <c:pt idx="190">
                  <c:v>-170.71777980245429</c:v>
                </c:pt>
                <c:pt idx="191">
                  <c:v>2160.5257297801809</c:v>
                </c:pt>
                <c:pt idx="192">
                  <c:v>554.76120422182953</c:v>
                </c:pt>
                <c:pt idx="193">
                  <c:v>137.24140357242385</c:v>
                </c:pt>
                <c:pt idx="194">
                  <c:v>2012.6111516969788</c:v>
                </c:pt>
                <c:pt idx="195">
                  <c:v>-1946.1786949166014</c:v>
                </c:pt>
                <c:pt idx="196">
                  <c:v>1976.0567795250465</c:v>
                </c:pt>
                <c:pt idx="197">
                  <c:v>835.41367706409324</c:v>
                </c:pt>
                <c:pt idx="198">
                  <c:v>1411.1524779261404</c:v>
                </c:pt>
                <c:pt idx="199">
                  <c:v>2241.6550683956939</c:v>
                </c:pt>
                <c:pt idx="200">
                  <c:v>2212.8652217821082</c:v>
                </c:pt>
                <c:pt idx="201">
                  <c:v>704.10069622375499</c:v>
                </c:pt>
                <c:pt idx="202">
                  <c:v>2994.4575937627951</c:v>
                </c:pt>
                <c:pt idx="203">
                  <c:v>4251.8273418873705</c:v>
                </c:pt>
                <c:pt idx="204">
                  <c:v>3767.5490420652309</c:v>
                </c:pt>
                <c:pt idx="205">
                  <c:v>3328.7591954516529</c:v>
                </c:pt>
                <c:pt idx="206">
                  <c:v>1659.9946698932961</c:v>
                </c:pt>
                <c:pt idx="207">
                  <c:v>1312.3515674323396</c:v>
                </c:pt>
                <c:pt idx="208">
                  <c:v>337.72131555687065</c:v>
                </c:pt>
                <c:pt idx="209">
                  <c:v>-496.55698426526544</c:v>
                </c:pt>
                <c:pt idx="210">
                  <c:v>2.2910114694241202E-8</c:v>
                </c:pt>
                <c:pt idx="211">
                  <c:v>-3269.2487541905607</c:v>
                </c:pt>
                <c:pt idx="212">
                  <c:v>-1393.9395916262088</c:v>
                </c:pt>
                <c:pt idx="213">
                  <c:v>-1768.0192383842184</c:v>
                </c:pt>
                <c:pt idx="214">
                  <c:v>-1647.024846186695</c:v>
                </c:pt>
                <c:pt idx="215">
                  <c:v>-185.01621230209298</c:v>
                </c:pt>
                <c:pt idx="216">
                  <c:v>-1200.5601764287594</c:v>
                </c:pt>
                <c:pt idx="217">
                  <c:v>-1807.0772620065513</c:v>
                </c:pt>
                <c:pt idx="218">
                  <c:v>-3065.1569087645398</c:v>
                </c:pt>
                <c:pt idx="219">
                  <c:v>-7480.253575043118</c:v>
                </c:pt>
                <c:pt idx="220">
                  <c:v>-222.79753916981826</c:v>
                </c:pt>
                <c:pt idx="221">
                  <c:v>357.28186896194347</c:v>
                </c:pt>
                <c:pt idx="222">
                  <c:v>563.91213920193127</c:v>
                </c:pt>
                <c:pt idx="223">
                  <c:v>807.90653139946062</c:v>
                </c:pt>
                <c:pt idx="224">
                  <c:v>4366.8098651208657</c:v>
                </c:pt>
                <c:pt idx="225">
                  <c:v>5104.7544232188866</c:v>
                </c:pt>
                <c:pt idx="226">
                  <c:v>1458.6747764609486</c:v>
                </c:pt>
                <c:pt idx="227">
                  <c:v>982.66916865847566</c:v>
                </c:pt>
                <c:pt idx="228">
                  <c:v>685.57250237989297</c:v>
                </c:pt>
                <c:pt idx="229">
                  <c:v>-46.971461746774935</c:v>
                </c:pt>
                <c:pt idx="230">
                  <c:v>2.4386658026287478E-8</c:v>
                </c:pt>
                <c:pt idx="231">
                  <c:v>6293.3433440938779</c:v>
                </c:pt>
                <c:pt idx="232">
                  <c:v>4308.5235291454346</c:v>
                </c:pt>
                <c:pt idx="233">
                  <c:v>3863.2277174116143</c:v>
                </c:pt>
                <c:pt idx="234">
                  <c:v>2933.6969617266759</c:v>
                </c:pt>
                <c:pt idx="235">
                  <c:v>507.35676817019839</c:v>
                </c:pt>
                <c:pt idx="236">
                  <c:v>-2633.4726709282068</c:v>
                </c:pt>
                <c:pt idx="237">
                  <c:v>-2165.9863506382617</c:v>
                </c:pt>
                <c:pt idx="238">
                  <c:v>-2598.6616242939103</c:v>
                </c:pt>
                <c:pt idx="239">
                  <c:v>-3851.1923799788588</c:v>
                </c:pt>
                <c:pt idx="240">
                  <c:v>-9831.9830926043833</c:v>
                </c:pt>
                <c:pt idx="241">
                  <c:v>-7410.5430910744344</c:v>
                </c:pt>
                <c:pt idx="242">
                  <c:v>-5766.0567707844802</c:v>
                </c:pt>
                <c:pt idx="243">
                  <c:v>-3680.7320444401312</c:v>
                </c:pt>
                <c:pt idx="244">
                  <c:v>-3762.2628001250737</c:v>
                </c:pt>
                <c:pt idx="245">
                  <c:v>-1651.6219447267099</c:v>
                </c:pt>
                <c:pt idx="246">
                  <c:v>-2612.7866297346673</c:v>
                </c:pt>
                <c:pt idx="247">
                  <c:v>-7024.4619033903073</c:v>
                </c:pt>
                <c:pt idx="248">
                  <c:v>-1456.9926590752557</c:v>
                </c:pt>
                <c:pt idx="249">
                  <c:v>1303.6481963231072</c:v>
                </c:pt>
                <c:pt idx="250">
                  <c:v>2.4467226467095315E-8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B1B-443F-BF02-C1A38FC44FB6}"/>
            </c:ext>
          </c:extLst>
        </c:ser>
        <c:ser>
          <c:idx val="0"/>
          <c:order val="6"/>
          <c:tx>
            <c:strRef>
              <c:f>'residual seasonality'!$U$1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seasonality'!$V$2:$V$252</c:f>
              <c:numCache>
                <c:formatCode>General</c:formatCode>
                <c:ptCount val="251"/>
                <c:pt idx="0">
                  <c:v>1</c:v>
                </c:pt>
                <c:pt idx="1">
                  <c:v>2</c:v>
                </c:pt>
                <c:pt idx="2">
                  <c:v>2.9999999999999996</c:v>
                </c:pt>
                <c:pt idx="3">
                  <c:v>5.9999999999999991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23.999999999999996</c:v>
                </c:pt>
                <c:pt idx="17">
                  <c:v>27</c:v>
                </c:pt>
                <c:pt idx="18">
                  <c:v>28</c:v>
                </c:pt>
                <c:pt idx="19">
                  <c:v>29.000000000000004</c:v>
                </c:pt>
                <c:pt idx="20">
                  <c:v>30</c:v>
                </c:pt>
                <c:pt idx="21">
                  <c:v>31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49</c:v>
                </c:pt>
                <c:pt idx="33">
                  <c:v>50</c:v>
                </c:pt>
                <c:pt idx="34">
                  <c:v>51</c:v>
                </c:pt>
                <c:pt idx="35">
                  <c:v>52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58.000000000000007</c:v>
                </c:pt>
                <c:pt idx="40">
                  <c:v>59</c:v>
                </c:pt>
                <c:pt idx="41">
                  <c:v>62</c:v>
                </c:pt>
                <c:pt idx="42">
                  <c:v>63.000000000000007</c:v>
                </c:pt>
                <c:pt idx="43">
                  <c:v>64</c:v>
                </c:pt>
                <c:pt idx="44">
                  <c:v>65</c:v>
                </c:pt>
                <c:pt idx="45">
                  <c:v>66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83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87</c:v>
                </c:pt>
                <c:pt idx="61">
                  <c:v>90</c:v>
                </c:pt>
                <c:pt idx="62">
                  <c:v>91</c:v>
                </c:pt>
                <c:pt idx="63">
                  <c:v>92</c:v>
                </c:pt>
                <c:pt idx="64">
                  <c:v>93</c:v>
                </c:pt>
                <c:pt idx="65">
                  <c:v>94</c:v>
                </c:pt>
                <c:pt idx="66">
                  <c:v>97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100.99999999999999</c:v>
                </c:pt>
                <c:pt idx="71">
                  <c:v>104</c:v>
                </c:pt>
                <c:pt idx="72">
                  <c:v>105</c:v>
                </c:pt>
                <c:pt idx="73">
                  <c:v>105.99999999999999</c:v>
                </c:pt>
                <c:pt idx="74">
                  <c:v>107</c:v>
                </c:pt>
                <c:pt idx="75">
                  <c:v>108</c:v>
                </c:pt>
                <c:pt idx="76">
                  <c:v>111.00000000000001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115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121.00000000000001</c:v>
                </c:pt>
                <c:pt idx="85">
                  <c:v>122</c:v>
                </c:pt>
                <c:pt idx="86">
                  <c:v>125</c:v>
                </c:pt>
                <c:pt idx="87">
                  <c:v>126.00000000000001</c:v>
                </c:pt>
                <c:pt idx="88">
                  <c:v>127</c:v>
                </c:pt>
                <c:pt idx="89">
                  <c:v>128</c:v>
                </c:pt>
                <c:pt idx="90">
                  <c:v>129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139</c:v>
                </c:pt>
                <c:pt idx="97">
                  <c:v>140</c:v>
                </c:pt>
                <c:pt idx="98">
                  <c:v>141</c:v>
                </c:pt>
                <c:pt idx="99">
                  <c:v>142</c:v>
                </c:pt>
                <c:pt idx="100">
                  <c:v>143</c:v>
                </c:pt>
                <c:pt idx="101">
                  <c:v>147</c:v>
                </c:pt>
                <c:pt idx="102">
                  <c:v>148</c:v>
                </c:pt>
                <c:pt idx="103">
                  <c:v>149</c:v>
                </c:pt>
                <c:pt idx="104">
                  <c:v>150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167</c:v>
                </c:pt>
                <c:pt idx="116">
                  <c:v>168</c:v>
                </c:pt>
                <c:pt idx="117">
                  <c:v>169</c:v>
                </c:pt>
                <c:pt idx="118">
                  <c:v>170</c:v>
                </c:pt>
                <c:pt idx="119">
                  <c:v>171</c:v>
                </c:pt>
                <c:pt idx="120">
                  <c:v>174</c:v>
                </c:pt>
                <c:pt idx="121">
                  <c:v>175</c:v>
                </c:pt>
                <c:pt idx="122">
                  <c:v>176</c:v>
                </c:pt>
                <c:pt idx="123">
                  <c:v>177</c:v>
                </c:pt>
                <c:pt idx="124">
                  <c:v>178</c:v>
                </c:pt>
                <c:pt idx="125">
                  <c:v>181</c:v>
                </c:pt>
                <c:pt idx="126">
                  <c:v>182</c:v>
                </c:pt>
                <c:pt idx="127">
                  <c:v>183.00000000000003</c:v>
                </c:pt>
                <c:pt idx="128">
                  <c:v>185</c:v>
                </c:pt>
                <c:pt idx="129">
                  <c:v>188</c:v>
                </c:pt>
                <c:pt idx="130">
                  <c:v>189</c:v>
                </c:pt>
                <c:pt idx="131">
                  <c:v>190</c:v>
                </c:pt>
                <c:pt idx="132">
                  <c:v>190.99999999999997</c:v>
                </c:pt>
                <c:pt idx="133">
                  <c:v>191.99999999999997</c:v>
                </c:pt>
                <c:pt idx="134">
                  <c:v>195</c:v>
                </c:pt>
                <c:pt idx="135">
                  <c:v>196</c:v>
                </c:pt>
                <c:pt idx="136">
                  <c:v>197</c:v>
                </c:pt>
                <c:pt idx="137">
                  <c:v>198</c:v>
                </c:pt>
                <c:pt idx="138">
                  <c:v>199</c:v>
                </c:pt>
                <c:pt idx="139">
                  <c:v>201.99999999999997</c:v>
                </c:pt>
                <c:pt idx="140">
                  <c:v>203.00000000000003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209</c:v>
                </c:pt>
                <c:pt idx="145">
                  <c:v>210</c:v>
                </c:pt>
                <c:pt idx="146">
                  <c:v>210.99999999999997</c:v>
                </c:pt>
                <c:pt idx="147">
                  <c:v>211.99999999999997</c:v>
                </c:pt>
                <c:pt idx="148">
                  <c:v>213.00000000000003</c:v>
                </c:pt>
                <c:pt idx="149">
                  <c:v>216</c:v>
                </c:pt>
                <c:pt idx="150">
                  <c:v>217</c:v>
                </c:pt>
                <c:pt idx="151">
                  <c:v>218</c:v>
                </c:pt>
                <c:pt idx="152">
                  <c:v>219</c:v>
                </c:pt>
                <c:pt idx="153">
                  <c:v>220</c:v>
                </c:pt>
                <c:pt idx="154">
                  <c:v>223.00000000000003</c:v>
                </c:pt>
                <c:pt idx="155">
                  <c:v>224</c:v>
                </c:pt>
                <c:pt idx="156">
                  <c:v>225</c:v>
                </c:pt>
                <c:pt idx="157">
                  <c:v>226</c:v>
                </c:pt>
                <c:pt idx="158">
                  <c:v>227</c:v>
                </c:pt>
                <c:pt idx="159">
                  <c:v>230</c:v>
                </c:pt>
                <c:pt idx="160">
                  <c:v>230.99999999999997</c:v>
                </c:pt>
                <c:pt idx="161">
                  <c:v>232.00000000000003</c:v>
                </c:pt>
                <c:pt idx="162">
                  <c:v>233.00000000000003</c:v>
                </c:pt>
                <c:pt idx="163">
                  <c:v>234</c:v>
                </c:pt>
                <c:pt idx="164">
                  <c:v>237</c:v>
                </c:pt>
                <c:pt idx="165">
                  <c:v>238</c:v>
                </c:pt>
                <c:pt idx="166">
                  <c:v>239</c:v>
                </c:pt>
                <c:pt idx="167">
                  <c:v>240</c:v>
                </c:pt>
                <c:pt idx="168">
                  <c:v>240.99999999999997</c:v>
                </c:pt>
                <c:pt idx="169">
                  <c:v>245</c:v>
                </c:pt>
                <c:pt idx="170">
                  <c:v>246</c:v>
                </c:pt>
                <c:pt idx="171">
                  <c:v>247</c:v>
                </c:pt>
                <c:pt idx="172">
                  <c:v>248</c:v>
                </c:pt>
                <c:pt idx="173">
                  <c:v>250.99999999999997</c:v>
                </c:pt>
                <c:pt idx="174">
                  <c:v>252.00000000000003</c:v>
                </c:pt>
                <c:pt idx="175">
                  <c:v>253.00000000000003</c:v>
                </c:pt>
                <c:pt idx="176">
                  <c:v>254</c:v>
                </c:pt>
                <c:pt idx="177">
                  <c:v>255</c:v>
                </c:pt>
                <c:pt idx="178">
                  <c:v>258</c:v>
                </c:pt>
                <c:pt idx="179">
                  <c:v>259</c:v>
                </c:pt>
                <c:pt idx="180">
                  <c:v>260</c:v>
                </c:pt>
                <c:pt idx="181">
                  <c:v>261</c:v>
                </c:pt>
                <c:pt idx="182">
                  <c:v>262</c:v>
                </c:pt>
                <c:pt idx="183">
                  <c:v>265</c:v>
                </c:pt>
                <c:pt idx="184">
                  <c:v>266</c:v>
                </c:pt>
                <c:pt idx="185">
                  <c:v>267</c:v>
                </c:pt>
                <c:pt idx="186">
                  <c:v>268</c:v>
                </c:pt>
                <c:pt idx="187">
                  <c:v>269</c:v>
                </c:pt>
                <c:pt idx="188">
                  <c:v>272</c:v>
                </c:pt>
                <c:pt idx="189">
                  <c:v>273</c:v>
                </c:pt>
                <c:pt idx="190">
                  <c:v>274</c:v>
                </c:pt>
                <c:pt idx="191">
                  <c:v>275</c:v>
                </c:pt>
                <c:pt idx="192">
                  <c:v>276</c:v>
                </c:pt>
                <c:pt idx="193">
                  <c:v>279</c:v>
                </c:pt>
                <c:pt idx="194">
                  <c:v>280</c:v>
                </c:pt>
                <c:pt idx="195">
                  <c:v>281</c:v>
                </c:pt>
                <c:pt idx="196">
                  <c:v>282</c:v>
                </c:pt>
                <c:pt idx="197">
                  <c:v>283</c:v>
                </c:pt>
                <c:pt idx="198">
                  <c:v>287</c:v>
                </c:pt>
                <c:pt idx="199">
                  <c:v>288</c:v>
                </c:pt>
                <c:pt idx="200">
                  <c:v>289</c:v>
                </c:pt>
                <c:pt idx="201">
                  <c:v>290</c:v>
                </c:pt>
                <c:pt idx="202">
                  <c:v>293</c:v>
                </c:pt>
                <c:pt idx="203">
                  <c:v>294</c:v>
                </c:pt>
                <c:pt idx="204">
                  <c:v>295</c:v>
                </c:pt>
                <c:pt idx="205">
                  <c:v>296</c:v>
                </c:pt>
                <c:pt idx="206">
                  <c:v>297</c:v>
                </c:pt>
                <c:pt idx="207">
                  <c:v>300</c:v>
                </c:pt>
                <c:pt idx="208">
                  <c:v>301</c:v>
                </c:pt>
                <c:pt idx="209">
                  <c:v>302</c:v>
                </c:pt>
                <c:pt idx="210">
                  <c:v>303</c:v>
                </c:pt>
                <c:pt idx="211">
                  <c:v>304</c:v>
                </c:pt>
                <c:pt idx="212">
                  <c:v>307</c:v>
                </c:pt>
                <c:pt idx="213">
                  <c:v>308</c:v>
                </c:pt>
                <c:pt idx="214">
                  <c:v>309</c:v>
                </c:pt>
                <c:pt idx="215">
                  <c:v>310</c:v>
                </c:pt>
                <c:pt idx="216">
                  <c:v>311</c:v>
                </c:pt>
                <c:pt idx="217">
                  <c:v>315</c:v>
                </c:pt>
                <c:pt idx="218">
                  <c:v>316</c:v>
                </c:pt>
                <c:pt idx="219">
                  <c:v>317</c:v>
                </c:pt>
                <c:pt idx="220">
                  <c:v>318</c:v>
                </c:pt>
                <c:pt idx="221">
                  <c:v>321</c:v>
                </c:pt>
                <c:pt idx="222">
                  <c:v>322</c:v>
                </c:pt>
                <c:pt idx="223">
                  <c:v>323</c:v>
                </c:pt>
                <c:pt idx="224">
                  <c:v>324</c:v>
                </c:pt>
                <c:pt idx="225">
                  <c:v>325</c:v>
                </c:pt>
                <c:pt idx="226">
                  <c:v>328</c:v>
                </c:pt>
                <c:pt idx="227">
                  <c:v>329</c:v>
                </c:pt>
                <c:pt idx="228">
                  <c:v>330</c:v>
                </c:pt>
                <c:pt idx="229">
                  <c:v>332</c:v>
                </c:pt>
                <c:pt idx="230">
                  <c:v>335</c:v>
                </c:pt>
                <c:pt idx="231">
                  <c:v>336</c:v>
                </c:pt>
                <c:pt idx="232">
                  <c:v>337</c:v>
                </c:pt>
                <c:pt idx="233">
                  <c:v>338</c:v>
                </c:pt>
                <c:pt idx="234">
                  <c:v>339</c:v>
                </c:pt>
                <c:pt idx="235">
                  <c:v>342</c:v>
                </c:pt>
                <c:pt idx="236">
                  <c:v>343</c:v>
                </c:pt>
                <c:pt idx="237">
                  <c:v>344</c:v>
                </c:pt>
                <c:pt idx="238">
                  <c:v>345</c:v>
                </c:pt>
                <c:pt idx="239">
                  <c:v>346</c:v>
                </c:pt>
                <c:pt idx="240">
                  <c:v>349</c:v>
                </c:pt>
                <c:pt idx="241">
                  <c:v>350</c:v>
                </c:pt>
                <c:pt idx="242">
                  <c:v>351</c:v>
                </c:pt>
                <c:pt idx="243">
                  <c:v>352</c:v>
                </c:pt>
                <c:pt idx="244">
                  <c:v>353</c:v>
                </c:pt>
                <c:pt idx="245">
                  <c:v>356</c:v>
                </c:pt>
                <c:pt idx="246">
                  <c:v>357</c:v>
                </c:pt>
                <c:pt idx="247">
                  <c:v>359</c:v>
                </c:pt>
                <c:pt idx="248">
                  <c:v>360</c:v>
                </c:pt>
                <c:pt idx="249">
                  <c:v>363</c:v>
                </c:pt>
                <c:pt idx="250">
                  <c:v>364</c:v>
                </c:pt>
              </c:numCache>
            </c:numRef>
          </c:xVal>
          <c:yVal>
            <c:numRef>
              <c:f>'residual seasonality'!$T$2:$T$252</c:f>
              <c:numCache>
                <c:formatCode>General</c:formatCode>
                <c:ptCount val="251"/>
                <c:pt idx="0">
                  <c:v>-5112.6848904961162</c:v>
                </c:pt>
                <c:pt idx="1">
                  <c:v>263.98776792172885</c:v>
                </c:pt>
                <c:pt idx="2">
                  <c:v>1633.1945255108176</c:v>
                </c:pt>
                <c:pt idx="3">
                  <c:v>-1111.7873264237583</c:v>
                </c:pt>
                <c:pt idx="4">
                  <c:v>-1369.7359371692814</c:v>
                </c:pt>
                <c:pt idx="5">
                  <c:v>-2286.7386130481118</c:v>
                </c:pt>
                <c:pt idx="6">
                  <c:v>-3915.6999582032122</c:v>
                </c:pt>
                <c:pt idx="7">
                  <c:v>-3512.8256625605491</c:v>
                </c:pt>
                <c:pt idx="8">
                  <c:v>-4000.8075144951717</c:v>
                </c:pt>
                <c:pt idx="9">
                  <c:v>-332.75612524069447</c:v>
                </c:pt>
                <c:pt idx="10">
                  <c:v>-220.52050845160136</c:v>
                </c:pt>
                <c:pt idx="11">
                  <c:v>-804.48185360669288</c:v>
                </c:pt>
                <c:pt idx="12">
                  <c:v>-790.45037765575751</c:v>
                </c:pt>
                <c:pt idx="13">
                  <c:v>-1430.2750492821106</c:v>
                </c:pt>
                <c:pt idx="14">
                  <c:v>-5114.2777251609359</c:v>
                </c:pt>
                <c:pt idx="15">
                  <c:v>-730.23907031603358</c:v>
                </c:pt>
                <c:pt idx="16">
                  <c:v>-740.36477467336738</c:v>
                </c:pt>
                <c:pt idx="17">
                  <c:v>876.65337339204405</c:v>
                </c:pt>
                <c:pt idx="18">
                  <c:v>437.70476264652558</c:v>
                </c:pt>
                <c:pt idx="19">
                  <c:v>770.70208676769926</c:v>
                </c:pt>
                <c:pt idx="20">
                  <c:v>2.4871951609384269E-8</c:v>
                </c:pt>
                <c:pt idx="21">
                  <c:v>-665.98381567704939</c:v>
                </c:pt>
                <c:pt idx="22">
                  <c:v>-2281.1104798290776</c:v>
                </c:pt>
                <c:pt idx="23">
                  <c:v>-2699.0111547383804</c:v>
                </c:pt>
                <c:pt idx="24">
                  <c:v>-1336.6683704995064</c:v>
                </c:pt>
                <c:pt idx="25">
                  <c:v>-3010.7555069839163</c:v>
                </c:pt>
                <c:pt idx="26">
                  <c:v>-2176.0706968323238</c:v>
                </c:pt>
                <c:pt idx="27">
                  <c:v>-1024.0312590301648</c:v>
                </c:pt>
                <c:pt idx="28">
                  <c:v>-1122.9319339394631</c:v>
                </c:pt>
                <c:pt idx="29">
                  <c:v>-2011.5775021625266</c:v>
                </c:pt>
                <c:pt idx="30">
                  <c:v>-3580.6646386469356</c:v>
                </c:pt>
                <c:pt idx="31">
                  <c:v>-11930.731256676201</c:v>
                </c:pt>
                <c:pt idx="32">
                  <c:v>-8372.3014447342684</c:v>
                </c:pt>
                <c:pt idx="33">
                  <c:v>-11784.947012957313</c:v>
                </c:pt>
                <c:pt idx="34">
                  <c:v>-5581.0341494417507</c:v>
                </c:pt>
                <c:pt idx="35">
                  <c:v>-4316.3493392901582</c:v>
                </c:pt>
                <c:pt idx="36">
                  <c:v>255.69009851202009</c:v>
                </c:pt>
                <c:pt idx="37">
                  <c:v>1062.789423602715</c:v>
                </c:pt>
                <c:pt idx="38">
                  <c:v>1590.1438553796461</c:v>
                </c:pt>
                <c:pt idx="39">
                  <c:v>2.4903329176595435E-8</c:v>
                </c:pt>
                <c:pt idx="40">
                  <c:v>1791.225474702657</c:v>
                </c:pt>
                <c:pt idx="41">
                  <c:v>2526.0740579853045</c:v>
                </c:pt>
                <c:pt idx="42">
                  <c:v>2244.4399372360272</c:v>
                </c:pt>
                <c:pt idx="43">
                  <c:v>3387.2096922653363</c:v>
                </c:pt>
                <c:pt idx="44">
                  <c:v>2655.4244195197548</c:v>
                </c:pt>
                <c:pt idx="45">
                  <c:v>4729.3899198217059</c:v>
                </c:pt>
                <c:pt idx="46">
                  <c:v>13049.76511106524</c:v>
                </c:pt>
                <c:pt idx="47">
                  <c:v>13303.130990315954</c:v>
                </c:pt>
                <c:pt idx="48">
                  <c:v>12318.243424630875</c:v>
                </c:pt>
                <c:pt idx="49">
                  <c:v>11689.458151885292</c:v>
                </c:pt>
                <c:pt idx="50">
                  <c:v>422.43292764320358</c:v>
                </c:pt>
                <c:pt idx="51">
                  <c:v>3575.4985519555985</c:v>
                </c:pt>
                <c:pt idx="52">
                  <c:v>3089.8644312063147</c:v>
                </c:pt>
                <c:pt idx="53">
                  <c:v>4495.976865521222</c:v>
                </c:pt>
                <c:pt idx="54">
                  <c:v>3226.1915927756322</c:v>
                </c:pt>
                <c:pt idx="55">
                  <c:v>3149.1570930775965</c:v>
                </c:pt>
                <c:pt idx="56">
                  <c:v>3840.5322843211698</c:v>
                </c:pt>
                <c:pt idx="57">
                  <c:v>3608.8981635718892</c:v>
                </c:pt>
                <c:pt idx="58">
                  <c:v>3278.01059788681</c:v>
                </c:pt>
                <c:pt idx="59">
                  <c:v>1561.2253251412214</c:v>
                </c:pt>
                <c:pt idx="60">
                  <c:v>2.5115696189459413E-8</c:v>
                </c:pt>
                <c:pt idx="61">
                  <c:v>924.58733067318883</c:v>
                </c:pt>
                <c:pt idx="62">
                  <c:v>1407.2205202978721</c:v>
                </c:pt>
                <c:pt idx="63">
                  <c:v>3556.3142366493053</c:v>
                </c:pt>
                <c:pt idx="64">
                  <c:v>1676.1459154741085</c:v>
                </c:pt>
                <c:pt idx="65">
                  <c:v>1604.6327694778265</c:v>
                </c:pt>
                <c:pt idx="66">
                  <c:v>2906.7028100354837</c:v>
                </c:pt>
                <c:pt idx="67">
                  <c:v>2347.7215781117561</c:v>
                </c:pt>
                <c:pt idx="68">
                  <c:v>2554.618479940917</c:v>
                </c:pt>
                <c:pt idx="69">
                  <c:v>2325.4501587657178</c:v>
                </c:pt>
                <c:pt idx="70">
                  <c:v>2057.4955163699551</c:v>
                </c:pt>
                <c:pt idx="71">
                  <c:v>2957.1739044160695</c:v>
                </c:pt>
                <c:pt idx="72">
                  <c:v>5748.4886906514603</c:v>
                </c:pt>
                <c:pt idx="73">
                  <c:v>5691.2154380591865</c:v>
                </c:pt>
                <c:pt idx="74">
                  <c:v>2022.8769624625406</c:v>
                </c:pt>
                <c:pt idx="75">
                  <c:v>6061.9223200667711</c:v>
                </c:pt>
                <c:pt idx="76">
                  <c:v>6513.9923606244984</c:v>
                </c:pt>
                <c:pt idx="77">
                  <c:v>5362.0111287007658</c:v>
                </c:pt>
                <c:pt idx="78">
                  <c:v>4803.9080305299321</c:v>
                </c:pt>
                <c:pt idx="79">
                  <c:v>2700.739709354727</c:v>
                </c:pt>
                <c:pt idx="80">
                  <c:v>1850.7850669589739</c:v>
                </c:pt>
                <c:pt idx="81">
                  <c:v>1235.8551075166699</c:v>
                </c:pt>
                <c:pt idx="82">
                  <c:v>2.5091139832511544E-8</c:v>
                </c:pt>
                <c:pt idx="83">
                  <c:v>-1328.4172920954211</c:v>
                </c:pt>
                <c:pt idx="84">
                  <c:v>-692.34076656466345</c:v>
                </c:pt>
                <c:pt idx="85">
                  <c:v>2573.5240540855793</c:v>
                </c:pt>
                <c:pt idx="86">
                  <c:v>3021.6355492193452</c:v>
                </c:pt>
                <c:pt idx="87">
                  <c:v>2443.2673028478293</c:v>
                </c:pt>
                <c:pt idx="88">
                  <c:v>2634.619893473021</c:v>
                </c:pt>
                <c:pt idx="89">
                  <c:v>740.36881903925382</c:v>
                </c:pt>
                <c:pt idx="90">
                  <c:v>-217.61078329406939</c:v>
                </c:pt>
                <c:pt idx="91">
                  <c:v>-1668.4992881602402</c:v>
                </c:pt>
                <c:pt idx="92">
                  <c:v>-2751.8675345317561</c:v>
                </c:pt>
                <c:pt idx="93">
                  <c:v>-334.49940811771921</c:v>
                </c:pt>
                <c:pt idx="94">
                  <c:v>750.72388047343861</c:v>
                </c:pt>
                <c:pt idx="95">
                  <c:v>2043.7442781401123</c:v>
                </c:pt>
                <c:pt idx="96">
                  <c:v>1906.0975745078731</c:v>
                </c:pt>
                <c:pt idx="97">
                  <c:v>1374.729328136362</c:v>
                </c:pt>
                <c:pt idx="98">
                  <c:v>3352.0819187615562</c:v>
                </c:pt>
                <c:pt idx="99">
                  <c:v>2243.8308443277911</c:v>
                </c:pt>
                <c:pt idx="100">
                  <c:v>1409.8512419944655</c:v>
                </c:pt>
                <c:pt idx="101">
                  <c:v>1016.9627371282327</c:v>
                </c:pt>
                <c:pt idx="102">
                  <c:v>-4128.6846722465743</c:v>
                </c:pt>
                <c:pt idx="103">
                  <c:v>-409.93574668033898</c:v>
                </c:pt>
                <c:pt idx="104">
                  <c:v>2.6078964765474666E-8</c:v>
                </c:pt>
                <c:pt idx="105">
                  <c:v>3159.0639469116927</c:v>
                </c:pt>
                <c:pt idx="106">
                  <c:v>1447.8521973885361</c:v>
                </c:pt>
                <c:pt idx="107">
                  <c:v>2326.999541120882</c:v>
                </c:pt>
                <c:pt idx="108">
                  <c:v>1542.532642074565</c:v>
                </c:pt>
                <c:pt idx="109">
                  <c:v>-560.60918874966092</c:v>
                </c:pt>
                <c:pt idx="110">
                  <c:v>-2119.3502860297522</c:v>
                </c:pt>
                <c:pt idx="111">
                  <c:v>-1985.4258553104485</c:v>
                </c:pt>
                <c:pt idx="112">
                  <c:v>-1401.9852749127244</c:v>
                </c:pt>
                <c:pt idx="113">
                  <c:v>-2629.4521739590427</c:v>
                </c:pt>
                <c:pt idx="114">
                  <c:v>-8267.304776242574</c:v>
                </c:pt>
                <c:pt idx="115">
                  <c:v>284.5199217194986</c:v>
                </c:pt>
                <c:pt idx="116">
                  <c:v>133.44435243880497</c:v>
                </c:pt>
                <c:pt idx="117">
                  <c:v>1906.8849328364508</c:v>
                </c:pt>
                <c:pt idx="118">
                  <c:v>950.41803379013515</c:v>
                </c:pt>
                <c:pt idx="119">
                  <c:v>300.9338969602768</c:v>
                </c:pt>
                <c:pt idx="120">
                  <c:v>-1170.8072003198804</c:v>
                </c:pt>
                <c:pt idx="121">
                  <c:v>-1521.8827696005724</c:v>
                </c:pt>
                <c:pt idx="122">
                  <c:v>-140.44218920284652</c:v>
                </c:pt>
                <c:pt idx="123">
                  <c:v>-674.90908824916255</c:v>
                </c:pt>
                <c:pt idx="124">
                  <c:v>2.7497662813402712E-8</c:v>
                </c:pt>
                <c:pt idx="125">
                  <c:v>1009.2468355629106</c:v>
                </c:pt>
                <c:pt idx="126">
                  <c:v>2191.521230042606</c:v>
                </c:pt>
                <c:pt idx="127">
                  <c:v>5448.6428166263649</c:v>
                </c:pt>
                <c:pt idx="128">
                  <c:v>2630.7495448107593</c:v>
                </c:pt>
                <c:pt idx="129">
                  <c:v>1743.2156091357338</c:v>
                </c:pt>
                <c:pt idx="130">
                  <c:v>776.20185355443391</c:v>
                </c:pt>
                <c:pt idx="131">
                  <c:v>1350.905017841374</c:v>
                </c:pt>
                <c:pt idx="132">
                  <c:v>56.905775936318378</c:v>
                </c:pt>
                <c:pt idx="133">
                  <c:v>230.09985351618647</c:v>
                </c:pt>
                <c:pt idx="134">
                  <c:v>2534.9057610620007</c:v>
                </c:pt>
                <c:pt idx="135">
                  <c:v>2650.5997955720131</c:v>
                </c:pt>
                <c:pt idx="136">
                  <c:v>2860.3029598589537</c:v>
                </c:pt>
                <c:pt idx="137">
                  <c:v>1057.3037179539028</c:v>
                </c:pt>
                <c:pt idx="138">
                  <c:v>1895.4977955337695</c:v>
                </c:pt>
                <c:pt idx="139">
                  <c:v>841.96385985864435</c:v>
                </c:pt>
                <c:pt idx="140">
                  <c:v>25.950104277345872</c:v>
                </c:pt>
                <c:pt idx="141">
                  <c:v>-553.34673143571058</c:v>
                </c:pt>
                <c:pt idx="142">
                  <c:v>-2137.3459733407612</c:v>
                </c:pt>
                <c:pt idx="143">
                  <c:v>-1535.1518957608941</c:v>
                </c:pt>
                <c:pt idx="144">
                  <c:v>649.31416856397982</c:v>
                </c:pt>
                <c:pt idx="145">
                  <c:v>74.30041298268236</c:v>
                </c:pt>
                <c:pt idx="146">
                  <c:v>2.7614717623691831E-8</c:v>
                </c:pt>
                <c:pt idx="147">
                  <c:v>-1061.6690781322043</c:v>
                </c:pt>
                <c:pt idx="148">
                  <c:v>-95.029651644324531</c:v>
                </c:pt>
                <c:pt idx="149">
                  <c:v>-871.01322589585493</c:v>
                </c:pt>
                <c:pt idx="150">
                  <c:v>-1221.0918119610071</c:v>
                </c:pt>
                <c:pt idx="151">
                  <c:v>-107.84029668152994</c:v>
                </c:pt>
                <c:pt idx="152">
                  <c:v>-1391.0055368231472</c:v>
                </c:pt>
                <c:pt idx="153">
                  <c:v>-851.09579055758775</c:v>
                </c:pt>
                <c:pt idx="154">
                  <c:v>659.92063519089163</c:v>
                </c:pt>
                <c:pt idx="155">
                  <c:v>-353.15795087425408</c:v>
                </c:pt>
                <c:pt idx="156">
                  <c:v>-389.91335163079145</c:v>
                </c:pt>
                <c:pt idx="157">
                  <c:v>-86.948159202950762</c:v>
                </c:pt>
                <c:pt idx="158">
                  <c:v>1670.4374337687459</c:v>
                </c:pt>
                <c:pt idx="159">
                  <c:v>741.61453143603819</c:v>
                </c:pt>
                <c:pt idx="160">
                  <c:v>-103.46405462910923</c:v>
                </c:pt>
                <c:pt idx="161">
                  <c:v>2098.7805446142811</c:v>
                </c:pt>
                <c:pt idx="162">
                  <c:v>379.615304472665</c:v>
                </c:pt>
                <c:pt idx="163">
                  <c:v>1540.5250507382202</c:v>
                </c:pt>
                <c:pt idx="164">
                  <c:v>3314.5414764866518</c:v>
                </c:pt>
                <c:pt idx="165">
                  <c:v>2477.4628904215033</c:v>
                </c:pt>
                <c:pt idx="166">
                  <c:v>2592.7074896649656</c:v>
                </c:pt>
                <c:pt idx="167">
                  <c:v>900.54224952334971</c:v>
                </c:pt>
                <c:pt idx="168">
                  <c:v>2.8565182219608687E-8</c:v>
                </c:pt>
                <c:pt idx="169">
                  <c:v>852.4263970540735</c:v>
                </c:pt>
                <c:pt idx="170">
                  <c:v>-5652.1514524101713</c:v>
                </c:pt>
                <c:pt idx="171">
                  <c:v>-199.63732580838405</c:v>
                </c:pt>
                <c:pt idx="172">
                  <c:v>-676.91454453866186</c:v>
                </c:pt>
                <c:pt idx="173">
                  <c:v>-10.547360867219595</c:v>
                </c:pt>
                <c:pt idx="174">
                  <c:v>-203.0064418785887</c:v>
                </c:pt>
                <c:pt idx="175">
                  <c:v>548.71027933575601</c:v>
                </c:pt>
                <c:pt idx="176">
                  <c:v>-655.77559406246155</c:v>
                </c:pt>
                <c:pt idx="177">
                  <c:v>1018.4484603033598</c:v>
                </c:pt>
                <c:pt idx="178">
                  <c:v>4498.4288241376526</c:v>
                </c:pt>
                <c:pt idx="179">
                  <c:v>2944.4108373056806</c:v>
                </c:pt>
                <c:pt idx="180">
                  <c:v>4029.1275585200183</c:v>
                </c:pt>
                <c:pt idx="181">
                  <c:v>2453.6416851218082</c:v>
                </c:pt>
                <c:pt idx="182">
                  <c:v>2947.8657394876336</c:v>
                </c:pt>
                <c:pt idx="183">
                  <c:v>4216.2329231591229</c:v>
                </c:pt>
                <c:pt idx="184">
                  <c:v>3443.773842147757</c:v>
                </c:pt>
                <c:pt idx="185">
                  <c:v>3111.4905633620951</c:v>
                </c:pt>
                <c:pt idx="186">
                  <c:v>2182.0046899638792</c:v>
                </c:pt>
                <c:pt idx="187">
                  <c:v>1914.2287443296966</c:v>
                </c:pt>
                <c:pt idx="188">
                  <c:v>2.8667500373558141E-8</c:v>
                </c:pt>
                <c:pt idx="189">
                  <c:v>-1150.6776691385812</c:v>
                </c:pt>
                <c:pt idx="190">
                  <c:v>-459.21882433379005</c:v>
                </c:pt>
                <c:pt idx="191">
                  <c:v>-217.42654959373442</c:v>
                </c:pt>
                <c:pt idx="192">
                  <c:v>1494.2234564024052</c:v>
                </c:pt>
                <c:pt idx="193">
                  <c:v>1979.3735580064206</c:v>
                </c:pt>
                <c:pt idx="194">
                  <c:v>1510.2696309137402</c:v>
                </c:pt>
                <c:pt idx="195">
                  <c:v>1393.6501100849684</c:v>
                </c:pt>
                <c:pt idx="196">
                  <c:v>72.442384825027602</c:v>
                </c:pt>
                <c:pt idx="197">
                  <c:v>-20.569701772301983</c:v>
                </c:pt>
                <c:pt idx="198">
                  <c:v>2574.5803998316787</c:v>
                </c:pt>
                <c:pt idx="199">
                  <c:v>-436.70561594822402</c:v>
                </c:pt>
                <c:pt idx="200">
                  <c:v>3163.0866587918322</c:v>
                </c:pt>
                <c:pt idx="201">
                  <c:v>5332.0745721944431</c:v>
                </c:pt>
                <c:pt idx="202">
                  <c:v>5592.0116203846446</c:v>
                </c:pt>
                <c:pt idx="203">
                  <c:v>4681.9076932919597</c:v>
                </c:pt>
                <c:pt idx="204">
                  <c:v>4767.2881724631925</c:v>
                </c:pt>
                <c:pt idx="205">
                  <c:v>2918.0804472032519</c:v>
                </c:pt>
                <c:pt idx="206">
                  <c:v>1804.0683606059185</c:v>
                </c:pt>
                <c:pt idx="207">
                  <c:v>1287.2184622098712</c:v>
                </c:pt>
                <c:pt idx="208">
                  <c:v>230.1145351171906</c:v>
                </c:pt>
                <c:pt idx="209">
                  <c:v>277.49501428841722</c:v>
                </c:pt>
                <c:pt idx="210">
                  <c:v>2.9320176508917939E-8</c:v>
                </c:pt>
                <c:pt idx="211">
                  <c:v>-1988.7051535478463</c:v>
                </c:pt>
                <c:pt idx="212">
                  <c:v>-1520.3837789208587</c:v>
                </c:pt>
                <c:pt idx="213">
                  <c:v>-1389.8995041461308</c:v>
                </c:pt>
                <c:pt idx="214">
                  <c:v>178.43199197481795</c:v>
                </c:pt>
                <c:pt idx="215">
                  <c:v>-830.88677938174055</c:v>
                </c:pt>
                <c:pt idx="216">
                  <c:v>-1184.1149314855143</c:v>
                </c:pt>
                <c:pt idx="217">
                  <c:v>-2315.6289730197077</c:v>
                </c:pt>
                <c:pt idx="218">
                  <c:v>-7170.4647530295952</c:v>
                </c:pt>
                <c:pt idx="219">
                  <c:v>-2555.7835243862055</c:v>
                </c:pt>
                <c:pt idx="220">
                  <c:v>-6855.6547459506619</c:v>
                </c:pt>
                <c:pt idx="221">
                  <c:v>-7407.1402669617873</c:v>
                </c:pt>
                <c:pt idx="222">
                  <c:v>-6614.6559921870667</c:v>
                </c:pt>
                <c:pt idx="223">
                  <c:v>-4873.491772196996</c:v>
                </c:pt>
                <c:pt idx="224">
                  <c:v>-5302.8105435535654</c:v>
                </c:pt>
                <c:pt idx="225">
                  <c:v>-5991.0386956573393</c:v>
                </c:pt>
                <c:pt idx="226">
                  <c:v>-7519.5527371914814</c:v>
                </c:pt>
                <c:pt idx="227">
                  <c:v>-6382.0684624167698</c:v>
                </c:pt>
                <c:pt idx="228">
                  <c:v>-3804.9042424267291</c:v>
                </c:pt>
                <c:pt idx="229">
                  <c:v>2.9142483981559053E-8</c:v>
                </c:pt>
                <c:pt idx="230">
                  <c:v>304.25443137443114</c:v>
                </c:pt>
                <c:pt idx="231">
                  <c:v>-286.18010678005868</c:v>
                </c:pt>
                <c:pt idx="232">
                  <c:v>-1412.8715228841927</c:v>
                </c:pt>
                <c:pt idx="233">
                  <c:v>-3389.4132217971619</c:v>
                </c:pt>
                <c:pt idx="234">
                  <c:v>-6539.4215242213768</c:v>
                </c:pt>
                <c:pt idx="235">
                  <c:v>-10572.791653802202</c:v>
                </c:pt>
                <c:pt idx="236">
                  <c:v>-10640.585614595178</c:v>
                </c:pt>
                <c:pt idx="237">
                  <c:v>-10747.378906533511</c:v>
                </c:pt>
                <c:pt idx="238">
                  <c:v>-12340.920605446483</c:v>
                </c:pt>
                <c:pt idx="239">
                  <c:v>-10343.99336852042</c:v>
                </c:pt>
                <c:pt idx="240">
                  <c:v>-7058.8714012732144</c:v>
                </c:pt>
                <c:pt idx="241">
                  <c:v>-5152.6653620662064</c:v>
                </c:pt>
                <c:pt idx="242">
                  <c:v>-3458.4586540046348</c:v>
                </c:pt>
                <c:pt idx="243">
                  <c:v>-4436.000352917602</c:v>
                </c:pt>
                <c:pt idx="244">
                  <c:v>-3926.0731159915204</c:v>
                </c:pt>
                <c:pt idx="245">
                  <c:v>-1381.4432455724204</c:v>
                </c:pt>
                <c:pt idx="246">
                  <c:v>-2142.6895762485274</c:v>
                </c:pt>
                <c:pt idx="247">
                  <c:v>-2030.2306063069532</c:v>
                </c:pt>
                <c:pt idx="248">
                  <c:v>-2124.3033693808725</c:v>
                </c:pt>
                <c:pt idx="249">
                  <c:v>1464.3265010383075</c:v>
                </c:pt>
                <c:pt idx="250">
                  <c:v>3.0308228815556504E-8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B1B-443F-BF02-C1A38FC44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550384"/>
        <c:axId val="1310551040"/>
      </c:scatterChart>
      <c:valAx>
        <c:axId val="1310550384"/>
        <c:scaling>
          <c:orientation val="minMax"/>
          <c:max val="365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551040"/>
        <c:crosses val="autoZero"/>
        <c:crossBetween val="midCat"/>
      </c:valAx>
      <c:valAx>
        <c:axId val="1310551040"/>
        <c:scaling>
          <c:orientation val="minMax"/>
          <c:max val="15000"/>
          <c:min val="-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550384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4865469061876251"/>
          <c:y val="7.0870961489095302E-2"/>
          <c:w val="8.0287425149700595E-2"/>
          <c:h val="0.254372305258249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strRef>
              <c:f>'daily-diagnostics-cum-error-by-'!$F$1</c:f>
              <c:strCache>
                <c:ptCount val="1"/>
                <c:pt idx="0">
                  <c:v>-2 sd</c:v>
                </c:pt>
              </c:strCache>
            </c:strRef>
          </c:tx>
          <c:spPr>
            <a:ln w="22225">
              <a:solidFill>
                <a:schemeClr val="accent1">
                  <a:lumMod val="60000"/>
                  <a:lumOff val="40000"/>
                  <a:alpha val="75000"/>
                </a:schemeClr>
              </a:solidFill>
            </a:ln>
          </c:spPr>
          <c:marker>
            <c:spPr>
              <a:noFill/>
              <a:ln>
                <a:solidFill>
                  <a:schemeClr val="accent1">
                    <a:lumMod val="60000"/>
                    <a:lumOff val="40000"/>
                    <a:alpha val="0"/>
                  </a:schemeClr>
                </a:solidFill>
              </a:ln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'daily-diagnostics-cum-error-by-'!$F$2:$F$24</c:f>
              <c:numCache>
                <c:formatCode>General</c:formatCode>
                <c:ptCount val="23"/>
                <c:pt idx="0">
                  <c:v>-0.1994399435518148</c:v>
                </c:pt>
                <c:pt idx="1">
                  <c:v>-0.17614998574031568</c:v>
                </c:pt>
                <c:pt idx="2">
                  <c:v>-0.1414737507530463</c:v>
                </c:pt>
                <c:pt idx="3">
                  <c:v>-0.12891207261316229</c:v>
                </c:pt>
                <c:pt idx="4">
                  <c:v>-0.11264130572329201</c:v>
                </c:pt>
                <c:pt idx="5">
                  <c:v>-0.10368247688655893</c:v>
                </c:pt>
                <c:pt idx="6">
                  <c:v>-9.6307540226300392E-2</c:v>
                </c:pt>
                <c:pt idx="7">
                  <c:v>-8.7544608581206801E-2</c:v>
                </c:pt>
                <c:pt idx="8">
                  <c:v>-8.1934744628574308E-2</c:v>
                </c:pt>
                <c:pt idx="9">
                  <c:v>-9.2969919939609402E-2</c:v>
                </c:pt>
                <c:pt idx="10">
                  <c:v>-8.9802422299544521E-2</c:v>
                </c:pt>
                <c:pt idx="11">
                  <c:v>-9.5663662711996708E-2</c:v>
                </c:pt>
                <c:pt idx="12">
                  <c:v>-9.0530507582939013E-2</c:v>
                </c:pt>
                <c:pt idx="13">
                  <c:v>-7.9773543713400605E-2</c:v>
                </c:pt>
                <c:pt idx="14">
                  <c:v>-7.5730604006945368E-2</c:v>
                </c:pt>
                <c:pt idx="15">
                  <c:v>-7.182446488572973E-2</c:v>
                </c:pt>
                <c:pt idx="16">
                  <c:v>-6.8156923121674859E-2</c:v>
                </c:pt>
                <c:pt idx="17">
                  <c:v>-6.3674176276260652E-2</c:v>
                </c:pt>
                <c:pt idx="18">
                  <c:v>-5.871976093540187E-2</c:v>
                </c:pt>
                <c:pt idx="19">
                  <c:v>-5.9369687617203855E-2</c:v>
                </c:pt>
                <c:pt idx="20">
                  <c:v>-5.9162228622431361E-2</c:v>
                </c:pt>
                <c:pt idx="21">
                  <c:v>-5.3863803655035201E-2</c:v>
                </c:pt>
                <c:pt idx="22">
                  <c:v>-2.6519716221530893E-2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504-40D4-8AC0-B7CE013AB924}"/>
            </c:ext>
          </c:extLst>
        </c:ser>
        <c:ser>
          <c:idx val="2"/>
          <c:order val="1"/>
          <c:tx>
            <c:strRef>
              <c:f>'daily-diagnostics-cum-error-by-'!$G$1</c:f>
              <c:strCache>
                <c:ptCount val="1"/>
                <c:pt idx="0">
                  <c:v>+2 sd</c:v>
                </c:pt>
              </c:strCache>
            </c:strRef>
          </c:tx>
          <c:spPr>
            <a:ln w="22225">
              <a:solidFill>
                <a:schemeClr val="accent2">
                  <a:lumMod val="60000"/>
                  <a:lumOff val="40000"/>
                  <a:alpha val="75000"/>
                </a:schemeClr>
              </a:solidFill>
            </a:ln>
          </c:spPr>
          <c:marker>
            <c:spPr>
              <a:noFill/>
              <a:ln w="0">
                <a:solidFill>
                  <a:schemeClr val="accent2">
                    <a:lumMod val="60000"/>
                    <a:lumOff val="40000"/>
                    <a:alpha val="0"/>
                  </a:schemeClr>
                </a:solidFill>
              </a:ln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'daily-diagnostics-cum-error-by-'!$G$2:$G$24</c:f>
              <c:numCache>
                <c:formatCode>General</c:formatCode>
                <c:ptCount val="23"/>
                <c:pt idx="0">
                  <c:v>0.22017217030847722</c:v>
                </c:pt>
                <c:pt idx="1">
                  <c:v>0.18646895078369111</c:v>
                </c:pt>
                <c:pt idx="2">
                  <c:v>0.10937694978134289</c:v>
                </c:pt>
                <c:pt idx="3">
                  <c:v>0.11430534064420692</c:v>
                </c:pt>
                <c:pt idx="4">
                  <c:v>0.11572167217061718</c:v>
                </c:pt>
                <c:pt idx="5">
                  <c:v>0.11801027336669706</c:v>
                </c:pt>
                <c:pt idx="6">
                  <c:v>0.1191638707339148</c:v>
                </c:pt>
                <c:pt idx="7">
                  <c:v>0.11256802067811761</c:v>
                </c:pt>
                <c:pt idx="8">
                  <c:v>0.11646323590483809</c:v>
                </c:pt>
                <c:pt idx="9">
                  <c:v>0.11762397293682419</c:v>
                </c:pt>
                <c:pt idx="10">
                  <c:v>0.10927520993719747</c:v>
                </c:pt>
                <c:pt idx="11">
                  <c:v>9.2588735751376897E-2</c:v>
                </c:pt>
                <c:pt idx="12">
                  <c:v>8.3419907036327401E-2</c:v>
                </c:pt>
                <c:pt idx="13">
                  <c:v>7.7689684722433802E-2</c:v>
                </c:pt>
                <c:pt idx="14">
                  <c:v>6.9050807051565827E-2</c:v>
                </c:pt>
                <c:pt idx="15">
                  <c:v>6.2469358478144686E-2</c:v>
                </c:pt>
                <c:pt idx="16">
                  <c:v>6.2284465017714744E-2</c:v>
                </c:pt>
                <c:pt idx="17">
                  <c:v>5.9256984600402948E-2</c:v>
                </c:pt>
                <c:pt idx="18">
                  <c:v>5.559172712817733E-2</c:v>
                </c:pt>
                <c:pt idx="19">
                  <c:v>5.355095663871854E-2</c:v>
                </c:pt>
                <c:pt idx="20">
                  <c:v>5.1282138183132243E-2</c:v>
                </c:pt>
                <c:pt idx="21">
                  <c:v>4.6572852458074403E-2</c:v>
                </c:pt>
                <c:pt idx="22">
                  <c:v>3.7233928306223116E-2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04-40D4-8AC0-B7CE013AB924}"/>
            </c:ext>
          </c:extLst>
        </c:ser>
        <c:ser>
          <c:idx val="1"/>
          <c:order val="2"/>
          <c:tx>
            <c:v>Mean error</c:v>
          </c:tx>
          <c:spPr>
            <a:ln w="22225" cap="rnd">
              <a:solidFill>
                <a:schemeClr val="bg2">
                  <a:lumMod val="25000"/>
                  <a:alpha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  <a:alpha val="0"/>
                </a:schemeClr>
              </a:solidFill>
              <a:ln w="6350">
                <a:solidFill>
                  <a:schemeClr val="bg2">
                    <a:lumMod val="25000"/>
                    <a:alpha val="0"/>
                  </a:schemeClr>
                </a:solidFill>
              </a:ln>
              <a:effectLst/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'daily-diagnostics-cum-error-by-'!$B$2:$B$24</c:f>
              <c:numCache>
                <c:formatCode>General</c:formatCode>
                <c:ptCount val="23"/>
                <c:pt idx="0">
                  <c:v>1.0366113378331199E-2</c:v>
                </c:pt>
                <c:pt idx="1">
                  <c:v>5.1594825216877199E-3</c:v>
                </c:pt>
                <c:pt idx="2">
                  <c:v>-1.60484004858517E-2</c:v>
                </c:pt>
                <c:pt idx="3">
                  <c:v>-7.30336598447768E-3</c:v>
                </c:pt>
                <c:pt idx="4">
                  <c:v>1.5401832236625901E-3</c:v>
                </c:pt>
                <c:pt idx="5">
                  <c:v>7.1638982400690603E-3</c:v>
                </c:pt>
                <c:pt idx="6">
                  <c:v>1.14281652538072E-2</c:v>
                </c:pt>
                <c:pt idx="7">
                  <c:v>1.25117060484554E-2</c:v>
                </c:pt>
                <c:pt idx="8">
                  <c:v>1.7264245638131899E-2</c:v>
                </c:pt>
                <c:pt idx="9">
                  <c:v>1.23270264986074E-2</c:v>
                </c:pt>
                <c:pt idx="10">
                  <c:v>9.7363938188264696E-3</c:v>
                </c:pt>
                <c:pt idx="11">
                  <c:v>-1.5374634803099101E-3</c:v>
                </c:pt>
                <c:pt idx="12">
                  <c:v>-3.5553002733058098E-3</c:v>
                </c:pt>
                <c:pt idx="13">
                  <c:v>-1.0419294954834E-3</c:v>
                </c:pt>
                <c:pt idx="14">
                  <c:v>-3.3398984776897701E-3</c:v>
                </c:pt>
                <c:pt idx="15">
                  <c:v>-4.6775532037925203E-3</c:v>
                </c:pt>
                <c:pt idx="16">
                  <c:v>-2.9362290519800598E-3</c:v>
                </c:pt>
                <c:pt idx="17">
                  <c:v>-2.2085958379288498E-3</c:v>
                </c:pt>
                <c:pt idx="18">
                  <c:v>-1.56401690361227E-3</c:v>
                </c:pt>
                <c:pt idx="19">
                  <c:v>-2.90936548924266E-3</c:v>
                </c:pt>
                <c:pt idx="20">
                  <c:v>-3.9400452196495604E-3</c:v>
                </c:pt>
                <c:pt idx="21">
                  <c:v>-3.6454755984803998E-3</c:v>
                </c:pt>
                <c:pt idx="22">
                  <c:v>5.3571060423461096E-3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504-40D4-8AC0-B7CE013AB924}"/>
            </c:ext>
          </c:extLst>
        </c:ser>
        <c:ser>
          <c:idx val="0"/>
          <c:order val="3"/>
          <c:tx>
            <c:strRef>
              <c:f>'daily-model-data'!$BH$1</c:f>
              <c:strCache>
                <c:ptCount val="1"/>
                <c:pt idx="0">
                  <c:v>month.fitted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>
                    <a:alpha val="30000"/>
                  </a:schemeClr>
                </a:solidFill>
              </a:ln>
              <a:effectLst/>
            </c:spPr>
          </c:marker>
          <c:xVal>
            <c:numRef>
              <c:f>'daily-model-data'!$C$2:$C$1729</c:f>
              <c:numCache>
                <c:formatCode>General</c:formatCode>
                <c:ptCount val="17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11</c:v>
                </c:pt>
                <c:pt idx="30">
                  <c:v>12</c:v>
                </c:pt>
                <c:pt idx="31">
                  <c:v>13</c:v>
                </c:pt>
                <c:pt idx="32">
                  <c:v>14</c:v>
                </c:pt>
                <c:pt idx="33">
                  <c:v>15</c:v>
                </c:pt>
                <c:pt idx="34">
                  <c:v>16</c:v>
                </c:pt>
                <c:pt idx="35">
                  <c:v>17</c:v>
                </c:pt>
                <c:pt idx="36">
                  <c:v>18</c:v>
                </c:pt>
                <c:pt idx="37">
                  <c:v>19</c:v>
                </c:pt>
                <c:pt idx="38">
                  <c:v>20</c:v>
                </c:pt>
                <c:pt idx="39">
                  <c:v>21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5</c:v>
                </c:pt>
                <c:pt idx="45">
                  <c:v>6</c:v>
                </c:pt>
                <c:pt idx="46">
                  <c:v>7</c:v>
                </c:pt>
                <c:pt idx="47">
                  <c:v>8</c:v>
                </c:pt>
                <c:pt idx="48">
                  <c:v>9</c:v>
                </c:pt>
                <c:pt idx="49">
                  <c:v>10</c:v>
                </c:pt>
                <c:pt idx="50">
                  <c:v>11</c:v>
                </c:pt>
                <c:pt idx="51">
                  <c:v>12</c:v>
                </c:pt>
                <c:pt idx="52">
                  <c:v>13</c:v>
                </c:pt>
                <c:pt idx="53">
                  <c:v>14</c:v>
                </c:pt>
                <c:pt idx="54">
                  <c:v>15</c:v>
                </c:pt>
                <c:pt idx="55">
                  <c:v>16</c:v>
                </c:pt>
                <c:pt idx="56">
                  <c:v>17</c:v>
                </c:pt>
                <c:pt idx="57">
                  <c:v>18</c:v>
                </c:pt>
                <c:pt idx="58">
                  <c:v>19</c:v>
                </c:pt>
                <c:pt idx="59">
                  <c:v>20</c:v>
                </c:pt>
                <c:pt idx="60">
                  <c:v>21</c:v>
                </c:pt>
                <c:pt idx="61">
                  <c:v>22</c:v>
                </c:pt>
                <c:pt idx="62">
                  <c:v>1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6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11</c:v>
                </c:pt>
                <c:pt idx="73">
                  <c:v>12</c:v>
                </c:pt>
                <c:pt idx="74">
                  <c:v>13</c:v>
                </c:pt>
                <c:pt idx="75">
                  <c:v>14</c:v>
                </c:pt>
                <c:pt idx="76">
                  <c:v>15</c:v>
                </c:pt>
                <c:pt idx="77">
                  <c:v>16</c:v>
                </c:pt>
                <c:pt idx="78">
                  <c:v>17</c:v>
                </c:pt>
                <c:pt idx="79">
                  <c:v>18</c:v>
                </c:pt>
                <c:pt idx="80">
                  <c:v>19</c:v>
                </c:pt>
                <c:pt idx="81">
                  <c:v>20</c:v>
                </c:pt>
                <c:pt idx="82">
                  <c:v>21</c:v>
                </c:pt>
                <c:pt idx="83">
                  <c:v>22</c:v>
                </c:pt>
                <c:pt idx="84">
                  <c:v>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13</c:v>
                </c:pt>
                <c:pt idx="97">
                  <c:v>14</c:v>
                </c:pt>
                <c:pt idx="98">
                  <c:v>15</c:v>
                </c:pt>
                <c:pt idx="99">
                  <c:v>16</c:v>
                </c:pt>
                <c:pt idx="100">
                  <c:v>17</c:v>
                </c:pt>
                <c:pt idx="101">
                  <c:v>18</c:v>
                </c:pt>
                <c:pt idx="102">
                  <c:v>19</c:v>
                </c:pt>
                <c:pt idx="103">
                  <c:v>20</c:v>
                </c:pt>
                <c:pt idx="104">
                  <c:v>1</c:v>
                </c:pt>
                <c:pt idx="105">
                  <c:v>2</c:v>
                </c:pt>
                <c:pt idx="106">
                  <c:v>3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7</c:v>
                </c:pt>
                <c:pt idx="111">
                  <c:v>8</c:v>
                </c:pt>
                <c:pt idx="112">
                  <c:v>9</c:v>
                </c:pt>
                <c:pt idx="113">
                  <c:v>10</c:v>
                </c:pt>
                <c:pt idx="114">
                  <c:v>11</c:v>
                </c:pt>
                <c:pt idx="115">
                  <c:v>12</c:v>
                </c:pt>
                <c:pt idx="116">
                  <c:v>13</c:v>
                </c:pt>
                <c:pt idx="117">
                  <c:v>14</c:v>
                </c:pt>
                <c:pt idx="118">
                  <c:v>15</c:v>
                </c:pt>
                <c:pt idx="119">
                  <c:v>16</c:v>
                </c:pt>
                <c:pt idx="120">
                  <c:v>17</c:v>
                </c:pt>
                <c:pt idx="121">
                  <c:v>18</c:v>
                </c:pt>
                <c:pt idx="122">
                  <c:v>19</c:v>
                </c:pt>
                <c:pt idx="123">
                  <c:v>20</c:v>
                </c:pt>
                <c:pt idx="124">
                  <c:v>21</c:v>
                </c:pt>
                <c:pt idx="125">
                  <c:v>22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4</c:v>
                </c:pt>
                <c:pt idx="130">
                  <c:v>5</c:v>
                </c:pt>
                <c:pt idx="131">
                  <c:v>6</c:v>
                </c:pt>
                <c:pt idx="132">
                  <c:v>7</c:v>
                </c:pt>
                <c:pt idx="133">
                  <c:v>8</c:v>
                </c:pt>
                <c:pt idx="134">
                  <c:v>9</c:v>
                </c:pt>
                <c:pt idx="135">
                  <c:v>10</c:v>
                </c:pt>
                <c:pt idx="136">
                  <c:v>11</c:v>
                </c:pt>
                <c:pt idx="137">
                  <c:v>12</c:v>
                </c:pt>
                <c:pt idx="138">
                  <c:v>13</c:v>
                </c:pt>
                <c:pt idx="139">
                  <c:v>14</c:v>
                </c:pt>
                <c:pt idx="140">
                  <c:v>15</c:v>
                </c:pt>
                <c:pt idx="141">
                  <c:v>16</c:v>
                </c:pt>
                <c:pt idx="142">
                  <c:v>17</c:v>
                </c:pt>
                <c:pt idx="143">
                  <c:v>18</c:v>
                </c:pt>
                <c:pt idx="144">
                  <c:v>19</c:v>
                </c:pt>
                <c:pt idx="145">
                  <c:v>20</c:v>
                </c:pt>
                <c:pt idx="146">
                  <c:v>21</c:v>
                </c:pt>
                <c:pt idx="147">
                  <c:v>22</c:v>
                </c:pt>
                <c:pt idx="148">
                  <c:v>1</c:v>
                </c:pt>
                <c:pt idx="149">
                  <c:v>2</c:v>
                </c:pt>
                <c:pt idx="150">
                  <c:v>3</c:v>
                </c:pt>
                <c:pt idx="151">
                  <c:v>4</c:v>
                </c:pt>
                <c:pt idx="152">
                  <c:v>5</c:v>
                </c:pt>
                <c:pt idx="153">
                  <c:v>6</c:v>
                </c:pt>
                <c:pt idx="154">
                  <c:v>7</c:v>
                </c:pt>
                <c:pt idx="155">
                  <c:v>8</c:v>
                </c:pt>
                <c:pt idx="156">
                  <c:v>9</c:v>
                </c:pt>
                <c:pt idx="157">
                  <c:v>10</c:v>
                </c:pt>
                <c:pt idx="158">
                  <c:v>11</c:v>
                </c:pt>
                <c:pt idx="159">
                  <c:v>12</c:v>
                </c:pt>
                <c:pt idx="160">
                  <c:v>13</c:v>
                </c:pt>
                <c:pt idx="161">
                  <c:v>14</c:v>
                </c:pt>
                <c:pt idx="162">
                  <c:v>15</c:v>
                </c:pt>
                <c:pt idx="163">
                  <c:v>16</c:v>
                </c:pt>
                <c:pt idx="164">
                  <c:v>17</c:v>
                </c:pt>
                <c:pt idx="165">
                  <c:v>18</c:v>
                </c:pt>
                <c:pt idx="166">
                  <c:v>19</c:v>
                </c:pt>
                <c:pt idx="167">
                  <c:v>20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13</c:v>
                </c:pt>
                <c:pt idx="181">
                  <c:v>14</c:v>
                </c:pt>
                <c:pt idx="182">
                  <c:v>15</c:v>
                </c:pt>
                <c:pt idx="183">
                  <c:v>16</c:v>
                </c:pt>
                <c:pt idx="184">
                  <c:v>17</c:v>
                </c:pt>
                <c:pt idx="185">
                  <c:v>18</c:v>
                </c:pt>
                <c:pt idx="186">
                  <c:v>19</c:v>
                </c:pt>
                <c:pt idx="187">
                  <c:v>20</c:v>
                </c:pt>
                <c:pt idx="188">
                  <c:v>21</c:v>
                </c:pt>
                <c:pt idx="189">
                  <c:v>22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9</c:v>
                </c:pt>
                <c:pt idx="199">
                  <c:v>10</c:v>
                </c:pt>
                <c:pt idx="200">
                  <c:v>11</c:v>
                </c:pt>
                <c:pt idx="201">
                  <c:v>12</c:v>
                </c:pt>
                <c:pt idx="202">
                  <c:v>13</c:v>
                </c:pt>
                <c:pt idx="203">
                  <c:v>14</c:v>
                </c:pt>
                <c:pt idx="204">
                  <c:v>15</c:v>
                </c:pt>
                <c:pt idx="205">
                  <c:v>16</c:v>
                </c:pt>
                <c:pt idx="206">
                  <c:v>17</c:v>
                </c:pt>
                <c:pt idx="207">
                  <c:v>18</c:v>
                </c:pt>
                <c:pt idx="208">
                  <c:v>19</c:v>
                </c:pt>
                <c:pt idx="209">
                  <c:v>1</c:v>
                </c:pt>
                <c:pt idx="210">
                  <c:v>2</c:v>
                </c:pt>
                <c:pt idx="211">
                  <c:v>3</c:v>
                </c:pt>
                <c:pt idx="212">
                  <c:v>4</c:v>
                </c:pt>
                <c:pt idx="213">
                  <c:v>5</c:v>
                </c:pt>
                <c:pt idx="214">
                  <c:v>6</c:v>
                </c:pt>
                <c:pt idx="215">
                  <c:v>7</c:v>
                </c:pt>
                <c:pt idx="216">
                  <c:v>8</c:v>
                </c:pt>
                <c:pt idx="217">
                  <c:v>9</c:v>
                </c:pt>
                <c:pt idx="218">
                  <c:v>10</c:v>
                </c:pt>
                <c:pt idx="219">
                  <c:v>11</c:v>
                </c:pt>
                <c:pt idx="220">
                  <c:v>12</c:v>
                </c:pt>
                <c:pt idx="221">
                  <c:v>13</c:v>
                </c:pt>
                <c:pt idx="222">
                  <c:v>14</c:v>
                </c:pt>
                <c:pt idx="223">
                  <c:v>15</c:v>
                </c:pt>
                <c:pt idx="224">
                  <c:v>16</c:v>
                </c:pt>
                <c:pt idx="225">
                  <c:v>17</c:v>
                </c:pt>
                <c:pt idx="226">
                  <c:v>18</c:v>
                </c:pt>
                <c:pt idx="227">
                  <c:v>19</c:v>
                </c:pt>
                <c:pt idx="228">
                  <c:v>20</c:v>
                </c:pt>
                <c:pt idx="229">
                  <c:v>21</c:v>
                </c:pt>
                <c:pt idx="230">
                  <c:v>1</c:v>
                </c:pt>
                <c:pt idx="231">
                  <c:v>2</c:v>
                </c:pt>
                <c:pt idx="232">
                  <c:v>3</c:v>
                </c:pt>
                <c:pt idx="233">
                  <c:v>4</c:v>
                </c:pt>
                <c:pt idx="234">
                  <c:v>5</c:v>
                </c:pt>
                <c:pt idx="235">
                  <c:v>6</c:v>
                </c:pt>
                <c:pt idx="236">
                  <c:v>7</c:v>
                </c:pt>
                <c:pt idx="237">
                  <c:v>8</c:v>
                </c:pt>
                <c:pt idx="238">
                  <c:v>9</c:v>
                </c:pt>
                <c:pt idx="239">
                  <c:v>10</c:v>
                </c:pt>
                <c:pt idx="240">
                  <c:v>11</c:v>
                </c:pt>
                <c:pt idx="241">
                  <c:v>12</c:v>
                </c:pt>
                <c:pt idx="242">
                  <c:v>13</c:v>
                </c:pt>
                <c:pt idx="243">
                  <c:v>14</c:v>
                </c:pt>
                <c:pt idx="244">
                  <c:v>15</c:v>
                </c:pt>
                <c:pt idx="245">
                  <c:v>16</c:v>
                </c:pt>
                <c:pt idx="246">
                  <c:v>17</c:v>
                </c:pt>
                <c:pt idx="247">
                  <c:v>18</c:v>
                </c:pt>
                <c:pt idx="248">
                  <c:v>19</c:v>
                </c:pt>
                <c:pt idx="249">
                  <c:v>20</c:v>
                </c:pt>
                <c:pt idx="250">
                  <c:v>21</c:v>
                </c:pt>
                <c:pt idx="251">
                  <c:v>1</c:v>
                </c:pt>
                <c:pt idx="252">
                  <c:v>2</c:v>
                </c:pt>
                <c:pt idx="253">
                  <c:v>3</c:v>
                </c:pt>
                <c:pt idx="254">
                  <c:v>4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8</c:v>
                </c:pt>
                <c:pt idx="259">
                  <c:v>9</c:v>
                </c:pt>
                <c:pt idx="260">
                  <c:v>10</c:v>
                </c:pt>
                <c:pt idx="261">
                  <c:v>11</c:v>
                </c:pt>
                <c:pt idx="262">
                  <c:v>12</c:v>
                </c:pt>
                <c:pt idx="263">
                  <c:v>13</c:v>
                </c:pt>
                <c:pt idx="264">
                  <c:v>14</c:v>
                </c:pt>
                <c:pt idx="265">
                  <c:v>15</c:v>
                </c:pt>
                <c:pt idx="266">
                  <c:v>16</c:v>
                </c:pt>
                <c:pt idx="267">
                  <c:v>17</c:v>
                </c:pt>
                <c:pt idx="268">
                  <c:v>18</c:v>
                </c:pt>
                <c:pt idx="269">
                  <c:v>19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5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10</c:v>
                </c:pt>
                <c:pt idx="280">
                  <c:v>11</c:v>
                </c:pt>
                <c:pt idx="281">
                  <c:v>12</c:v>
                </c:pt>
                <c:pt idx="282">
                  <c:v>13</c:v>
                </c:pt>
                <c:pt idx="283">
                  <c:v>14</c:v>
                </c:pt>
                <c:pt idx="284">
                  <c:v>15</c:v>
                </c:pt>
                <c:pt idx="285">
                  <c:v>16</c:v>
                </c:pt>
                <c:pt idx="286">
                  <c:v>17</c:v>
                </c:pt>
                <c:pt idx="287">
                  <c:v>18</c:v>
                </c:pt>
                <c:pt idx="288">
                  <c:v>19</c:v>
                </c:pt>
                <c:pt idx="289">
                  <c:v>20</c:v>
                </c:pt>
                <c:pt idx="290">
                  <c:v>21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8</c:v>
                </c:pt>
                <c:pt idx="299">
                  <c:v>9</c:v>
                </c:pt>
                <c:pt idx="300">
                  <c:v>10</c:v>
                </c:pt>
                <c:pt idx="301">
                  <c:v>11</c:v>
                </c:pt>
                <c:pt idx="302">
                  <c:v>12</c:v>
                </c:pt>
                <c:pt idx="303">
                  <c:v>13</c:v>
                </c:pt>
                <c:pt idx="304">
                  <c:v>14</c:v>
                </c:pt>
                <c:pt idx="305">
                  <c:v>15</c:v>
                </c:pt>
                <c:pt idx="306">
                  <c:v>16</c:v>
                </c:pt>
                <c:pt idx="307">
                  <c:v>17</c:v>
                </c:pt>
                <c:pt idx="308">
                  <c:v>18</c:v>
                </c:pt>
                <c:pt idx="309">
                  <c:v>19</c:v>
                </c:pt>
                <c:pt idx="310">
                  <c:v>20</c:v>
                </c:pt>
                <c:pt idx="311">
                  <c:v>21</c:v>
                </c:pt>
                <c:pt idx="312">
                  <c:v>22</c:v>
                </c:pt>
                <c:pt idx="313">
                  <c:v>1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6</c:v>
                </c:pt>
                <c:pt idx="319">
                  <c:v>7</c:v>
                </c:pt>
                <c:pt idx="320">
                  <c:v>8</c:v>
                </c:pt>
                <c:pt idx="321">
                  <c:v>9</c:v>
                </c:pt>
                <c:pt idx="322">
                  <c:v>10</c:v>
                </c:pt>
                <c:pt idx="323">
                  <c:v>11</c:v>
                </c:pt>
                <c:pt idx="324">
                  <c:v>12</c:v>
                </c:pt>
                <c:pt idx="325">
                  <c:v>13</c:v>
                </c:pt>
                <c:pt idx="326">
                  <c:v>14</c:v>
                </c:pt>
                <c:pt idx="327">
                  <c:v>15</c:v>
                </c:pt>
                <c:pt idx="328">
                  <c:v>16</c:v>
                </c:pt>
                <c:pt idx="329">
                  <c:v>17</c:v>
                </c:pt>
                <c:pt idx="330">
                  <c:v>18</c:v>
                </c:pt>
                <c:pt idx="331">
                  <c:v>19</c:v>
                </c:pt>
                <c:pt idx="332">
                  <c:v>20</c:v>
                </c:pt>
                <c:pt idx="333">
                  <c:v>21</c:v>
                </c:pt>
                <c:pt idx="334">
                  <c:v>1</c:v>
                </c:pt>
                <c:pt idx="335">
                  <c:v>2</c:v>
                </c:pt>
                <c:pt idx="336">
                  <c:v>3</c:v>
                </c:pt>
                <c:pt idx="337">
                  <c:v>4</c:v>
                </c:pt>
                <c:pt idx="338">
                  <c:v>5</c:v>
                </c:pt>
                <c:pt idx="339">
                  <c:v>6</c:v>
                </c:pt>
                <c:pt idx="340">
                  <c:v>7</c:v>
                </c:pt>
                <c:pt idx="341">
                  <c:v>8</c:v>
                </c:pt>
                <c:pt idx="342">
                  <c:v>9</c:v>
                </c:pt>
                <c:pt idx="343">
                  <c:v>10</c:v>
                </c:pt>
                <c:pt idx="344">
                  <c:v>11</c:v>
                </c:pt>
                <c:pt idx="345">
                  <c:v>12</c:v>
                </c:pt>
                <c:pt idx="346">
                  <c:v>13</c:v>
                </c:pt>
                <c:pt idx="347">
                  <c:v>14</c:v>
                </c:pt>
                <c:pt idx="348">
                  <c:v>15</c:v>
                </c:pt>
                <c:pt idx="349">
                  <c:v>16</c:v>
                </c:pt>
                <c:pt idx="350">
                  <c:v>17</c:v>
                </c:pt>
                <c:pt idx="351">
                  <c:v>18</c:v>
                </c:pt>
                <c:pt idx="352">
                  <c:v>19</c:v>
                </c:pt>
                <c:pt idx="353">
                  <c:v>20</c:v>
                </c:pt>
                <c:pt idx="354">
                  <c:v>21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4</c:v>
                </c:pt>
                <c:pt idx="359">
                  <c:v>5</c:v>
                </c:pt>
                <c:pt idx="360">
                  <c:v>6</c:v>
                </c:pt>
                <c:pt idx="361">
                  <c:v>7</c:v>
                </c:pt>
                <c:pt idx="362">
                  <c:v>8</c:v>
                </c:pt>
                <c:pt idx="363">
                  <c:v>9</c:v>
                </c:pt>
                <c:pt idx="364">
                  <c:v>10</c:v>
                </c:pt>
                <c:pt idx="365">
                  <c:v>11</c:v>
                </c:pt>
                <c:pt idx="366">
                  <c:v>12</c:v>
                </c:pt>
                <c:pt idx="367">
                  <c:v>13</c:v>
                </c:pt>
                <c:pt idx="368">
                  <c:v>14</c:v>
                </c:pt>
                <c:pt idx="369">
                  <c:v>15</c:v>
                </c:pt>
                <c:pt idx="370">
                  <c:v>16</c:v>
                </c:pt>
                <c:pt idx="371">
                  <c:v>17</c:v>
                </c:pt>
                <c:pt idx="372">
                  <c:v>18</c:v>
                </c:pt>
                <c:pt idx="373">
                  <c:v>19</c:v>
                </c:pt>
                <c:pt idx="374">
                  <c:v>20</c:v>
                </c:pt>
                <c:pt idx="375">
                  <c:v>21</c:v>
                </c:pt>
                <c:pt idx="376">
                  <c:v>22</c:v>
                </c:pt>
                <c:pt idx="377">
                  <c:v>1</c:v>
                </c:pt>
                <c:pt idx="378">
                  <c:v>2</c:v>
                </c:pt>
                <c:pt idx="379">
                  <c:v>3</c:v>
                </c:pt>
                <c:pt idx="380">
                  <c:v>4</c:v>
                </c:pt>
                <c:pt idx="381">
                  <c:v>5</c:v>
                </c:pt>
                <c:pt idx="382">
                  <c:v>6</c:v>
                </c:pt>
                <c:pt idx="383">
                  <c:v>7</c:v>
                </c:pt>
                <c:pt idx="384">
                  <c:v>8</c:v>
                </c:pt>
                <c:pt idx="385">
                  <c:v>9</c:v>
                </c:pt>
                <c:pt idx="386">
                  <c:v>10</c:v>
                </c:pt>
                <c:pt idx="387">
                  <c:v>11</c:v>
                </c:pt>
                <c:pt idx="388">
                  <c:v>12</c:v>
                </c:pt>
                <c:pt idx="389">
                  <c:v>13</c:v>
                </c:pt>
                <c:pt idx="390">
                  <c:v>14</c:v>
                </c:pt>
                <c:pt idx="391">
                  <c:v>15</c:v>
                </c:pt>
                <c:pt idx="392">
                  <c:v>16</c:v>
                </c:pt>
                <c:pt idx="393">
                  <c:v>17</c:v>
                </c:pt>
                <c:pt idx="394">
                  <c:v>18</c:v>
                </c:pt>
                <c:pt idx="395">
                  <c:v>19</c:v>
                </c:pt>
                <c:pt idx="396">
                  <c:v>20</c:v>
                </c:pt>
                <c:pt idx="397">
                  <c:v>21</c:v>
                </c:pt>
                <c:pt idx="398">
                  <c:v>1</c:v>
                </c:pt>
                <c:pt idx="399">
                  <c:v>2</c:v>
                </c:pt>
                <c:pt idx="400">
                  <c:v>3</c:v>
                </c:pt>
                <c:pt idx="401">
                  <c:v>4</c:v>
                </c:pt>
                <c:pt idx="402">
                  <c:v>5</c:v>
                </c:pt>
                <c:pt idx="403">
                  <c:v>6</c:v>
                </c:pt>
                <c:pt idx="404">
                  <c:v>7</c:v>
                </c:pt>
                <c:pt idx="405">
                  <c:v>8</c:v>
                </c:pt>
                <c:pt idx="406">
                  <c:v>9</c:v>
                </c:pt>
                <c:pt idx="407">
                  <c:v>10</c:v>
                </c:pt>
                <c:pt idx="408">
                  <c:v>11</c:v>
                </c:pt>
                <c:pt idx="409">
                  <c:v>12</c:v>
                </c:pt>
                <c:pt idx="410">
                  <c:v>13</c:v>
                </c:pt>
                <c:pt idx="411">
                  <c:v>14</c:v>
                </c:pt>
                <c:pt idx="412">
                  <c:v>15</c:v>
                </c:pt>
                <c:pt idx="413">
                  <c:v>16</c:v>
                </c:pt>
                <c:pt idx="414">
                  <c:v>17</c:v>
                </c:pt>
                <c:pt idx="415">
                  <c:v>18</c:v>
                </c:pt>
                <c:pt idx="416">
                  <c:v>19</c:v>
                </c:pt>
                <c:pt idx="417">
                  <c:v>20</c:v>
                </c:pt>
                <c:pt idx="418">
                  <c:v>1</c:v>
                </c:pt>
                <c:pt idx="419">
                  <c:v>2</c:v>
                </c:pt>
                <c:pt idx="420">
                  <c:v>3</c:v>
                </c:pt>
                <c:pt idx="421">
                  <c:v>4</c:v>
                </c:pt>
                <c:pt idx="422">
                  <c:v>5</c:v>
                </c:pt>
                <c:pt idx="423">
                  <c:v>6</c:v>
                </c:pt>
                <c:pt idx="424">
                  <c:v>7</c:v>
                </c:pt>
                <c:pt idx="425">
                  <c:v>8</c:v>
                </c:pt>
                <c:pt idx="426">
                  <c:v>9</c:v>
                </c:pt>
                <c:pt idx="427">
                  <c:v>10</c:v>
                </c:pt>
                <c:pt idx="428">
                  <c:v>11</c:v>
                </c:pt>
                <c:pt idx="429">
                  <c:v>12</c:v>
                </c:pt>
                <c:pt idx="430">
                  <c:v>13</c:v>
                </c:pt>
                <c:pt idx="431">
                  <c:v>14</c:v>
                </c:pt>
                <c:pt idx="432">
                  <c:v>15</c:v>
                </c:pt>
                <c:pt idx="433">
                  <c:v>16</c:v>
                </c:pt>
                <c:pt idx="434">
                  <c:v>17</c:v>
                </c:pt>
                <c:pt idx="435">
                  <c:v>18</c:v>
                </c:pt>
                <c:pt idx="436">
                  <c:v>19</c:v>
                </c:pt>
                <c:pt idx="437">
                  <c:v>20</c:v>
                </c:pt>
                <c:pt idx="438">
                  <c:v>21</c:v>
                </c:pt>
                <c:pt idx="439">
                  <c:v>22</c:v>
                </c:pt>
                <c:pt idx="440">
                  <c:v>1</c:v>
                </c:pt>
                <c:pt idx="441">
                  <c:v>2</c:v>
                </c:pt>
                <c:pt idx="442">
                  <c:v>3</c:v>
                </c:pt>
                <c:pt idx="443">
                  <c:v>4</c:v>
                </c:pt>
                <c:pt idx="444">
                  <c:v>5</c:v>
                </c:pt>
                <c:pt idx="445">
                  <c:v>6</c:v>
                </c:pt>
                <c:pt idx="446">
                  <c:v>7</c:v>
                </c:pt>
                <c:pt idx="447">
                  <c:v>8</c:v>
                </c:pt>
                <c:pt idx="448">
                  <c:v>9</c:v>
                </c:pt>
                <c:pt idx="449">
                  <c:v>10</c:v>
                </c:pt>
                <c:pt idx="450">
                  <c:v>11</c:v>
                </c:pt>
                <c:pt idx="451">
                  <c:v>12</c:v>
                </c:pt>
                <c:pt idx="452">
                  <c:v>13</c:v>
                </c:pt>
                <c:pt idx="453">
                  <c:v>14</c:v>
                </c:pt>
                <c:pt idx="454">
                  <c:v>15</c:v>
                </c:pt>
                <c:pt idx="455">
                  <c:v>16</c:v>
                </c:pt>
                <c:pt idx="456">
                  <c:v>17</c:v>
                </c:pt>
                <c:pt idx="457">
                  <c:v>18</c:v>
                </c:pt>
                <c:pt idx="458">
                  <c:v>1</c:v>
                </c:pt>
                <c:pt idx="459">
                  <c:v>2</c:v>
                </c:pt>
                <c:pt idx="460">
                  <c:v>3</c:v>
                </c:pt>
                <c:pt idx="461">
                  <c:v>4</c:v>
                </c:pt>
                <c:pt idx="462">
                  <c:v>5</c:v>
                </c:pt>
                <c:pt idx="463">
                  <c:v>6</c:v>
                </c:pt>
                <c:pt idx="464">
                  <c:v>7</c:v>
                </c:pt>
                <c:pt idx="465">
                  <c:v>8</c:v>
                </c:pt>
                <c:pt idx="466">
                  <c:v>9</c:v>
                </c:pt>
                <c:pt idx="467">
                  <c:v>10</c:v>
                </c:pt>
                <c:pt idx="468">
                  <c:v>11</c:v>
                </c:pt>
                <c:pt idx="469">
                  <c:v>12</c:v>
                </c:pt>
                <c:pt idx="470">
                  <c:v>13</c:v>
                </c:pt>
                <c:pt idx="471">
                  <c:v>14</c:v>
                </c:pt>
                <c:pt idx="472">
                  <c:v>15</c:v>
                </c:pt>
                <c:pt idx="473">
                  <c:v>16</c:v>
                </c:pt>
                <c:pt idx="474">
                  <c:v>17</c:v>
                </c:pt>
                <c:pt idx="475">
                  <c:v>18</c:v>
                </c:pt>
                <c:pt idx="476">
                  <c:v>19</c:v>
                </c:pt>
                <c:pt idx="477">
                  <c:v>20</c:v>
                </c:pt>
                <c:pt idx="478">
                  <c:v>21</c:v>
                </c:pt>
                <c:pt idx="479">
                  <c:v>22</c:v>
                </c:pt>
                <c:pt idx="480">
                  <c:v>1</c:v>
                </c:pt>
                <c:pt idx="481">
                  <c:v>2</c:v>
                </c:pt>
                <c:pt idx="482">
                  <c:v>3</c:v>
                </c:pt>
                <c:pt idx="483">
                  <c:v>4</c:v>
                </c:pt>
                <c:pt idx="484">
                  <c:v>5</c:v>
                </c:pt>
                <c:pt idx="485">
                  <c:v>6</c:v>
                </c:pt>
                <c:pt idx="486">
                  <c:v>7</c:v>
                </c:pt>
                <c:pt idx="487">
                  <c:v>8</c:v>
                </c:pt>
                <c:pt idx="488">
                  <c:v>9</c:v>
                </c:pt>
                <c:pt idx="489">
                  <c:v>10</c:v>
                </c:pt>
                <c:pt idx="490">
                  <c:v>11</c:v>
                </c:pt>
                <c:pt idx="491">
                  <c:v>12</c:v>
                </c:pt>
                <c:pt idx="492">
                  <c:v>13</c:v>
                </c:pt>
                <c:pt idx="493">
                  <c:v>14</c:v>
                </c:pt>
                <c:pt idx="494">
                  <c:v>15</c:v>
                </c:pt>
                <c:pt idx="495">
                  <c:v>16</c:v>
                </c:pt>
                <c:pt idx="496">
                  <c:v>17</c:v>
                </c:pt>
                <c:pt idx="497">
                  <c:v>18</c:v>
                </c:pt>
                <c:pt idx="498">
                  <c:v>19</c:v>
                </c:pt>
                <c:pt idx="499">
                  <c:v>1</c:v>
                </c:pt>
                <c:pt idx="500">
                  <c:v>2</c:v>
                </c:pt>
                <c:pt idx="501">
                  <c:v>3</c:v>
                </c:pt>
                <c:pt idx="502">
                  <c:v>4</c:v>
                </c:pt>
                <c:pt idx="503">
                  <c:v>5</c:v>
                </c:pt>
                <c:pt idx="504">
                  <c:v>6</c:v>
                </c:pt>
                <c:pt idx="505">
                  <c:v>7</c:v>
                </c:pt>
                <c:pt idx="506">
                  <c:v>8</c:v>
                </c:pt>
                <c:pt idx="507">
                  <c:v>9</c:v>
                </c:pt>
                <c:pt idx="508">
                  <c:v>10</c:v>
                </c:pt>
                <c:pt idx="509">
                  <c:v>11</c:v>
                </c:pt>
                <c:pt idx="510">
                  <c:v>12</c:v>
                </c:pt>
                <c:pt idx="511">
                  <c:v>13</c:v>
                </c:pt>
                <c:pt idx="512">
                  <c:v>14</c:v>
                </c:pt>
                <c:pt idx="513">
                  <c:v>15</c:v>
                </c:pt>
                <c:pt idx="514">
                  <c:v>16</c:v>
                </c:pt>
                <c:pt idx="515">
                  <c:v>17</c:v>
                </c:pt>
                <c:pt idx="516">
                  <c:v>18</c:v>
                </c:pt>
                <c:pt idx="517">
                  <c:v>19</c:v>
                </c:pt>
                <c:pt idx="518">
                  <c:v>1</c:v>
                </c:pt>
                <c:pt idx="519">
                  <c:v>2</c:v>
                </c:pt>
                <c:pt idx="520">
                  <c:v>3</c:v>
                </c:pt>
                <c:pt idx="521">
                  <c:v>4</c:v>
                </c:pt>
                <c:pt idx="522">
                  <c:v>5</c:v>
                </c:pt>
                <c:pt idx="523">
                  <c:v>6</c:v>
                </c:pt>
                <c:pt idx="524">
                  <c:v>7</c:v>
                </c:pt>
                <c:pt idx="525">
                  <c:v>8</c:v>
                </c:pt>
                <c:pt idx="526">
                  <c:v>9</c:v>
                </c:pt>
                <c:pt idx="527">
                  <c:v>10</c:v>
                </c:pt>
                <c:pt idx="528">
                  <c:v>11</c:v>
                </c:pt>
                <c:pt idx="529">
                  <c:v>12</c:v>
                </c:pt>
                <c:pt idx="530">
                  <c:v>13</c:v>
                </c:pt>
                <c:pt idx="531">
                  <c:v>14</c:v>
                </c:pt>
                <c:pt idx="532">
                  <c:v>15</c:v>
                </c:pt>
                <c:pt idx="533">
                  <c:v>16</c:v>
                </c:pt>
                <c:pt idx="534">
                  <c:v>17</c:v>
                </c:pt>
                <c:pt idx="535">
                  <c:v>18</c:v>
                </c:pt>
                <c:pt idx="536">
                  <c:v>19</c:v>
                </c:pt>
                <c:pt idx="537">
                  <c:v>20</c:v>
                </c:pt>
                <c:pt idx="538">
                  <c:v>21</c:v>
                </c:pt>
                <c:pt idx="539">
                  <c:v>1</c:v>
                </c:pt>
                <c:pt idx="540">
                  <c:v>2</c:v>
                </c:pt>
                <c:pt idx="541">
                  <c:v>3</c:v>
                </c:pt>
                <c:pt idx="542">
                  <c:v>4</c:v>
                </c:pt>
                <c:pt idx="543">
                  <c:v>5</c:v>
                </c:pt>
                <c:pt idx="544">
                  <c:v>6</c:v>
                </c:pt>
                <c:pt idx="545">
                  <c:v>7</c:v>
                </c:pt>
                <c:pt idx="546">
                  <c:v>8</c:v>
                </c:pt>
                <c:pt idx="547">
                  <c:v>9</c:v>
                </c:pt>
                <c:pt idx="548">
                  <c:v>10</c:v>
                </c:pt>
                <c:pt idx="549">
                  <c:v>11</c:v>
                </c:pt>
                <c:pt idx="550">
                  <c:v>12</c:v>
                </c:pt>
                <c:pt idx="551">
                  <c:v>13</c:v>
                </c:pt>
                <c:pt idx="552">
                  <c:v>14</c:v>
                </c:pt>
                <c:pt idx="553">
                  <c:v>15</c:v>
                </c:pt>
                <c:pt idx="554">
                  <c:v>16</c:v>
                </c:pt>
                <c:pt idx="555">
                  <c:v>17</c:v>
                </c:pt>
                <c:pt idx="556">
                  <c:v>18</c:v>
                </c:pt>
                <c:pt idx="557">
                  <c:v>19</c:v>
                </c:pt>
                <c:pt idx="558">
                  <c:v>20</c:v>
                </c:pt>
                <c:pt idx="559">
                  <c:v>21</c:v>
                </c:pt>
                <c:pt idx="560">
                  <c:v>22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4</c:v>
                </c:pt>
                <c:pt idx="565">
                  <c:v>5</c:v>
                </c:pt>
                <c:pt idx="566">
                  <c:v>6</c:v>
                </c:pt>
                <c:pt idx="567">
                  <c:v>7</c:v>
                </c:pt>
                <c:pt idx="568">
                  <c:v>8</c:v>
                </c:pt>
                <c:pt idx="569">
                  <c:v>9</c:v>
                </c:pt>
                <c:pt idx="570">
                  <c:v>10</c:v>
                </c:pt>
                <c:pt idx="571">
                  <c:v>11</c:v>
                </c:pt>
                <c:pt idx="572">
                  <c:v>12</c:v>
                </c:pt>
                <c:pt idx="573">
                  <c:v>13</c:v>
                </c:pt>
                <c:pt idx="574">
                  <c:v>14</c:v>
                </c:pt>
                <c:pt idx="575">
                  <c:v>15</c:v>
                </c:pt>
                <c:pt idx="576">
                  <c:v>16</c:v>
                </c:pt>
                <c:pt idx="577">
                  <c:v>17</c:v>
                </c:pt>
                <c:pt idx="578">
                  <c:v>18</c:v>
                </c:pt>
                <c:pt idx="579">
                  <c:v>19</c:v>
                </c:pt>
                <c:pt idx="580">
                  <c:v>20</c:v>
                </c:pt>
                <c:pt idx="581">
                  <c:v>1</c:v>
                </c:pt>
                <c:pt idx="582">
                  <c:v>2</c:v>
                </c:pt>
                <c:pt idx="583">
                  <c:v>3</c:v>
                </c:pt>
                <c:pt idx="584">
                  <c:v>4</c:v>
                </c:pt>
                <c:pt idx="585">
                  <c:v>5</c:v>
                </c:pt>
                <c:pt idx="586">
                  <c:v>6</c:v>
                </c:pt>
                <c:pt idx="587">
                  <c:v>7</c:v>
                </c:pt>
                <c:pt idx="588">
                  <c:v>8</c:v>
                </c:pt>
                <c:pt idx="589">
                  <c:v>9</c:v>
                </c:pt>
                <c:pt idx="590">
                  <c:v>10</c:v>
                </c:pt>
                <c:pt idx="591">
                  <c:v>11</c:v>
                </c:pt>
                <c:pt idx="592">
                  <c:v>12</c:v>
                </c:pt>
                <c:pt idx="593">
                  <c:v>13</c:v>
                </c:pt>
                <c:pt idx="594">
                  <c:v>14</c:v>
                </c:pt>
                <c:pt idx="595">
                  <c:v>15</c:v>
                </c:pt>
                <c:pt idx="596">
                  <c:v>16</c:v>
                </c:pt>
                <c:pt idx="597">
                  <c:v>17</c:v>
                </c:pt>
                <c:pt idx="598">
                  <c:v>18</c:v>
                </c:pt>
                <c:pt idx="599">
                  <c:v>19</c:v>
                </c:pt>
                <c:pt idx="600">
                  <c:v>20</c:v>
                </c:pt>
                <c:pt idx="601">
                  <c:v>21</c:v>
                </c:pt>
                <c:pt idx="602">
                  <c:v>22</c:v>
                </c:pt>
                <c:pt idx="603">
                  <c:v>1</c:v>
                </c:pt>
                <c:pt idx="604">
                  <c:v>2</c:v>
                </c:pt>
                <c:pt idx="605">
                  <c:v>3</c:v>
                </c:pt>
                <c:pt idx="606">
                  <c:v>4</c:v>
                </c:pt>
                <c:pt idx="607">
                  <c:v>5</c:v>
                </c:pt>
                <c:pt idx="608">
                  <c:v>6</c:v>
                </c:pt>
                <c:pt idx="609">
                  <c:v>7</c:v>
                </c:pt>
                <c:pt idx="610">
                  <c:v>8</c:v>
                </c:pt>
                <c:pt idx="611">
                  <c:v>9</c:v>
                </c:pt>
                <c:pt idx="612">
                  <c:v>10</c:v>
                </c:pt>
                <c:pt idx="613">
                  <c:v>11</c:v>
                </c:pt>
                <c:pt idx="614">
                  <c:v>12</c:v>
                </c:pt>
                <c:pt idx="615">
                  <c:v>13</c:v>
                </c:pt>
                <c:pt idx="616">
                  <c:v>14</c:v>
                </c:pt>
                <c:pt idx="617">
                  <c:v>15</c:v>
                </c:pt>
                <c:pt idx="618">
                  <c:v>16</c:v>
                </c:pt>
                <c:pt idx="619">
                  <c:v>17</c:v>
                </c:pt>
                <c:pt idx="620">
                  <c:v>18</c:v>
                </c:pt>
                <c:pt idx="621">
                  <c:v>19</c:v>
                </c:pt>
                <c:pt idx="622">
                  <c:v>20</c:v>
                </c:pt>
                <c:pt idx="623">
                  <c:v>21</c:v>
                </c:pt>
                <c:pt idx="624">
                  <c:v>22</c:v>
                </c:pt>
                <c:pt idx="625">
                  <c:v>23</c:v>
                </c:pt>
                <c:pt idx="626">
                  <c:v>1</c:v>
                </c:pt>
                <c:pt idx="627">
                  <c:v>2</c:v>
                </c:pt>
                <c:pt idx="628">
                  <c:v>3</c:v>
                </c:pt>
                <c:pt idx="629">
                  <c:v>4</c:v>
                </c:pt>
                <c:pt idx="630">
                  <c:v>5</c:v>
                </c:pt>
                <c:pt idx="631">
                  <c:v>6</c:v>
                </c:pt>
                <c:pt idx="632">
                  <c:v>7</c:v>
                </c:pt>
                <c:pt idx="633">
                  <c:v>8</c:v>
                </c:pt>
                <c:pt idx="634">
                  <c:v>9</c:v>
                </c:pt>
                <c:pt idx="635">
                  <c:v>10</c:v>
                </c:pt>
                <c:pt idx="636">
                  <c:v>11</c:v>
                </c:pt>
                <c:pt idx="637">
                  <c:v>12</c:v>
                </c:pt>
                <c:pt idx="638">
                  <c:v>13</c:v>
                </c:pt>
                <c:pt idx="639">
                  <c:v>14</c:v>
                </c:pt>
                <c:pt idx="640">
                  <c:v>15</c:v>
                </c:pt>
                <c:pt idx="641">
                  <c:v>16</c:v>
                </c:pt>
                <c:pt idx="642">
                  <c:v>17</c:v>
                </c:pt>
                <c:pt idx="643">
                  <c:v>18</c:v>
                </c:pt>
                <c:pt idx="644">
                  <c:v>19</c:v>
                </c:pt>
                <c:pt idx="645">
                  <c:v>20</c:v>
                </c:pt>
                <c:pt idx="646">
                  <c:v>21</c:v>
                </c:pt>
                <c:pt idx="647">
                  <c:v>1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5</c:v>
                </c:pt>
                <c:pt idx="652">
                  <c:v>6</c:v>
                </c:pt>
                <c:pt idx="653">
                  <c:v>7</c:v>
                </c:pt>
                <c:pt idx="654">
                  <c:v>8</c:v>
                </c:pt>
                <c:pt idx="655">
                  <c:v>9</c:v>
                </c:pt>
                <c:pt idx="656">
                  <c:v>10</c:v>
                </c:pt>
                <c:pt idx="657">
                  <c:v>11</c:v>
                </c:pt>
                <c:pt idx="658">
                  <c:v>12</c:v>
                </c:pt>
                <c:pt idx="659">
                  <c:v>13</c:v>
                </c:pt>
                <c:pt idx="660">
                  <c:v>14</c:v>
                </c:pt>
                <c:pt idx="661">
                  <c:v>15</c:v>
                </c:pt>
                <c:pt idx="662">
                  <c:v>16</c:v>
                </c:pt>
                <c:pt idx="663">
                  <c:v>17</c:v>
                </c:pt>
                <c:pt idx="664">
                  <c:v>18</c:v>
                </c:pt>
                <c:pt idx="665">
                  <c:v>19</c:v>
                </c:pt>
                <c:pt idx="666">
                  <c:v>20</c:v>
                </c:pt>
                <c:pt idx="667">
                  <c:v>21</c:v>
                </c:pt>
                <c:pt idx="668">
                  <c:v>1</c:v>
                </c:pt>
                <c:pt idx="669">
                  <c:v>2</c:v>
                </c:pt>
                <c:pt idx="670">
                  <c:v>3</c:v>
                </c:pt>
                <c:pt idx="671">
                  <c:v>4</c:v>
                </c:pt>
                <c:pt idx="672">
                  <c:v>5</c:v>
                </c:pt>
                <c:pt idx="673">
                  <c:v>6</c:v>
                </c:pt>
                <c:pt idx="674">
                  <c:v>7</c:v>
                </c:pt>
                <c:pt idx="675">
                  <c:v>8</c:v>
                </c:pt>
                <c:pt idx="676">
                  <c:v>9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13</c:v>
                </c:pt>
                <c:pt idx="681">
                  <c:v>14</c:v>
                </c:pt>
                <c:pt idx="682">
                  <c:v>15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19</c:v>
                </c:pt>
                <c:pt idx="687">
                  <c:v>20</c:v>
                </c:pt>
                <c:pt idx="688">
                  <c:v>21</c:v>
                </c:pt>
                <c:pt idx="689">
                  <c:v>1</c:v>
                </c:pt>
                <c:pt idx="690">
                  <c:v>2</c:v>
                </c:pt>
                <c:pt idx="691">
                  <c:v>3</c:v>
                </c:pt>
                <c:pt idx="692">
                  <c:v>4</c:v>
                </c:pt>
                <c:pt idx="693">
                  <c:v>5</c:v>
                </c:pt>
                <c:pt idx="694">
                  <c:v>6</c:v>
                </c:pt>
                <c:pt idx="695">
                  <c:v>7</c:v>
                </c:pt>
                <c:pt idx="696">
                  <c:v>8</c:v>
                </c:pt>
                <c:pt idx="697">
                  <c:v>9</c:v>
                </c:pt>
                <c:pt idx="698">
                  <c:v>10</c:v>
                </c:pt>
                <c:pt idx="699">
                  <c:v>11</c:v>
                </c:pt>
                <c:pt idx="700">
                  <c:v>12</c:v>
                </c:pt>
                <c:pt idx="701">
                  <c:v>13</c:v>
                </c:pt>
                <c:pt idx="702">
                  <c:v>14</c:v>
                </c:pt>
                <c:pt idx="703">
                  <c:v>15</c:v>
                </c:pt>
                <c:pt idx="704">
                  <c:v>16</c:v>
                </c:pt>
                <c:pt idx="705">
                  <c:v>17</c:v>
                </c:pt>
                <c:pt idx="706">
                  <c:v>18</c:v>
                </c:pt>
                <c:pt idx="707">
                  <c:v>19</c:v>
                </c:pt>
                <c:pt idx="708">
                  <c:v>1</c:v>
                </c:pt>
                <c:pt idx="709">
                  <c:v>2</c:v>
                </c:pt>
                <c:pt idx="710">
                  <c:v>3</c:v>
                </c:pt>
                <c:pt idx="711">
                  <c:v>4</c:v>
                </c:pt>
                <c:pt idx="712">
                  <c:v>5</c:v>
                </c:pt>
                <c:pt idx="713">
                  <c:v>6</c:v>
                </c:pt>
                <c:pt idx="714">
                  <c:v>7</c:v>
                </c:pt>
                <c:pt idx="715">
                  <c:v>8</c:v>
                </c:pt>
                <c:pt idx="716">
                  <c:v>9</c:v>
                </c:pt>
                <c:pt idx="717">
                  <c:v>10</c:v>
                </c:pt>
                <c:pt idx="718">
                  <c:v>11</c:v>
                </c:pt>
                <c:pt idx="719">
                  <c:v>12</c:v>
                </c:pt>
                <c:pt idx="720">
                  <c:v>13</c:v>
                </c:pt>
                <c:pt idx="721">
                  <c:v>14</c:v>
                </c:pt>
                <c:pt idx="722">
                  <c:v>15</c:v>
                </c:pt>
                <c:pt idx="723">
                  <c:v>16</c:v>
                </c:pt>
                <c:pt idx="724">
                  <c:v>17</c:v>
                </c:pt>
                <c:pt idx="725">
                  <c:v>18</c:v>
                </c:pt>
                <c:pt idx="726">
                  <c:v>19</c:v>
                </c:pt>
                <c:pt idx="727">
                  <c:v>20</c:v>
                </c:pt>
                <c:pt idx="728">
                  <c:v>21</c:v>
                </c:pt>
                <c:pt idx="729">
                  <c:v>22</c:v>
                </c:pt>
                <c:pt idx="730">
                  <c:v>1</c:v>
                </c:pt>
                <c:pt idx="731">
                  <c:v>2</c:v>
                </c:pt>
                <c:pt idx="732">
                  <c:v>3</c:v>
                </c:pt>
                <c:pt idx="733">
                  <c:v>4</c:v>
                </c:pt>
                <c:pt idx="734">
                  <c:v>5</c:v>
                </c:pt>
                <c:pt idx="735">
                  <c:v>6</c:v>
                </c:pt>
                <c:pt idx="736">
                  <c:v>7</c:v>
                </c:pt>
                <c:pt idx="737">
                  <c:v>8</c:v>
                </c:pt>
                <c:pt idx="738">
                  <c:v>9</c:v>
                </c:pt>
                <c:pt idx="739">
                  <c:v>10</c:v>
                </c:pt>
                <c:pt idx="740">
                  <c:v>11</c:v>
                </c:pt>
                <c:pt idx="741">
                  <c:v>12</c:v>
                </c:pt>
                <c:pt idx="742">
                  <c:v>13</c:v>
                </c:pt>
                <c:pt idx="743">
                  <c:v>14</c:v>
                </c:pt>
                <c:pt idx="744">
                  <c:v>15</c:v>
                </c:pt>
                <c:pt idx="745">
                  <c:v>16</c:v>
                </c:pt>
                <c:pt idx="746">
                  <c:v>17</c:v>
                </c:pt>
                <c:pt idx="747">
                  <c:v>18</c:v>
                </c:pt>
                <c:pt idx="748">
                  <c:v>19</c:v>
                </c:pt>
                <c:pt idx="749">
                  <c:v>1</c:v>
                </c:pt>
                <c:pt idx="750">
                  <c:v>2</c:v>
                </c:pt>
                <c:pt idx="751">
                  <c:v>3</c:v>
                </c:pt>
                <c:pt idx="752">
                  <c:v>4</c:v>
                </c:pt>
                <c:pt idx="753">
                  <c:v>5</c:v>
                </c:pt>
                <c:pt idx="754">
                  <c:v>6</c:v>
                </c:pt>
                <c:pt idx="755">
                  <c:v>7</c:v>
                </c:pt>
                <c:pt idx="756">
                  <c:v>8</c:v>
                </c:pt>
                <c:pt idx="757">
                  <c:v>9</c:v>
                </c:pt>
                <c:pt idx="758">
                  <c:v>10</c:v>
                </c:pt>
                <c:pt idx="759">
                  <c:v>11</c:v>
                </c:pt>
                <c:pt idx="760">
                  <c:v>12</c:v>
                </c:pt>
                <c:pt idx="761">
                  <c:v>13</c:v>
                </c:pt>
                <c:pt idx="762">
                  <c:v>14</c:v>
                </c:pt>
                <c:pt idx="763">
                  <c:v>15</c:v>
                </c:pt>
                <c:pt idx="764">
                  <c:v>16</c:v>
                </c:pt>
                <c:pt idx="765">
                  <c:v>17</c:v>
                </c:pt>
                <c:pt idx="766">
                  <c:v>18</c:v>
                </c:pt>
                <c:pt idx="767">
                  <c:v>19</c:v>
                </c:pt>
                <c:pt idx="768">
                  <c:v>20</c:v>
                </c:pt>
                <c:pt idx="769">
                  <c:v>1</c:v>
                </c:pt>
                <c:pt idx="770">
                  <c:v>2</c:v>
                </c:pt>
                <c:pt idx="771">
                  <c:v>3</c:v>
                </c:pt>
                <c:pt idx="772">
                  <c:v>4</c:v>
                </c:pt>
                <c:pt idx="773">
                  <c:v>5</c:v>
                </c:pt>
                <c:pt idx="774">
                  <c:v>6</c:v>
                </c:pt>
                <c:pt idx="775">
                  <c:v>7</c:v>
                </c:pt>
                <c:pt idx="776">
                  <c:v>8</c:v>
                </c:pt>
                <c:pt idx="777">
                  <c:v>9</c:v>
                </c:pt>
                <c:pt idx="778">
                  <c:v>10</c:v>
                </c:pt>
                <c:pt idx="779">
                  <c:v>11</c:v>
                </c:pt>
                <c:pt idx="780">
                  <c:v>12</c:v>
                </c:pt>
                <c:pt idx="781">
                  <c:v>13</c:v>
                </c:pt>
                <c:pt idx="782">
                  <c:v>14</c:v>
                </c:pt>
                <c:pt idx="783">
                  <c:v>15</c:v>
                </c:pt>
                <c:pt idx="784">
                  <c:v>16</c:v>
                </c:pt>
                <c:pt idx="785">
                  <c:v>17</c:v>
                </c:pt>
                <c:pt idx="786">
                  <c:v>18</c:v>
                </c:pt>
                <c:pt idx="787">
                  <c:v>19</c:v>
                </c:pt>
                <c:pt idx="788">
                  <c:v>20</c:v>
                </c:pt>
                <c:pt idx="789">
                  <c:v>21</c:v>
                </c:pt>
                <c:pt idx="790">
                  <c:v>22</c:v>
                </c:pt>
                <c:pt idx="791">
                  <c:v>23</c:v>
                </c:pt>
                <c:pt idx="792">
                  <c:v>1</c:v>
                </c:pt>
                <c:pt idx="793">
                  <c:v>2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6</c:v>
                </c:pt>
                <c:pt idx="798">
                  <c:v>7</c:v>
                </c:pt>
                <c:pt idx="799">
                  <c:v>8</c:v>
                </c:pt>
                <c:pt idx="800">
                  <c:v>9</c:v>
                </c:pt>
                <c:pt idx="801">
                  <c:v>10</c:v>
                </c:pt>
                <c:pt idx="802">
                  <c:v>11</c:v>
                </c:pt>
                <c:pt idx="803">
                  <c:v>12</c:v>
                </c:pt>
                <c:pt idx="804">
                  <c:v>13</c:v>
                </c:pt>
                <c:pt idx="805">
                  <c:v>14</c:v>
                </c:pt>
                <c:pt idx="806">
                  <c:v>15</c:v>
                </c:pt>
                <c:pt idx="807">
                  <c:v>16</c:v>
                </c:pt>
                <c:pt idx="808">
                  <c:v>17</c:v>
                </c:pt>
                <c:pt idx="809">
                  <c:v>18</c:v>
                </c:pt>
                <c:pt idx="810">
                  <c:v>19</c:v>
                </c:pt>
                <c:pt idx="811">
                  <c:v>20</c:v>
                </c:pt>
                <c:pt idx="812">
                  <c:v>21</c:v>
                </c:pt>
                <c:pt idx="813">
                  <c:v>1</c:v>
                </c:pt>
                <c:pt idx="814">
                  <c:v>2</c:v>
                </c:pt>
                <c:pt idx="815">
                  <c:v>3</c:v>
                </c:pt>
                <c:pt idx="816">
                  <c:v>4</c:v>
                </c:pt>
                <c:pt idx="817">
                  <c:v>5</c:v>
                </c:pt>
                <c:pt idx="818">
                  <c:v>6</c:v>
                </c:pt>
                <c:pt idx="819">
                  <c:v>7</c:v>
                </c:pt>
                <c:pt idx="820">
                  <c:v>8</c:v>
                </c:pt>
                <c:pt idx="821">
                  <c:v>9</c:v>
                </c:pt>
                <c:pt idx="822">
                  <c:v>10</c:v>
                </c:pt>
                <c:pt idx="823">
                  <c:v>11</c:v>
                </c:pt>
                <c:pt idx="824">
                  <c:v>12</c:v>
                </c:pt>
                <c:pt idx="825">
                  <c:v>13</c:v>
                </c:pt>
                <c:pt idx="826">
                  <c:v>14</c:v>
                </c:pt>
                <c:pt idx="827">
                  <c:v>15</c:v>
                </c:pt>
                <c:pt idx="828">
                  <c:v>16</c:v>
                </c:pt>
                <c:pt idx="829">
                  <c:v>17</c:v>
                </c:pt>
                <c:pt idx="830">
                  <c:v>18</c:v>
                </c:pt>
                <c:pt idx="831">
                  <c:v>19</c:v>
                </c:pt>
                <c:pt idx="832">
                  <c:v>20</c:v>
                </c:pt>
                <c:pt idx="833">
                  <c:v>21</c:v>
                </c:pt>
                <c:pt idx="834">
                  <c:v>1</c:v>
                </c:pt>
                <c:pt idx="835">
                  <c:v>2</c:v>
                </c:pt>
                <c:pt idx="836">
                  <c:v>3</c:v>
                </c:pt>
                <c:pt idx="837">
                  <c:v>4</c:v>
                </c:pt>
                <c:pt idx="838">
                  <c:v>5</c:v>
                </c:pt>
                <c:pt idx="839">
                  <c:v>6</c:v>
                </c:pt>
                <c:pt idx="840">
                  <c:v>7</c:v>
                </c:pt>
                <c:pt idx="841">
                  <c:v>8</c:v>
                </c:pt>
                <c:pt idx="842">
                  <c:v>9</c:v>
                </c:pt>
                <c:pt idx="843">
                  <c:v>10</c:v>
                </c:pt>
                <c:pt idx="844">
                  <c:v>11</c:v>
                </c:pt>
                <c:pt idx="845">
                  <c:v>12</c:v>
                </c:pt>
                <c:pt idx="846">
                  <c:v>13</c:v>
                </c:pt>
                <c:pt idx="847">
                  <c:v>14</c:v>
                </c:pt>
                <c:pt idx="848">
                  <c:v>15</c:v>
                </c:pt>
                <c:pt idx="849">
                  <c:v>16</c:v>
                </c:pt>
                <c:pt idx="850">
                  <c:v>17</c:v>
                </c:pt>
                <c:pt idx="851">
                  <c:v>18</c:v>
                </c:pt>
                <c:pt idx="852">
                  <c:v>19</c:v>
                </c:pt>
                <c:pt idx="853">
                  <c:v>20</c:v>
                </c:pt>
                <c:pt idx="854">
                  <c:v>21</c:v>
                </c:pt>
                <c:pt idx="855">
                  <c:v>22</c:v>
                </c:pt>
                <c:pt idx="856">
                  <c:v>1</c:v>
                </c:pt>
                <c:pt idx="857">
                  <c:v>2</c:v>
                </c:pt>
                <c:pt idx="858">
                  <c:v>3</c:v>
                </c:pt>
                <c:pt idx="859">
                  <c:v>4</c:v>
                </c:pt>
                <c:pt idx="860">
                  <c:v>5</c:v>
                </c:pt>
                <c:pt idx="861">
                  <c:v>6</c:v>
                </c:pt>
                <c:pt idx="862">
                  <c:v>7</c:v>
                </c:pt>
                <c:pt idx="863">
                  <c:v>8</c:v>
                </c:pt>
                <c:pt idx="864">
                  <c:v>9</c:v>
                </c:pt>
                <c:pt idx="865">
                  <c:v>10</c:v>
                </c:pt>
                <c:pt idx="866">
                  <c:v>11</c:v>
                </c:pt>
                <c:pt idx="867">
                  <c:v>12</c:v>
                </c:pt>
                <c:pt idx="868">
                  <c:v>13</c:v>
                </c:pt>
                <c:pt idx="869">
                  <c:v>14</c:v>
                </c:pt>
                <c:pt idx="870">
                  <c:v>15</c:v>
                </c:pt>
                <c:pt idx="871">
                  <c:v>16</c:v>
                </c:pt>
                <c:pt idx="872">
                  <c:v>17</c:v>
                </c:pt>
                <c:pt idx="873">
                  <c:v>18</c:v>
                </c:pt>
                <c:pt idx="874">
                  <c:v>19</c:v>
                </c:pt>
                <c:pt idx="875">
                  <c:v>20</c:v>
                </c:pt>
                <c:pt idx="876">
                  <c:v>1</c:v>
                </c:pt>
                <c:pt idx="877">
                  <c:v>2</c:v>
                </c:pt>
                <c:pt idx="878">
                  <c:v>3</c:v>
                </c:pt>
                <c:pt idx="879">
                  <c:v>4</c:v>
                </c:pt>
                <c:pt idx="880">
                  <c:v>5</c:v>
                </c:pt>
                <c:pt idx="881">
                  <c:v>6</c:v>
                </c:pt>
                <c:pt idx="882">
                  <c:v>7</c:v>
                </c:pt>
                <c:pt idx="883">
                  <c:v>8</c:v>
                </c:pt>
                <c:pt idx="884">
                  <c:v>9</c:v>
                </c:pt>
                <c:pt idx="885">
                  <c:v>10</c:v>
                </c:pt>
                <c:pt idx="886">
                  <c:v>11</c:v>
                </c:pt>
                <c:pt idx="887">
                  <c:v>12</c:v>
                </c:pt>
                <c:pt idx="888">
                  <c:v>13</c:v>
                </c:pt>
                <c:pt idx="889">
                  <c:v>14</c:v>
                </c:pt>
                <c:pt idx="890">
                  <c:v>15</c:v>
                </c:pt>
                <c:pt idx="891">
                  <c:v>16</c:v>
                </c:pt>
                <c:pt idx="892">
                  <c:v>17</c:v>
                </c:pt>
                <c:pt idx="893">
                  <c:v>18</c:v>
                </c:pt>
                <c:pt idx="894">
                  <c:v>19</c:v>
                </c:pt>
                <c:pt idx="895">
                  <c:v>20</c:v>
                </c:pt>
                <c:pt idx="896">
                  <c:v>21</c:v>
                </c:pt>
                <c:pt idx="897">
                  <c:v>22</c:v>
                </c:pt>
                <c:pt idx="898">
                  <c:v>23</c:v>
                </c:pt>
                <c:pt idx="899">
                  <c:v>1</c:v>
                </c:pt>
                <c:pt idx="900">
                  <c:v>2</c:v>
                </c:pt>
                <c:pt idx="901">
                  <c:v>3</c:v>
                </c:pt>
                <c:pt idx="902">
                  <c:v>4</c:v>
                </c:pt>
                <c:pt idx="903">
                  <c:v>5</c:v>
                </c:pt>
                <c:pt idx="904">
                  <c:v>6</c:v>
                </c:pt>
                <c:pt idx="905">
                  <c:v>7</c:v>
                </c:pt>
                <c:pt idx="906">
                  <c:v>8</c:v>
                </c:pt>
                <c:pt idx="907">
                  <c:v>9</c:v>
                </c:pt>
                <c:pt idx="908">
                  <c:v>10</c:v>
                </c:pt>
                <c:pt idx="909">
                  <c:v>11</c:v>
                </c:pt>
                <c:pt idx="910">
                  <c:v>12</c:v>
                </c:pt>
                <c:pt idx="911">
                  <c:v>13</c:v>
                </c:pt>
                <c:pt idx="912">
                  <c:v>14</c:v>
                </c:pt>
                <c:pt idx="913">
                  <c:v>15</c:v>
                </c:pt>
                <c:pt idx="914">
                  <c:v>16</c:v>
                </c:pt>
                <c:pt idx="915">
                  <c:v>17</c:v>
                </c:pt>
                <c:pt idx="916">
                  <c:v>18</c:v>
                </c:pt>
                <c:pt idx="917">
                  <c:v>19</c:v>
                </c:pt>
                <c:pt idx="918">
                  <c:v>20</c:v>
                </c:pt>
                <c:pt idx="919">
                  <c:v>21</c:v>
                </c:pt>
                <c:pt idx="920">
                  <c:v>1</c:v>
                </c:pt>
                <c:pt idx="921">
                  <c:v>2</c:v>
                </c:pt>
                <c:pt idx="922">
                  <c:v>3</c:v>
                </c:pt>
                <c:pt idx="923">
                  <c:v>4</c:v>
                </c:pt>
                <c:pt idx="924">
                  <c:v>5</c:v>
                </c:pt>
                <c:pt idx="925">
                  <c:v>6</c:v>
                </c:pt>
                <c:pt idx="926">
                  <c:v>7</c:v>
                </c:pt>
                <c:pt idx="927">
                  <c:v>8</c:v>
                </c:pt>
                <c:pt idx="928">
                  <c:v>9</c:v>
                </c:pt>
                <c:pt idx="929">
                  <c:v>10</c:v>
                </c:pt>
                <c:pt idx="930">
                  <c:v>11</c:v>
                </c:pt>
                <c:pt idx="931">
                  <c:v>12</c:v>
                </c:pt>
                <c:pt idx="932">
                  <c:v>13</c:v>
                </c:pt>
                <c:pt idx="933">
                  <c:v>14</c:v>
                </c:pt>
                <c:pt idx="934">
                  <c:v>15</c:v>
                </c:pt>
                <c:pt idx="935">
                  <c:v>16</c:v>
                </c:pt>
                <c:pt idx="936">
                  <c:v>17</c:v>
                </c:pt>
                <c:pt idx="937">
                  <c:v>18</c:v>
                </c:pt>
                <c:pt idx="938">
                  <c:v>19</c:v>
                </c:pt>
                <c:pt idx="939">
                  <c:v>20</c:v>
                </c:pt>
                <c:pt idx="940">
                  <c:v>1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5</c:v>
                </c:pt>
                <c:pt idx="945">
                  <c:v>6</c:v>
                </c:pt>
                <c:pt idx="946">
                  <c:v>7</c:v>
                </c:pt>
                <c:pt idx="947">
                  <c:v>8</c:v>
                </c:pt>
                <c:pt idx="948">
                  <c:v>9</c:v>
                </c:pt>
                <c:pt idx="949">
                  <c:v>10</c:v>
                </c:pt>
                <c:pt idx="950">
                  <c:v>11</c:v>
                </c:pt>
                <c:pt idx="951">
                  <c:v>12</c:v>
                </c:pt>
                <c:pt idx="952">
                  <c:v>13</c:v>
                </c:pt>
                <c:pt idx="953">
                  <c:v>14</c:v>
                </c:pt>
                <c:pt idx="954">
                  <c:v>15</c:v>
                </c:pt>
                <c:pt idx="955">
                  <c:v>16</c:v>
                </c:pt>
                <c:pt idx="956">
                  <c:v>17</c:v>
                </c:pt>
                <c:pt idx="957">
                  <c:v>18</c:v>
                </c:pt>
                <c:pt idx="958">
                  <c:v>19</c:v>
                </c:pt>
                <c:pt idx="959">
                  <c:v>20</c:v>
                </c:pt>
                <c:pt idx="960">
                  <c:v>1</c:v>
                </c:pt>
                <c:pt idx="961">
                  <c:v>2</c:v>
                </c:pt>
                <c:pt idx="962">
                  <c:v>3</c:v>
                </c:pt>
                <c:pt idx="963">
                  <c:v>4</c:v>
                </c:pt>
                <c:pt idx="964">
                  <c:v>5</c:v>
                </c:pt>
                <c:pt idx="965">
                  <c:v>6</c:v>
                </c:pt>
                <c:pt idx="966">
                  <c:v>7</c:v>
                </c:pt>
                <c:pt idx="967">
                  <c:v>8</c:v>
                </c:pt>
                <c:pt idx="968">
                  <c:v>9</c:v>
                </c:pt>
                <c:pt idx="969">
                  <c:v>10</c:v>
                </c:pt>
                <c:pt idx="970">
                  <c:v>11</c:v>
                </c:pt>
                <c:pt idx="971">
                  <c:v>12</c:v>
                </c:pt>
                <c:pt idx="972">
                  <c:v>13</c:v>
                </c:pt>
                <c:pt idx="973">
                  <c:v>14</c:v>
                </c:pt>
                <c:pt idx="974">
                  <c:v>15</c:v>
                </c:pt>
                <c:pt idx="975">
                  <c:v>16</c:v>
                </c:pt>
                <c:pt idx="976">
                  <c:v>17</c:v>
                </c:pt>
                <c:pt idx="977">
                  <c:v>18</c:v>
                </c:pt>
                <c:pt idx="978">
                  <c:v>19</c:v>
                </c:pt>
                <c:pt idx="979">
                  <c:v>20</c:v>
                </c:pt>
                <c:pt idx="980">
                  <c:v>21</c:v>
                </c:pt>
                <c:pt idx="981">
                  <c:v>1</c:v>
                </c:pt>
                <c:pt idx="982">
                  <c:v>2</c:v>
                </c:pt>
                <c:pt idx="983">
                  <c:v>3</c:v>
                </c:pt>
                <c:pt idx="984">
                  <c:v>4</c:v>
                </c:pt>
                <c:pt idx="985">
                  <c:v>5</c:v>
                </c:pt>
                <c:pt idx="986">
                  <c:v>6</c:v>
                </c:pt>
                <c:pt idx="987">
                  <c:v>7</c:v>
                </c:pt>
                <c:pt idx="988">
                  <c:v>8</c:v>
                </c:pt>
                <c:pt idx="989">
                  <c:v>9</c:v>
                </c:pt>
                <c:pt idx="990">
                  <c:v>10</c:v>
                </c:pt>
                <c:pt idx="991">
                  <c:v>11</c:v>
                </c:pt>
                <c:pt idx="992">
                  <c:v>12</c:v>
                </c:pt>
                <c:pt idx="993">
                  <c:v>13</c:v>
                </c:pt>
                <c:pt idx="994">
                  <c:v>14</c:v>
                </c:pt>
                <c:pt idx="995">
                  <c:v>15</c:v>
                </c:pt>
                <c:pt idx="996">
                  <c:v>16</c:v>
                </c:pt>
                <c:pt idx="997">
                  <c:v>17</c:v>
                </c:pt>
                <c:pt idx="998">
                  <c:v>18</c:v>
                </c:pt>
                <c:pt idx="999">
                  <c:v>19</c:v>
                </c:pt>
                <c:pt idx="1000">
                  <c:v>20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4</c:v>
                </c:pt>
                <c:pt idx="1024">
                  <c:v>5</c:v>
                </c:pt>
                <c:pt idx="1025">
                  <c:v>6</c:v>
                </c:pt>
                <c:pt idx="1026">
                  <c:v>7</c:v>
                </c:pt>
                <c:pt idx="1027">
                  <c:v>8</c:v>
                </c:pt>
                <c:pt idx="1028">
                  <c:v>9</c:v>
                </c:pt>
                <c:pt idx="1029">
                  <c:v>10</c:v>
                </c:pt>
                <c:pt idx="1030">
                  <c:v>11</c:v>
                </c:pt>
                <c:pt idx="1031">
                  <c:v>12</c:v>
                </c:pt>
                <c:pt idx="1032">
                  <c:v>13</c:v>
                </c:pt>
                <c:pt idx="1033">
                  <c:v>14</c:v>
                </c:pt>
                <c:pt idx="1034">
                  <c:v>15</c:v>
                </c:pt>
                <c:pt idx="1035">
                  <c:v>16</c:v>
                </c:pt>
                <c:pt idx="1036">
                  <c:v>17</c:v>
                </c:pt>
                <c:pt idx="1037">
                  <c:v>18</c:v>
                </c:pt>
                <c:pt idx="1038">
                  <c:v>19</c:v>
                </c:pt>
                <c:pt idx="1039">
                  <c:v>20</c:v>
                </c:pt>
                <c:pt idx="1040">
                  <c:v>21</c:v>
                </c:pt>
                <c:pt idx="1041">
                  <c:v>22</c:v>
                </c:pt>
                <c:pt idx="1042">
                  <c:v>23</c:v>
                </c:pt>
                <c:pt idx="1043">
                  <c:v>1</c:v>
                </c:pt>
                <c:pt idx="1044">
                  <c:v>2</c:v>
                </c:pt>
                <c:pt idx="1045">
                  <c:v>3</c:v>
                </c:pt>
                <c:pt idx="1046">
                  <c:v>4</c:v>
                </c:pt>
                <c:pt idx="1047">
                  <c:v>5</c:v>
                </c:pt>
                <c:pt idx="1048">
                  <c:v>6</c:v>
                </c:pt>
                <c:pt idx="1049">
                  <c:v>7</c:v>
                </c:pt>
                <c:pt idx="1050">
                  <c:v>8</c:v>
                </c:pt>
                <c:pt idx="1051">
                  <c:v>9</c:v>
                </c:pt>
                <c:pt idx="1052">
                  <c:v>10</c:v>
                </c:pt>
                <c:pt idx="1053">
                  <c:v>11</c:v>
                </c:pt>
                <c:pt idx="1054">
                  <c:v>12</c:v>
                </c:pt>
                <c:pt idx="1055">
                  <c:v>13</c:v>
                </c:pt>
                <c:pt idx="1056">
                  <c:v>14</c:v>
                </c:pt>
                <c:pt idx="1057">
                  <c:v>15</c:v>
                </c:pt>
                <c:pt idx="1058">
                  <c:v>16</c:v>
                </c:pt>
                <c:pt idx="1059">
                  <c:v>17</c:v>
                </c:pt>
                <c:pt idx="1060">
                  <c:v>18</c:v>
                </c:pt>
                <c:pt idx="1061">
                  <c:v>19</c:v>
                </c:pt>
                <c:pt idx="1062">
                  <c:v>20</c:v>
                </c:pt>
                <c:pt idx="1063">
                  <c:v>1</c:v>
                </c:pt>
                <c:pt idx="1064">
                  <c:v>2</c:v>
                </c:pt>
                <c:pt idx="1065">
                  <c:v>3</c:v>
                </c:pt>
                <c:pt idx="1066">
                  <c:v>4</c:v>
                </c:pt>
                <c:pt idx="1067">
                  <c:v>5</c:v>
                </c:pt>
                <c:pt idx="1068">
                  <c:v>6</c:v>
                </c:pt>
                <c:pt idx="1069">
                  <c:v>7</c:v>
                </c:pt>
                <c:pt idx="1070">
                  <c:v>8</c:v>
                </c:pt>
                <c:pt idx="1071">
                  <c:v>9</c:v>
                </c:pt>
                <c:pt idx="1072">
                  <c:v>10</c:v>
                </c:pt>
                <c:pt idx="1073">
                  <c:v>11</c:v>
                </c:pt>
                <c:pt idx="1074">
                  <c:v>12</c:v>
                </c:pt>
                <c:pt idx="1075">
                  <c:v>13</c:v>
                </c:pt>
                <c:pt idx="1076">
                  <c:v>14</c:v>
                </c:pt>
                <c:pt idx="1077">
                  <c:v>15</c:v>
                </c:pt>
                <c:pt idx="1078">
                  <c:v>16</c:v>
                </c:pt>
                <c:pt idx="1079">
                  <c:v>17</c:v>
                </c:pt>
                <c:pt idx="1080">
                  <c:v>18</c:v>
                </c:pt>
                <c:pt idx="1081">
                  <c:v>19</c:v>
                </c:pt>
                <c:pt idx="1082">
                  <c:v>20</c:v>
                </c:pt>
                <c:pt idx="1083">
                  <c:v>21</c:v>
                </c:pt>
                <c:pt idx="1084">
                  <c:v>22</c:v>
                </c:pt>
                <c:pt idx="1085">
                  <c:v>1</c:v>
                </c:pt>
                <c:pt idx="1086">
                  <c:v>2</c:v>
                </c:pt>
                <c:pt idx="1087">
                  <c:v>3</c:v>
                </c:pt>
                <c:pt idx="1088">
                  <c:v>4</c:v>
                </c:pt>
                <c:pt idx="1089">
                  <c:v>5</c:v>
                </c:pt>
                <c:pt idx="1090">
                  <c:v>6</c:v>
                </c:pt>
                <c:pt idx="1091">
                  <c:v>7</c:v>
                </c:pt>
                <c:pt idx="1092">
                  <c:v>8</c:v>
                </c:pt>
                <c:pt idx="1093">
                  <c:v>9</c:v>
                </c:pt>
                <c:pt idx="1094">
                  <c:v>10</c:v>
                </c:pt>
                <c:pt idx="1095">
                  <c:v>11</c:v>
                </c:pt>
                <c:pt idx="1096">
                  <c:v>12</c:v>
                </c:pt>
                <c:pt idx="1097">
                  <c:v>13</c:v>
                </c:pt>
                <c:pt idx="1098">
                  <c:v>14</c:v>
                </c:pt>
                <c:pt idx="1099">
                  <c:v>15</c:v>
                </c:pt>
                <c:pt idx="1100">
                  <c:v>16</c:v>
                </c:pt>
                <c:pt idx="1101">
                  <c:v>17</c:v>
                </c:pt>
                <c:pt idx="1102">
                  <c:v>18</c:v>
                </c:pt>
                <c:pt idx="1103">
                  <c:v>19</c:v>
                </c:pt>
                <c:pt idx="1104">
                  <c:v>20</c:v>
                </c:pt>
                <c:pt idx="1105">
                  <c:v>21</c:v>
                </c:pt>
                <c:pt idx="1106">
                  <c:v>22</c:v>
                </c:pt>
                <c:pt idx="1107">
                  <c:v>1</c:v>
                </c:pt>
                <c:pt idx="1108">
                  <c:v>2</c:v>
                </c:pt>
                <c:pt idx="1109">
                  <c:v>3</c:v>
                </c:pt>
                <c:pt idx="1110">
                  <c:v>4</c:v>
                </c:pt>
                <c:pt idx="1111">
                  <c:v>5</c:v>
                </c:pt>
                <c:pt idx="1112">
                  <c:v>6</c:v>
                </c:pt>
                <c:pt idx="1113">
                  <c:v>7</c:v>
                </c:pt>
                <c:pt idx="1114">
                  <c:v>8</c:v>
                </c:pt>
                <c:pt idx="1115">
                  <c:v>9</c:v>
                </c:pt>
                <c:pt idx="1116">
                  <c:v>10</c:v>
                </c:pt>
                <c:pt idx="1117">
                  <c:v>11</c:v>
                </c:pt>
                <c:pt idx="1118">
                  <c:v>12</c:v>
                </c:pt>
                <c:pt idx="1119">
                  <c:v>13</c:v>
                </c:pt>
                <c:pt idx="1120">
                  <c:v>14</c:v>
                </c:pt>
                <c:pt idx="1121">
                  <c:v>15</c:v>
                </c:pt>
                <c:pt idx="1122">
                  <c:v>16</c:v>
                </c:pt>
                <c:pt idx="1123">
                  <c:v>17</c:v>
                </c:pt>
                <c:pt idx="1124">
                  <c:v>18</c:v>
                </c:pt>
                <c:pt idx="1125">
                  <c:v>19</c:v>
                </c:pt>
                <c:pt idx="1126">
                  <c:v>20</c:v>
                </c:pt>
                <c:pt idx="1127">
                  <c:v>1</c:v>
                </c:pt>
                <c:pt idx="1128">
                  <c:v>2</c:v>
                </c:pt>
                <c:pt idx="1129">
                  <c:v>3</c:v>
                </c:pt>
                <c:pt idx="1130">
                  <c:v>4</c:v>
                </c:pt>
                <c:pt idx="1131">
                  <c:v>5</c:v>
                </c:pt>
                <c:pt idx="1132">
                  <c:v>6</c:v>
                </c:pt>
                <c:pt idx="1133">
                  <c:v>7</c:v>
                </c:pt>
                <c:pt idx="1134">
                  <c:v>8</c:v>
                </c:pt>
                <c:pt idx="1135">
                  <c:v>9</c:v>
                </c:pt>
                <c:pt idx="1136">
                  <c:v>10</c:v>
                </c:pt>
                <c:pt idx="1137">
                  <c:v>11</c:v>
                </c:pt>
                <c:pt idx="1138">
                  <c:v>12</c:v>
                </c:pt>
                <c:pt idx="1139">
                  <c:v>13</c:v>
                </c:pt>
                <c:pt idx="1140">
                  <c:v>14</c:v>
                </c:pt>
                <c:pt idx="1141">
                  <c:v>15</c:v>
                </c:pt>
                <c:pt idx="1142">
                  <c:v>16</c:v>
                </c:pt>
                <c:pt idx="1143">
                  <c:v>17</c:v>
                </c:pt>
                <c:pt idx="1144">
                  <c:v>18</c:v>
                </c:pt>
                <c:pt idx="1145">
                  <c:v>19</c:v>
                </c:pt>
                <c:pt idx="1146">
                  <c:v>20</c:v>
                </c:pt>
                <c:pt idx="1147">
                  <c:v>21</c:v>
                </c:pt>
                <c:pt idx="1148">
                  <c:v>22</c:v>
                </c:pt>
                <c:pt idx="1149">
                  <c:v>1</c:v>
                </c:pt>
                <c:pt idx="1150">
                  <c:v>2</c:v>
                </c:pt>
                <c:pt idx="1151">
                  <c:v>3</c:v>
                </c:pt>
                <c:pt idx="1152">
                  <c:v>4</c:v>
                </c:pt>
                <c:pt idx="1153">
                  <c:v>5</c:v>
                </c:pt>
                <c:pt idx="1154">
                  <c:v>6</c:v>
                </c:pt>
                <c:pt idx="1155">
                  <c:v>7</c:v>
                </c:pt>
                <c:pt idx="1156">
                  <c:v>8</c:v>
                </c:pt>
                <c:pt idx="1157">
                  <c:v>9</c:v>
                </c:pt>
                <c:pt idx="1158">
                  <c:v>10</c:v>
                </c:pt>
                <c:pt idx="1159">
                  <c:v>11</c:v>
                </c:pt>
                <c:pt idx="1160">
                  <c:v>12</c:v>
                </c:pt>
                <c:pt idx="1161">
                  <c:v>13</c:v>
                </c:pt>
                <c:pt idx="1162">
                  <c:v>14</c:v>
                </c:pt>
                <c:pt idx="1163">
                  <c:v>15</c:v>
                </c:pt>
                <c:pt idx="1164">
                  <c:v>16</c:v>
                </c:pt>
                <c:pt idx="1165">
                  <c:v>17</c:v>
                </c:pt>
                <c:pt idx="1166">
                  <c:v>18</c:v>
                </c:pt>
                <c:pt idx="1167">
                  <c:v>19</c:v>
                </c:pt>
                <c:pt idx="1168">
                  <c:v>20</c:v>
                </c:pt>
                <c:pt idx="1169">
                  <c:v>1</c:v>
                </c:pt>
                <c:pt idx="1170">
                  <c:v>2</c:v>
                </c:pt>
                <c:pt idx="1171">
                  <c:v>3</c:v>
                </c:pt>
                <c:pt idx="1172">
                  <c:v>4</c:v>
                </c:pt>
                <c:pt idx="1173">
                  <c:v>5</c:v>
                </c:pt>
                <c:pt idx="1174">
                  <c:v>6</c:v>
                </c:pt>
                <c:pt idx="1175">
                  <c:v>7</c:v>
                </c:pt>
                <c:pt idx="1176">
                  <c:v>8</c:v>
                </c:pt>
                <c:pt idx="1177">
                  <c:v>9</c:v>
                </c:pt>
                <c:pt idx="1178">
                  <c:v>10</c:v>
                </c:pt>
                <c:pt idx="1179">
                  <c:v>11</c:v>
                </c:pt>
                <c:pt idx="1180">
                  <c:v>12</c:v>
                </c:pt>
                <c:pt idx="1181">
                  <c:v>13</c:v>
                </c:pt>
                <c:pt idx="1182">
                  <c:v>14</c:v>
                </c:pt>
                <c:pt idx="1183">
                  <c:v>15</c:v>
                </c:pt>
                <c:pt idx="1184">
                  <c:v>16</c:v>
                </c:pt>
                <c:pt idx="1185">
                  <c:v>17</c:v>
                </c:pt>
                <c:pt idx="1186">
                  <c:v>18</c:v>
                </c:pt>
                <c:pt idx="1187">
                  <c:v>19</c:v>
                </c:pt>
                <c:pt idx="1188">
                  <c:v>20</c:v>
                </c:pt>
                <c:pt idx="1189">
                  <c:v>1</c:v>
                </c:pt>
                <c:pt idx="1190">
                  <c:v>2</c:v>
                </c:pt>
                <c:pt idx="1191">
                  <c:v>3</c:v>
                </c:pt>
                <c:pt idx="1192">
                  <c:v>4</c:v>
                </c:pt>
                <c:pt idx="1193">
                  <c:v>5</c:v>
                </c:pt>
                <c:pt idx="1194">
                  <c:v>6</c:v>
                </c:pt>
                <c:pt idx="1195">
                  <c:v>7</c:v>
                </c:pt>
                <c:pt idx="1196">
                  <c:v>8</c:v>
                </c:pt>
                <c:pt idx="1197">
                  <c:v>9</c:v>
                </c:pt>
                <c:pt idx="1198">
                  <c:v>10</c:v>
                </c:pt>
                <c:pt idx="1199">
                  <c:v>11</c:v>
                </c:pt>
                <c:pt idx="1200">
                  <c:v>12</c:v>
                </c:pt>
                <c:pt idx="1201">
                  <c:v>13</c:v>
                </c:pt>
                <c:pt idx="1202">
                  <c:v>14</c:v>
                </c:pt>
                <c:pt idx="1203">
                  <c:v>15</c:v>
                </c:pt>
                <c:pt idx="1204">
                  <c:v>16</c:v>
                </c:pt>
                <c:pt idx="1205">
                  <c:v>17</c:v>
                </c:pt>
                <c:pt idx="1206">
                  <c:v>18</c:v>
                </c:pt>
                <c:pt idx="1207">
                  <c:v>19</c:v>
                </c:pt>
                <c:pt idx="1208">
                  <c:v>1</c:v>
                </c:pt>
                <c:pt idx="1209">
                  <c:v>2</c:v>
                </c:pt>
                <c:pt idx="1210">
                  <c:v>3</c:v>
                </c:pt>
                <c:pt idx="1211">
                  <c:v>4</c:v>
                </c:pt>
                <c:pt idx="1212">
                  <c:v>5</c:v>
                </c:pt>
                <c:pt idx="1213">
                  <c:v>6</c:v>
                </c:pt>
                <c:pt idx="1214">
                  <c:v>7</c:v>
                </c:pt>
                <c:pt idx="1215">
                  <c:v>8</c:v>
                </c:pt>
                <c:pt idx="1216">
                  <c:v>9</c:v>
                </c:pt>
                <c:pt idx="1217">
                  <c:v>10</c:v>
                </c:pt>
                <c:pt idx="1218">
                  <c:v>11</c:v>
                </c:pt>
                <c:pt idx="1219">
                  <c:v>12</c:v>
                </c:pt>
                <c:pt idx="1220">
                  <c:v>13</c:v>
                </c:pt>
                <c:pt idx="1221">
                  <c:v>14</c:v>
                </c:pt>
                <c:pt idx="1222">
                  <c:v>15</c:v>
                </c:pt>
                <c:pt idx="1223">
                  <c:v>16</c:v>
                </c:pt>
                <c:pt idx="1224">
                  <c:v>17</c:v>
                </c:pt>
                <c:pt idx="1225">
                  <c:v>18</c:v>
                </c:pt>
                <c:pt idx="1226">
                  <c:v>19</c:v>
                </c:pt>
                <c:pt idx="1227">
                  <c:v>20</c:v>
                </c:pt>
                <c:pt idx="1228">
                  <c:v>1</c:v>
                </c:pt>
                <c:pt idx="1229">
                  <c:v>2</c:v>
                </c:pt>
                <c:pt idx="1230">
                  <c:v>3</c:v>
                </c:pt>
                <c:pt idx="1231">
                  <c:v>4</c:v>
                </c:pt>
                <c:pt idx="1232">
                  <c:v>5</c:v>
                </c:pt>
                <c:pt idx="1233">
                  <c:v>6</c:v>
                </c:pt>
                <c:pt idx="1234">
                  <c:v>7</c:v>
                </c:pt>
                <c:pt idx="1235">
                  <c:v>8</c:v>
                </c:pt>
                <c:pt idx="1236">
                  <c:v>9</c:v>
                </c:pt>
                <c:pt idx="1237">
                  <c:v>10</c:v>
                </c:pt>
                <c:pt idx="1238">
                  <c:v>11</c:v>
                </c:pt>
                <c:pt idx="1239">
                  <c:v>12</c:v>
                </c:pt>
                <c:pt idx="1240">
                  <c:v>13</c:v>
                </c:pt>
                <c:pt idx="1241">
                  <c:v>14</c:v>
                </c:pt>
                <c:pt idx="1242">
                  <c:v>15</c:v>
                </c:pt>
                <c:pt idx="1243">
                  <c:v>16</c:v>
                </c:pt>
                <c:pt idx="1244">
                  <c:v>17</c:v>
                </c:pt>
                <c:pt idx="1245">
                  <c:v>18</c:v>
                </c:pt>
                <c:pt idx="1246">
                  <c:v>19</c:v>
                </c:pt>
                <c:pt idx="1247">
                  <c:v>20</c:v>
                </c:pt>
                <c:pt idx="1248">
                  <c:v>21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4</c:v>
                </c:pt>
                <c:pt idx="1253">
                  <c:v>5</c:v>
                </c:pt>
                <c:pt idx="1254">
                  <c:v>6</c:v>
                </c:pt>
                <c:pt idx="1255">
                  <c:v>7</c:v>
                </c:pt>
                <c:pt idx="1256">
                  <c:v>8</c:v>
                </c:pt>
                <c:pt idx="1257">
                  <c:v>9</c:v>
                </c:pt>
                <c:pt idx="1258">
                  <c:v>10</c:v>
                </c:pt>
                <c:pt idx="1259">
                  <c:v>11</c:v>
                </c:pt>
                <c:pt idx="1260">
                  <c:v>12</c:v>
                </c:pt>
                <c:pt idx="1261">
                  <c:v>13</c:v>
                </c:pt>
                <c:pt idx="1262">
                  <c:v>14</c:v>
                </c:pt>
                <c:pt idx="1263">
                  <c:v>15</c:v>
                </c:pt>
                <c:pt idx="1264">
                  <c:v>16</c:v>
                </c:pt>
                <c:pt idx="1265">
                  <c:v>17</c:v>
                </c:pt>
                <c:pt idx="1266">
                  <c:v>18</c:v>
                </c:pt>
                <c:pt idx="1267">
                  <c:v>19</c:v>
                </c:pt>
                <c:pt idx="1268">
                  <c:v>1</c:v>
                </c:pt>
                <c:pt idx="1269">
                  <c:v>2</c:v>
                </c:pt>
                <c:pt idx="1270">
                  <c:v>3</c:v>
                </c:pt>
                <c:pt idx="1271">
                  <c:v>4</c:v>
                </c:pt>
                <c:pt idx="1272">
                  <c:v>5</c:v>
                </c:pt>
                <c:pt idx="1273">
                  <c:v>6</c:v>
                </c:pt>
                <c:pt idx="1274">
                  <c:v>7</c:v>
                </c:pt>
                <c:pt idx="1275">
                  <c:v>8</c:v>
                </c:pt>
                <c:pt idx="1276">
                  <c:v>9</c:v>
                </c:pt>
                <c:pt idx="1277">
                  <c:v>10</c:v>
                </c:pt>
                <c:pt idx="1278">
                  <c:v>11</c:v>
                </c:pt>
                <c:pt idx="1279">
                  <c:v>12</c:v>
                </c:pt>
                <c:pt idx="1280">
                  <c:v>13</c:v>
                </c:pt>
                <c:pt idx="1281">
                  <c:v>14</c:v>
                </c:pt>
                <c:pt idx="1282">
                  <c:v>15</c:v>
                </c:pt>
                <c:pt idx="1283">
                  <c:v>16</c:v>
                </c:pt>
                <c:pt idx="1284">
                  <c:v>17</c:v>
                </c:pt>
                <c:pt idx="1285">
                  <c:v>18</c:v>
                </c:pt>
                <c:pt idx="1286">
                  <c:v>19</c:v>
                </c:pt>
                <c:pt idx="1287">
                  <c:v>20</c:v>
                </c:pt>
                <c:pt idx="1288">
                  <c:v>21</c:v>
                </c:pt>
                <c:pt idx="1289">
                  <c:v>22</c:v>
                </c:pt>
                <c:pt idx="1290">
                  <c:v>1</c:v>
                </c:pt>
                <c:pt idx="1291">
                  <c:v>2</c:v>
                </c:pt>
                <c:pt idx="1292">
                  <c:v>3</c:v>
                </c:pt>
                <c:pt idx="1293">
                  <c:v>4</c:v>
                </c:pt>
                <c:pt idx="1294">
                  <c:v>5</c:v>
                </c:pt>
                <c:pt idx="1295">
                  <c:v>6</c:v>
                </c:pt>
                <c:pt idx="1296">
                  <c:v>7</c:v>
                </c:pt>
                <c:pt idx="1297">
                  <c:v>8</c:v>
                </c:pt>
                <c:pt idx="1298">
                  <c:v>9</c:v>
                </c:pt>
                <c:pt idx="1299">
                  <c:v>10</c:v>
                </c:pt>
                <c:pt idx="1300">
                  <c:v>11</c:v>
                </c:pt>
                <c:pt idx="1301">
                  <c:v>12</c:v>
                </c:pt>
                <c:pt idx="1302">
                  <c:v>13</c:v>
                </c:pt>
                <c:pt idx="1303">
                  <c:v>14</c:v>
                </c:pt>
                <c:pt idx="1304">
                  <c:v>15</c:v>
                </c:pt>
                <c:pt idx="1305">
                  <c:v>16</c:v>
                </c:pt>
                <c:pt idx="1306">
                  <c:v>17</c:v>
                </c:pt>
                <c:pt idx="1307">
                  <c:v>18</c:v>
                </c:pt>
                <c:pt idx="1308">
                  <c:v>19</c:v>
                </c:pt>
                <c:pt idx="1309">
                  <c:v>20</c:v>
                </c:pt>
                <c:pt idx="1310">
                  <c:v>21</c:v>
                </c:pt>
                <c:pt idx="1311">
                  <c:v>1</c:v>
                </c:pt>
                <c:pt idx="1312">
                  <c:v>2</c:v>
                </c:pt>
                <c:pt idx="1313">
                  <c:v>3</c:v>
                </c:pt>
                <c:pt idx="1314">
                  <c:v>4</c:v>
                </c:pt>
                <c:pt idx="1315">
                  <c:v>5</c:v>
                </c:pt>
                <c:pt idx="1316">
                  <c:v>6</c:v>
                </c:pt>
                <c:pt idx="1317">
                  <c:v>7</c:v>
                </c:pt>
                <c:pt idx="1318">
                  <c:v>8</c:v>
                </c:pt>
                <c:pt idx="1319">
                  <c:v>9</c:v>
                </c:pt>
                <c:pt idx="1320">
                  <c:v>10</c:v>
                </c:pt>
                <c:pt idx="1321">
                  <c:v>11</c:v>
                </c:pt>
                <c:pt idx="1322">
                  <c:v>12</c:v>
                </c:pt>
                <c:pt idx="1323">
                  <c:v>13</c:v>
                </c:pt>
                <c:pt idx="1324">
                  <c:v>14</c:v>
                </c:pt>
                <c:pt idx="1325">
                  <c:v>15</c:v>
                </c:pt>
                <c:pt idx="1326">
                  <c:v>16</c:v>
                </c:pt>
                <c:pt idx="1327">
                  <c:v>17</c:v>
                </c:pt>
                <c:pt idx="1328">
                  <c:v>18</c:v>
                </c:pt>
                <c:pt idx="1329">
                  <c:v>19</c:v>
                </c:pt>
                <c:pt idx="1330">
                  <c:v>20</c:v>
                </c:pt>
                <c:pt idx="1331">
                  <c:v>21</c:v>
                </c:pt>
                <c:pt idx="1332">
                  <c:v>22</c:v>
                </c:pt>
                <c:pt idx="1333">
                  <c:v>1</c:v>
                </c:pt>
                <c:pt idx="1334">
                  <c:v>2</c:v>
                </c:pt>
                <c:pt idx="1335">
                  <c:v>3</c:v>
                </c:pt>
                <c:pt idx="1336">
                  <c:v>4</c:v>
                </c:pt>
                <c:pt idx="1337">
                  <c:v>5</c:v>
                </c:pt>
                <c:pt idx="1338">
                  <c:v>6</c:v>
                </c:pt>
                <c:pt idx="1339">
                  <c:v>7</c:v>
                </c:pt>
                <c:pt idx="1340">
                  <c:v>8</c:v>
                </c:pt>
                <c:pt idx="1341">
                  <c:v>9</c:v>
                </c:pt>
                <c:pt idx="1342">
                  <c:v>10</c:v>
                </c:pt>
                <c:pt idx="1343">
                  <c:v>11</c:v>
                </c:pt>
                <c:pt idx="1344">
                  <c:v>12</c:v>
                </c:pt>
                <c:pt idx="1345">
                  <c:v>13</c:v>
                </c:pt>
                <c:pt idx="1346">
                  <c:v>14</c:v>
                </c:pt>
                <c:pt idx="1347">
                  <c:v>15</c:v>
                </c:pt>
                <c:pt idx="1348">
                  <c:v>16</c:v>
                </c:pt>
                <c:pt idx="1349">
                  <c:v>17</c:v>
                </c:pt>
                <c:pt idx="1350">
                  <c:v>18</c:v>
                </c:pt>
                <c:pt idx="1351">
                  <c:v>19</c:v>
                </c:pt>
                <c:pt idx="1352">
                  <c:v>20</c:v>
                </c:pt>
                <c:pt idx="1353">
                  <c:v>21</c:v>
                </c:pt>
                <c:pt idx="1354">
                  <c:v>1</c:v>
                </c:pt>
                <c:pt idx="1355">
                  <c:v>2</c:v>
                </c:pt>
                <c:pt idx="1356">
                  <c:v>3</c:v>
                </c:pt>
                <c:pt idx="1357">
                  <c:v>4</c:v>
                </c:pt>
                <c:pt idx="1358">
                  <c:v>5</c:v>
                </c:pt>
                <c:pt idx="1359">
                  <c:v>6</c:v>
                </c:pt>
                <c:pt idx="1360">
                  <c:v>7</c:v>
                </c:pt>
                <c:pt idx="1361">
                  <c:v>8</c:v>
                </c:pt>
                <c:pt idx="1362">
                  <c:v>9</c:v>
                </c:pt>
                <c:pt idx="1363">
                  <c:v>10</c:v>
                </c:pt>
                <c:pt idx="1364">
                  <c:v>11</c:v>
                </c:pt>
                <c:pt idx="1365">
                  <c:v>12</c:v>
                </c:pt>
                <c:pt idx="1366">
                  <c:v>13</c:v>
                </c:pt>
                <c:pt idx="1367">
                  <c:v>14</c:v>
                </c:pt>
                <c:pt idx="1368">
                  <c:v>15</c:v>
                </c:pt>
                <c:pt idx="1369">
                  <c:v>16</c:v>
                </c:pt>
                <c:pt idx="1370">
                  <c:v>17</c:v>
                </c:pt>
                <c:pt idx="1371">
                  <c:v>18</c:v>
                </c:pt>
                <c:pt idx="1372">
                  <c:v>19</c:v>
                </c:pt>
                <c:pt idx="1373">
                  <c:v>20</c:v>
                </c:pt>
                <c:pt idx="1374">
                  <c:v>21</c:v>
                </c:pt>
                <c:pt idx="1375">
                  <c:v>1</c:v>
                </c:pt>
                <c:pt idx="1376">
                  <c:v>2</c:v>
                </c:pt>
                <c:pt idx="1377">
                  <c:v>3</c:v>
                </c:pt>
                <c:pt idx="1378">
                  <c:v>4</c:v>
                </c:pt>
                <c:pt idx="1379">
                  <c:v>5</c:v>
                </c:pt>
                <c:pt idx="1380">
                  <c:v>6</c:v>
                </c:pt>
                <c:pt idx="1381">
                  <c:v>7</c:v>
                </c:pt>
                <c:pt idx="1382">
                  <c:v>8</c:v>
                </c:pt>
                <c:pt idx="1383">
                  <c:v>9</c:v>
                </c:pt>
                <c:pt idx="1384">
                  <c:v>10</c:v>
                </c:pt>
                <c:pt idx="1385">
                  <c:v>11</c:v>
                </c:pt>
                <c:pt idx="1386">
                  <c:v>12</c:v>
                </c:pt>
                <c:pt idx="1387">
                  <c:v>13</c:v>
                </c:pt>
                <c:pt idx="1388">
                  <c:v>14</c:v>
                </c:pt>
                <c:pt idx="1389">
                  <c:v>15</c:v>
                </c:pt>
                <c:pt idx="1390">
                  <c:v>16</c:v>
                </c:pt>
                <c:pt idx="1391">
                  <c:v>17</c:v>
                </c:pt>
                <c:pt idx="1392">
                  <c:v>18</c:v>
                </c:pt>
                <c:pt idx="1393">
                  <c:v>19</c:v>
                </c:pt>
                <c:pt idx="1394">
                  <c:v>20</c:v>
                </c:pt>
                <c:pt idx="1395">
                  <c:v>21</c:v>
                </c:pt>
                <c:pt idx="1396">
                  <c:v>22</c:v>
                </c:pt>
                <c:pt idx="1397">
                  <c:v>23</c:v>
                </c:pt>
                <c:pt idx="1398">
                  <c:v>1</c:v>
                </c:pt>
                <c:pt idx="1399">
                  <c:v>2</c:v>
                </c:pt>
                <c:pt idx="1400">
                  <c:v>3</c:v>
                </c:pt>
                <c:pt idx="1401">
                  <c:v>4</c:v>
                </c:pt>
                <c:pt idx="1402">
                  <c:v>5</c:v>
                </c:pt>
                <c:pt idx="1403">
                  <c:v>6</c:v>
                </c:pt>
                <c:pt idx="1404">
                  <c:v>7</c:v>
                </c:pt>
                <c:pt idx="1405">
                  <c:v>8</c:v>
                </c:pt>
                <c:pt idx="1406">
                  <c:v>9</c:v>
                </c:pt>
                <c:pt idx="1407">
                  <c:v>10</c:v>
                </c:pt>
                <c:pt idx="1408">
                  <c:v>11</c:v>
                </c:pt>
                <c:pt idx="1409">
                  <c:v>12</c:v>
                </c:pt>
                <c:pt idx="1410">
                  <c:v>13</c:v>
                </c:pt>
                <c:pt idx="1411">
                  <c:v>14</c:v>
                </c:pt>
                <c:pt idx="1412">
                  <c:v>15</c:v>
                </c:pt>
                <c:pt idx="1413">
                  <c:v>16</c:v>
                </c:pt>
                <c:pt idx="1414">
                  <c:v>17</c:v>
                </c:pt>
                <c:pt idx="1415">
                  <c:v>18</c:v>
                </c:pt>
                <c:pt idx="1416">
                  <c:v>19</c:v>
                </c:pt>
                <c:pt idx="1417">
                  <c:v>1</c:v>
                </c:pt>
                <c:pt idx="1418">
                  <c:v>2</c:v>
                </c:pt>
                <c:pt idx="1419">
                  <c:v>3</c:v>
                </c:pt>
                <c:pt idx="1420">
                  <c:v>4</c:v>
                </c:pt>
                <c:pt idx="1421">
                  <c:v>5</c:v>
                </c:pt>
                <c:pt idx="1422">
                  <c:v>6</c:v>
                </c:pt>
                <c:pt idx="1423">
                  <c:v>7</c:v>
                </c:pt>
                <c:pt idx="1424">
                  <c:v>8</c:v>
                </c:pt>
                <c:pt idx="1425">
                  <c:v>9</c:v>
                </c:pt>
                <c:pt idx="1426">
                  <c:v>10</c:v>
                </c:pt>
                <c:pt idx="1427">
                  <c:v>11</c:v>
                </c:pt>
                <c:pt idx="1428">
                  <c:v>12</c:v>
                </c:pt>
                <c:pt idx="1429">
                  <c:v>13</c:v>
                </c:pt>
                <c:pt idx="1430">
                  <c:v>14</c:v>
                </c:pt>
                <c:pt idx="1431">
                  <c:v>15</c:v>
                </c:pt>
                <c:pt idx="1432">
                  <c:v>16</c:v>
                </c:pt>
                <c:pt idx="1433">
                  <c:v>17</c:v>
                </c:pt>
                <c:pt idx="1434">
                  <c:v>18</c:v>
                </c:pt>
                <c:pt idx="1435">
                  <c:v>19</c:v>
                </c:pt>
                <c:pt idx="1436">
                  <c:v>20</c:v>
                </c:pt>
                <c:pt idx="1437">
                  <c:v>21</c:v>
                </c:pt>
                <c:pt idx="1438">
                  <c:v>22</c:v>
                </c:pt>
                <c:pt idx="1439">
                  <c:v>1</c:v>
                </c:pt>
                <c:pt idx="1440">
                  <c:v>2</c:v>
                </c:pt>
                <c:pt idx="1441">
                  <c:v>3</c:v>
                </c:pt>
                <c:pt idx="1442">
                  <c:v>4</c:v>
                </c:pt>
                <c:pt idx="1443">
                  <c:v>5</c:v>
                </c:pt>
                <c:pt idx="1444">
                  <c:v>6</c:v>
                </c:pt>
                <c:pt idx="1445">
                  <c:v>7</c:v>
                </c:pt>
                <c:pt idx="1446">
                  <c:v>8</c:v>
                </c:pt>
                <c:pt idx="1447">
                  <c:v>9</c:v>
                </c:pt>
                <c:pt idx="1448">
                  <c:v>10</c:v>
                </c:pt>
                <c:pt idx="1449">
                  <c:v>11</c:v>
                </c:pt>
                <c:pt idx="1450">
                  <c:v>12</c:v>
                </c:pt>
                <c:pt idx="1451">
                  <c:v>13</c:v>
                </c:pt>
                <c:pt idx="1452">
                  <c:v>14</c:v>
                </c:pt>
                <c:pt idx="1453">
                  <c:v>15</c:v>
                </c:pt>
                <c:pt idx="1454">
                  <c:v>16</c:v>
                </c:pt>
                <c:pt idx="1455">
                  <c:v>17</c:v>
                </c:pt>
                <c:pt idx="1456">
                  <c:v>18</c:v>
                </c:pt>
                <c:pt idx="1457">
                  <c:v>19</c:v>
                </c:pt>
                <c:pt idx="1458">
                  <c:v>20</c:v>
                </c:pt>
                <c:pt idx="1459">
                  <c:v>1</c:v>
                </c:pt>
                <c:pt idx="1460">
                  <c:v>2</c:v>
                </c:pt>
                <c:pt idx="1461">
                  <c:v>3</c:v>
                </c:pt>
                <c:pt idx="1462">
                  <c:v>4</c:v>
                </c:pt>
                <c:pt idx="1463">
                  <c:v>5</c:v>
                </c:pt>
                <c:pt idx="1464">
                  <c:v>6</c:v>
                </c:pt>
                <c:pt idx="1465">
                  <c:v>7</c:v>
                </c:pt>
                <c:pt idx="1466">
                  <c:v>8</c:v>
                </c:pt>
                <c:pt idx="1467">
                  <c:v>9</c:v>
                </c:pt>
                <c:pt idx="1468">
                  <c:v>10</c:v>
                </c:pt>
                <c:pt idx="1469">
                  <c:v>11</c:v>
                </c:pt>
                <c:pt idx="1470">
                  <c:v>12</c:v>
                </c:pt>
                <c:pt idx="1471">
                  <c:v>13</c:v>
                </c:pt>
                <c:pt idx="1472">
                  <c:v>14</c:v>
                </c:pt>
                <c:pt idx="1473">
                  <c:v>15</c:v>
                </c:pt>
                <c:pt idx="1474">
                  <c:v>16</c:v>
                </c:pt>
                <c:pt idx="1475">
                  <c:v>17</c:v>
                </c:pt>
                <c:pt idx="1476">
                  <c:v>18</c:v>
                </c:pt>
                <c:pt idx="1477">
                  <c:v>19</c:v>
                </c:pt>
                <c:pt idx="1478">
                  <c:v>20</c:v>
                </c:pt>
                <c:pt idx="1479">
                  <c:v>1</c:v>
                </c:pt>
                <c:pt idx="1480">
                  <c:v>2</c:v>
                </c:pt>
                <c:pt idx="1481">
                  <c:v>3</c:v>
                </c:pt>
                <c:pt idx="1482">
                  <c:v>4</c:v>
                </c:pt>
                <c:pt idx="1483">
                  <c:v>5</c:v>
                </c:pt>
                <c:pt idx="1484">
                  <c:v>6</c:v>
                </c:pt>
                <c:pt idx="1485">
                  <c:v>7</c:v>
                </c:pt>
                <c:pt idx="1486">
                  <c:v>8</c:v>
                </c:pt>
                <c:pt idx="1487">
                  <c:v>9</c:v>
                </c:pt>
                <c:pt idx="1488">
                  <c:v>10</c:v>
                </c:pt>
                <c:pt idx="1489">
                  <c:v>11</c:v>
                </c:pt>
                <c:pt idx="1490">
                  <c:v>12</c:v>
                </c:pt>
                <c:pt idx="1491">
                  <c:v>13</c:v>
                </c:pt>
                <c:pt idx="1492">
                  <c:v>14</c:v>
                </c:pt>
                <c:pt idx="1493">
                  <c:v>15</c:v>
                </c:pt>
                <c:pt idx="1494">
                  <c:v>16</c:v>
                </c:pt>
                <c:pt idx="1495">
                  <c:v>17</c:v>
                </c:pt>
                <c:pt idx="1496">
                  <c:v>18</c:v>
                </c:pt>
                <c:pt idx="1497">
                  <c:v>19</c:v>
                </c:pt>
                <c:pt idx="1498">
                  <c:v>20</c:v>
                </c:pt>
                <c:pt idx="1499">
                  <c:v>21</c:v>
                </c:pt>
                <c:pt idx="1500">
                  <c:v>1</c:v>
                </c:pt>
                <c:pt idx="1501">
                  <c:v>2</c:v>
                </c:pt>
                <c:pt idx="1502">
                  <c:v>3</c:v>
                </c:pt>
                <c:pt idx="1503">
                  <c:v>4</c:v>
                </c:pt>
                <c:pt idx="1504">
                  <c:v>5</c:v>
                </c:pt>
                <c:pt idx="1505">
                  <c:v>6</c:v>
                </c:pt>
                <c:pt idx="1506">
                  <c:v>7</c:v>
                </c:pt>
                <c:pt idx="1507">
                  <c:v>8</c:v>
                </c:pt>
                <c:pt idx="1508">
                  <c:v>9</c:v>
                </c:pt>
                <c:pt idx="1509">
                  <c:v>10</c:v>
                </c:pt>
                <c:pt idx="1510">
                  <c:v>11</c:v>
                </c:pt>
                <c:pt idx="1511">
                  <c:v>12</c:v>
                </c:pt>
                <c:pt idx="1512">
                  <c:v>13</c:v>
                </c:pt>
                <c:pt idx="1513">
                  <c:v>14</c:v>
                </c:pt>
                <c:pt idx="1514">
                  <c:v>15</c:v>
                </c:pt>
                <c:pt idx="1515">
                  <c:v>16</c:v>
                </c:pt>
                <c:pt idx="1516">
                  <c:v>17</c:v>
                </c:pt>
                <c:pt idx="1517">
                  <c:v>18</c:v>
                </c:pt>
                <c:pt idx="1518">
                  <c:v>19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4</c:v>
                </c:pt>
                <c:pt idx="1523">
                  <c:v>5</c:v>
                </c:pt>
                <c:pt idx="1524">
                  <c:v>6</c:v>
                </c:pt>
                <c:pt idx="1525">
                  <c:v>7</c:v>
                </c:pt>
                <c:pt idx="1526">
                  <c:v>8</c:v>
                </c:pt>
                <c:pt idx="1527">
                  <c:v>9</c:v>
                </c:pt>
                <c:pt idx="1528">
                  <c:v>10</c:v>
                </c:pt>
                <c:pt idx="1529">
                  <c:v>11</c:v>
                </c:pt>
                <c:pt idx="1530">
                  <c:v>12</c:v>
                </c:pt>
                <c:pt idx="1531">
                  <c:v>13</c:v>
                </c:pt>
                <c:pt idx="1532">
                  <c:v>14</c:v>
                </c:pt>
                <c:pt idx="1533">
                  <c:v>15</c:v>
                </c:pt>
                <c:pt idx="1534">
                  <c:v>16</c:v>
                </c:pt>
                <c:pt idx="1535">
                  <c:v>17</c:v>
                </c:pt>
                <c:pt idx="1536">
                  <c:v>18</c:v>
                </c:pt>
                <c:pt idx="1537">
                  <c:v>19</c:v>
                </c:pt>
                <c:pt idx="1538">
                  <c:v>20</c:v>
                </c:pt>
                <c:pt idx="1539">
                  <c:v>21</c:v>
                </c:pt>
                <c:pt idx="1540">
                  <c:v>1</c:v>
                </c:pt>
                <c:pt idx="1541">
                  <c:v>2</c:v>
                </c:pt>
                <c:pt idx="1542">
                  <c:v>3</c:v>
                </c:pt>
                <c:pt idx="1543">
                  <c:v>4</c:v>
                </c:pt>
                <c:pt idx="1544">
                  <c:v>5</c:v>
                </c:pt>
                <c:pt idx="1545">
                  <c:v>6</c:v>
                </c:pt>
                <c:pt idx="1546">
                  <c:v>7</c:v>
                </c:pt>
                <c:pt idx="1547">
                  <c:v>8</c:v>
                </c:pt>
                <c:pt idx="1548">
                  <c:v>9</c:v>
                </c:pt>
                <c:pt idx="1549">
                  <c:v>10</c:v>
                </c:pt>
                <c:pt idx="1550">
                  <c:v>11</c:v>
                </c:pt>
                <c:pt idx="1551">
                  <c:v>12</c:v>
                </c:pt>
                <c:pt idx="1552">
                  <c:v>13</c:v>
                </c:pt>
                <c:pt idx="1553">
                  <c:v>14</c:v>
                </c:pt>
                <c:pt idx="1554">
                  <c:v>15</c:v>
                </c:pt>
                <c:pt idx="1555">
                  <c:v>16</c:v>
                </c:pt>
                <c:pt idx="1556">
                  <c:v>17</c:v>
                </c:pt>
                <c:pt idx="1557">
                  <c:v>18</c:v>
                </c:pt>
                <c:pt idx="1558">
                  <c:v>19</c:v>
                </c:pt>
                <c:pt idx="1559">
                  <c:v>20</c:v>
                </c:pt>
                <c:pt idx="1560">
                  <c:v>21</c:v>
                </c:pt>
                <c:pt idx="1561">
                  <c:v>22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4</c:v>
                </c:pt>
                <c:pt idx="1566">
                  <c:v>5</c:v>
                </c:pt>
                <c:pt idx="1567">
                  <c:v>6</c:v>
                </c:pt>
                <c:pt idx="1568">
                  <c:v>7</c:v>
                </c:pt>
                <c:pt idx="1569">
                  <c:v>8</c:v>
                </c:pt>
                <c:pt idx="1570">
                  <c:v>9</c:v>
                </c:pt>
                <c:pt idx="1571">
                  <c:v>10</c:v>
                </c:pt>
                <c:pt idx="1572">
                  <c:v>11</c:v>
                </c:pt>
                <c:pt idx="1573">
                  <c:v>12</c:v>
                </c:pt>
                <c:pt idx="1574">
                  <c:v>13</c:v>
                </c:pt>
                <c:pt idx="1575">
                  <c:v>14</c:v>
                </c:pt>
                <c:pt idx="1576">
                  <c:v>15</c:v>
                </c:pt>
                <c:pt idx="1577">
                  <c:v>16</c:v>
                </c:pt>
                <c:pt idx="1578">
                  <c:v>17</c:v>
                </c:pt>
                <c:pt idx="1579">
                  <c:v>18</c:v>
                </c:pt>
                <c:pt idx="1580">
                  <c:v>19</c:v>
                </c:pt>
                <c:pt idx="1581">
                  <c:v>20</c:v>
                </c:pt>
                <c:pt idx="1582">
                  <c:v>21</c:v>
                </c:pt>
                <c:pt idx="1583">
                  <c:v>22</c:v>
                </c:pt>
                <c:pt idx="1584">
                  <c:v>1</c:v>
                </c:pt>
                <c:pt idx="1585">
                  <c:v>2</c:v>
                </c:pt>
                <c:pt idx="1586">
                  <c:v>3</c:v>
                </c:pt>
                <c:pt idx="1587">
                  <c:v>4</c:v>
                </c:pt>
                <c:pt idx="1588">
                  <c:v>5</c:v>
                </c:pt>
                <c:pt idx="1589">
                  <c:v>6</c:v>
                </c:pt>
                <c:pt idx="1590">
                  <c:v>7</c:v>
                </c:pt>
                <c:pt idx="1591">
                  <c:v>8</c:v>
                </c:pt>
                <c:pt idx="1592">
                  <c:v>9</c:v>
                </c:pt>
                <c:pt idx="1593">
                  <c:v>10</c:v>
                </c:pt>
                <c:pt idx="1594">
                  <c:v>11</c:v>
                </c:pt>
                <c:pt idx="1595">
                  <c:v>12</c:v>
                </c:pt>
                <c:pt idx="1596">
                  <c:v>13</c:v>
                </c:pt>
                <c:pt idx="1597">
                  <c:v>14</c:v>
                </c:pt>
                <c:pt idx="1598">
                  <c:v>15</c:v>
                </c:pt>
                <c:pt idx="1599">
                  <c:v>16</c:v>
                </c:pt>
                <c:pt idx="1600">
                  <c:v>17</c:v>
                </c:pt>
                <c:pt idx="1601">
                  <c:v>18</c:v>
                </c:pt>
                <c:pt idx="1602">
                  <c:v>19</c:v>
                </c:pt>
                <c:pt idx="1603">
                  <c:v>20</c:v>
                </c:pt>
                <c:pt idx="1604">
                  <c:v>1</c:v>
                </c:pt>
                <c:pt idx="1605">
                  <c:v>2</c:v>
                </c:pt>
                <c:pt idx="1606">
                  <c:v>3</c:v>
                </c:pt>
                <c:pt idx="1607">
                  <c:v>4</c:v>
                </c:pt>
                <c:pt idx="1608">
                  <c:v>5</c:v>
                </c:pt>
                <c:pt idx="1609">
                  <c:v>6</c:v>
                </c:pt>
                <c:pt idx="1610">
                  <c:v>7</c:v>
                </c:pt>
                <c:pt idx="1611">
                  <c:v>8</c:v>
                </c:pt>
                <c:pt idx="1612">
                  <c:v>9</c:v>
                </c:pt>
                <c:pt idx="1613">
                  <c:v>10</c:v>
                </c:pt>
                <c:pt idx="1614">
                  <c:v>11</c:v>
                </c:pt>
                <c:pt idx="1615">
                  <c:v>12</c:v>
                </c:pt>
                <c:pt idx="1616">
                  <c:v>13</c:v>
                </c:pt>
                <c:pt idx="1617">
                  <c:v>14</c:v>
                </c:pt>
                <c:pt idx="1618">
                  <c:v>15</c:v>
                </c:pt>
                <c:pt idx="1619">
                  <c:v>16</c:v>
                </c:pt>
                <c:pt idx="1620">
                  <c:v>17</c:v>
                </c:pt>
                <c:pt idx="1621">
                  <c:v>18</c:v>
                </c:pt>
                <c:pt idx="1622">
                  <c:v>19</c:v>
                </c:pt>
                <c:pt idx="1623">
                  <c:v>20</c:v>
                </c:pt>
                <c:pt idx="1624">
                  <c:v>21</c:v>
                </c:pt>
                <c:pt idx="1625">
                  <c:v>22</c:v>
                </c:pt>
                <c:pt idx="1626">
                  <c:v>1</c:v>
                </c:pt>
                <c:pt idx="1627">
                  <c:v>2</c:v>
                </c:pt>
                <c:pt idx="1628">
                  <c:v>3</c:v>
                </c:pt>
                <c:pt idx="1629">
                  <c:v>4</c:v>
                </c:pt>
                <c:pt idx="1630">
                  <c:v>5</c:v>
                </c:pt>
                <c:pt idx="1631">
                  <c:v>6</c:v>
                </c:pt>
                <c:pt idx="1632">
                  <c:v>7</c:v>
                </c:pt>
                <c:pt idx="1633">
                  <c:v>8</c:v>
                </c:pt>
                <c:pt idx="1634">
                  <c:v>9</c:v>
                </c:pt>
                <c:pt idx="1635">
                  <c:v>10</c:v>
                </c:pt>
                <c:pt idx="1636">
                  <c:v>11</c:v>
                </c:pt>
                <c:pt idx="1637">
                  <c:v>12</c:v>
                </c:pt>
                <c:pt idx="1638">
                  <c:v>13</c:v>
                </c:pt>
                <c:pt idx="1639">
                  <c:v>14</c:v>
                </c:pt>
                <c:pt idx="1640">
                  <c:v>15</c:v>
                </c:pt>
                <c:pt idx="1641">
                  <c:v>16</c:v>
                </c:pt>
                <c:pt idx="1642">
                  <c:v>17</c:v>
                </c:pt>
                <c:pt idx="1643">
                  <c:v>18</c:v>
                </c:pt>
                <c:pt idx="1644">
                  <c:v>19</c:v>
                </c:pt>
                <c:pt idx="1645">
                  <c:v>20</c:v>
                </c:pt>
                <c:pt idx="1646">
                  <c:v>21</c:v>
                </c:pt>
                <c:pt idx="1647">
                  <c:v>22</c:v>
                </c:pt>
                <c:pt idx="1648">
                  <c:v>1</c:v>
                </c:pt>
                <c:pt idx="1649">
                  <c:v>2</c:v>
                </c:pt>
                <c:pt idx="1650">
                  <c:v>3</c:v>
                </c:pt>
                <c:pt idx="1651">
                  <c:v>4</c:v>
                </c:pt>
                <c:pt idx="1652">
                  <c:v>5</c:v>
                </c:pt>
                <c:pt idx="1653">
                  <c:v>6</c:v>
                </c:pt>
                <c:pt idx="1654">
                  <c:v>7</c:v>
                </c:pt>
                <c:pt idx="1655">
                  <c:v>8</c:v>
                </c:pt>
                <c:pt idx="1656">
                  <c:v>9</c:v>
                </c:pt>
                <c:pt idx="1657">
                  <c:v>10</c:v>
                </c:pt>
                <c:pt idx="1658">
                  <c:v>11</c:v>
                </c:pt>
                <c:pt idx="1659">
                  <c:v>12</c:v>
                </c:pt>
                <c:pt idx="1660">
                  <c:v>13</c:v>
                </c:pt>
                <c:pt idx="1661">
                  <c:v>14</c:v>
                </c:pt>
                <c:pt idx="1662">
                  <c:v>15</c:v>
                </c:pt>
                <c:pt idx="1663">
                  <c:v>16</c:v>
                </c:pt>
                <c:pt idx="1664">
                  <c:v>17</c:v>
                </c:pt>
                <c:pt idx="1665">
                  <c:v>18</c:v>
                </c:pt>
                <c:pt idx="1666">
                  <c:v>19</c:v>
                </c:pt>
                <c:pt idx="1667">
                  <c:v>20</c:v>
                </c:pt>
                <c:pt idx="1668">
                  <c:v>1</c:v>
                </c:pt>
                <c:pt idx="1669">
                  <c:v>2</c:v>
                </c:pt>
                <c:pt idx="1670">
                  <c:v>3</c:v>
                </c:pt>
                <c:pt idx="1671">
                  <c:v>4</c:v>
                </c:pt>
                <c:pt idx="1672">
                  <c:v>5</c:v>
                </c:pt>
                <c:pt idx="1673">
                  <c:v>6</c:v>
                </c:pt>
                <c:pt idx="1674">
                  <c:v>7</c:v>
                </c:pt>
                <c:pt idx="1675">
                  <c:v>8</c:v>
                </c:pt>
                <c:pt idx="1676">
                  <c:v>9</c:v>
                </c:pt>
                <c:pt idx="1677">
                  <c:v>10</c:v>
                </c:pt>
                <c:pt idx="1678">
                  <c:v>11</c:v>
                </c:pt>
                <c:pt idx="1679">
                  <c:v>12</c:v>
                </c:pt>
                <c:pt idx="1680">
                  <c:v>13</c:v>
                </c:pt>
                <c:pt idx="1681">
                  <c:v>14</c:v>
                </c:pt>
                <c:pt idx="1682">
                  <c:v>15</c:v>
                </c:pt>
                <c:pt idx="1683">
                  <c:v>16</c:v>
                </c:pt>
                <c:pt idx="1684">
                  <c:v>17</c:v>
                </c:pt>
                <c:pt idx="1685">
                  <c:v>18</c:v>
                </c:pt>
                <c:pt idx="1686">
                  <c:v>19</c:v>
                </c:pt>
                <c:pt idx="1687">
                  <c:v>20</c:v>
                </c:pt>
                <c:pt idx="1688">
                  <c:v>21</c:v>
                </c:pt>
                <c:pt idx="1689">
                  <c:v>22</c:v>
                </c:pt>
                <c:pt idx="1690">
                  <c:v>1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5</c:v>
                </c:pt>
                <c:pt idx="1695">
                  <c:v>6</c:v>
                </c:pt>
                <c:pt idx="1696">
                  <c:v>7</c:v>
                </c:pt>
                <c:pt idx="1697">
                  <c:v>8</c:v>
                </c:pt>
                <c:pt idx="1698">
                  <c:v>9</c:v>
                </c:pt>
                <c:pt idx="1699">
                  <c:v>10</c:v>
                </c:pt>
                <c:pt idx="1700">
                  <c:v>11</c:v>
                </c:pt>
                <c:pt idx="1701">
                  <c:v>12</c:v>
                </c:pt>
                <c:pt idx="1702">
                  <c:v>13</c:v>
                </c:pt>
                <c:pt idx="1703">
                  <c:v>14</c:v>
                </c:pt>
                <c:pt idx="1704">
                  <c:v>15</c:v>
                </c:pt>
                <c:pt idx="1705">
                  <c:v>16</c:v>
                </c:pt>
                <c:pt idx="1706">
                  <c:v>17</c:v>
                </c:pt>
                <c:pt idx="1707">
                  <c:v>18</c:v>
                </c:pt>
                <c:pt idx="1708">
                  <c:v>19</c:v>
                </c:pt>
                <c:pt idx="1709">
                  <c:v>1</c:v>
                </c:pt>
                <c:pt idx="1710">
                  <c:v>2</c:v>
                </c:pt>
                <c:pt idx="1711">
                  <c:v>3</c:v>
                </c:pt>
                <c:pt idx="1712">
                  <c:v>4</c:v>
                </c:pt>
                <c:pt idx="1713">
                  <c:v>5</c:v>
                </c:pt>
                <c:pt idx="1714">
                  <c:v>6</c:v>
                </c:pt>
                <c:pt idx="1715">
                  <c:v>7</c:v>
                </c:pt>
                <c:pt idx="1716">
                  <c:v>8</c:v>
                </c:pt>
                <c:pt idx="1717">
                  <c:v>9</c:v>
                </c:pt>
                <c:pt idx="1718">
                  <c:v>10</c:v>
                </c:pt>
                <c:pt idx="1719">
                  <c:v>11</c:v>
                </c:pt>
                <c:pt idx="1720">
                  <c:v>12</c:v>
                </c:pt>
                <c:pt idx="1721">
                  <c:v>13</c:v>
                </c:pt>
                <c:pt idx="1722">
                  <c:v>14</c:v>
                </c:pt>
                <c:pt idx="1723">
                  <c:v>15</c:v>
                </c:pt>
                <c:pt idx="1724">
                  <c:v>16</c:v>
                </c:pt>
                <c:pt idx="1725">
                  <c:v>17</c:v>
                </c:pt>
                <c:pt idx="1726">
                  <c:v>18</c:v>
                </c:pt>
                <c:pt idx="1727">
                  <c:v>19</c:v>
                </c:pt>
              </c:numCache>
            </c:numRef>
          </c:xVal>
          <c:yVal>
            <c:numRef>
              <c:f>'daily-model-data'!$BG$2:$BG$1729</c:f>
              <c:numCache>
                <c:formatCode>General</c:formatCode>
                <c:ptCount val="1728"/>
                <c:pt idx="0">
                  <c:v>3.1248818989328899E-3</c:v>
                </c:pt>
                <c:pt idx="1">
                  <c:v>3.4758587982024899E-2</c:v>
                </c:pt>
                <c:pt idx="2">
                  <c:v>4.2759635828395703E-2</c:v>
                </c:pt>
                <c:pt idx="3">
                  <c:v>2.5526502416453899E-2</c:v>
                </c:pt>
                <c:pt idx="4">
                  <c:v>3.1402662284656602E-2</c:v>
                </c:pt>
                <c:pt idx="5">
                  <c:v>4.6359764920660101E-2</c:v>
                </c:pt>
                <c:pt idx="6">
                  <c:v>6.0682165825420999E-2</c:v>
                </c:pt>
                <c:pt idx="7">
                  <c:v>5.2808326914429202E-2</c:v>
                </c:pt>
                <c:pt idx="8">
                  <c:v>6.6429452119344201E-2</c:v>
                </c:pt>
                <c:pt idx="9">
                  <c:v>6.8774153600468901E-2</c:v>
                </c:pt>
                <c:pt idx="10">
                  <c:v>5.2907583434411203E-2</c:v>
                </c:pt>
                <c:pt idx="11">
                  <c:v>3.1702149347382302E-2</c:v>
                </c:pt>
                <c:pt idx="12">
                  <c:v>2.1599019211433399E-2</c:v>
                </c:pt>
                <c:pt idx="13">
                  <c:v>1.2862528475998201E-2</c:v>
                </c:pt>
                <c:pt idx="14">
                  <c:v>2.1429277207975099E-2</c:v>
                </c:pt>
                <c:pt idx="15">
                  <c:v>1.5960411185082599E-2</c:v>
                </c:pt>
                <c:pt idx="16">
                  <c:v>1.3331299987325599E-2</c:v>
                </c:pt>
                <c:pt idx="17">
                  <c:v>1.27300931667355E-2</c:v>
                </c:pt>
                <c:pt idx="18">
                  <c:v>1.1098206887523601E-2</c:v>
                </c:pt>
                <c:pt idx="19">
                  <c:v>-5.6015137353911802E-2</c:v>
                </c:pt>
                <c:pt idx="20">
                  <c:v>-5.8815499536195401E-2</c:v>
                </c:pt>
                <c:pt idx="21">
                  <c:v>-4.52670755095681E-2</c:v>
                </c:pt>
                <c:pt idx="22">
                  <c:v>-3.7546166141287203E-2</c:v>
                </c:pt>
                <c:pt idx="23">
                  <c:v>-4.8720343907497E-2</c:v>
                </c:pt>
                <c:pt idx="24">
                  <c:v>-3.9905588271551697E-2</c:v>
                </c:pt>
                <c:pt idx="25">
                  <c:v>-4.1607896407588697E-2</c:v>
                </c:pt>
                <c:pt idx="26">
                  <c:v>-3.4791721033577999E-2</c:v>
                </c:pt>
                <c:pt idx="27">
                  <c:v>-1.7182350978835501E-2</c:v>
                </c:pt>
                <c:pt idx="28">
                  <c:v>-1.9797633270553502E-2</c:v>
                </c:pt>
                <c:pt idx="29">
                  <c:v>-3.6606830327265798E-2</c:v>
                </c:pt>
                <c:pt idx="30">
                  <c:v>-3.0996130278630001E-2</c:v>
                </c:pt>
                <c:pt idx="31">
                  <c:v>-3.0148816797168E-2</c:v>
                </c:pt>
                <c:pt idx="32">
                  <c:v>-3.0690444771718499E-2</c:v>
                </c:pt>
                <c:pt idx="33">
                  <c:v>-2.7816183437793102E-2</c:v>
                </c:pt>
                <c:pt idx="34">
                  <c:v>-1.4247539451016601E-2</c:v>
                </c:pt>
                <c:pt idx="35">
                  <c:v>-1.33597640567051E-3</c:v>
                </c:pt>
                <c:pt idx="36" formatCode="0.00E+00">
                  <c:v>-2.7538679796901202E-4</c:v>
                </c:pt>
                <c:pt idx="37">
                  <c:v>3.6025965794590398E-3</c:v>
                </c:pt>
                <c:pt idx="38">
                  <c:v>1.8426233780703899E-3</c:v>
                </c:pt>
                <c:pt idx="39">
                  <c:v>-7.39659893802191E-3</c:v>
                </c:pt>
                <c:pt idx="40">
                  <c:v>6.7710656858176205E-2</c:v>
                </c:pt>
                <c:pt idx="41">
                  <c:v>2.78808172979838E-2</c:v>
                </c:pt>
                <c:pt idx="42">
                  <c:v>2.4796950042322099E-2</c:v>
                </c:pt>
                <c:pt idx="43">
                  <c:v>1.99151020444241E-2</c:v>
                </c:pt>
                <c:pt idx="44">
                  <c:v>4.0320062686033803E-2</c:v>
                </c:pt>
                <c:pt idx="45">
                  <c:v>4.67683755221142E-2</c:v>
                </c:pt>
                <c:pt idx="46">
                  <c:v>5.7126994949222298E-2</c:v>
                </c:pt>
                <c:pt idx="47">
                  <c:v>5.3391576153786202E-2</c:v>
                </c:pt>
                <c:pt idx="48">
                  <c:v>5.2220946702749398E-2</c:v>
                </c:pt>
                <c:pt idx="49">
                  <c:v>4.5719691892460203E-2</c:v>
                </c:pt>
                <c:pt idx="50">
                  <c:v>1.8975498544418799E-2</c:v>
                </c:pt>
                <c:pt idx="51">
                  <c:v>-6.1235133297328197E-3</c:v>
                </c:pt>
                <c:pt idx="52">
                  <c:v>-1.0453535504766299E-3</c:v>
                </c:pt>
                <c:pt idx="53">
                  <c:v>2.4930328712242399E-2</c:v>
                </c:pt>
                <c:pt idx="54">
                  <c:v>1.7172660216761601E-2</c:v>
                </c:pt>
                <c:pt idx="55">
                  <c:v>2.1503712432221201E-2</c:v>
                </c:pt>
                <c:pt idx="56">
                  <c:v>2.5565192034751699E-2</c:v>
                </c:pt>
                <c:pt idx="57">
                  <c:v>3.1141479684737301E-2</c:v>
                </c:pt>
                <c:pt idx="58">
                  <c:v>3.7097538378028497E-2</c:v>
                </c:pt>
                <c:pt idx="59">
                  <c:v>3.1809057095266401E-2</c:v>
                </c:pt>
                <c:pt idx="60">
                  <c:v>2.8779397544289501E-2</c:v>
                </c:pt>
                <c:pt idx="61">
                  <c:v>2.7624092356658799E-2</c:v>
                </c:pt>
                <c:pt idx="62">
                  <c:v>-8.5212715752810402E-3</c:v>
                </c:pt>
                <c:pt idx="63">
                  <c:v>-4.8049021291643602E-2</c:v>
                </c:pt>
                <c:pt idx="64">
                  <c:v>-6.3997190282277003E-2</c:v>
                </c:pt>
                <c:pt idx="65">
                  <c:v>-1.9205131563219499E-2</c:v>
                </c:pt>
                <c:pt idx="66">
                  <c:v>-2.29057648619371E-2</c:v>
                </c:pt>
                <c:pt idx="67">
                  <c:v>-2.7626321872118099E-2</c:v>
                </c:pt>
                <c:pt idx="68">
                  <c:v>-1.67073662777023E-2</c:v>
                </c:pt>
                <c:pt idx="69">
                  <c:v>-1.88469679643469E-2</c:v>
                </c:pt>
                <c:pt idx="70">
                  <c:v>-1.6234882670826602E-2</c:v>
                </c:pt>
                <c:pt idx="71">
                  <c:v>-1.18625353286189E-2</c:v>
                </c:pt>
                <c:pt idx="72">
                  <c:v>-1.2020607524075799E-2</c:v>
                </c:pt>
                <c:pt idx="73">
                  <c:v>-1.0798198858864299E-2</c:v>
                </c:pt>
                <c:pt idx="74" formatCode="0.00E+00">
                  <c:v>-9.5723334293362696E-4</c:v>
                </c:pt>
                <c:pt idx="75">
                  <c:v>1.21166808186161E-2</c:v>
                </c:pt>
                <c:pt idx="76">
                  <c:v>1.3192161566738501E-2</c:v>
                </c:pt>
                <c:pt idx="77" formatCode="0.00E+00">
                  <c:v>-2.9308177712516998E-4</c:v>
                </c:pt>
                <c:pt idx="78">
                  <c:v>1.29143313199842E-3</c:v>
                </c:pt>
                <c:pt idx="79">
                  <c:v>-3.4343319868496099E-3</c:v>
                </c:pt>
                <c:pt idx="80">
                  <c:v>-1.0412495556852501E-2</c:v>
                </c:pt>
                <c:pt idx="81">
                  <c:v>-8.7860762625756594E-3</c:v>
                </c:pt>
                <c:pt idx="82">
                  <c:v>-4.6559724073884602E-3</c:v>
                </c:pt>
                <c:pt idx="83">
                  <c:v>-5.3393367065346304E-3</c:v>
                </c:pt>
                <c:pt idx="84">
                  <c:v>-3.5617993922311998E-2</c:v>
                </c:pt>
                <c:pt idx="85">
                  <c:v>2.4976546464137099E-2</c:v>
                </c:pt>
                <c:pt idx="86">
                  <c:v>-3.4344675989875701E-3</c:v>
                </c:pt>
                <c:pt idx="87">
                  <c:v>-7.78186548986103E-3</c:v>
                </c:pt>
                <c:pt idx="88">
                  <c:v>-1.54447360610494E-2</c:v>
                </c:pt>
                <c:pt idx="89">
                  <c:v>-1.9189369260603498E-2</c:v>
                </c:pt>
                <c:pt idx="90">
                  <c:v>-2.6957692667290901E-2</c:v>
                </c:pt>
                <c:pt idx="91">
                  <c:v>-1.9987378965395899E-2</c:v>
                </c:pt>
                <c:pt idx="92">
                  <c:v>-2.93800242841822E-2</c:v>
                </c:pt>
                <c:pt idx="93">
                  <c:v>-3.6684862239897399E-2</c:v>
                </c:pt>
                <c:pt idx="94">
                  <c:v>-3.4729016310244498E-2</c:v>
                </c:pt>
                <c:pt idx="95">
                  <c:v>-2.4768713867381099E-2</c:v>
                </c:pt>
                <c:pt idx="96">
                  <c:v>-3.5555127089944502E-2</c:v>
                </c:pt>
                <c:pt idx="97">
                  <c:v>-3.3274889875071101E-2</c:v>
                </c:pt>
                <c:pt idx="98">
                  <c:v>-3.9755909051640601E-2</c:v>
                </c:pt>
                <c:pt idx="99">
                  <c:v>-3.8390823915831901E-2</c:v>
                </c:pt>
                <c:pt idx="100">
                  <c:v>-3.8073681153631599E-2</c:v>
                </c:pt>
                <c:pt idx="101">
                  <c:v>-3.8724355586753002E-2</c:v>
                </c:pt>
                <c:pt idx="102">
                  <c:v>-3.9752073861113298E-2</c:v>
                </c:pt>
                <c:pt idx="103">
                  <c:v>-3.77120767822543E-2</c:v>
                </c:pt>
                <c:pt idx="104">
                  <c:v>2.7238401524021199E-3</c:v>
                </c:pt>
                <c:pt idx="105">
                  <c:v>-1.20585365065658E-2</c:v>
                </c:pt>
                <c:pt idx="106">
                  <c:v>-2.7020987359373E-2</c:v>
                </c:pt>
                <c:pt idx="107">
                  <c:v>-1.07038875238174E-2</c:v>
                </c:pt>
                <c:pt idx="108">
                  <c:v>-2.5610788789169298E-2</c:v>
                </c:pt>
                <c:pt idx="109">
                  <c:v>-1.5917511308810198E-2</c:v>
                </c:pt>
                <c:pt idx="110">
                  <c:v>-1.1093783780569799E-2</c:v>
                </c:pt>
                <c:pt idx="111">
                  <c:v>-9.9416749333437401E-3</c:v>
                </c:pt>
                <c:pt idx="112">
                  <c:v>1.10571384935884E-2</c:v>
                </c:pt>
                <c:pt idx="113">
                  <c:v>2.2625540210656499E-2</c:v>
                </c:pt>
                <c:pt idx="114">
                  <c:v>1.9923870578580201E-2</c:v>
                </c:pt>
                <c:pt idx="115">
                  <c:v>3.1157698297089101E-2</c:v>
                </c:pt>
                <c:pt idx="116">
                  <c:v>2.9839113601655799E-2</c:v>
                </c:pt>
                <c:pt idx="117">
                  <c:v>1.10034249660693E-2</c:v>
                </c:pt>
                <c:pt idx="118">
                  <c:v>1.0483044361275701E-2</c:v>
                </c:pt>
                <c:pt idx="119">
                  <c:v>1.42294298808987E-2</c:v>
                </c:pt>
                <c:pt idx="120">
                  <c:v>1.9264722041763799E-2</c:v>
                </c:pt>
                <c:pt idx="121">
                  <c:v>2.2610823113114301E-2</c:v>
                </c:pt>
                <c:pt idx="122">
                  <c:v>2.6743468586165799E-2</c:v>
                </c:pt>
                <c:pt idx="123">
                  <c:v>3.1996345851508901E-2</c:v>
                </c:pt>
                <c:pt idx="124">
                  <c:v>3.33833793543458E-2</c:v>
                </c:pt>
                <c:pt idx="125">
                  <c:v>3.0216355612229202E-2</c:v>
                </c:pt>
                <c:pt idx="126">
                  <c:v>-6.5395653420101896E-2</c:v>
                </c:pt>
                <c:pt idx="127">
                  <c:v>-8.8743655451445497E-2</c:v>
                </c:pt>
                <c:pt idx="128">
                  <c:v>-7.0281743077816497E-2</c:v>
                </c:pt>
                <c:pt idx="129">
                  <c:v>-6.74956805492503E-2</c:v>
                </c:pt>
                <c:pt idx="130">
                  <c:v>-8.2959771704689197E-2</c:v>
                </c:pt>
                <c:pt idx="131">
                  <c:v>-8.69681208297369E-2</c:v>
                </c:pt>
                <c:pt idx="132">
                  <c:v>-6.6278581105181103E-2</c:v>
                </c:pt>
                <c:pt idx="133">
                  <c:v>-4.9021800943051697E-2</c:v>
                </c:pt>
                <c:pt idx="134">
                  <c:v>-4.5172036522345201E-2</c:v>
                </c:pt>
                <c:pt idx="135">
                  <c:v>-4.1394627638013999E-2</c:v>
                </c:pt>
                <c:pt idx="136">
                  <c:v>-4.5964975267816802E-2</c:v>
                </c:pt>
                <c:pt idx="137">
                  <c:v>-4.5698550621101001E-2</c:v>
                </c:pt>
                <c:pt idx="138">
                  <c:v>-4.5549529643396897E-2</c:v>
                </c:pt>
                <c:pt idx="139">
                  <c:v>-4.2788442488897599E-2</c:v>
                </c:pt>
                <c:pt idx="140">
                  <c:v>-5.5975216513617497E-2</c:v>
                </c:pt>
                <c:pt idx="141">
                  <c:v>-5.1228456188535498E-2</c:v>
                </c:pt>
                <c:pt idx="142">
                  <c:v>-4.4162519372539101E-2</c:v>
                </c:pt>
                <c:pt idx="143">
                  <c:v>-3.8042005008747298E-2</c:v>
                </c:pt>
                <c:pt idx="144">
                  <c:v>-3.457955251797E-2</c:v>
                </c:pt>
                <c:pt idx="145">
                  <c:v>-3.0014956702598902E-2</c:v>
                </c:pt>
                <c:pt idx="146">
                  <c:v>-2.7105891456974101E-2</c:v>
                </c:pt>
                <c:pt idx="147">
                  <c:v>-3.48502824219094E-2</c:v>
                </c:pt>
                <c:pt idx="148">
                  <c:v>8.6002858186493506E-3</c:v>
                </c:pt>
                <c:pt idx="149">
                  <c:v>5.10504222555083E-2</c:v>
                </c:pt>
                <c:pt idx="150">
                  <c:v>1.4118497847402401E-2</c:v>
                </c:pt>
                <c:pt idx="151">
                  <c:v>4.5527501390265603E-2</c:v>
                </c:pt>
                <c:pt idx="152">
                  <c:v>7.3519716726970302E-2</c:v>
                </c:pt>
                <c:pt idx="153">
                  <c:v>7.8320043391709698E-2</c:v>
                </c:pt>
                <c:pt idx="154">
                  <c:v>5.4911650227676703E-2</c:v>
                </c:pt>
                <c:pt idx="155">
                  <c:v>5.5272299107081299E-2</c:v>
                </c:pt>
                <c:pt idx="156">
                  <c:v>2.3152174700534701E-2</c:v>
                </c:pt>
                <c:pt idx="157">
                  <c:v>1.6362702232064898E-2</c:v>
                </c:pt>
                <c:pt idx="158">
                  <c:v>1.30003016374469E-2</c:v>
                </c:pt>
                <c:pt idx="159">
                  <c:v>1.2598282430267701E-2</c:v>
                </c:pt>
                <c:pt idx="160">
                  <c:v>1.6886182413636801E-2</c:v>
                </c:pt>
                <c:pt idx="161">
                  <c:v>2.7374961877452499E-2</c:v>
                </c:pt>
                <c:pt idx="162">
                  <c:v>3.7924956550972201E-2</c:v>
                </c:pt>
                <c:pt idx="163">
                  <c:v>4.1547739744382098E-2</c:v>
                </c:pt>
                <c:pt idx="164">
                  <c:v>4.4534234984225401E-2</c:v>
                </c:pt>
                <c:pt idx="165">
                  <c:v>3.41156624918586E-2</c:v>
                </c:pt>
                <c:pt idx="166">
                  <c:v>3.0862031950018302E-2</c:v>
                </c:pt>
                <c:pt idx="167">
                  <c:v>3.1807451913529801E-2</c:v>
                </c:pt>
                <c:pt idx="168">
                  <c:v>-6.6404108201718895E-2</c:v>
                </c:pt>
                <c:pt idx="169">
                  <c:v>-6.6085957714780597E-2</c:v>
                </c:pt>
                <c:pt idx="170">
                  <c:v>-3.8178575589263103E-2</c:v>
                </c:pt>
                <c:pt idx="171">
                  <c:v>-7.3482600396456696E-2</c:v>
                </c:pt>
                <c:pt idx="172">
                  <c:v>-3.29727957458575E-2</c:v>
                </c:pt>
                <c:pt idx="173">
                  <c:v>-2.5685999380346599E-2</c:v>
                </c:pt>
                <c:pt idx="174">
                  <c:v>-1.6042179896584002E-2</c:v>
                </c:pt>
                <c:pt idx="175">
                  <c:v>-1.41917069406799E-2</c:v>
                </c:pt>
                <c:pt idx="176">
                  <c:v>-2.8665223611930302E-2</c:v>
                </c:pt>
                <c:pt idx="177">
                  <c:v>-3.9695523682024197E-2</c:v>
                </c:pt>
                <c:pt idx="178">
                  <c:v>-4.0863391971675503E-2</c:v>
                </c:pt>
                <c:pt idx="179">
                  <c:v>-3.32792661308981E-2</c:v>
                </c:pt>
                <c:pt idx="180">
                  <c:v>-3.9798397528413701E-2</c:v>
                </c:pt>
                <c:pt idx="181">
                  <c:v>-3.13955818982187E-2</c:v>
                </c:pt>
                <c:pt idx="182">
                  <c:v>-2.7958117209996601E-2</c:v>
                </c:pt>
                <c:pt idx="183">
                  <c:v>-2.81842275942597E-2</c:v>
                </c:pt>
                <c:pt idx="184">
                  <c:v>-2.38995824811883E-2</c:v>
                </c:pt>
                <c:pt idx="185">
                  <c:v>-2.60670932845746E-2</c:v>
                </c:pt>
                <c:pt idx="186">
                  <c:v>-3.1163911116829399E-2</c:v>
                </c:pt>
                <c:pt idx="187">
                  <c:v>-2.9138436407602102E-2</c:v>
                </c:pt>
                <c:pt idx="188">
                  <c:v>-2.7429868472588301E-2</c:v>
                </c:pt>
                <c:pt idx="189">
                  <c:v>-3.0912389723527101E-2</c:v>
                </c:pt>
                <c:pt idx="190">
                  <c:v>0.16886308452450199</c:v>
                </c:pt>
                <c:pt idx="191">
                  <c:v>0.137598254932884</c:v>
                </c:pt>
                <c:pt idx="192">
                  <c:v>0.14322920470988901</c:v>
                </c:pt>
                <c:pt idx="193">
                  <c:v>8.7596452648794204E-2</c:v>
                </c:pt>
                <c:pt idx="194">
                  <c:v>8.7705260595821205E-2</c:v>
                </c:pt>
                <c:pt idx="195">
                  <c:v>6.2970735902766195E-2</c:v>
                </c:pt>
                <c:pt idx="196">
                  <c:v>5.0837420738854402E-2</c:v>
                </c:pt>
                <c:pt idx="197">
                  <c:v>4.43758013640667E-2</c:v>
                </c:pt>
                <c:pt idx="198">
                  <c:v>4.8009446494543001E-2</c:v>
                </c:pt>
                <c:pt idx="199">
                  <c:v>4.4557264705591099E-2</c:v>
                </c:pt>
                <c:pt idx="200">
                  <c:v>6.19639561260465E-2</c:v>
                </c:pt>
                <c:pt idx="201">
                  <c:v>6.9565582073767201E-2</c:v>
                </c:pt>
                <c:pt idx="202">
                  <c:v>5.2853275765975198E-2</c:v>
                </c:pt>
                <c:pt idx="203">
                  <c:v>4.9370291767873997E-2</c:v>
                </c:pt>
                <c:pt idx="204">
                  <c:v>4.5558888624723098E-2</c:v>
                </c:pt>
                <c:pt idx="205">
                  <c:v>4.4546071339695202E-2</c:v>
                </c:pt>
                <c:pt idx="206">
                  <c:v>3.8062705515994097E-2</c:v>
                </c:pt>
                <c:pt idx="207">
                  <c:v>2.25890404360749E-2</c:v>
                </c:pt>
                <c:pt idx="208">
                  <c:v>5.5079119234191501E-3</c:v>
                </c:pt>
                <c:pt idx="209">
                  <c:v>0.18071755698049699</c:v>
                </c:pt>
                <c:pt idx="210">
                  <c:v>0.21193031998650799</c:v>
                </c:pt>
                <c:pt idx="211">
                  <c:v>0.20884142818620299</c:v>
                </c:pt>
                <c:pt idx="212">
                  <c:v>0.21389713915062999</c:v>
                </c:pt>
                <c:pt idx="213">
                  <c:v>0.17626793045424199</c:v>
                </c:pt>
                <c:pt idx="214">
                  <c:v>0.17465945669451199</c:v>
                </c:pt>
                <c:pt idx="215">
                  <c:v>0.16419616676953599</c:v>
                </c:pt>
                <c:pt idx="216">
                  <c:v>0.15838742148826801</c:v>
                </c:pt>
                <c:pt idx="217">
                  <c:v>0.15736784798498801</c:v>
                </c:pt>
                <c:pt idx="218">
                  <c:v>0.11445856570471701</c:v>
                </c:pt>
                <c:pt idx="219">
                  <c:v>0.101125145606504</c:v>
                </c:pt>
                <c:pt idx="220">
                  <c:v>9.5799918301667994E-2</c:v>
                </c:pt>
                <c:pt idx="221">
                  <c:v>8.0485612762937406E-2</c:v>
                </c:pt>
                <c:pt idx="222">
                  <c:v>7.6165101392486195E-2</c:v>
                </c:pt>
                <c:pt idx="223">
                  <c:v>5.7252867192235199E-2</c:v>
                </c:pt>
                <c:pt idx="224">
                  <c:v>2.07848942081547E-2</c:v>
                </c:pt>
                <c:pt idx="225">
                  <c:v>1.6480157503643001E-2</c:v>
                </c:pt>
                <c:pt idx="226">
                  <c:v>1.39061193529714E-2</c:v>
                </c:pt>
                <c:pt idx="227">
                  <c:v>1.82273348267043E-2</c:v>
                </c:pt>
                <c:pt idx="228">
                  <c:v>1.88785439298477E-3</c:v>
                </c:pt>
                <c:pt idx="229" formatCode="0.00E+00">
                  <c:v>-4.91651141673488E-4</c:v>
                </c:pt>
                <c:pt idx="230">
                  <c:v>-2.35107238174957E-2</c:v>
                </c:pt>
                <c:pt idx="231">
                  <c:v>1.6362029462074299E-2</c:v>
                </c:pt>
                <c:pt idx="232">
                  <c:v>4.9149845619824203E-2</c:v>
                </c:pt>
                <c:pt idx="233">
                  <c:v>-2.7828699394753E-2</c:v>
                </c:pt>
                <c:pt idx="234" formatCode="0.00E+00">
                  <c:v>-9.6841519452517399E-4</c:v>
                </c:pt>
                <c:pt idx="235">
                  <c:v>4.6981022573360197E-3</c:v>
                </c:pt>
                <c:pt idx="236">
                  <c:v>2.9077411354669201E-2</c:v>
                </c:pt>
                <c:pt idx="237">
                  <c:v>5.2121361696186197E-2</c:v>
                </c:pt>
                <c:pt idx="238">
                  <c:v>4.62788284275059E-2</c:v>
                </c:pt>
                <c:pt idx="239">
                  <c:v>4.2659123670137203E-2</c:v>
                </c:pt>
                <c:pt idx="240">
                  <c:v>3.8485201650087099E-2</c:v>
                </c:pt>
                <c:pt idx="241">
                  <c:v>3.8195752787886797E-2</c:v>
                </c:pt>
                <c:pt idx="242">
                  <c:v>3.3060896667401501E-2</c:v>
                </c:pt>
                <c:pt idx="243">
                  <c:v>3.06243720597929E-2</c:v>
                </c:pt>
                <c:pt idx="244">
                  <c:v>2.2956974705014899E-2</c:v>
                </c:pt>
                <c:pt idx="245">
                  <c:v>3.3469915761647297E-2</c:v>
                </c:pt>
                <c:pt idx="246">
                  <c:v>3.5398130131034801E-2</c:v>
                </c:pt>
                <c:pt idx="247">
                  <c:v>2.9594400994435999E-2</c:v>
                </c:pt>
                <c:pt idx="248">
                  <c:v>2.8694616982797901E-2</c:v>
                </c:pt>
                <c:pt idx="249">
                  <c:v>3.0305055473917701E-2</c:v>
                </c:pt>
                <c:pt idx="250">
                  <c:v>2.27743582104642E-2</c:v>
                </c:pt>
                <c:pt idx="251">
                  <c:v>-4.4961260024575303E-2</c:v>
                </c:pt>
                <c:pt idx="252">
                  <c:v>-3.8128498909950599E-3</c:v>
                </c:pt>
                <c:pt idx="253">
                  <c:v>1.5991528388394401E-2</c:v>
                </c:pt>
                <c:pt idx="254">
                  <c:v>1.93526372539067E-2</c:v>
                </c:pt>
                <c:pt idx="255">
                  <c:v>5.6863954329513702E-2</c:v>
                </c:pt>
                <c:pt idx="256">
                  <c:v>7.4698984349410094E-2</c:v>
                </c:pt>
                <c:pt idx="257">
                  <c:v>5.37005563982344E-2</c:v>
                </c:pt>
                <c:pt idx="258">
                  <c:v>6.8200313237010798E-2</c:v>
                </c:pt>
                <c:pt idx="259">
                  <c:v>7.1513006542210697E-2</c:v>
                </c:pt>
                <c:pt idx="260">
                  <c:v>4.7196419511812603E-2</c:v>
                </c:pt>
                <c:pt idx="261">
                  <c:v>1.98308738055494E-2</c:v>
                </c:pt>
                <c:pt idx="262">
                  <c:v>1.96445016203479E-2</c:v>
                </c:pt>
                <c:pt idx="263">
                  <c:v>1.6840706365116299E-2</c:v>
                </c:pt>
                <c:pt idx="264">
                  <c:v>2.6937940202503601E-2</c:v>
                </c:pt>
                <c:pt idx="265">
                  <c:v>1.6576318147704099E-2</c:v>
                </c:pt>
                <c:pt idx="266">
                  <c:v>1.8317565277970099E-2</c:v>
                </c:pt>
                <c:pt idx="267">
                  <c:v>2.1030034659374499E-2</c:v>
                </c:pt>
                <c:pt idx="268">
                  <c:v>1.8572780860380299E-2</c:v>
                </c:pt>
                <c:pt idx="269">
                  <c:v>1.10982068875353E-2</c:v>
                </c:pt>
                <c:pt idx="270">
                  <c:v>-9.6435792732713702E-2</c:v>
                </c:pt>
                <c:pt idx="271">
                  <c:v>-4.9282974219767101E-2</c:v>
                </c:pt>
                <c:pt idx="272">
                  <c:v>-2.90486859406619E-2</c:v>
                </c:pt>
                <c:pt idx="273">
                  <c:v>-3.9279312734537802E-2</c:v>
                </c:pt>
                <c:pt idx="274">
                  <c:v>-2.3014018159648299E-2</c:v>
                </c:pt>
                <c:pt idx="275">
                  <c:v>-2.6600709377001E-2</c:v>
                </c:pt>
                <c:pt idx="276">
                  <c:v>-3.2813617426568402E-2</c:v>
                </c:pt>
                <c:pt idx="277">
                  <c:v>-1.3780844109011099E-2</c:v>
                </c:pt>
                <c:pt idx="278">
                  <c:v>-1.3787183610708201E-2</c:v>
                </c:pt>
                <c:pt idx="279">
                  <c:v>-3.9591778384484001E-2</c:v>
                </c:pt>
                <c:pt idx="280">
                  <c:v>-3.32032657331068E-2</c:v>
                </c:pt>
                <c:pt idx="281">
                  <c:v>-2.3773322747726401E-2</c:v>
                </c:pt>
                <c:pt idx="282">
                  <c:v>-2.3039326736858001E-2</c:v>
                </c:pt>
                <c:pt idx="283">
                  <c:v>-2.1689516440655698E-2</c:v>
                </c:pt>
                <c:pt idx="284">
                  <c:v>-8.1411732494862596E-3</c:v>
                </c:pt>
                <c:pt idx="285">
                  <c:v>8.4735482870437195E-3</c:v>
                </c:pt>
                <c:pt idx="286">
                  <c:v>1.23199500696089E-2</c:v>
                </c:pt>
                <c:pt idx="287">
                  <c:v>2.0163333480901199E-2</c:v>
                </c:pt>
                <c:pt idx="288">
                  <c:v>2.2993534618192601E-2</c:v>
                </c:pt>
                <c:pt idx="289">
                  <c:v>2.5679532447418801E-2</c:v>
                </c:pt>
                <c:pt idx="290">
                  <c:v>3.2021658563971198E-2</c:v>
                </c:pt>
                <c:pt idx="291">
                  <c:v>-3.34503673929651E-2</c:v>
                </c:pt>
                <c:pt idx="292">
                  <c:v>-1.3350239998856799E-2</c:v>
                </c:pt>
                <c:pt idx="293">
                  <c:v>8.1357518985893905E-3</c:v>
                </c:pt>
                <c:pt idx="294">
                  <c:v>-3.6376234901707799E-2</c:v>
                </c:pt>
                <c:pt idx="295">
                  <c:v>-1.64055574306484E-2</c:v>
                </c:pt>
                <c:pt idx="296">
                  <c:v>-8.4812796494978492E-3</c:v>
                </c:pt>
                <c:pt idx="297">
                  <c:v>-7.8616011508783005E-3</c:v>
                </c:pt>
                <c:pt idx="298">
                  <c:v>-1.92205729058614E-3</c:v>
                </c:pt>
                <c:pt idx="299">
                  <c:v>-1.6832277902150399E-2</c:v>
                </c:pt>
                <c:pt idx="300">
                  <c:v>-1.60329513205483E-2</c:v>
                </c:pt>
                <c:pt idx="301">
                  <c:v>-3.3428855056910602E-2</c:v>
                </c:pt>
                <c:pt idx="302">
                  <c:v>-3.5748194448336899E-2</c:v>
                </c:pt>
                <c:pt idx="303">
                  <c:v>-6.1202942114592498E-2</c:v>
                </c:pt>
                <c:pt idx="304">
                  <c:v>-2.8035273841098898E-2</c:v>
                </c:pt>
                <c:pt idx="305">
                  <c:v>-1.6754952463749601E-2</c:v>
                </c:pt>
                <c:pt idx="306">
                  <c:v>-1.09789962103439E-2</c:v>
                </c:pt>
                <c:pt idx="307">
                  <c:v>-7.9834560531045692E-3</c:v>
                </c:pt>
                <c:pt idx="308">
                  <c:v>-1.9697857495521898E-3</c:v>
                </c:pt>
                <c:pt idx="309">
                  <c:v>-2.8207894636653702E-3</c:v>
                </c:pt>
                <c:pt idx="310">
                  <c:v>-9.3197265774347393E-3</c:v>
                </c:pt>
                <c:pt idx="311">
                  <c:v>-6.73121615912142E-3</c:v>
                </c:pt>
                <c:pt idx="312">
                  <c:v>-6.0645334695885698E-3</c:v>
                </c:pt>
                <c:pt idx="313">
                  <c:v>-2.91971032938921E-2</c:v>
                </c:pt>
                <c:pt idx="314">
                  <c:v>-3.6330264184121899E-2</c:v>
                </c:pt>
                <c:pt idx="315">
                  <c:v>-5.2147583207604598E-3</c:v>
                </c:pt>
                <c:pt idx="316">
                  <c:v>-7.9143694402961096E-3</c:v>
                </c:pt>
                <c:pt idx="317">
                  <c:v>-3.8815800559565503E-2</c:v>
                </c:pt>
                <c:pt idx="318">
                  <c:v>-3.7916313576283202E-2</c:v>
                </c:pt>
                <c:pt idx="319">
                  <c:v>-4.13642107133117E-2</c:v>
                </c:pt>
                <c:pt idx="320">
                  <c:v>-3.7315870533107302E-2</c:v>
                </c:pt>
                <c:pt idx="321">
                  <c:v>-3.3301505165028202E-2</c:v>
                </c:pt>
                <c:pt idx="322">
                  <c:v>-2.6895922483864701E-2</c:v>
                </c:pt>
                <c:pt idx="323">
                  <c:v>-3.7192427459059298E-2</c:v>
                </c:pt>
                <c:pt idx="324">
                  <c:v>-2.39557245049162E-2</c:v>
                </c:pt>
                <c:pt idx="325">
                  <c:v>-1.5918609531084E-2</c:v>
                </c:pt>
                <c:pt idx="326">
                  <c:v>-1.3310830322831899E-2</c:v>
                </c:pt>
                <c:pt idx="327">
                  <c:v>-2.8732749331501599E-2</c:v>
                </c:pt>
                <c:pt idx="328">
                  <c:v>-2.7935958027698202E-2</c:v>
                </c:pt>
                <c:pt idx="329">
                  <c:v>-3.40153627372307E-2</c:v>
                </c:pt>
                <c:pt idx="330">
                  <c:v>-4.1619758020848101E-2</c:v>
                </c:pt>
                <c:pt idx="331">
                  <c:v>-4.2126883862382898E-2</c:v>
                </c:pt>
                <c:pt idx="332">
                  <c:v>-3.9142060709724903E-2</c:v>
                </c:pt>
                <c:pt idx="333">
                  <c:v>-3.2759988559466303E-2</c:v>
                </c:pt>
                <c:pt idx="334">
                  <c:v>-3.11643993078081E-3</c:v>
                </c:pt>
                <c:pt idx="335">
                  <c:v>6.4594424376785697E-2</c:v>
                </c:pt>
                <c:pt idx="336">
                  <c:v>2.6756285185080799E-2</c:v>
                </c:pt>
                <c:pt idx="337">
                  <c:v>3.8012349063435799E-2</c:v>
                </c:pt>
                <c:pt idx="338">
                  <c:v>2.5947361760173301E-2</c:v>
                </c:pt>
                <c:pt idx="339">
                  <c:v>2.6201441468689499E-2</c:v>
                </c:pt>
                <c:pt idx="340">
                  <c:v>2.97122996148508E-2</c:v>
                </c:pt>
                <c:pt idx="341">
                  <c:v>2.5367520195441001E-2</c:v>
                </c:pt>
                <c:pt idx="342">
                  <c:v>2.95405483019421E-2</c:v>
                </c:pt>
                <c:pt idx="343">
                  <c:v>2.41525922333767E-2</c:v>
                </c:pt>
                <c:pt idx="344">
                  <c:v>1.54726781949476E-2</c:v>
                </c:pt>
                <c:pt idx="345">
                  <c:v>1.58300543190792E-2</c:v>
                </c:pt>
                <c:pt idx="346">
                  <c:v>6.9234181541870596E-3</c:v>
                </c:pt>
                <c:pt idx="347">
                  <c:v>1.3392040279732001E-2</c:v>
                </c:pt>
                <c:pt idx="348">
                  <c:v>1.11405862292848E-2</c:v>
                </c:pt>
                <c:pt idx="349">
                  <c:v>8.8313240317405804E-3</c:v>
                </c:pt>
                <c:pt idx="350">
                  <c:v>1.37565895864191E-2</c:v>
                </c:pt>
                <c:pt idx="351">
                  <c:v>1.7414999486222001E-2</c:v>
                </c:pt>
                <c:pt idx="352">
                  <c:v>1.52707713509663E-2</c:v>
                </c:pt>
                <c:pt idx="353">
                  <c:v>2.15523708359277E-2</c:v>
                </c:pt>
                <c:pt idx="354">
                  <c:v>2.56320480148244E-2</c:v>
                </c:pt>
                <c:pt idx="355">
                  <c:v>7.9397562879483394E-2</c:v>
                </c:pt>
                <c:pt idx="356">
                  <c:v>9.0331997999613094E-3</c:v>
                </c:pt>
                <c:pt idx="357">
                  <c:v>-8.6453059983603905E-2</c:v>
                </c:pt>
                <c:pt idx="358">
                  <c:v>-9.6130019721940504E-2</c:v>
                </c:pt>
                <c:pt idx="359">
                  <c:v>-9.3804814100018494E-2</c:v>
                </c:pt>
                <c:pt idx="360">
                  <c:v>-7.9547183764016705E-2</c:v>
                </c:pt>
                <c:pt idx="361">
                  <c:v>-7.0529625454218203E-2</c:v>
                </c:pt>
                <c:pt idx="362">
                  <c:v>-5.6236074870508697E-2</c:v>
                </c:pt>
                <c:pt idx="363">
                  <c:v>-3.2917239280319803E-2</c:v>
                </c:pt>
                <c:pt idx="364">
                  <c:v>-4.0595788641307501E-2</c:v>
                </c:pt>
                <c:pt idx="365">
                  <c:v>-4.1182664398475601E-2</c:v>
                </c:pt>
                <c:pt idx="366">
                  <c:v>-3.1409627316661998E-2</c:v>
                </c:pt>
                <c:pt idx="367">
                  <c:v>-5.9144409096803102E-2</c:v>
                </c:pt>
                <c:pt idx="368">
                  <c:v>-5.6518903216084299E-2</c:v>
                </c:pt>
                <c:pt idx="369">
                  <c:v>-5.3382748130541301E-2</c:v>
                </c:pt>
                <c:pt idx="370">
                  <c:v>-4.9961369206171502E-2</c:v>
                </c:pt>
                <c:pt idx="371">
                  <c:v>-4.5445921637980599E-2</c:v>
                </c:pt>
                <c:pt idx="372">
                  <c:v>-3.6792143647785901E-2</c:v>
                </c:pt>
                <c:pt idx="373">
                  <c:v>-3.6292566169626603E-2</c:v>
                </c:pt>
                <c:pt idx="374">
                  <c:v>-3.1542334925914899E-2</c:v>
                </c:pt>
                <c:pt idx="375">
                  <c:v>-2.8976746373389799E-2</c:v>
                </c:pt>
                <c:pt idx="376">
                  <c:v>-3.0912389723527198E-2</c:v>
                </c:pt>
                <c:pt idx="377">
                  <c:v>-1.251792479556E-2</c:v>
                </c:pt>
                <c:pt idx="378">
                  <c:v>-6.8081999754565303E-2</c:v>
                </c:pt>
                <c:pt idx="379">
                  <c:v>-5.9885931549910898E-2</c:v>
                </c:pt>
                <c:pt idx="380">
                  <c:v>-8.2157685536176805E-2</c:v>
                </c:pt>
                <c:pt idx="381">
                  <c:v>-7.4258066151947702E-2</c:v>
                </c:pt>
                <c:pt idx="382">
                  <c:v>-6.4653732515760898E-2</c:v>
                </c:pt>
                <c:pt idx="383">
                  <c:v>-4.5087727841988098E-2</c:v>
                </c:pt>
                <c:pt idx="384">
                  <c:v>-4.6776512191564999E-2</c:v>
                </c:pt>
                <c:pt idx="385">
                  <c:v>-3.9140641523853402E-2</c:v>
                </c:pt>
                <c:pt idx="386">
                  <c:v>-3.6203755066313903E-2</c:v>
                </c:pt>
                <c:pt idx="387">
                  <c:v>-4.3677230777212098E-2</c:v>
                </c:pt>
                <c:pt idx="388">
                  <c:v>-4.0121541067800998E-2</c:v>
                </c:pt>
                <c:pt idx="389">
                  <c:v>-3.80423174022032E-2</c:v>
                </c:pt>
                <c:pt idx="390">
                  <c:v>-5.0030916392502303E-2</c:v>
                </c:pt>
                <c:pt idx="391">
                  <c:v>-4.97926697454453E-2</c:v>
                </c:pt>
                <c:pt idx="392">
                  <c:v>-3.8146836375492897E-2</c:v>
                </c:pt>
                <c:pt idx="393">
                  <c:v>-3.4339536220255602E-2</c:v>
                </c:pt>
                <c:pt idx="394">
                  <c:v>-3.4495462582990598E-2</c:v>
                </c:pt>
                <c:pt idx="395">
                  <c:v>-3.3345600548223102E-2</c:v>
                </c:pt>
                <c:pt idx="396">
                  <c:v>-3.0848087680230198E-2</c:v>
                </c:pt>
                <c:pt idx="397">
                  <c:v>-3.4929425537039697E-2</c:v>
                </c:pt>
                <c:pt idx="398">
                  <c:v>-6.0664404116090302E-2</c:v>
                </c:pt>
                <c:pt idx="399">
                  <c:v>-1.26924515072066E-2</c:v>
                </c:pt>
                <c:pt idx="400">
                  <c:v>-4.58423788154338E-2</c:v>
                </c:pt>
                <c:pt idx="401">
                  <c:v>-9.1442428682715297E-3</c:v>
                </c:pt>
                <c:pt idx="402">
                  <c:v>1.15620863029126E-2</c:v>
                </c:pt>
                <c:pt idx="403">
                  <c:v>1.6625349683692999E-2</c:v>
                </c:pt>
                <c:pt idx="404">
                  <c:v>1.8686271627502402E-2</c:v>
                </c:pt>
                <c:pt idx="405">
                  <c:v>1.2767411902923201E-2</c:v>
                </c:pt>
                <c:pt idx="406">
                  <c:v>-1.4805157792202499E-3</c:v>
                </c:pt>
                <c:pt idx="407">
                  <c:v>-1.72294634710542E-2</c:v>
                </c:pt>
                <c:pt idx="408">
                  <c:v>-2.15776333250257E-2</c:v>
                </c:pt>
                <c:pt idx="409">
                  <c:v>-9.4410904627887302E-3</c:v>
                </c:pt>
                <c:pt idx="410">
                  <c:v>-7.9571661806296899E-3</c:v>
                </c:pt>
                <c:pt idx="411">
                  <c:v>4.0052005378440302E-2</c:v>
                </c:pt>
                <c:pt idx="412">
                  <c:v>3.9833131926336703E-2</c:v>
                </c:pt>
                <c:pt idx="413">
                  <c:v>4.2961803697331102E-2</c:v>
                </c:pt>
                <c:pt idx="414">
                  <c:v>4.5386027451863799E-2</c:v>
                </c:pt>
                <c:pt idx="415">
                  <c:v>3.9889602147846502E-2</c:v>
                </c:pt>
                <c:pt idx="416">
                  <c:v>3.4427189913359899E-2</c:v>
                </c:pt>
                <c:pt idx="417">
                  <c:v>3.1807451913529801E-2</c:v>
                </c:pt>
                <c:pt idx="418">
                  <c:v>6.1003090608800298E-2</c:v>
                </c:pt>
                <c:pt idx="419">
                  <c:v>-2.0452014994208099E-2</c:v>
                </c:pt>
                <c:pt idx="420">
                  <c:v>-6.6268009597614697E-2</c:v>
                </c:pt>
                <c:pt idx="421">
                  <c:v>-1.9152221949652298E-2</c:v>
                </c:pt>
                <c:pt idx="422">
                  <c:v>-7.41973117360583E-3</c:v>
                </c:pt>
                <c:pt idx="423">
                  <c:v>-7.4200336900630496E-3</c:v>
                </c:pt>
                <c:pt idx="424">
                  <c:v>4.4041760224036103E-3</c:v>
                </c:pt>
                <c:pt idx="425">
                  <c:v>-3.6795496215258302E-3</c:v>
                </c:pt>
                <c:pt idx="426">
                  <c:v>-1.9621644660910299E-2</c:v>
                </c:pt>
                <c:pt idx="427">
                  <c:v>-2.9212047193976801E-2</c:v>
                </c:pt>
                <c:pt idx="428">
                  <c:v>-2.8124211428365201E-2</c:v>
                </c:pt>
                <c:pt idx="429">
                  <c:v>-6.8890683506949097E-3</c:v>
                </c:pt>
                <c:pt idx="430">
                  <c:v>5.6212642201962596E-3</c:v>
                </c:pt>
                <c:pt idx="431">
                  <c:v>1.36054476062974E-3</c:v>
                </c:pt>
                <c:pt idx="432">
                  <c:v>-1.19743409084348E-2</c:v>
                </c:pt>
                <c:pt idx="433">
                  <c:v>-1.04369270460759E-2</c:v>
                </c:pt>
                <c:pt idx="434">
                  <c:v>-1.22992300332636E-2</c:v>
                </c:pt>
                <c:pt idx="435">
                  <c:v>-1.4387952932267601E-2</c:v>
                </c:pt>
                <c:pt idx="436">
                  <c:v>-1.0888345392645001E-2</c:v>
                </c:pt>
                <c:pt idx="437">
                  <c:v>-6.6745188696896102E-3</c:v>
                </c:pt>
                <c:pt idx="438">
                  <c:v>-5.2380885464044999E-3</c:v>
                </c:pt>
                <c:pt idx="439">
                  <c:v>-5.3393367065345202E-3</c:v>
                </c:pt>
                <c:pt idx="440">
                  <c:v>4.7194223746692403E-2</c:v>
                </c:pt>
                <c:pt idx="441">
                  <c:v>9.4196857181825203E-2</c:v>
                </c:pt>
                <c:pt idx="442">
                  <c:v>7.2165403626251998E-2</c:v>
                </c:pt>
                <c:pt idx="443">
                  <c:v>5.7870136333514101E-2</c:v>
                </c:pt>
                <c:pt idx="444">
                  <c:v>5.1116430878307598E-2</c:v>
                </c:pt>
                <c:pt idx="445">
                  <c:v>5.962649094512E-2</c:v>
                </c:pt>
                <c:pt idx="446">
                  <c:v>2.1658572281475202E-2</c:v>
                </c:pt>
                <c:pt idx="447">
                  <c:v>2.4144066552705502E-2</c:v>
                </c:pt>
                <c:pt idx="448">
                  <c:v>1.90291023144217E-2</c:v>
                </c:pt>
                <c:pt idx="449">
                  <c:v>3.86906200290697E-2</c:v>
                </c:pt>
                <c:pt idx="450">
                  <c:v>3.4517892949741801E-2</c:v>
                </c:pt>
                <c:pt idx="451">
                  <c:v>3.1701810176264902E-2</c:v>
                </c:pt>
                <c:pt idx="452">
                  <c:v>2.8877350134096199E-2</c:v>
                </c:pt>
                <c:pt idx="453">
                  <c:v>2.1516245015605399E-2</c:v>
                </c:pt>
                <c:pt idx="454">
                  <c:v>2.14192622090696E-2</c:v>
                </c:pt>
                <c:pt idx="455">
                  <c:v>1.6375631539203399E-2</c:v>
                </c:pt>
                <c:pt idx="456" formatCode="0.00E+00">
                  <c:v>-8.5188445154316095E-4</c:v>
                </c:pt>
                <c:pt idx="457">
                  <c:v>-1.3068619621897801E-2</c:v>
                </c:pt>
                <c:pt idx="458">
                  <c:v>0.28815627894726897</c:v>
                </c:pt>
                <c:pt idx="459">
                  <c:v>0.19428216897570399</c:v>
                </c:pt>
                <c:pt idx="460">
                  <c:v>0.16928036263337301</c:v>
                </c:pt>
                <c:pt idx="461">
                  <c:v>0.18497099037468001</c:v>
                </c:pt>
                <c:pt idx="462">
                  <c:v>0.16871691318461399</c:v>
                </c:pt>
                <c:pt idx="463">
                  <c:v>0.16042959123443201</c:v>
                </c:pt>
                <c:pt idx="464">
                  <c:v>0.16240167212128601</c:v>
                </c:pt>
                <c:pt idx="465">
                  <c:v>0.16081835646935899</c:v>
                </c:pt>
                <c:pt idx="466">
                  <c:v>0.144210846101504</c:v>
                </c:pt>
                <c:pt idx="467">
                  <c:v>0.146413664054689</c:v>
                </c:pt>
                <c:pt idx="468">
                  <c:v>0.123557981103012</c:v>
                </c:pt>
                <c:pt idx="469">
                  <c:v>0.11441557220200201</c:v>
                </c:pt>
                <c:pt idx="470">
                  <c:v>0.110232166528912</c:v>
                </c:pt>
                <c:pt idx="471">
                  <c:v>0.10436829829021101</c:v>
                </c:pt>
                <c:pt idx="472">
                  <c:v>7.2055815445507099E-2</c:v>
                </c:pt>
                <c:pt idx="473">
                  <c:v>4.3710562067128297E-2</c:v>
                </c:pt>
                <c:pt idx="474">
                  <c:v>3.2704315005873202E-2</c:v>
                </c:pt>
                <c:pt idx="475">
                  <c:v>3.08472439433293E-2</c:v>
                </c:pt>
                <c:pt idx="476">
                  <c:v>3.7698269123286297E-2</c:v>
                </c:pt>
                <c:pt idx="477">
                  <c:v>3.7089213945011801E-2</c:v>
                </c:pt>
                <c:pt idx="478">
                  <c:v>2.5944178288314499E-2</c:v>
                </c:pt>
                <c:pt idx="479">
                  <c:v>2.54622581013586E-2</c:v>
                </c:pt>
                <c:pt idx="480">
                  <c:v>-3.5644139466955903E-2</c:v>
                </c:pt>
                <c:pt idx="481">
                  <c:v>-1.29715168980433E-2</c:v>
                </c:pt>
                <c:pt idx="482">
                  <c:v>-2.05123638513422E-2</c:v>
                </c:pt>
                <c:pt idx="483">
                  <c:v>-3.4227620645319E-2</c:v>
                </c:pt>
                <c:pt idx="484">
                  <c:v>-4.2050124912307099E-2</c:v>
                </c:pt>
                <c:pt idx="485">
                  <c:v>-1.79785254480174E-2</c:v>
                </c:pt>
                <c:pt idx="486">
                  <c:v>1.1318336398816501E-2</c:v>
                </c:pt>
                <c:pt idx="487">
                  <c:v>1.34220497043835E-2</c:v>
                </c:pt>
                <c:pt idx="488">
                  <c:v>2.63966642006765E-2</c:v>
                </c:pt>
                <c:pt idx="489">
                  <c:v>6.6647814345719203E-2</c:v>
                </c:pt>
                <c:pt idx="490">
                  <c:v>5.0568961980801998E-2</c:v>
                </c:pt>
                <c:pt idx="491">
                  <c:v>4.5346701912815701E-2</c:v>
                </c:pt>
                <c:pt idx="492">
                  <c:v>3.3708563177615197E-2</c:v>
                </c:pt>
                <c:pt idx="493">
                  <c:v>3.0856185293834201E-2</c:v>
                </c:pt>
                <c:pt idx="494">
                  <c:v>3.1858654186950698E-2</c:v>
                </c:pt>
                <c:pt idx="495">
                  <c:v>3.0247424974718402E-2</c:v>
                </c:pt>
                <c:pt idx="496">
                  <c:v>2.2248667078494402E-2</c:v>
                </c:pt>
                <c:pt idx="497">
                  <c:v>1.9921678290363901E-2</c:v>
                </c:pt>
                <c:pt idx="498">
                  <c:v>1.5985633021520802E-2</c:v>
                </c:pt>
                <c:pt idx="499">
                  <c:v>-5.8297247328808997E-2</c:v>
                </c:pt>
                <c:pt idx="500">
                  <c:v>1.49996272519459E-3</c:v>
                </c:pt>
                <c:pt idx="501">
                  <c:v>6.0835066853375201E-3</c:v>
                </c:pt>
                <c:pt idx="502">
                  <c:v>1.36857800394505E-2</c:v>
                </c:pt>
                <c:pt idx="503">
                  <c:v>3.7376367585845602E-2</c:v>
                </c:pt>
                <c:pt idx="504">
                  <c:v>6.3471237771664996E-2</c:v>
                </c:pt>
                <c:pt idx="505">
                  <c:v>5.7987152511733198E-2</c:v>
                </c:pt>
                <c:pt idx="506">
                  <c:v>5.9614361795561302E-2</c:v>
                </c:pt>
                <c:pt idx="507">
                  <c:v>5.8303816886443503E-2</c:v>
                </c:pt>
                <c:pt idx="508">
                  <c:v>3.4515337411808497E-2</c:v>
                </c:pt>
                <c:pt idx="509">
                  <c:v>1.0308833587818301E-2</c:v>
                </c:pt>
                <c:pt idx="510">
                  <c:v>1.1431200668156701E-2</c:v>
                </c:pt>
                <c:pt idx="511">
                  <c:v>9.2957520975232005E-3</c:v>
                </c:pt>
                <c:pt idx="512">
                  <c:v>2.13681440423765E-2</c:v>
                </c:pt>
                <c:pt idx="513">
                  <c:v>1.41634139113711E-2</c:v>
                </c:pt>
                <c:pt idx="514">
                  <c:v>1.6870646471691599E-2</c:v>
                </c:pt>
                <c:pt idx="515">
                  <c:v>2.52651537320491E-2</c:v>
                </c:pt>
                <c:pt idx="516">
                  <c:v>1.7196531661294302E-2</c:v>
                </c:pt>
                <c:pt idx="517">
                  <c:v>1.10982068875353E-2</c:v>
                </c:pt>
                <c:pt idx="518">
                  <c:v>-0.12774631668842601</c:v>
                </c:pt>
                <c:pt idx="519">
                  <c:v>-6.9184208499200803E-2</c:v>
                </c:pt>
                <c:pt idx="520">
                  <c:v>-4.5131130435765297E-2</c:v>
                </c:pt>
                <c:pt idx="521">
                  <c:v>-4.2529560560139998E-2</c:v>
                </c:pt>
                <c:pt idx="522">
                  <c:v>-2.2258233400451299E-2</c:v>
                </c:pt>
                <c:pt idx="523">
                  <c:v>-3.6111080911775902E-2</c:v>
                </c:pt>
                <c:pt idx="524">
                  <c:v>-4.4970760359093503E-2</c:v>
                </c:pt>
                <c:pt idx="525">
                  <c:v>-3.2726077450484302E-2</c:v>
                </c:pt>
                <c:pt idx="526">
                  <c:v>-3.1573245278403397E-2</c:v>
                </c:pt>
                <c:pt idx="527">
                  <c:v>-5.4136534825623597E-2</c:v>
                </c:pt>
                <c:pt idx="528">
                  <c:v>-5.4215791614302601E-2</c:v>
                </c:pt>
                <c:pt idx="529">
                  <c:v>-5.38877958066169E-2</c:v>
                </c:pt>
                <c:pt idx="530">
                  <c:v>-4.7427560041546898E-2</c:v>
                </c:pt>
                <c:pt idx="531">
                  <c:v>-4.1433154375029903E-2</c:v>
                </c:pt>
                <c:pt idx="532">
                  <c:v>-2.5217495352099401E-2</c:v>
                </c:pt>
                <c:pt idx="533">
                  <c:v>-1.21374811053593E-2</c:v>
                </c:pt>
                <c:pt idx="534">
                  <c:v>-7.5152722681380802E-3</c:v>
                </c:pt>
                <c:pt idx="535">
                  <c:v>2.95798233111947E-2</c:v>
                </c:pt>
                <c:pt idx="536">
                  <c:v>3.9566675296891202E-2</c:v>
                </c:pt>
                <c:pt idx="537">
                  <c:v>3.46273971760808E-2</c:v>
                </c:pt>
                <c:pt idx="538">
                  <c:v>3.2021658563970899E-2</c:v>
                </c:pt>
                <c:pt idx="539">
                  <c:v>5.8771364310598199E-2</c:v>
                </c:pt>
                <c:pt idx="540">
                  <c:v>-1.4263123706552101E-2</c:v>
                </c:pt>
                <c:pt idx="541">
                  <c:v>-7.6531241504028694E-2</c:v>
                </c:pt>
                <c:pt idx="542">
                  <c:v>-3.60455831465709E-2</c:v>
                </c:pt>
                <c:pt idx="543">
                  <c:v>-2.9561535287660399E-2</c:v>
                </c:pt>
                <c:pt idx="544">
                  <c:v>-2.45094867751279E-2</c:v>
                </c:pt>
                <c:pt idx="545">
                  <c:v>-1.5675525518665301E-2</c:v>
                </c:pt>
                <c:pt idx="546">
                  <c:v>-1.92914449297725E-2</c:v>
                </c:pt>
                <c:pt idx="547">
                  <c:v>-2.70805615166426E-2</c:v>
                </c:pt>
                <c:pt idx="548">
                  <c:v>-2.4320158153529E-2</c:v>
                </c:pt>
                <c:pt idx="549">
                  <c:v>-2.2742757940186001E-2</c:v>
                </c:pt>
                <c:pt idx="550">
                  <c:v>-4.4352994403739299E-2</c:v>
                </c:pt>
                <c:pt idx="551">
                  <c:v>-4.0885352320142301E-2</c:v>
                </c:pt>
                <c:pt idx="552">
                  <c:v>-3.0155375996399902E-2</c:v>
                </c:pt>
                <c:pt idx="553">
                  <c:v>-2.6491312884633501E-2</c:v>
                </c:pt>
                <c:pt idx="554">
                  <c:v>-3.3759517822120798E-2</c:v>
                </c:pt>
                <c:pt idx="555">
                  <c:v>-2.9862989881067201E-2</c:v>
                </c:pt>
                <c:pt idx="556">
                  <c:v>-3.4560820823292197E-2</c:v>
                </c:pt>
                <c:pt idx="557">
                  <c:v>-3.9313864424944299E-2</c:v>
                </c:pt>
                <c:pt idx="558">
                  <c:v>-3.41666574393205E-2</c:v>
                </c:pt>
                <c:pt idx="559">
                  <c:v>-2.8287762951788101E-2</c:v>
                </c:pt>
                <c:pt idx="560">
                  <c:v>-2.7799267641957899E-2</c:v>
                </c:pt>
                <c:pt idx="561">
                  <c:v>5.8597807213796899E-2</c:v>
                </c:pt>
                <c:pt idx="562">
                  <c:v>1.9345289083687999E-2</c:v>
                </c:pt>
                <c:pt idx="563">
                  <c:v>4.4866956741895702E-3</c:v>
                </c:pt>
                <c:pt idx="564">
                  <c:v>-2.64150036596747E-2</c:v>
                </c:pt>
                <c:pt idx="565">
                  <c:v>-2.3678885417810699E-2</c:v>
                </c:pt>
                <c:pt idx="566">
                  <c:v>-4.2106501919779597E-2</c:v>
                </c:pt>
                <c:pt idx="567">
                  <c:v>-3.48147578843944E-2</c:v>
                </c:pt>
                <c:pt idx="568">
                  <c:v>-3.3167819127740597E-2</c:v>
                </c:pt>
                <c:pt idx="569">
                  <c:v>-2.40924420305655E-2</c:v>
                </c:pt>
                <c:pt idx="570">
                  <c:v>-2.15956023772658E-2</c:v>
                </c:pt>
                <c:pt idx="571">
                  <c:v>-1.08853956046913E-2</c:v>
                </c:pt>
                <c:pt idx="572">
                  <c:v>-7.2889074155448796E-3</c:v>
                </c:pt>
                <c:pt idx="573">
                  <c:v>-6.2009642668162598E-3</c:v>
                </c:pt>
                <c:pt idx="574">
                  <c:v>-2.30149027114014E-2</c:v>
                </c:pt>
                <c:pt idx="575">
                  <c:v>-2.6821655313428599E-2</c:v>
                </c:pt>
                <c:pt idx="576">
                  <c:v>-2.9911452134744901E-2</c:v>
                </c:pt>
                <c:pt idx="577">
                  <c:v>-3.7863561049350798E-2</c:v>
                </c:pt>
                <c:pt idx="578">
                  <c:v>-3.9143874410625203E-2</c:v>
                </c:pt>
                <c:pt idx="579">
                  <c:v>-3.7966049524700798E-2</c:v>
                </c:pt>
                <c:pt idx="580">
                  <c:v>-2.9718114701535198E-2</c:v>
                </c:pt>
                <c:pt idx="581">
                  <c:v>5.9589446493794399E-2</c:v>
                </c:pt>
                <c:pt idx="582">
                  <c:v>2.66167944731103E-2</c:v>
                </c:pt>
                <c:pt idx="583">
                  <c:v>2.6153880597633301E-2</c:v>
                </c:pt>
                <c:pt idx="584">
                  <c:v>2.9537899062013401E-2</c:v>
                </c:pt>
                <c:pt idx="585">
                  <c:v>1.2899969205106799E-3</c:v>
                </c:pt>
                <c:pt idx="586">
                  <c:v>-6.3547064933243604E-3</c:v>
                </c:pt>
                <c:pt idx="587">
                  <c:v>8.0746288768906993E-3</c:v>
                </c:pt>
                <c:pt idx="588">
                  <c:v>1.53537427604348E-2</c:v>
                </c:pt>
                <c:pt idx="589">
                  <c:v>1.30855516267252E-2</c:v>
                </c:pt>
                <c:pt idx="590">
                  <c:v>2.65754558467543E-2</c:v>
                </c:pt>
                <c:pt idx="591">
                  <c:v>2.13594233454488E-2</c:v>
                </c:pt>
                <c:pt idx="592">
                  <c:v>2.5512609009781601E-2</c:v>
                </c:pt>
                <c:pt idx="593">
                  <c:v>2.8249069481536899E-2</c:v>
                </c:pt>
                <c:pt idx="594">
                  <c:v>3.2500444239117202E-2</c:v>
                </c:pt>
                <c:pt idx="595">
                  <c:v>1.2845729053968E-2</c:v>
                </c:pt>
                <c:pt idx="596">
                  <c:v>1.06707426909375E-2</c:v>
                </c:pt>
                <c:pt idx="597">
                  <c:v>1.4776384786725201E-2</c:v>
                </c:pt>
                <c:pt idx="598">
                  <c:v>1.9550077265061999E-2</c:v>
                </c:pt>
                <c:pt idx="599">
                  <c:v>1.7185490958791599E-2</c:v>
                </c:pt>
                <c:pt idx="600">
                  <c:v>1.9210756685519699E-2</c:v>
                </c:pt>
                <c:pt idx="601">
                  <c:v>2.3745906845322701E-2</c:v>
                </c:pt>
                <c:pt idx="602">
                  <c:v>2.2855445758624499E-2</c:v>
                </c:pt>
                <c:pt idx="603">
                  <c:v>2.6167435248595401E-2</c:v>
                </c:pt>
                <c:pt idx="604">
                  <c:v>-0.109804701915355</c:v>
                </c:pt>
                <c:pt idx="605">
                  <c:v>-6.1277264425849902E-2</c:v>
                </c:pt>
                <c:pt idx="606">
                  <c:v>-6.8684651419218395E-2</c:v>
                </c:pt>
                <c:pt idx="607">
                  <c:v>-5.6107536049680801E-2</c:v>
                </c:pt>
                <c:pt idx="608">
                  <c:v>-5.1279160083391902E-2</c:v>
                </c:pt>
                <c:pt idx="609">
                  <c:v>-3.8755501469275498E-2</c:v>
                </c:pt>
                <c:pt idx="610">
                  <c:v>-2.1415832666321601E-2</c:v>
                </c:pt>
                <c:pt idx="611">
                  <c:v>-9.7696473820455508E-3</c:v>
                </c:pt>
                <c:pt idx="612">
                  <c:v>1.0090956790878001E-3</c:v>
                </c:pt>
                <c:pt idx="613">
                  <c:v>-2.4329397986740898E-3</c:v>
                </c:pt>
                <c:pt idx="614" formatCode="0.00E+00">
                  <c:v>9.9911703723853896E-4</c:v>
                </c:pt>
                <c:pt idx="615" formatCode="0.00E+00">
                  <c:v>-6.7554076877274205E-4</c:v>
                </c:pt>
                <c:pt idx="616">
                  <c:v>-5.3755778222812599E-3</c:v>
                </c:pt>
                <c:pt idx="617">
                  <c:v>-6.8813803123983696E-3</c:v>
                </c:pt>
                <c:pt idx="618">
                  <c:v>-1.7551056987976901E-2</c:v>
                </c:pt>
                <c:pt idx="619">
                  <c:v>-1.4906532971466799E-2</c:v>
                </c:pt>
                <c:pt idx="620">
                  <c:v>-9.54319664270664E-3</c:v>
                </c:pt>
                <c:pt idx="621">
                  <c:v>-7.0032092885816601E-3</c:v>
                </c:pt>
                <c:pt idx="622">
                  <c:v>-1.3459508870160501E-3</c:v>
                </c:pt>
                <c:pt idx="623">
                  <c:v>2.8854795696713299E-3</c:v>
                </c:pt>
                <c:pt idx="624">
                  <c:v>1.54267072299307E-3</c:v>
                </c:pt>
                <c:pt idx="625">
                  <c:v>-5.9044640157851396E-3</c:v>
                </c:pt>
                <c:pt idx="626">
                  <c:v>-6.2014078984279901E-2</c:v>
                </c:pt>
                <c:pt idx="627">
                  <c:v>-3.8688410317942699E-2</c:v>
                </c:pt>
                <c:pt idx="628">
                  <c:v>-4.3958823927526897E-2</c:v>
                </c:pt>
                <c:pt idx="629">
                  <c:v>-3.89009864072117E-2</c:v>
                </c:pt>
                <c:pt idx="630">
                  <c:v>-9.5271958230352897E-3</c:v>
                </c:pt>
                <c:pt idx="631">
                  <c:v>6.0823610747850997E-3</c:v>
                </c:pt>
                <c:pt idx="632" formatCode="0.00E+00">
                  <c:v>-8.7422028302952504E-4</c:v>
                </c:pt>
                <c:pt idx="633">
                  <c:v>5.0774263885722199E-3</c:v>
                </c:pt>
                <c:pt idx="634">
                  <c:v>3.5827575487241601E-3</c:v>
                </c:pt>
                <c:pt idx="635">
                  <c:v>-1.15383581851902E-2</c:v>
                </c:pt>
                <c:pt idx="636">
                  <c:v>-1.54783054976898E-2</c:v>
                </c:pt>
                <c:pt idx="637">
                  <c:v>-3.04402039474716E-3</c:v>
                </c:pt>
                <c:pt idx="638">
                  <c:v>-1.28377078194955E-2</c:v>
                </c:pt>
                <c:pt idx="639">
                  <c:v>-8.8569756224291495E-3</c:v>
                </c:pt>
                <c:pt idx="640">
                  <c:v>-1.6510234605722201E-3</c:v>
                </c:pt>
                <c:pt idx="641">
                  <c:v>2.7687897510808501E-3</c:v>
                </c:pt>
                <c:pt idx="642">
                  <c:v>7.2619601331031999E-3</c:v>
                </c:pt>
                <c:pt idx="643">
                  <c:v>6.7534229313099799E-3</c:v>
                </c:pt>
                <c:pt idx="644">
                  <c:v>9.63770254700691E-3</c:v>
                </c:pt>
                <c:pt idx="645">
                  <c:v>8.6286555404655393E-3</c:v>
                </c:pt>
                <c:pt idx="646">
                  <c:v>4.4888319649529704E-3</c:v>
                </c:pt>
                <c:pt idx="647">
                  <c:v>2.3217801913074598E-2</c:v>
                </c:pt>
                <c:pt idx="648">
                  <c:v>2.1898998487345198E-2</c:v>
                </c:pt>
                <c:pt idx="649">
                  <c:v>5.8470701329619498E-2</c:v>
                </c:pt>
                <c:pt idx="650">
                  <c:v>-1.84339253890368E-2</c:v>
                </c:pt>
                <c:pt idx="651">
                  <c:v>-1.20102511695873E-2</c:v>
                </c:pt>
                <c:pt idx="652">
                  <c:v>-7.6821728420245396E-3</c:v>
                </c:pt>
                <c:pt idx="653">
                  <c:v>1.7695366962697801E-3</c:v>
                </c:pt>
                <c:pt idx="654">
                  <c:v>-7.3398749964507203E-3</c:v>
                </c:pt>
                <c:pt idx="655">
                  <c:v>-9.6176652498231006E-3</c:v>
                </c:pt>
                <c:pt idx="656">
                  <c:v>-2.6065595780130301E-2</c:v>
                </c:pt>
                <c:pt idx="657">
                  <c:v>-3.26000166492771E-2</c:v>
                </c:pt>
                <c:pt idx="658">
                  <c:v>-2.3122160839072901E-2</c:v>
                </c:pt>
                <c:pt idx="659">
                  <c:v>-3.2032035304132601E-2</c:v>
                </c:pt>
                <c:pt idx="660">
                  <c:v>-1.8144776570539901E-2</c:v>
                </c:pt>
                <c:pt idx="661">
                  <c:v>-1.2309831915266399E-2</c:v>
                </c:pt>
                <c:pt idx="662">
                  <c:v>-9.2098128333453193E-3</c:v>
                </c:pt>
                <c:pt idx="663">
                  <c:v>-4.1308599752175601E-3</c:v>
                </c:pt>
                <c:pt idx="664">
                  <c:v>-4.8754796068935999E-3</c:v>
                </c:pt>
                <c:pt idx="665">
                  <c:v>-1.06786336336013E-2</c:v>
                </c:pt>
                <c:pt idx="666">
                  <c:v>-8.0356231001467108E-3</c:v>
                </c:pt>
                <c:pt idx="667">
                  <c:v>-9.6607980888634409E-3</c:v>
                </c:pt>
                <c:pt idx="668">
                  <c:v>-2.2337616884650299E-2</c:v>
                </c:pt>
                <c:pt idx="669">
                  <c:v>-6.4122965425407505E-2</c:v>
                </c:pt>
                <c:pt idx="670">
                  <c:v>5.6000075665083504E-3</c:v>
                </c:pt>
                <c:pt idx="671">
                  <c:v>9.36220521770381E-3</c:v>
                </c:pt>
                <c:pt idx="672">
                  <c:v>-1.94554463083032E-2</c:v>
                </c:pt>
                <c:pt idx="673">
                  <c:v>-1.8268433364771301E-2</c:v>
                </c:pt>
                <c:pt idx="674">
                  <c:v>-2.80722224543044E-2</c:v>
                </c:pt>
                <c:pt idx="675">
                  <c:v>-4.0123906851477598E-2</c:v>
                </c:pt>
                <c:pt idx="676">
                  <c:v>-4.5765154194351898E-2</c:v>
                </c:pt>
                <c:pt idx="677">
                  <c:v>-5.26383268357455E-2</c:v>
                </c:pt>
                <c:pt idx="678">
                  <c:v>-4.4142455469168E-2</c:v>
                </c:pt>
                <c:pt idx="679">
                  <c:v>-2.3139410001870302E-2</c:v>
                </c:pt>
                <c:pt idx="680">
                  <c:v>-1.9306524243256601E-2</c:v>
                </c:pt>
                <c:pt idx="681">
                  <c:v>-3.4887479371007203E-2</c:v>
                </c:pt>
                <c:pt idx="682">
                  <c:v>-3.0866997857579698E-2</c:v>
                </c:pt>
                <c:pt idx="683">
                  <c:v>-3.6502973868969203E-2</c:v>
                </c:pt>
                <c:pt idx="684">
                  <c:v>-3.8731312876947303E-2</c:v>
                </c:pt>
                <c:pt idx="685">
                  <c:v>-3.6377112836028201E-2</c:v>
                </c:pt>
                <c:pt idx="686">
                  <c:v>-3.1489307255213199E-2</c:v>
                </c:pt>
                <c:pt idx="687">
                  <c:v>-3.27497207215443E-2</c:v>
                </c:pt>
                <c:pt idx="688">
                  <c:v>-3.2759988559466199E-2</c:v>
                </c:pt>
                <c:pt idx="689">
                  <c:v>4.6763791275926399E-2</c:v>
                </c:pt>
                <c:pt idx="690">
                  <c:v>6.2990631822007204E-2</c:v>
                </c:pt>
                <c:pt idx="691">
                  <c:v>5.6207233563426003E-2</c:v>
                </c:pt>
                <c:pt idx="692">
                  <c:v>5.7119097379984801E-2</c:v>
                </c:pt>
                <c:pt idx="693">
                  <c:v>4.5792866737469802E-2</c:v>
                </c:pt>
                <c:pt idx="694">
                  <c:v>5.4505337347586502E-2</c:v>
                </c:pt>
                <c:pt idx="695">
                  <c:v>4.0368906128943602E-2</c:v>
                </c:pt>
                <c:pt idx="696">
                  <c:v>3.0408147597478199E-2</c:v>
                </c:pt>
                <c:pt idx="697">
                  <c:v>4.7817411493408402E-2</c:v>
                </c:pt>
                <c:pt idx="698">
                  <c:v>5.5330302834952501E-2</c:v>
                </c:pt>
                <c:pt idx="699">
                  <c:v>4.6642564844073302E-2</c:v>
                </c:pt>
                <c:pt idx="700">
                  <c:v>5.0429295492260003E-2</c:v>
                </c:pt>
                <c:pt idx="701">
                  <c:v>5.2192591186846597E-2</c:v>
                </c:pt>
                <c:pt idx="702">
                  <c:v>4.2937044745801199E-2</c:v>
                </c:pt>
                <c:pt idx="703">
                  <c:v>3.7105382184293198E-2</c:v>
                </c:pt>
                <c:pt idx="704">
                  <c:v>3.6985210316897499E-2</c:v>
                </c:pt>
                <c:pt idx="705">
                  <c:v>2.6904710012201499E-2</c:v>
                </c:pt>
                <c:pt idx="706">
                  <c:v>2.7871075071987401E-2</c:v>
                </c:pt>
                <c:pt idx="707">
                  <c:v>4.19183103456632E-2</c:v>
                </c:pt>
                <c:pt idx="708">
                  <c:v>-0.16476900963563601</c:v>
                </c:pt>
                <c:pt idx="709">
                  <c:v>-3.5763322026436299E-3</c:v>
                </c:pt>
                <c:pt idx="710">
                  <c:v>1.6869133233624298E-2</c:v>
                </c:pt>
                <c:pt idx="711">
                  <c:v>-2.8492335327634101E-2</c:v>
                </c:pt>
                <c:pt idx="712">
                  <c:v>1.06658964947505E-2</c:v>
                </c:pt>
                <c:pt idx="713">
                  <c:v>1.6810775164132999E-2</c:v>
                </c:pt>
                <c:pt idx="714">
                  <c:v>3.9973711543253403E-2</c:v>
                </c:pt>
                <c:pt idx="715">
                  <c:v>3.90904546642818E-2</c:v>
                </c:pt>
                <c:pt idx="716">
                  <c:v>5.0487832692409799E-2</c:v>
                </c:pt>
                <c:pt idx="717">
                  <c:v>6.1821403501855603E-2</c:v>
                </c:pt>
                <c:pt idx="718">
                  <c:v>4.5231784370295597E-2</c:v>
                </c:pt>
                <c:pt idx="719">
                  <c:v>4.4365985525010199E-2</c:v>
                </c:pt>
                <c:pt idx="720">
                  <c:v>3.90992659677444E-2</c:v>
                </c:pt>
                <c:pt idx="721">
                  <c:v>9.2756547273355992E-3</c:v>
                </c:pt>
                <c:pt idx="722">
                  <c:v>-5.14042392164337E-3</c:v>
                </c:pt>
                <c:pt idx="723">
                  <c:v>-1.00458488558794E-2</c:v>
                </c:pt>
                <c:pt idx="724">
                  <c:v>-2.0910065267602699E-2</c:v>
                </c:pt>
                <c:pt idx="725">
                  <c:v>-3.3269300814620401E-2</c:v>
                </c:pt>
                <c:pt idx="726">
                  <c:v>-6.0372555498225903E-3</c:v>
                </c:pt>
                <c:pt idx="727">
                  <c:v>-9.5299524181852099E-3</c:v>
                </c:pt>
                <c:pt idx="728">
                  <c:v>-1.7500605884603601E-2</c:v>
                </c:pt>
                <c:pt idx="729">
                  <c:v>-2.94853128017066E-2</c:v>
                </c:pt>
                <c:pt idx="730">
                  <c:v>8.0045934800710303E-2</c:v>
                </c:pt>
                <c:pt idx="731">
                  <c:v>7.8936768038161603E-2</c:v>
                </c:pt>
                <c:pt idx="732">
                  <c:v>3.6169234204374602E-2</c:v>
                </c:pt>
                <c:pt idx="733">
                  <c:v>1.17330147017582E-2</c:v>
                </c:pt>
                <c:pt idx="734">
                  <c:v>2.5193384188593598E-2</c:v>
                </c:pt>
                <c:pt idx="735">
                  <c:v>4.9562001685453203E-2</c:v>
                </c:pt>
                <c:pt idx="736">
                  <c:v>5.0001997339069501E-2</c:v>
                </c:pt>
                <c:pt idx="737">
                  <c:v>6.2490318386274099E-2</c:v>
                </c:pt>
                <c:pt idx="738">
                  <c:v>6.0684215993943497E-2</c:v>
                </c:pt>
                <c:pt idx="739">
                  <c:v>3.9264381861554697E-2</c:v>
                </c:pt>
                <c:pt idx="740">
                  <c:v>2.2569820935740701E-2</c:v>
                </c:pt>
                <c:pt idx="741">
                  <c:v>2.6609794409274402E-2</c:v>
                </c:pt>
                <c:pt idx="742">
                  <c:v>1.01252267726319E-2</c:v>
                </c:pt>
                <c:pt idx="743">
                  <c:v>2.0571400972800101E-2</c:v>
                </c:pt>
                <c:pt idx="744">
                  <c:v>2.3865560229151001E-2</c:v>
                </c:pt>
                <c:pt idx="745">
                  <c:v>2.1191156137148701E-2</c:v>
                </c:pt>
                <c:pt idx="746">
                  <c:v>1.17346423749788E-2</c:v>
                </c:pt>
                <c:pt idx="747">
                  <c:v>8.4434991936306308E-3</c:v>
                </c:pt>
                <c:pt idx="748">
                  <c:v>6.4306849137185599E-3</c:v>
                </c:pt>
                <c:pt idx="749">
                  <c:v>3.0606073282580502E-2</c:v>
                </c:pt>
                <c:pt idx="750">
                  <c:v>1.80226741598359E-2</c:v>
                </c:pt>
                <c:pt idx="751">
                  <c:v>5.69914766049988E-2</c:v>
                </c:pt>
                <c:pt idx="752">
                  <c:v>6.9965545947179505E-2</c:v>
                </c:pt>
                <c:pt idx="753">
                  <c:v>9.4298732560408993E-2</c:v>
                </c:pt>
                <c:pt idx="754">
                  <c:v>8.6436535320814301E-2</c:v>
                </c:pt>
                <c:pt idx="755">
                  <c:v>9.7720814948765805E-2</c:v>
                </c:pt>
                <c:pt idx="756">
                  <c:v>0.114982119611589</c:v>
                </c:pt>
                <c:pt idx="757">
                  <c:v>0.109125216391501</c:v>
                </c:pt>
                <c:pt idx="758">
                  <c:v>8.9752178349972095E-2</c:v>
                </c:pt>
                <c:pt idx="759">
                  <c:v>6.7953637433005601E-2</c:v>
                </c:pt>
                <c:pt idx="760">
                  <c:v>6.9662966950154503E-2</c:v>
                </c:pt>
                <c:pt idx="761">
                  <c:v>6.2952671111942998E-2</c:v>
                </c:pt>
                <c:pt idx="762">
                  <c:v>7.5651479882073894E-2</c:v>
                </c:pt>
                <c:pt idx="763">
                  <c:v>6.8211074917125594E-2</c:v>
                </c:pt>
                <c:pt idx="764">
                  <c:v>7.1045047077422596E-2</c:v>
                </c:pt>
                <c:pt idx="765">
                  <c:v>7.9673537945254599E-2</c:v>
                </c:pt>
                <c:pt idx="766">
                  <c:v>7.93298707533307E-2</c:v>
                </c:pt>
                <c:pt idx="767">
                  <c:v>7.0051682705872101E-2</c:v>
                </c:pt>
                <c:pt idx="768">
                  <c:v>5.3332565133431702E-2</c:v>
                </c:pt>
                <c:pt idx="769">
                  <c:v>-9.9135316250127697E-2</c:v>
                </c:pt>
                <c:pt idx="770">
                  <c:v>-2.7950931187159099E-2</c:v>
                </c:pt>
                <c:pt idx="771">
                  <c:v>-1.7495895640745399E-2</c:v>
                </c:pt>
                <c:pt idx="772">
                  <c:v>-4.8437524173139998E-2</c:v>
                </c:pt>
                <c:pt idx="773">
                  <c:v>-6.3678243679822805E-2</c:v>
                </c:pt>
                <c:pt idx="774">
                  <c:v>-5.7935887794421201E-2</c:v>
                </c:pt>
                <c:pt idx="775">
                  <c:v>-3.2929796984472598E-2</c:v>
                </c:pt>
                <c:pt idx="776">
                  <c:v>-2.44837906934494E-2</c:v>
                </c:pt>
                <c:pt idx="777">
                  <c:v>-4.20276824542824E-2</c:v>
                </c:pt>
                <c:pt idx="778">
                  <c:v>-9.6771003633483996E-2</c:v>
                </c:pt>
                <c:pt idx="779">
                  <c:v>-9.8086643886687294E-2</c:v>
                </c:pt>
                <c:pt idx="780">
                  <c:v>-7.3334821226798894E-2</c:v>
                </c:pt>
                <c:pt idx="781">
                  <c:v>-6.8959600332638801E-2</c:v>
                </c:pt>
                <c:pt idx="782">
                  <c:v>-6.7145079115392206E-2</c:v>
                </c:pt>
                <c:pt idx="783">
                  <c:v>-5.1656693804663797E-2</c:v>
                </c:pt>
                <c:pt idx="784">
                  <c:v>-4.4851986088368302E-2</c:v>
                </c:pt>
                <c:pt idx="785">
                  <c:v>-3.3077346806370901E-2</c:v>
                </c:pt>
                <c:pt idx="786">
                  <c:v>-2.81103530684607E-2</c:v>
                </c:pt>
                <c:pt idx="787">
                  <c:v>-2.8335212568546E-2</c:v>
                </c:pt>
                <c:pt idx="788">
                  <c:v>-2.0907344319471201E-2</c:v>
                </c:pt>
                <c:pt idx="789">
                  <c:v>-1.4771872554301501E-2</c:v>
                </c:pt>
                <c:pt idx="790">
                  <c:v>-6.7171027008598996E-3</c:v>
                </c:pt>
                <c:pt idx="791">
                  <c:v>-5.2269773981530303E-3</c:v>
                </c:pt>
                <c:pt idx="792">
                  <c:v>5.3913081754717297E-2</c:v>
                </c:pt>
                <c:pt idx="793">
                  <c:v>-7.3864317934349E-3</c:v>
                </c:pt>
                <c:pt idx="794">
                  <c:v>1.09998082551627E-2</c:v>
                </c:pt>
                <c:pt idx="795">
                  <c:v>-1.5381606937341599E-2</c:v>
                </c:pt>
                <c:pt idx="796">
                  <c:v>-5.5141863078491601E-3</c:v>
                </c:pt>
                <c:pt idx="797">
                  <c:v>-2.56598796393178E-2</c:v>
                </c:pt>
                <c:pt idx="798">
                  <c:v>-3.1780831720744598E-2</c:v>
                </c:pt>
                <c:pt idx="799">
                  <c:v>-2.5092039798829999E-2</c:v>
                </c:pt>
                <c:pt idx="800">
                  <c:v>-1.4636346725275501E-2</c:v>
                </c:pt>
                <c:pt idx="801">
                  <c:v>-1.40520311867624E-2</c:v>
                </c:pt>
                <c:pt idx="802">
                  <c:v>1.1071146578659E-2</c:v>
                </c:pt>
                <c:pt idx="803">
                  <c:v>-3.7988709334784203E-2</c:v>
                </c:pt>
                <c:pt idx="804">
                  <c:v>-3.2987133922444303E-2</c:v>
                </c:pt>
                <c:pt idx="805">
                  <c:v>-4.1030300965653403E-2</c:v>
                </c:pt>
                <c:pt idx="806">
                  <c:v>-4.3878896683033297E-2</c:v>
                </c:pt>
                <c:pt idx="807">
                  <c:v>-4.1587268135608299E-2</c:v>
                </c:pt>
                <c:pt idx="808">
                  <c:v>-4.3797715498666602E-2</c:v>
                </c:pt>
                <c:pt idx="809">
                  <c:v>-4.4852358089728699E-2</c:v>
                </c:pt>
                <c:pt idx="810">
                  <c:v>-4.0328017414570698E-2</c:v>
                </c:pt>
                <c:pt idx="811">
                  <c:v>-3.9214771312780297E-2</c:v>
                </c:pt>
                <c:pt idx="812">
                  <c:v>-3.3729642971187801E-2</c:v>
                </c:pt>
                <c:pt idx="813">
                  <c:v>-7.9286246548730704E-2</c:v>
                </c:pt>
                <c:pt idx="814">
                  <c:v>-1.9365994892073999E-2</c:v>
                </c:pt>
                <c:pt idx="815">
                  <c:v>-1.46845148343091E-2</c:v>
                </c:pt>
                <c:pt idx="816">
                  <c:v>-2.5937659759818201E-3</c:v>
                </c:pt>
                <c:pt idx="817">
                  <c:v>-1.0892191364210199E-2</c:v>
                </c:pt>
                <c:pt idx="818">
                  <c:v>-6.7960042329658901E-3</c:v>
                </c:pt>
                <c:pt idx="819">
                  <c:v>-2.8087716339943998E-3</c:v>
                </c:pt>
                <c:pt idx="820">
                  <c:v>-1.79371460097788E-2</c:v>
                </c:pt>
                <c:pt idx="821">
                  <c:v>-1.8607720835713201E-2</c:v>
                </c:pt>
                <c:pt idx="822">
                  <c:v>-1.45540481097131E-2</c:v>
                </c:pt>
                <c:pt idx="823">
                  <c:v>3.2352900071428402E-3</c:v>
                </c:pt>
                <c:pt idx="824">
                  <c:v>1.0407169067835099E-2</c:v>
                </c:pt>
                <c:pt idx="825">
                  <c:v>3.0340341197252398E-3</c:v>
                </c:pt>
                <c:pt idx="826">
                  <c:v>6.4928498340981397E-3</c:v>
                </c:pt>
                <c:pt idx="827">
                  <c:v>3.3053880216851101E-3</c:v>
                </c:pt>
                <c:pt idx="828">
                  <c:v>-4.8723216258343902E-3</c:v>
                </c:pt>
                <c:pt idx="829" formatCode="0.00E+00">
                  <c:v>-4.6378361145382703E-4</c:v>
                </c:pt>
                <c:pt idx="830" formatCode="0.00E+00">
                  <c:v>4.82927706988878E-4</c:v>
                </c:pt>
                <c:pt idx="831" formatCode="0.00E+00">
                  <c:v>-4.1758968751282001E-4</c:v>
                </c:pt>
                <c:pt idx="832" formatCode="0.00E+00">
                  <c:v>5.9332442843729096E-4</c:v>
                </c:pt>
                <c:pt idx="833">
                  <c:v>4.4888319649531898E-3</c:v>
                </c:pt>
                <c:pt idx="834">
                  <c:v>3.04777299134599E-2</c:v>
                </c:pt>
                <c:pt idx="835">
                  <c:v>-2.1121656333185398E-2</c:v>
                </c:pt>
                <c:pt idx="836">
                  <c:v>-5.7975259621712398E-2</c:v>
                </c:pt>
                <c:pt idx="837">
                  <c:v>-4.9877575482865699E-2</c:v>
                </c:pt>
                <c:pt idx="838">
                  <c:v>-3.7946473119812203E-2</c:v>
                </c:pt>
                <c:pt idx="839">
                  <c:v>-3.3632279576430203E-2</c:v>
                </c:pt>
                <c:pt idx="840">
                  <c:v>-2.1782867923638701E-2</c:v>
                </c:pt>
                <c:pt idx="841">
                  <c:v>-6.1504530605445097E-3</c:v>
                </c:pt>
                <c:pt idx="842">
                  <c:v>-9.54970531722776E-3</c:v>
                </c:pt>
                <c:pt idx="843" formatCode="0.00E+00">
                  <c:v>-4.6213469064093599E-4</c:v>
                </c:pt>
                <c:pt idx="844">
                  <c:v>-4.6554103373269698E-3</c:v>
                </c:pt>
                <c:pt idx="845">
                  <c:v>-3.1531351314356602E-3</c:v>
                </c:pt>
                <c:pt idx="846">
                  <c:v>-5.6713595113159201E-3</c:v>
                </c:pt>
                <c:pt idx="847">
                  <c:v>-1.0522212787805499E-2</c:v>
                </c:pt>
                <c:pt idx="848">
                  <c:v>-6.3712215514786204E-3</c:v>
                </c:pt>
                <c:pt idx="849">
                  <c:v>-1.8836907400428302E-2</c:v>
                </c:pt>
                <c:pt idx="850">
                  <c:v>-1.5946925869288298E-2</c:v>
                </c:pt>
                <c:pt idx="851">
                  <c:v>-1.01973561483319E-2</c:v>
                </c:pt>
                <c:pt idx="852">
                  <c:v>-1.0786139421092701E-2</c:v>
                </c:pt>
                <c:pt idx="853">
                  <c:v>-7.8545977644731702E-3</c:v>
                </c:pt>
                <c:pt idx="854">
                  <c:v>-7.4356301715294802E-3</c:v>
                </c:pt>
                <c:pt idx="855">
                  <c:v>-8.7623538617576102E-3</c:v>
                </c:pt>
                <c:pt idx="856">
                  <c:v>5.3822571486699103E-3</c:v>
                </c:pt>
                <c:pt idx="857">
                  <c:v>-3.8473653262687098E-2</c:v>
                </c:pt>
                <c:pt idx="858">
                  <c:v>-4.9141892823197898E-2</c:v>
                </c:pt>
                <c:pt idx="859">
                  <c:v>-8.4008306610256198E-2</c:v>
                </c:pt>
                <c:pt idx="860">
                  <c:v>-6.4487158420481194E-2</c:v>
                </c:pt>
                <c:pt idx="861">
                  <c:v>-3.5360584749619998E-2</c:v>
                </c:pt>
                <c:pt idx="862">
                  <c:v>-3.1607420037704503E-2</c:v>
                </c:pt>
                <c:pt idx="863">
                  <c:v>-2.1417072609935001E-2</c:v>
                </c:pt>
                <c:pt idx="864">
                  <c:v>-2.6297163776619899E-2</c:v>
                </c:pt>
                <c:pt idx="865">
                  <c:v>-3.2107325540896701E-2</c:v>
                </c:pt>
                <c:pt idx="866">
                  <c:v>-3.1529158380485797E-2</c:v>
                </c:pt>
                <c:pt idx="867">
                  <c:v>-2.7570704715905999E-2</c:v>
                </c:pt>
                <c:pt idx="868">
                  <c:v>-3.8252881551553E-2</c:v>
                </c:pt>
                <c:pt idx="869">
                  <c:v>-3.9555145918362601E-2</c:v>
                </c:pt>
                <c:pt idx="870">
                  <c:v>-2.9007513938354199E-2</c:v>
                </c:pt>
                <c:pt idx="871">
                  <c:v>-2.1286080792702101E-2</c:v>
                </c:pt>
                <c:pt idx="872">
                  <c:v>-2.2670307898872501E-2</c:v>
                </c:pt>
                <c:pt idx="873">
                  <c:v>-2.3056151227940299E-2</c:v>
                </c:pt>
                <c:pt idx="874">
                  <c:v>-2.31090347486211E-2</c:v>
                </c:pt>
                <c:pt idx="875">
                  <c:v>-2.9718114701535001E-2</c:v>
                </c:pt>
                <c:pt idx="876">
                  <c:v>-3.4011997653088703E-2</c:v>
                </c:pt>
                <c:pt idx="877">
                  <c:v>-5.3346164801271599E-2</c:v>
                </c:pt>
                <c:pt idx="878">
                  <c:v>-3.8494436802713201E-2</c:v>
                </c:pt>
                <c:pt idx="879">
                  <c:v>-4.01721055309174E-2</c:v>
                </c:pt>
                <c:pt idx="880">
                  <c:v>-1.1257114230076999E-2</c:v>
                </c:pt>
                <c:pt idx="881">
                  <c:v>1.2107154114802099E-3</c:v>
                </c:pt>
                <c:pt idx="882">
                  <c:v>1.6283811893676101E-2</c:v>
                </c:pt>
                <c:pt idx="883">
                  <c:v>2.1175391562611799E-2</c:v>
                </c:pt>
                <c:pt idx="884">
                  <c:v>2.2750226710767901E-2</c:v>
                </c:pt>
                <c:pt idx="885">
                  <c:v>1.92248670237271E-2</c:v>
                </c:pt>
                <c:pt idx="886">
                  <c:v>9.0359810907960601E-3</c:v>
                </c:pt>
                <c:pt idx="887">
                  <c:v>1.47523430232234E-2</c:v>
                </c:pt>
                <c:pt idx="888">
                  <c:v>1.6277893558124899E-2</c:v>
                </c:pt>
                <c:pt idx="889">
                  <c:v>2.25617257526242E-2</c:v>
                </c:pt>
                <c:pt idx="890">
                  <c:v>1.4089334402673299E-2</c:v>
                </c:pt>
                <c:pt idx="891">
                  <c:v>1.82520587751175E-2</c:v>
                </c:pt>
                <c:pt idx="892">
                  <c:v>2.4057080926359099E-2</c:v>
                </c:pt>
                <c:pt idx="893">
                  <c:v>2.9096511026719798E-2</c:v>
                </c:pt>
                <c:pt idx="894">
                  <c:v>3.4658900527884999E-2</c:v>
                </c:pt>
                <c:pt idx="895">
                  <c:v>3.04851500509466E-2</c:v>
                </c:pt>
                <c:pt idx="896">
                  <c:v>2.4005698660993498E-2</c:v>
                </c:pt>
                <c:pt idx="897">
                  <c:v>2.75163111893648E-2</c:v>
                </c:pt>
                <c:pt idx="898">
                  <c:v>2.81053286369457E-2</c:v>
                </c:pt>
                <c:pt idx="899">
                  <c:v>3.6343284462476699E-2</c:v>
                </c:pt>
                <c:pt idx="900">
                  <c:v>1.92435420395882E-2</c:v>
                </c:pt>
                <c:pt idx="901">
                  <c:v>5.4455255585869201E-2</c:v>
                </c:pt>
                <c:pt idx="902">
                  <c:v>3.3077556442520299E-2</c:v>
                </c:pt>
                <c:pt idx="903">
                  <c:v>-1.0281031187472501E-2</c:v>
                </c:pt>
                <c:pt idx="904">
                  <c:v>-1.45976196581234E-2</c:v>
                </c:pt>
                <c:pt idx="905">
                  <c:v>-1.7478945874221299E-2</c:v>
                </c:pt>
                <c:pt idx="906">
                  <c:v>-1.08761501654319E-2</c:v>
                </c:pt>
                <c:pt idx="907">
                  <c:v>-1.52360905831664E-2</c:v>
                </c:pt>
                <c:pt idx="908">
                  <c:v>-2.6178184391791901E-2</c:v>
                </c:pt>
                <c:pt idx="909">
                  <c:v>-1.9270129604471099E-2</c:v>
                </c:pt>
                <c:pt idx="910" formatCode="0.00E+00">
                  <c:v>-1.43450179664994E-4</c:v>
                </c:pt>
                <c:pt idx="911">
                  <c:v>2.7645427361981901E-3</c:v>
                </c:pt>
                <c:pt idx="912">
                  <c:v>-1.04483756527012E-2</c:v>
                </c:pt>
                <c:pt idx="913">
                  <c:v>-6.9829444687735604E-3</c:v>
                </c:pt>
                <c:pt idx="914">
                  <c:v>-1.04978866611361E-2</c:v>
                </c:pt>
                <c:pt idx="915">
                  <c:v>-2.1424354403482001E-2</c:v>
                </c:pt>
                <c:pt idx="916">
                  <c:v>-1.8014217569066401E-2</c:v>
                </c:pt>
                <c:pt idx="917">
                  <c:v>-1.28996322605515E-2</c:v>
                </c:pt>
                <c:pt idx="918">
                  <c:v>-1.4060523634598501E-2</c:v>
                </c:pt>
                <c:pt idx="919">
                  <c:v>-1.1616772509595001E-2</c:v>
                </c:pt>
                <c:pt idx="920">
                  <c:v>-6.4501533619504203E-3</c:v>
                </c:pt>
                <c:pt idx="921">
                  <c:v>1.6775593407385599E-2</c:v>
                </c:pt>
                <c:pt idx="922">
                  <c:v>5.1085932314052203E-3</c:v>
                </c:pt>
                <c:pt idx="923" formatCode="0.00E+00">
                  <c:v>-7.9262850096895E-4</c:v>
                </c:pt>
                <c:pt idx="924">
                  <c:v>-2.32602746354337E-3</c:v>
                </c:pt>
                <c:pt idx="925">
                  <c:v>-1.65397265945884E-2</c:v>
                </c:pt>
                <c:pt idx="926">
                  <c:v>-1.55669660154237E-2</c:v>
                </c:pt>
                <c:pt idx="927">
                  <c:v>-8.4113881889787898E-3</c:v>
                </c:pt>
                <c:pt idx="928">
                  <c:v>-7.4119355498956097E-3</c:v>
                </c:pt>
                <c:pt idx="929">
                  <c:v>1.0856376342859899E-2</c:v>
                </c:pt>
                <c:pt idx="930">
                  <c:v>1.3983028075559E-2</c:v>
                </c:pt>
                <c:pt idx="931">
                  <c:v>1.4186043170732099E-2</c:v>
                </c:pt>
                <c:pt idx="932">
                  <c:v>1.63914604407513E-2</c:v>
                </c:pt>
                <c:pt idx="933">
                  <c:v>1.27996583079861E-2</c:v>
                </c:pt>
                <c:pt idx="934">
                  <c:v>4.3456040692360001E-3</c:v>
                </c:pt>
                <c:pt idx="935">
                  <c:v>6.9788900111906697E-3</c:v>
                </c:pt>
                <c:pt idx="936">
                  <c:v>6.0225024719036098E-3</c:v>
                </c:pt>
                <c:pt idx="937">
                  <c:v>6.8559252095954301E-3</c:v>
                </c:pt>
                <c:pt idx="938">
                  <c:v>1.01853065123063E-2</c:v>
                </c:pt>
                <c:pt idx="939">
                  <c:v>1.16710556755574E-2</c:v>
                </c:pt>
                <c:pt idx="940">
                  <c:v>0.109502005357518</c:v>
                </c:pt>
                <c:pt idx="941">
                  <c:v>3.4990485503538497E-2</c:v>
                </c:pt>
                <c:pt idx="942">
                  <c:v>5.68977099808212E-2</c:v>
                </c:pt>
                <c:pt idx="943">
                  <c:v>-2.2649866224738299E-2</c:v>
                </c:pt>
                <c:pt idx="944">
                  <c:v>-1.27257461649167E-2</c:v>
                </c:pt>
                <c:pt idx="945">
                  <c:v>-1.05618771218695E-2</c:v>
                </c:pt>
                <c:pt idx="946">
                  <c:v>1.3396101371145801E-3</c:v>
                </c:pt>
                <c:pt idx="947">
                  <c:v>-1.6039553241499901E-2</c:v>
                </c:pt>
                <c:pt idx="948">
                  <c:v>1.4786938420269201E-2</c:v>
                </c:pt>
                <c:pt idx="949">
                  <c:v>3.3351271956063499E-3</c:v>
                </c:pt>
                <c:pt idx="950">
                  <c:v>1.6451984380845199E-3</c:v>
                </c:pt>
                <c:pt idx="951">
                  <c:v>9.2668821113590597E-3</c:v>
                </c:pt>
                <c:pt idx="952">
                  <c:v>-1.8021875947779101E-2</c:v>
                </c:pt>
                <c:pt idx="953">
                  <c:v>-2.2581370859286898E-2</c:v>
                </c:pt>
                <c:pt idx="954">
                  <c:v>-2.1403073014240302E-2</c:v>
                </c:pt>
                <c:pt idx="955">
                  <c:v>-2.82633072459678E-2</c:v>
                </c:pt>
                <c:pt idx="956">
                  <c:v>-2.32350660234357E-2</c:v>
                </c:pt>
                <c:pt idx="957">
                  <c:v>-1.0284204569517799E-2</c:v>
                </c:pt>
                <c:pt idx="958">
                  <c:v>-9.9701479548708304E-3</c:v>
                </c:pt>
                <c:pt idx="959">
                  <c:v>-5.2500364953421697E-3</c:v>
                </c:pt>
                <c:pt idx="960">
                  <c:v>-0.18197030160924901</c:v>
                </c:pt>
                <c:pt idx="961">
                  <c:v>-0.103003007458489</c:v>
                </c:pt>
                <c:pt idx="962">
                  <c:v>5.17423243488446E-3</c:v>
                </c:pt>
                <c:pt idx="963">
                  <c:v>1.0467251347373301E-2</c:v>
                </c:pt>
                <c:pt idx="964">
                  <c:v>-8.3988960244210098E-3</c:v>
                </c:pt>
                <c:pt idx="965">
                  <c:v>-2.3356778044463199E-3</c:v>
                </c:pt>
                <c:pt idx="966">
                  <c:v>1.7949662372656699E-2</c:v>
                </c:pt>
                <c:pt idx="967">
                  <c:v>3.1826121113316598E-2</c:v>
                </c:pt>
                <c:pt idx="968">
                  <c:v>3.7255134083553798E-2</c:v>
                </c:pt>
                <c:pt idx="969">
                  <c:v>3.7053078476501501E-2</c:v>
                </c:pt>
                <c:pt idx="970">
                  <c:v>2.09514383851532E-2</c:v>
                </c:pt>
                <c:pt idx="971">
                  <c:v>1.38495940154288E-2</c:v>
                </c:pt>
                <c:pt idx="972" formatCode="0.00E+00">
                  <c:v>9.0873931788548702E-4</c:v>
                </c:pt>
                <c:pt idx="973">
                  <c:v>-3.9606776266408704E-3</c:v>
                </c:pt>
                <c:pt idx="974">
                  <c:v>-2.2076482442456899E-2</c:v>
                </c:pt>
                <c:pt idx="975">
                  <c:v>-3.1116280231798799E-2</c:v>
                </c:pt>
                <c:pt idx="976">
                  <c:v>-2.7694154540629599E-2</c:v>
                </c:pt>
                <c:pt idx="977">
                  <c:v>-2.4408532565050801E-2</c:v>
                </c:pt>
                <c:pt idx="978">
                  <c:v>-2.8660456431215901E-2</c:v>
                </c:pt>
                <c:pt idx="979">
                  <c:v>-3.4796083107541897E-2</c:v>
                </c:pt>
                <c:pt idx="980">
                  <c:v>-3.1264955593749602E-2</c:v>
                </c:pt>
                <c:pt idx="981">
                  <c:v>1.8494517261593499E-2</c:v>
                </c:pt>
                <c:pt idx="982">
                  <c:v>2.4557289390514998E-2</c:v>
                </c:pt>
                <c:pt idx="983" formatCode="0.00E+00">
                  <c:v>3.18217758530359E-4</c:v>
                </c:pt>
                <c:pt idx="984">
                  <c:v>2.75045764156851E-2</c:v>
                </c:pt>
                <c:pt idx="985">
                  <c:v>6.16456686092186E-2</c:v>
                </c:pt>
                <c:pt idx="986">
                  <c:v>6.2107061410458998E-2</c:v>
                </c:pt>
                <c:pt idx="987">
                  <c:v>6.7728418405596999E-2</c:v>
                </c:pt>
                <c:pt idx="988">
                  <c:v>6.54913489182673E-2</c:v>
                </c:pt>
                <c:pt idx="989">
                  <c:v>4.1268882793201199E-2</c:v>
                </c:pt>
                <c:pt idx="990">
                  <c:v>3.7232435832611703E-2</c:v>
                </c:pt>
                <c:pt idx="991">
                  <c:v>2.9852307118034899E-2</c:v>
                </c:pt>
                <c:pt idx="992">
                  <c:v>3.8735259847066203E-2</c:v>
                </c:pt>
                <c:pt idx="993">
                  <c:v>5.7791331897496002E-2</c:v>
                </c:pt>
                <c:pt idx="994">
                  <c:v>5.3155167097777602E-2</c:v>
                </c:pt>
                <c:pt idx="995">
                  <c:v>5.2230873175852899E-2</c:v>
                </c:pt>
                <c:pt idx="996">
                  <c:v>4.4629124961430303E-2</c:v>
                </c:pt>
                <c:pt idx="997">
                  <c:v>4.3416738019267598E-2</c:v>
                </c:pt>
                <c:pt idx="998">
                  <c:v>4.5147250574976497E-2</c:v>
                </c:pt>
                <c:pt idx="999">
                  <c:v>4.0092355075287099E-2</c:v>
                </c:pt>
                <c:pt idx="1000">
                  <c:v>3.75200794970727E-2</c:v>
                </c:pt>
                <c:pt idx="1001">
                  <c:v>0.13081439033325301</c:v>
                </c:pt>
                <c:pt idx="1002">
                  <c:v>8.7842620770636204E-2</c:v>
                </c:pt>
                <c:pt idx="1003">
                  <c:v>7.44547150011272E-2</c:v>
                </c:pt>
                <c:pt idx="1004">
                  <c:v>8.5803476970188905E-2</c:v>
                </c:pt>
                <c:pt idx="1005">
                  <c:v>8.5533840134579694E-2</c:v>
                </c:pt>
                <c:pt idx="1006">
                  <c:v>9.5693926965731299E-2</c:v>
                </c:pt>
                <c:pt idx="1007">
                  <c:v>9.9819864913127401E-2</c:v>
                </c:pt>
                <c:pt idx="1008">
                  <c:v>9.6188188775731806E-2</c:v>
                </c:pt>
                <c:pt idx="1009">
                  <c:v>7.4052944904758805E-2</c:v>
                </c:pt>
                <c:pt idx="1010">
                  <c:v>6.4452140524203505E-2</c:v>
                </c:pt>
                <c:pt idx="1011">
                  <c:v>8.1018416538331806E-2</c:v>
                </c:pt>
                <c:pt idx="1012">
                  <c:v>6.8754071807493697E-2</c:v>
                </c:pt>
                <c:pt idx="1013">
                  <c:v>7.0600737049863097E-2</c:v>
                </c:pt>
                <c:pt idx="1014">
                  <c:v>6.0340285361718003E-2</c:v>
                </c:pt>
                <c:pt idx="1015">
                  <c:v>4.92359624922011E-2</c:v>
                </c:pt>
                <c:pt idx="1016">
                  <c:v>4.01470059715964E-2</c:v>
                </c:pt>
                <c:pt idx="1017">
                  <c:v>3.4167095394844298E-2</c:v>
                </c:pt>
                <c:pt idx="1018">
                  <c:v>1.09489106808118E-2</c:v>
                </c:pt>
                <c:pt idx="1019">
                  <c:v>1.10982068875353E-2</c:v>
                </c:pt>
                <c:pt idx="1020">
                  <c:v>-7.6660796460134198E-2</c:v>
                </c:pt>
                <c:pt idx="1021">
                  <c:v>-8.7833227135530795E-2</c:v>
                </c:pt>
                <c:pt idx="1022">
                  <c:v>-9.5416117764637598E-2</c:v>
                </c:pt>
                <c:pt idx="1023">
                  <c:v>0.18513702487776099</c:v>
                </c:pt>
                <c:pt idx="1024">
                  <c:v>0.17274670346118801</c:v>
                </c:pt>
                <c:pt idx="1025">
                  <c:v>0.146112095156195</c:v>
                </c:pt>
                <c:pt idx="1026">
                  <c:v>0.13650208637019001</c:v>
                </c:pt>
                <c:pt idx="1027">
                  <c:v>9.9104373273343593E-2</c:v>
                </c:pt>
                <c:pt idx="1028">
                  <c:v>-1.6011464041975499E-2</c:v>
                </c:pt>
                <c:pt idx="1029">
                  <c:v>-1.5667495715506401E-2</c:v>
                </c:pt>
                <c:pt idx="1030">
                  <c:v>-1.4591335845394701E-2</c:v>
                </c:pt>
                <c:pt idx="1031">
                  <c:v>-1.9183249825877002E-2</c:v>
                </c:pt>
                <c:pt idx="1032">
                  <c:v>-6.0896011710729302E-3</c:v>
                </c:pt>
                <c:pt idx="1033">
                  <c:v>3.4667245384407599E-3</c:v>
                </c:pt>
                <c:pt idx="1034">
                  <c:v>7.9819744860176699E-3</c:v>
                </c:pt>
                <c:pt idx="1035" formatCode="0.00E+00">
                  <c:v>5.7454470968609702E-5</c:v>
                </c:pt>
                <c:pt idx="1036">
                  <c:v>4.4389382843457101E-3</c:v>
                </c:pt>
                <c:pt idx="1037">
                  <c:v>5.8005572471231297E-3</c:v>
                </c:pt>
                <c:pt idx="1038">
                  <c:v>-2.77570122707571E-3</c:v>
                </c:pt>
                <c:pt idx="1039">
                  <c:v>4.8472451197729598E-3</c:v>
                </c:pt>
                <c:pt idx="1040">
                  <c:v>1.24347179833257E-2</c:v>
                </c:pt>
                <c:pt idx="1041">
                  <c:v>1.54452969060419E-2</c:v>
                </c:pt>
                <c:pt idx="1042">
                  <c:v>1.9234203748535499E-2</c:v>
                </c:pt>
                <c:pt idx="1043">
                  <c:v>-8.2964169917779204E-2</c:v>
                </c:pt>
                <c:pt idx="1044">
                  <c:v>-3.1100408869511501E-2</c:v>
                </c:pt>
                <c:pt idx="1045">
                  <c:v>-2.79123655525042E-2</c:v>
                </c:pt>
                <c:pt idx="1046">
                  <c:v>-2.9832873275238501E-2</c:v>
                </c:pt>
                <c:pt idx="1047">
                  <c:v>-3.78100170476365E-2</c:v>
                </c:pt>
                <c:pt idx="1048">
                  <c:v>-3.9307411866275198E-2</c:v>
                </c:pt>
                <c:pt idx="1049">
                  <c:v>-4.8808652484807702E-2</c:v>
                </c:pt>
                <c:pt idx="1050">
                  <c:v>-3.7388457457043701E-2</c:v>
                </c:pt>
                <c:pt idx="1051">
                  <c:v>-4.5452459843803299E-2</c:v>
                </c:pt>
                <c:pt idx="1052">
                  <c:v>-5.5562433971557197E-2</c:v>
                </c:pt>
                <c:pt idx="1053">
                  <c:v>4.1520340003726203E-2</c:v>
                </c:pt>
                <c:pt idx="1054">
                  <c:v>-3.9675835381836E-2</c:v>
                </c:pt>
                <c:pt idx="1055">
                  <c:v>-2.50351457287846E-2</c:v>
                </c:pt>
                <c:pt idx="1056">
                  <c:v>-3.8324275505016103E-2</c:v>
                </c:pt>
                <c:pt idx="1057">
                  <c:v>-4.0723003642617397E-2</c:v>
                </c:pt>
                <c:pt idx="1058">
                  <c:v>-4.1146723017609903E-2</c:v>
                </c:pt>
                <c:pt idx="1059">
                  <c:v>-3.7707600360271397E-2</c:v>
                </c:pt>
                <c:pt idx="1060">
                  <c:v>-4.0209822021444498E-2</c:v>
                </c:pt>
                <c:pt idx="1061">
                  <c:v>-3.90193538744915E-2</c:v>
                </c:pt>
                <c:pt idx="1062">
                  <c:v>-3.2466565524416402E-2</c:v>
                </c:pt>
                <c:pt idx="1063">
                  <c:v>4.9409774150315196E-3</c:v>
                </c:pt>
                <c:pt idx="1064">
                  <c:v>-2.2880958227877099E-2</c:v>
                </c:pt>
                <c:pt idx="1065">
                  <c:v>-3.9486173822041101E-2</c:v>
                </c:pt>
                <c:pt idx="1066">
                  <c:v>-2.3806331999253302E-2</c:v>
                </c:pt>
                <c:pt idx="1067">
                  <c:v>-2.7304825198916301E-2</c:v>
                </c:pt>
                <c:pt idx="1068">
                  <c:v>-3.5706697589636502E-2</c:v>
                </c:pt>
                <c:pt idx="1069">
                  <c:v>-2.4214497989475801E-2</c:v>
                </c:pt>
                <c:pt idx="1070">
                  <c:v>-1.46585449966099E-2</c:v>
                </c:pt>
                <c:pt idx="1071">
                  <c:v>-1.3214520666703301E-2</c:v>
                </c:pt>
                <c:pt idx="1072">
                  <c:v>3.7190021664241699E-3</c:v>
                </c:pt>
                <c:pt idx="1073">
                  <c:v>1.47516298913188E-2</c:v>
                </c:pt>
                <c:pt idx="1074">
                  <c:v>1.6976339948594401E-2</c:v>
                </c:pt>
                <c:pt idx="1075">
                  <c:v>1.6631134843044501E-2</c:v>
                </c:pt>
                <c:pt idx="1076">
                  <c:v>1.5859587003930802E-2</c:v>
                </c:pt>
                <c:pt idx="1077" formatCode="0.00E+00">
                  <c:v>-9.3451702604851995E-4</c:v>
                </c:pt>
                <c:pt idx="1078">
                  <c:v>-6.7284740128275003E-3</c:v>
                </c:pt>
                <c:pt idx="1079">
                  <c:v>-3.58025219320967E-3</c:v>
                </c:pt>
                <c:pt idx="1080">
                  <c:v>2.2542996288588101E-3</c:v>
                </c:pt>
                <c:pt idx="1081">
                  <c:v>6.2470169932782298E-3</c:v>
                </c:pt>
                <c:pt idx="1082">
                  <c:v>9.5218406737895799E-3</c:v>
                </c:pt>
                <c:pt idx="1083">
                  <c:v>9.5891261042098108E-3</c:v>
                </c:pt>
                <c:pt idx="1084">
                  <c:v>6.4701215121183396E-3</c:v>
                </c:pt>
                <c:pt idx="1085">
                  <c:v>7.6498057113260701E-2</c:v>
                </c:pt>
                <c:pt idx="1086">
                  <c:v>-2.5214028644703301E-2</c:v>
                </c:pt>
                <c:pt idx="1087">
                  <c:v>-2.6843053697949101E-3</c:v>
                </c:pt>
                <c:pt idx="1088">
                  <c:v>2.7766780116940102E-3</c:v>
                </c:pt>
                <c:pt idx="1089">
                  <c:v>-9.6671502338912998E-3</c:v>
                </c:pt>
                <c:pt idx="1090">
                  <c:v>-1.21615739221736E-3</c:v>
                </c:pt>
                <c:pt idx="1091">
                  <c:v>1.5157748289453101E-2</c:v>
                </c:pt>
                <c:pt idx="1092">
                  <c:v>1.6241732495365799E-2</c:v>
                </c:pt>
                <c:pt idx="1093">
                  <c:v>2.7138731345726499E-2</c:v>
                </c:pt>
                <c:pt idx="1094">
                  <c:v>2.4081872633225001E-2</c:v>
                </c:pt>
                <c:pt idx="1095">
                  <c:v>1.53552415868969E-2</c:v>
                </c:pt>
                <c:pt idx="1096">
                  <c:v>1.24876453463509E-2</c:v>
                </c:pt>
                <c:pt idx="1097">
                  <c:v>4.5183345722925499E-3</c:v>
                </c:pt>
                <c:pt idx="1098">
                  <c:v>8.7653629238653094E-3</c:v>
                </c:pt>
                <c:pt idx="1099">
                  <c:v>-3.2324816951402298E-3</c:v>
                </c:pt>
                <c:pt idx="1100" formatCode="0.00E+00">
                  <c:v>6.8883556468945996E-4</c:v>
                </c:pt>
                <c:pt idx="1101">
                  <c:v>5.6852449987883002E-3</c:v>
                </c:pt>
                <c:pt idx="1102">
                  <c:v>1.0661946297809401E-2</c:v>
                </c:pt>
                <c:pt idx="1103">
                  <c:v>1.53236361539754E-2</c:v>
                </c:pt>
                <c:pt idx="1104">
                  <c:v>1.7175184634410302E-2</c:v>
                </c:pt>
                <c:pt idx="1105">
                  <c:v>1.74374515742679E-2</c:v>
                </c:pt>
                <c:pt idx="1106">
                  <c:v>1.10459875399715E-2</c:v>
                </c:pt>
                <c:pt idx="1107">
                  <c:v>-7.5986116990271801E-2</c:v>
                </c:pt>
                <c:pt idx="1108">
                  <c:v>-1.4925301556176799E-2</c:v>
                </c:pt>
                <c:pt idx="1109">
                  <c:v>-4.7135631024129702E-2</c:v>
                </c:pt>
                <c:pt idx="1110">
                  <c:v>-1.37065323041843E-2</c:v>
                </c:pt>
                <c:pt idx="1111" formatCode="0.00E+00">
                  <c:v>1.82129601422609E-6</c:v>
                </c:pt>
                <c:pt idx="1112">
                  <c:v>-3.78298379588859E-3</c:v>
                </c:pt>
                <c:pt idx="1113">
                  <c:v>5.8986612357943002E-3</c:v>
                </c:pt>
                <c:pt idx="1114">
                  <c:v>1.11437623775241E-2</c:v>
                </c:pt>
                <c:pt idx="1115" formatCode="0.00E+00">
                  <c:v>-9.7070862522963199E-4</c:v>
                </c:pt>
                <c:pt idx="1116">
                  <c:v>4.2883819751433601E-3</c:v>
                </c:pt>
                <c:pt idx="1117">
                  <c:v>6.2040371546796501E-3</c:v>
                </c:pt>
                <c:pt idx="1118">
                  <c:v>5.7143395747503104E-3</c:v>
                </c:pt>
                <c:pt idx="1119">
                  <c:v>7.9886092421428394E-3</c:v>
                </c:pt>
                <c:pt idx="1120">
                  <c:v>1.6967053018606501E-2</c:v>
                </c:pt>
                <c:pt idx="1121">
                  <c:v>2.3856101593991898E-2</c:v>
                </c:pt>
                <c:pt idx="1122">
                  <c:v>2.6182834768890599E-2</c:v>
                </c:pt>
                <c:pt idx="1123">
                  <c:v>2.2708895470798501E-2</c:v>
                </c:pt>
                <c:pt idx="1124">
                  <c:v>2.3486939547536698E-2</c:v>
                </c:pt>
                <c:pt idx="1125">
                  <c:v>1.8846525405455901E-2</c:v>
                </c:pt>
                <c:pt idx="1126">
                  <c:v>1.16710556755574E-2</c:v>
                </c:pt>
                <c:pt idx="1127">
                  <c:v>-1.8192053965815899E-2</c:v>
                </c:pt>
                <c:pt idx="1128">
                  <c:v>-3.33114183971834E-2</c:v>
                </c:pt>
                <c:pt idx="1129">
                  <c:v>-4.3805537164448502E-2</c:v>
                </c:pt>
                <c:pt idx="1130">
                  <c:v>-7.8314312925409801E-2</c:v>
                </c:pt>
                <c:pt idx="1131">
                  <c:v>-6.0771116368769001E-2</c:v>
                </c:pt>
                <c:pt idx="1132">
                  <c:v>-5.4000150086235398E-2</c:v>
                </c:pt>
                <c:pt idx="1133">
                  <c:v>-4.6469108591545398E-2</c:v>
                </c:pt>
                <c:pt idx="1134">
                  <c:v>-3.7595285676965302E-2</c:v>
                </c:pt>
                <c:pt idx="1135">
                  <c:v>-5.1751780134430901E-2</c:v>
                </c:pt>
                <c:pt idx="1136">
                  <c:v>-5.8000729632706999E-2</c:v>
                </c:pt>
                <c:pt idx="1137">
                  <c:v>-5.6209058766671198E-2</c:v>
                </c:pt>
                <c:pt idx="1138">
                  <c:v>-5.6546221512797298E-2</c:v>
                </c:pt>
                <c:pt idx="1139">
                  <c:v>-6.9243547708967901E-2</c:v>
                </c:pt>
                <c:pt idx="1140">
                  <c:v>-2.4389584937497301E-2</c:v>
                </c:pt>
                <c:pt idx="1141">
                  <c:v>-1.96827599846984E-2</c:v>
                </c:pt>
                <c:pt idx="1142">
                  <c:v>-1.8516833245857199E-2</c:v>
                </c:pt>
                <c:pt idx="1143">
                  <c:v>-1.32467302919199E-2</c:v>
                </c:pt>
                <c:pt idx="1144">
                  <c:v>-1.78255976874712E-2</c:v>
                </c:pt>
                <c:pt idx="1145">
                  <c:v>-3.5537504579841499E-2</c:v>
                </c:pt>
                <c:pt idx="1146">
                  <c:v>-3.09998141515485E-2</c:v>
                </c:pt>
                <c:pt idx="1147">
                  <c:v>-3.1338659906130897E-2</c:v>
                </c:pt>
                <c:pt idx="1148">
                  <c:v>-3.0912389723527198E-2</c:v>
                </c:pt>
                <c:pt idx="1149">
                  <c:v>0.130835794864302</c:v>
                </c:pt>
                <c:pt idx="1150">
                  <c:v>4.8244884700610197E-2</c:v>
                </c:pt>
                <c:pt idx="1151">
                  <c:v>6.8167942880084501E-2</c:v>
                </c:pt>
                <c:pt idx="1152">
                  <c:v>1.5042923985592401E-2</c:v>
                </c:pt>
                <c:pt idx="1153">
                  <c:v>7.4927494564376298E-3</c:v>
                </c:pt>
                <c:pt idx="1154">
                  <c:v>-2.10013719107815E-3</c:v>
                </c:pt>
                <c:pt idx="1155">
                  <c:v>-1.7128538885026901E-2</c:v>
                </c:pt>
                <c:pt idx="1156">
                  <c:v>-6.5065264383118403E-3</c:v>
                </c:pt>
                <c:pt idx="1157">
                  <c:v>-6.7495047955440299E-3</c:v>
                </c:pt>
                <c:pt idx="1158">
                  <c:v>-7.9609513117525604E-3</c:v>
                </c:pt>
                <c:pt idx="1159">
                  <c:v>-6.45582042476045E-3</c:v>
                </c:pt>
                <c:pt idx="1160">
                  <c:v>4.0948931563133898E-3</c:v>
                </c:pt>
                <c:pt idx="1161">
                  <c:v>-8.3482057624627501E-3</c:v>
                </c:pt>
                <c:pt idx="1162">
                  <c:v>-8.8153951008262902E-3</c:v>
                </c:pt>
                <c:pt idx="1163">
                  <c:v>-9.4601164170310392E-3</c:v>
                </c:pt>
                <c:pt idx="1164">
                  <c:v>-1.50843868143559E-2</c:v>
                </c:pt>
                <c:pt idx="1165">
                  <c:v>-1.5207962539221199E-2</c:v>
                </c:pt>
                <c:pt idx="1166">
                  <c:v>-1.3496593526725701E-2</c:v>
                </c:pt>
                <c:pt idx="1167">
                  <c:v>-1.2461679446596499E-2</c:v>
                </c:pt>
                <c:pt idx="1168">
                  <c:v>-9.5817184635624796E-3</c:v>
                </c:pt>
                <c:pt idx="1169">
                  <c:v>-1.29159570333364E-2</c:v>
                </c:pt>
                <c:pt idx="1170">
                  <c:v>-7.9380476068324601E-2</c:v>
                </c:pt>
                <c:pt idx="1171">
                  <c:v>5.2730735125464799E-2</c:v>
                </c:pt>
                <c:pt idx="1172">
                  <c:v>3.3886303644586599E-2</c:v>
                </c:pt>
                <c:pt idx="1173">
                  <c:v>1.0366006619733701E-2</c:v>
                </c:pt>
                <c:pt idx="1174">
                  <c:v>-4.1580113970892604E-3</c:v>
                </c:pt>
                <c:pt idx="1175">
                  <c:v>-2.30266183420102E-3</c:v>
                </c:pt>
                <c:pt idx="1176">
                  <c:v>-2.3210769837557202E-3</c:v>
                </c:pt>
                <c:pt idx="1177">
                  <c:v>1.5747567680111499E-2</c:v>
                </c:pt>
                <c:pt idx="1178">
                  <c:v>1.2102206081873399E-2</c:v>
                </c:pt>
                <c:pt idx="1179">
                  <c:v>-1.03822610934456E-3</c:v>
                </c:pt>
                <c:pt idx="1180">
                  <c:v>1.0122051168711E-2</c:v>
                </c:pt>
                <c:pt idx="1181">
                  <c:v>9.0944599497659803E-3</c:v>
                </c:pt>
                <c:pt idx="1182">
                  <c:v>-1.10219710078662E-3</c:v>
                </c:pt>
                <c:pt idx="1183" formatCode="0.00E+00">
                  <c:v>1.0642693514006901E-4</c:v>
                </c:pt>
                <c:pt idx="1184">
                  <c:v>4.22394550199878E-3</c:v>
                </c:pt>
                <c:pt idx="1185">
                  <c:v>2.24142411723859E-3</c:v>
                </c:pt>
                <c:pt idx="1186">
                  <c:v>9.4101916291537899E-3</c:v>
                </c:pt>
                <c:pt idx="1187">
                  <c:v>1.65462424266207E-2</c:v>
                </c:pt>
                <c:pt idx="1188">
                  <c:v>1.16710556755574E-2</c:v>
                </c:pt>
                <c:pt idx="1189">
                  <c:v>0.18945666134516101</c:v>
                </c:pt>
                <c:pt idx="1190">
                  <c:v>0.103196314258547</c:v>
                </c:pt>
                <c:pt idx="1191">
                  <c:v>-4.6406355542046801E-3</c:v>
                </c:pt>
                <c:pt idx="1192">
                  <c:v>2.57461425993121E-3</c:v>
                </c:pt>
                <c:pt idx="1193" formatCode="0.00E+00">
                  <c:v>-4.43338297336781E-4</c:v>
                </c:pt>
                <c:pt idx="1194" formatCode="0.00E+00">
                  <c:v>-4.3990011190142499E-4</c:v>
                </c:pt>
                <c:pt idx="1195">
                  <c:v>-4.5625394527279897E-3</c:v>
                </c:pt>
                <c:pt idx="1196">
                  <c:v>3.8266340310662603E-2</c:v>
                </c:pt>
                <c:pt idx="1197">
                  <c:v>3.7654148245625803E-2</c:v>
                </c:pt>
                <c:pt idx="1198">
                  <c:v>3.0240377338127001E-2</c:v>
                </c:pt>
                <c:pt idx="1199">
                  <c:v>2.9476246080131201E-2</c:v>
                </c:pt>
                <c:pt idx="1200">
                  <c:v>3.6816598464555199E-2</c:v>
                </c:pt>
                <c:pt idx="1201">
                  <c:v>2.6205364559019801E-2</c:v>
                </c:pt>
                <c:pt idx="1202">
                  <c:v>1.6066330659850001E-2</c:v>
                </c:pt>
                <c:pt idx="1203">
                  <c:v>-3.8462318634891003E-2</c:v>
                </c:pt>
                <c:pt idx="1204">
                  <c:v>-3.8414667963647703E-2</c:v>
                </c:pt>
                <c:pt idx="1205">
                  <c:v>-2.68443975569999E-2</c:v>
                </c:pt>
                <c:pt idx="1206">
                  <c:v>-5.75461799333307E-2</c:v>
                </c:pt>
                <c:pt idx="1207">
                  <c:v>-2.2187412909644499E-2</c:v>
                </c:pt>
                <c:pt idx="1208">
                  <c:v>-5.8890170563690301E-2</c:v>
                </c:pt>
                <c:pt idx="1209">
                  <c:v>-1.48186871627148E-2</c:v>
                </c:pt>
                <c:pt idx="1210">
                  <c:v>-6.2380320087798103E-3</c:v>
                </c:pt>
                <c:pt idx="1211">
                  <c:v>1.9705585975196001E-3</c:v>
                </c:pt>
                <c:pt idx="1212">
                  <c:v>4.3577774733714004E-3</c:v>
                </c:pt>
                <c:pt idx="1213">
                  <c:v>2.44426322015227E-2</c:v>
                </c:pt>
                <c:pt idx="1214">
                  <c:v>5.04304687277152E-2</c:v>
                </c:pt>
                <c:pt idx="1215">
                  <c:v>4.8206351312863403E-2</c:v>
                </c:pt>
                <c:pt idx="1216">
                  <c:v>5.7540561847067399E-2</c:v>
                </c:pt>
                <c:pt idx="1217">
                  <c:v>4.8347092915441203E-2</c:v>
                </c:pt>
                <c:pt idx="1218">
                  <c:v>1.8673170562665702E-2</c:v>
                </c:pt>
                <c:pt idx="1219">
                  <c:v>1.2911830284959101E-2</c:v>
                </c:pt>
                <c:pt idx="1220">
                  <c:v>7.53813163928462E-3</c:v>
                </c:pt>
                <c:pt idx="1221">
                  <c:v>-6.9679094066420399E-3</c:v>
                </c:pt>
                <c:pt idx="1222">
                  <c:v>-2.2797675370457501E-2</c:v>
                </c:pt>
                <c:pt idx="1223">
                  <c:v>-1.2607651046411501E-2</c:v>
                </c:pt>
                <c:pt idx="1224">
                  <c:v>-1.87252582926421E-2</c:v>
                </c:pt>
                <c:pt idx="1225">
                  <c:v>-2.3713719351834701E-2</c:v>
                </c:pt>
                <c:pt idx="1226">
                  <c:v>-3.3944422841107297E-2</c:v>
                </c:pt>
                <c:pt idx="1227">
                  <c:v>-2.8148330087532501E-2</c:v>
                </c:pt>
                <c:pt idx="1228">
                  <c:v>-6.7334795920462098E-2</c:v>
                </c:pt>
                <c:pt idx="1229">
                  <c:v>-3.92403113811381E-2</c:v>
                </c:pt>
                <c:pt idx="1230">
                  <c:v>-5.18388337619363E-2</c:v>
                </c:pt>
                <c:pt idx="1231">
                  <c:v>-1.46272651998062E-2</c:v>
                </c:pt>
                <c:pt idx="1232">
                  <c:v>2.1165365652031601E-2</c:v>
                </c:pt>
                <c:pt idx="1233">
                  <c:v>2.6781620288416699E-2</c:v>
                </c:pt>
                <c:pt idx="1234">
                  <c:v>4.8059593219269302E-2</c:v>
                </c:pt>
                <c:pt idx="1235">
                  <c:v>4.61506869879411E-2</c:v>
                </c:pt>
                <c:pt idx="1236">
                  <c:v>4.0716257009660403E-2</c:v>
                </c:pt>
                <c:pt idx="1237">
                  <c:v>3.59118280102197E-2</c:v>
                </c:pt>
                <c:pt idx="1238">
                  <c:v>2.6300918915776999E-2</c:v>
                </c:pt>
                <c:pt idx="1239">
                  <c:v>3.6934470864314603E-2</c:v>
                </c:pt>
                <c:pt idx="1240">
                  <c:v>4.7471707583773601E-2</c:v>
                </c:pt>
                <c:pt idx="1241">
                  <c:v>5.3806204703735303E-2</c:v>
                </c:pt>
                <c:pt idx="1242">
                  <c:v>5.2861782219384798E-2</c:v>
                </c:pt>
                <c:pt idx="1243">
                  <c:v>5.2293672963813001E-2</c:v>
                </c:pt>
                <c:pt idx="1244">
                  <c:v>5.6676310317458498E-2</c:v>
                </c:pt>
                <c:pt idx="1245">
                  <c:v>5.8986303141324199E-2</c:v>
                </c:pt>
                <c:pt idx="1246">
                  <c:v>5.5623396217003601E-2</c:v>
                </c:pt>
                <c:pt idx="1247">
                  <c:v>5.5109105448841698E-2</c:v>
                </c:pt>
                <c:pt idx="1248">
                  <c:v>6.00231787348839E-2</c:v>
                </c:pt>
                <c:pt idx="1249">
                  <c:v>8.3728400216331808E-3</c:v>
                </c:pt>
                <c:pt idx="1250">
                  <c:v>2.5050833806716799E-3</c:v>
                </c:pt>
                <c:pt idx="1251">
                  <c:v>7.8116498217122701E-2</c:v>
                </c:pt>
                <c:pt idx="1252">
                  <c:v>7.46284970686419E-2</c:v>
                </c:pt>
                <c:pt idx="1253">
                  <c:v>6.9945084593752094E-2</c:v>
                </c:pt>
                <c:pt idx="1254">
                  <c:v>7.5827391913564093E-2</c:v>
                </c:pt>
                <c:pt idx="1255">
                  <c:v>7.9134102860489705E-2</c:v>
                </c:pt>
                <c:pt idx="1256">
                  <c:v>6.01322769289818E-2</c:v>
                </c:pt>
                <c:pt idx="1257">
                  <c:v>6.3713135583369496E-2</c:v>
                </c:pt>
                <c:pt idx="1258">
                  <c:v>7.4037574269855494E-2</c:v>
                </c:pt>
                <c:pt idx="1259">
                  <c:v>7.7261819829391204E-2</c:v>
                </c:pt>
                <c:pt idx="1260">
                  <c:v>7.3492286479116098E-2</c:v>
                </c:pt>
                <c:pt idx="1261">
                  <c:v>5.5049657829259399E-2</c:v>
                </c:pt>
                <c:pt idx="1262">
                  <c:v>4.2926462349654998E-2</c:v>
                </c:pt>
                <c:pt idx="1263">
                  <c:v>3.5550054019447698E-2</c:v>
                </c:pt>
                <c:pt idx="1264">
                  <c:v>2.9949812792527699E-2</c:v>
                </c:pt>
                <c:pt idx="1265">
                  <c:v>8.3112433114855798E-3</c:v>
                </c:pt>
                <c:pt idx="1266">
                  <c:v>6.7116870641827902E-3</c:v>
                </c:pt>
                <c:pt idx="1267">
                  <c:v>1.10982068875353E-2</c:v>
                </c:pt>
                <c:pt idx="1268">
                  <c:v>-0.114548744794731</c:v>
                </c:pt>
                <c:pt idx="1269">
                  <c:v>-5.6401825009089801E-2</c:v>
                </c:pt>
                <c:pt idx="1270">
                  <c:v>-1.02715002553676E-2</c:v>
                </c:pt>
                <c:pt idx="1271">
                  <c:v>-7.1635582735588496E-3</c:v>
                </c:pt>
                <c:pt idx="1272">
                  <c:v>-8.1928884905313401E-3</c:v>
                </c:pt>
                <c:pt idx="1273">
                  <c:v>-9.9085682815306299E-3</c:v>
                </c:pt>
                <c:pt idx="1274">
                  <c:v>-2.6438207132710001E-2</c:v>
                </c:pt>
                <c:pt idx="1275">
                  <c:v>-9.5264509806601005E-2</c:v>
                </c:pt>
                <c:pt idx="1276">
                  <c:v>-9.3446526244088293E-2</c:v>
                </c:pt>
                <c:pt idx="1277">
                  <c:v>-7.9128999688152998E-2</c:v>
                </c:pt>
                <c:pt idx="1278">
                  <c:v>-8.1002003321077098E-2</c:v>
                </c:pt>
                <c:pt idx="1279">
                  <c:v>-5.6343340433253002E-2</c:v>
                </c:pt>
                <c:pt idx="1280">
                  <c:v>-3.4000608532385103E-2</c:v>
                </c:pt>
                <c:pt idx="1281">
                  <c:v>-2.7870505465273001E-2</c:v>
                </c:pt>
                <c:pt idx="1282">
                  <c:v>-2.9325089985819099E-2</c:v>
                </c:pt>
                <c:pt idx="1283">
                  <c:v>-2.28932705006533E-2</c:v>
                </c:pt>
                <c:pt idx="1284">
                  <c:v>-2.0341223447704199E-2</c:v>
                </c:pt>
                <c:pt idx="1285">
                  <c:v>-1.8728060946760602E-2</c:v>
                </c:pt>
                <c:pt idx="1286">
                  <c:v>-1.3596436117657699E-2</c:v>
                </c:pt>
                <c:pt idx="1287">
                  <c:v>-2.96060694886712E-3</c:v>
                </c:pt>
                <c:pt idx="1288">
                  <c:v>-8.5439654447570998E-3</c:v>
                </c:pt>
                <c:pt idx="1289">
                  <c:v>-8.5689479410286894E-3</c:v>
                </c:pt>
                <c:pt idx="1290">
                  <c:v>8.5059289017629602E-2</c:v>
                </c:pt>
                <c:pt idx="1291">
                  <c:v>9.8414375226812706E-2</c:v>
                </c:pt>
                <c:pt idx="1292">
                  <c:v>7.7000650899010203E-2</c:v>
                </c:pt>
                <c:pt idx="1293">
                  <c:v>8.9378495889631898E-2</c:v>
                </c:pt>
                <c:pt idx="1294">
                  <c:v>7.8150385081648899E-2</c:v>
                </c:pt>
                <c:pt idx="1295">
                  <c:v>4.7766000856173101E-2</c:v>
                </c:pt>
                <c:pt idx="1296">
                  <c:v>5.2716855301755398E-2</c:v>
                </c:pt>
                <c:pt idx="1297">
                  <c:v>4.1870404360235501E-2</c:v>
                </c:pt>
                <c:pt idx="1298">
                  <c:v>6.2359665759653203E-2</c:v>
                </c:pt>
                <c:pt idx="1299">
                  <c:v>2.92758094517209E-2</c:v>
                </c:pt>
                <c:pt idx="1300">
                  <c:v>7.1732083069774494E-2</c:v>
                </c:pt>
                <c:pt idx="1301">
                  <c:v>-1.39375804676282E-2</c:v>
                </c:pt>
                <c:pt idx="1302">
                  <c:v>4.0320597619392898E-2</c:v>
                </c:pt>
                <c:pt idx="1303">
                  <c:v>2.6586839582964698E-2</c:v>
                </c:pt>
                <c:pt idx="1304">
                  <c:v>2.8589406246358699E-2</c:v>
                </c:pt>
                <c:pt idx="1305">
                  <c:v>1.31788321461203E-2</c:v>
                </c:pt>
                <c:pt idx="1306">
                  <c:v>1.62920745918546E-2</c:v>
                </c:pt>
                <c:pt idx="1307">
                  <c:v>2.16389504549101E-2</c:v>
                </c:pt>
                <c:pt idx="1308">
                  <c:v>2.3089931634831799E-2</c:v>
                </c:pt>
                <c:pt idx="1309">
                  <c:v>2.6742041032899701E-2</c:v>
                </c:pt>
                <c:pt idx="1310">
                  <c:v>3.06277730222888E-2</c:v>
                </c:pt>
                <c:pt idx="1311">
                  <c:v>2.0849755918124199E-2</c:v>
                </c:pt>
                <c:pt idx="1312">
                  <c:v>3.6002595818425101E-3</c:v>
                </c:pt>
                <c:pt idx="1313">
                  <c:v>-1.16554100037009E-2</c:v>
                </c:pt>
                <c:pt idx="1314">
                  <c:v>-7.2508580907243297E-2</c:v>
                </c:pt>
                <c:pt idx="1315">
                  <c:v>-7.2719385046872906E-2</c:v>
                </c:pt>
                <c:pt idx="1316">
                  <c:v>-6.55893313988129E-2</c:v>
                </c:pt>
                <c:pt idx="1317">
                  <c:v>-5.6765436528041398E-2</c:v>
                </c:pt>
                <c:pt idx="1318">
                  <c:v>-4.5174034403877003E-2</c:v>
                </c:pt>
                <c:pt idx="1319">
                  <c:v>-3.2403378428209097E-2</c:v>
                </c:pt>
                <c:pt idx="1320">
                  <c:v>-1.93436401608875E-2</c:v>
                </c:pt>
                <c:pt idx="1321">
                  <c:v>-1.3020751082603199E-2</c:v>
                </c:pt>
                <c:pt idx="1322">
                  <c:v>-1.66787074259876E-2</c:v>
                </c:pt>
                <c:pt idx="1323">
                  <c:v>-2.1714463514931701E-2</c:v>
                </c:pt>
                <c:pt idx="1324">
                  <c:v>-4.2994627942002199E-2</c:v>
                </c:pt>
                <c:pt idx="1325">
                  <c:v>-4.9334259243932699E-2</c:v>
                </c:pt>
                <c:pt idx="1326">
                  <c:v>-4.5230730117781399E-2</c:v>
                </c:pt>
                <c:pt idx="1327">
                  <c:v>-4.3535633657931699E-2</c:v>
                </c:pt>
                <c:pt idx="1328">
                  <c:v>-3.8720271243208003E-2</c:v>
                </c:pt>
                <c:pt idx="1329">
                  <c:v>-3.0872576771480802E-2</c:v>
                </c:pt>
                <c:pt idx="1330">
                  <c:v>-3.2130401651972999E-2</c:v>
                </c:pt>
                <c:pt idx="1331">
                  <c:v>-3.1652371439813698E-2</c:v>
                </c:pt>
                <c:pt idx="1332">
                  <c:v>-3.0912389723527101E-2</c:v>
                </c:pt>
                <c:pt idx="1333">
                  <c:v>6.3459375021190896E-3</c:v>
                </c:pt>
                <c:pt idx="1334">
                  <c:v>-2.2958553646685802E-2</c:v>
                </c:pt>
                <c:pt idx="1335">
                  <c:v>-2.96998962987993E-3</c:v>
                </c:pt>
                <c:pt idx="1336">
                  <c:v>-2.7425492397466E-2</c:v>
                </c:pt>
                <c:pt idx="1337">
                  <c:v>-1.72207117160901E-2</c:v>
                </c:pt>
                <c:pt idx="1338">
                  <c:v>-3.46949061631463E-3</c:v>
                </c:pt>
                <c:pt idx="1339">
                  <c:v>4.43189057428061E-3</c:v>
                </c:pt>
                <c:pt idx="1340">
                  <c:v>1.17151250641756E-2</c:v>
                </c:pt>
                <c:pt idx="1341">
                  <c:v>1.0220898665016E-2</c:v>
                </c:pt>
                <c:pt idx="1342">
                  <c:v>1.22536682315537E-2</c:v>
                </c:pt>
                <c:pt idx="1343">
                  <c:v>4.0386735434225704E-3</c:v>
                </c:pt>
                <c:pt idx="1344">
                  <c:v>-1.08602970236491E-2</c:v>
                </c:pt>
                <c:pt idx="1345">
                  <c:v>-9.9527763796046706E-3</c:v>
                </c:pt>
                <c:pt idx="1346">
                  <c:v>-2.2976085497281001E-2</c:v>
                </c:pt>
                <c:pt idx="1347">
                  <c:v>-2.1716970184033201E-2</c:v>
                </c:pt>
                <c:pt idx="1348">
                  <c:v>-1.2496079871003599E-2</c:v>
                </c:pt>
                <c:pt idx="1349">
                  <c:v>-4.8996675739267897E-3</c:v>
                </c:pt>
                <c:pt idx="1350">
                  <c:v>-5.70243885241361E-3</c:v>
                </c:pt>
                <c:pt idx="1351">
                  <c:v>-1.21243607389018E-2</c:v>
                </c:pt>
                <c:pt idx="1352">
                  <c:v>-9.3955228983638693E-3</c:v>
                </c:pt>
                <c:pt idx="1353">
                  <c:v>-1.3786209487168501E-2</c:v>
                </c:pt>
                <c:pt idx="1354">
                  <c:v>-6.3975768011825307E-2</c:v>
                </c:pt>
                <c:pt idx="1355">
                  <c:v>-6.7990649795783398E-2</c:v>
                </c:pt>
                <c:pt idx="1356">
                  <c:v>-6.5251906285919203E-2</c:v>
                </c:pt>
                <c:pt idx="1357">
                  <c:v>-4.6075178930066098E-3</c:v>
                </c:pt>
                <c:pt idx="1358">
                  <c:v>-1.51353685168887E-2</c:v>
                </c:pt>
                <c:pt idx="1359">
                  <c:v>-7.6971923038551202E-3</c:v>
                </c:pt>
                <c:pt idx="1360">
                  <c:v>-5.2831674400807202E-3</c:v>
                </c:pt>
                <c:pt idx="1361">
                  <c:v>3.7149132570983802E-3</c:v>
                </c:pt>
                <c:pt idx="1362">
                  <c:v>-4.3042991810556801E-3</c:v>
                </c:pt>
                <c:pt idx="1363">
                  <c:v>-8.3267296420664796E-3</c:v>
                </c:pt>
                <c:pt idx="1364">
                  <c:v>-1.10555295048183E-2</c:v>
                </c:pt>
                <c:pt idx="1365">
                  <c:v>-9.0348440252481198E-3</c:v>
                </c:pt>
                <c:pt idx="1366">
                  <c:v>-4.1775218978004E-3</c:v>
                </c:pt>
                <c:pt idx="1367">
                  <c:v>6.9890400307115403E-3</c:v>
                </c:pt>
                <c:pt idx="1368">
                  <c:v>1.0612811272931301E-2</c:v>
                </c:pt>
                <c:pt idx="1369">
                  <c:v>1.52248048489491E-2</c:v>
                </c:pt>
                <c:pt idx="1370">
                  <c:v>1.7007972452640401E-2</c:v>
                </c:pt>
                <c:pt idx="1371">
                  <c:v>1.4554519918809501E-2</c:v>
                </c:pt>
                <c:pt idx="1372">
                  <c:v>1.4261515704822E-2</c:v>
                </c:pt>
                <c:pt idx="1373">
                  <c:v>5.5233248577737301E-3</c:v>
                </c:pt>
                <c:pt idx="1374">
                  <c:v>4.4888319649531898E-3</c:v>
                </c:pt>
                <c:pt idx="1375">
                  <c:v>5.4845745264219203E-2</c:v>
                </c:pt>
                <c:pt idx="1376">
                  <c:v>1.2439964530429601E-2</c:v>
                </c:pt>
                <c:pt idx="1377">
                  <c:v>-4.3593769369201701E-2</c:v>
                </c:pt>
                <c:pt idx="1378">
                  <c:v>-1.8496247479061201E-2</c:v>
                </c:pt>
                <c:pt idx="1379">
                  <c:v>-9.1328492708283495E-3</c:v>
                </c:pt>
                <c:pt idx="1380">
                  <c:v>-1.37380095450835E-2</c:v>
                </c:pt>
                <c:pt idx="1381" formatCode="0.00E+00">
                  <c:v>6.3668136794547904E-4</c:v>
                </c:pt>
                <c:pt idx="1382" formatCode="0.00E+00">
                  <c:v>6.6772759384914305E-4</c:v>
                </c:pt>
                <c:pt idx="1383">
                  <c:v>-1.8383805994705901E-2</c:v>
                </c:pt>
                <c:pt idx="1384">
                  <c:v>-1.1472258049914001E-2</c:v>
                </c:pt>
                <c:pt idx="1385">
                  <c:v>-1.2275061061437401E-2</c:v>
                </c:pt>
                <c:pt idx="1386">
                  <c:v>-9.0843935119871901E-3</c:v>
                </c:pt>
                <c:pt idx="1387">
                  <c:v>-6.3714287482771097E-3</c:v>
                </c:pt>
                <c:pt idx="1388">
                  <c:v>-2.3749363731148101E-3</c:v>
                </c:pt>
                <c:pt idx="1389">
                  <c:v>1.11314526225614E-3</c:v>
                </c:pt>
                <c:pt idx="1390">
                  <c:v>-1.0033998109747E-2</c:v>
                </c:pt>
                <c:pt idx="1391">
                  <c:v>-5.9329468395283797E-3</c:v>
                </c:pt>
                <c:pt idx="1392">
                  <c:v>-7.53410295534984E-3</c:v>
                </c:pt>
                <c:pt idx="1393">
                  <c:v>-2.0713259615068199E-2</c:v>
                </c:pt>
                <c:pt idx="1394">
                  <c:v>-1.3956642156051699E-2</c:v>
                </c:pt>
                <c:pt idx="1395">
                  <c:v>-1.1147774400895399E-2</c:v>
                </c:pt>
                <c:pt idx="1396">
                  <c:v>-9.1988823537803004E-3</c:v>
                </c:pt>
                <c:pt idx="1397">
                  <c:v>-5.9044640157852601E-3</c:v>
                </c:pt>
                <c:pt idx="1398">
                  <c:v>-2.9534100200148999E-2</c:v>
                </c:pt>
                <c:pt idx="1399">
                  <c:v>3.6107227005972298E-2</c:v>
                </c:pt>
                <c:pt idx="1400">
                  <c:v>-3.2976760466553101E-3</c:v>
                </c:pt>
                <c:pt idx="1401" formatCode="0.00E+00">
                  <c:v>3.1636788751621098E-4</c:v>
                </c:pt>
                <c:pt idx="1402">
                  <c:v>-1.15204297754133E-2</c:v>
                </c:pt>
                <c:pt idx="1403">
                  <c:v>-2.3281515144545701E-2</c:v>
                </c:pt>
                <c:pt idx="1404">
                  <c:v>-1.8731375421074101E-2</c:v>
                </c:pt>
                <c:pt idx="1405">
                  <c:v>-1.87158956040267E-2</c:v>
                </c:pt>
                <c:pt idx="1406">
                  <c:v>-4.2757413182858799E-2</c:v>
                </c:pt>
                <c:pt idx="1407">
                  <c:v>-2.3288503219625702E-2</c:v>
                </c:pt>
                <c:pt idx="1408">
                  <c:v>-2.8673033012057099E-2</c:v>
                </c:pt>
                <c:pt idx="1409">
                  <c:v>-3.0481847428543599E-2</c:v>
                </c:pt>
                <c:pt idx="1410">
                  <c:v>-2.8508996373951101E-2</c:v>
                </c:pt>
                <c:pt idx="1411">
                  <c:v>-3.07835645812564E-2</c:v>
                </c:pt>
                <c:pt idx="1412">
                  <c:v>-3.6635388953039603E-2</c:v>
                </c:pt>
                <c:pt idx="1413">
                  <c:v>-3.4416074521967599E-2</c:v>
                </c:pt>
                <c:pt idx="1414">
                  <c:v>-3.4534664659439898E-2</c:v>
                </c:pt>
                <c:pt idx="1415">
                  <c:v>-3.8253027980834103E-2</c:v>
                </c:pt>
                <c:pt idx="1416">
                  <c:v>-3.1260140913056997E-2</c:v>
                </c:pt>
                <c:pt idx="1417">
                  <c:v>7.1658709339429194E-2</c:v>
                </c:pt>
                <c:pt idx="1418">
                  <c:v>3.89470292948184E-2</c:v>
                </c:pt>
                <c:pt idx="1419">
                  <c:v>4.2752929929210596E-3</c:v>
                </c:pt>
                <c:pt idx="1420">
                  <c:v>2.0093052872947201E-2</c:v>
                </c:pt>
                <c:pt idx="1421">
                  <c:v>1.89839199796164E-2</c:v>
                </c:pt>
                <c:pt idx="1422">
                  <c:v>-1.07064939749961E-2</c:v>
                </c:pt>
                <c:pt idx="1423">
                  <c:v>-1.20736972798644E-2</c:v>
                </c:pt>
                <c:pt idx="1424">
                  <c:v>-1.20752202597027E-2</c:v>
                </c:pt>
                <c:pt idx="1425">
                  <c:v>8.7012663603296403E-3</c:v>
                </c:pt>
                <c:pt idx="1426">
                  <c:v>2.2211189395793599E-2</c:v>
                </c:pt>
                <c:pt idx="1427">
                  <c:v>1.3715544479400999E-2</c:v>
                </c:pt>
                <c:pt idx="1428">
                  <c:v>2.5697067136793698E-2</c:v>
                </c:pt>
                <c:pt idx="1429">
                  <c:v>3.0424036560425999E-2</c:v>
                </c:pt>
                <c:pt idx="1430">
                  <c:v>1.6238932468060002E-2</c:v>
                </c:pt>
                <c:pt idx="1431">
                  <c:v>6.7201919799117996E-3</c:v>
                </c:pt>
                <c:pt idx="1432">
                  <c:v>8.9065530693870302E-3</c:v>
                </c:pt>
                <c:pt idx="1433">
                  <c:v>1.47507177581349E-2</c:v>
                </c:pt>
                <c:pt idx="1434">
                  <c:v>1.95498422538904E-2</c:v>
                </c:pt>
                <c:pt idx="1435">
                  <c:v>2.4564558213615299E-2</c:v>
                </c:pt>
                <c:pt idx="1436">
                  <c:v>2.8353007703421699E-2</c:v>
                </c:pt>
                <c:pt idx="1437">
                  <c:v>3.1835804297084901E-2</c:v>
                </c:pt>
                <c:pt idx="1438">
                  <c:v>3.0216355612229399E-2</c:v>
                </c:pt>
                <c:pt idx="1439">
                  <c:v>0.13805155251086701</c:v>
                </c:pt>
                <c:pt idx="1440">
                  <c:v>8.0123744767286401E-3</c:v>
                </c:pt>
                <c:pt idx="1441">
                  <c:v>1.6983613791986499E-2</c:v>
                </c:pt>
                <c:pt idx="1442">
                  <c:v>9.7897519634351192E-3</c:v>
                </c:pt>
                <c:pt idx="1443">
                  <c:v>-1.42710431366016E-2</c:v>
                </c:pt>
                <c:pt idx="1444">
                  <c:v>-1.28739753062794E-2</c:v>
                </c:pt>
                <c:pt idx="1445">
                  <c:v>3.8841070907851198E-3</c:v>
                </c:pt>
                <c:pt idx="1446">
                  <c:v>1.1654698567808E-2</c:v>
                </c:pt>
                <c:pt idx="1447">
                  <c:v>9.5131175788980508E-3</c:v>
                </c:pt>
                <c:pt idx="1448">
                  <c:v>5.7837934856430602E-3</c:v>
                </c:pt>
                <c:pt idx="1449">
                  <c:v>1.9931698577912902E-3</c:v>
                </c:pt>
                <c:pt idx="1450">
                  <c:v>-4.0747501613811396E-3</c:v>
                </c:pt>
                <c:pt idx="1451">
                  <c:v>-7.1266837334427102E-3</c:v>
                </c:pt>
                <c:pt idx="1452">
                  <c:v>-2.92852054792648E-2</c:v>
                </c:pt>
                <c:pt idx="1453">
                  <c:v>-2.6591882730489898E-2</c:v>
                </c:pt>
                <c:pt idx="1454">
                  <c:v>-1.36219580328559E-2</c:v>
                </c:pt>
                <c:pt idx="1455">
                  <c:v>-1.1604863140221E-2</c:v>
                </c:pt>
                <c:pt idx="1456">
                  <c:v>-7.6033413372969998E-3</c:v>
                </c:pt>
                <c:pt idx="1457">
                  <c:v>-8.8210232297357694E-3</c:v>
                </c:pt>
                <c:pt idx="1458">
                  <c:v>-7.3038096371104101E-3</c:v>
                </c:pt>
                <c:pt idx="1459">
                  <c:v>-0.101839537487442</c:v>
                </c:pt>
                <c:pt idx="1460">
                  <c:v>-1.6967327966253401E-2</c:v>
                </c:pt>
                <c:pt idx="1461">
                  <c:v>3.2630532730828901E-2</c:v>
                </c:pt>
                <c:pt idx="1462">
                  <c:v>2.98693538863181E-2</c:v>
                </c:pt>
                <c:pt idx="1463">
                  <c:v>6.3377990301383497E-2</c:v>
                </c:pt>
                <c:pt idx="1464">
                  <c:v>9.5750109402615094E-2</c:v>
                </c:pt>
                <c:pt idx="1465">
                  <c:v>8.5356230207849201E-2</c:v>
                </c:pt>
                <c:pt idx="1466">
                  <c:v>9.1903131488125303E-2</c:v>
                </c:pt>
                <c:pt idx="1467">
                  <c:v>9.2167017741187907E-2</c:v>
                </c:pt>
                <c:pt idx="1468">
                  <c:v>6.3764993135180595E-2</c:v>
                </c:pt>
                <c:pt idx="1469">
                  <c:v>5.3722166909728697E-2</c:v>
                </c:pt>
                <c:pt idx="1470">
                  <c:v>4.9352467848371398E-2</c:v>
                </c:pt>
                <c:pt idx="1471">
                  <c:v>3.7385588779163197E-2</c:v>
                </c:pt>
                <c:pt idx="1472">
                  <c:v>3.05619767752041E-2</c:v>
                </c:pt>
                <c:pt idx="1473">
                  <c:v>2.1572480343094301E-2</c:v>
                </c:pt>
                <c:pt idx="1474">
                  <c:v>2.51231427372413E-2</c:v>
                </c:pt>
                <c:pt idx="1475">
                  <c:v>2.0113190048675001E-2</c:v>
                </c:pt>
                <c:pt idx="1476">
                  <c:v>1.70089164044839E-2</c:v>
                </c:pt>
                <c:pt idx="1477">
                  <c:v>7.5287530213419204E-3</c:v>
                </c:pt>
                <c:pt idx="1478">
                  <c:v>1.3240840289559999E-2</c:v>
                </c:pt>
                <c:pt idx="1479">
                  <c:v>3.07444920257899E-2</c:v>
                </c:pt>
                <c:pt idx="1480">
                  <c:v>6.6016894984237597E-3</c:v>
                </c:pt>
                <c:pt idx="1481">
                  <c:v>-2.0171948987798099E-2</c:v>
                </c:pt>
                <c:pt idx="1482">
                  <c:v>2.0542583247590701E-2</c:v>
                </c:pt>
                <c:pt idx="1483">
                  <c:v>2.0898506082600101E-2</c:v>
                </c:pt>
                <c:pt idx="1484">
                  <c:v>3.6582306772671297E-2</c:v>
                </c:pt>
                <c:pt idx="1485">
                  <c:v>4.3226123609284697E-2</c:v>
                </c:pt>
                <c:pt idx="1486">
                  <c:v>4.0149312397584201E-2</c:v>
                </c:pt>
                <c:pt idx="1487">
                  <c:v>3.3516084938177697E-2</c:v>
                </c:pt>
                <c:pt idx="1488">
                  <c:v>2.6955369998045299E-2</c:v>
                </c:pt>
                <c:pt idx="1489">
                  <c:v>2.4527631492510901E-2</c:v>
                </c:pt>
                <c:pt idx="1490">
                  <c:v>2.9068918182556299E-2</c:v>
                </c:pt>
                <c:pt idx="1491">
                  <c:v>2.2882046839156799E-2</c:v>
                </c:pt>
                <c:pt idx="1492">
                  <c:v>1.4326036037951699E-2</c:v>
                </c:pt>
                <c:pt idx="1493">
                  <c:v>6.4411111551019298E-3</c:v>
                </c:pt>
                <c:pt idx="1494">
                  <c:v>5.1434481185985703E-3</c:v>
                </c:pt>
                <c:pt idx="1495">
                  <c:v>7.8104970576902098E-3</c:v>
                </c:pt>
                <c:pt idx="1496">
                  <c:v>-3.7582529847223199E-3</c:v>
                </c:pt>
                <c:pt idx="1497">
                  <c:v>-2.41397438618395E-3</c:v>
                </c:pt>
                <c:pt idx="1498">
                  <c:v>-2.03248194964666E-3</c:v>
                </c:pt>
                <c:pt idx="1499">
                  <c:v>-4.0164592359087604E-3</c:v>
                </c:pt>
                <c:pt idx="1500">
                  <c:v>5.89790949705397E-2</c:v>
                </c:pt>
                <c:pt idx="1501">
                  <c:v>9.9129877759752599E-2</c:v>
                </c:pt>
                <c:pt idx="1502">
                  <c:v>0.120038177765163</c:v>
                </c:pt>
                <c:pt idx="1503">
                  <c:v>8.7928415185679995E-2</c:v>
                </c:pt>
                <c:pt idx="1504">
                  <c:v>9.6821755640179794E-2</c:v>
                </c:pt>
                <c:pt idx="1505">
                  <c:v>8.6882024596782501E-2</c:v>
                </c:pt>
                <c:pt idx="1506">
                  <c:v>6.0739680704183098E-2</c:v>
                </c:pt>
                <c:pt idx="1507">
                  <c:v>5.9524293357385398E-2</c:v>
                </c:pt>
                <c:pt idx="1508">
                  <c:v>7.2893554764430005E-2</c:v>
                </c:pt>
                <c:pt idx="1509">
                  <c:v>7.7480079999772494E-2</c:v>
                </c:pt>
                <c:pt idx="1510">
                  <c:v>9.0632122502127599E-2</c:v>
                </c:pt>
                <c:pt idx="1511">
                  <c:v>6.4411654605587204E-2</c:v>
                </c:pt>
                <c:pt idx="1512">
                  <c:v>5.2467725439393702E-2</c:v>
                </c:pt>
                <c:pt idx="1513">
                  <c:v>4.0661862264673498E-2</c:v>
                </c:pt>
                <c:pt idx="1514">
                  <c:v>3.68449882619796E-2</c:v>
                </c:pt>
                <c:pt idx="1515">
                  <c:v>1.10956221819964E-2</c:v>
                </c:pt>
                <c:pt idx="1516">
                  <c:v>6.5386719568760699E-3</c:v>
                </c:pt>
                <c:pt idx="1517">
                  <c:v>8.2301082832354402E-3</c:v>
                </c:pt>
                <c:pt idx="1518">
                  <c:v>1.10982068875353E-2</c:v>
                </c:pt>
                <c:pt idx="1519">
                  <c:v>-4.6157311916566399E-2</c:v>
                </c:pt>
                <c:pt idx="1520">
                  <c:v>-2.2007827116372902E-2</c:v>
                </c:pt>
                <c:pt idx="1521">
                  <c:v>-1.15740463052294E-3</c:v>
                </c:pt>
                <c:pt idx="1522">
                  <c:v>-7.0260604523036899E-3</c:v>
                </c:pt>
                <c:pt idx="1523">
                  <c:v>-1.0416970442818E-2</c:v>
                </c:pt>
                <c:pt idx="1524">
                  <c:v>-2.38435893683186E-2</c:v>
                </c:pt>
                <c:pt idx="1525">
                  <c:v>-9.4073519732474103E-2</c:v>
                </c:pt>
                <c:pt idx="1526">
                  <c:v>-9.4399729379820302E-2</c:v>
                </c:pt>
                <c:pt idx="1527">
                  <c:v>-7.2515731957700502E-2</c:v>
                </c:pt>
                <c:pt idx="1528">
                  <c:v>-7.3253569962083903E-2</c:v>
                </c:pt>
                <c:pt idx="1529">
                  <c:v>-5.6969178755724603E-2</c:v>
                </c:pt>
                <c:pt idx="1530">
                  <c:v>-3.9256457948069E-2</c:v>
                </c:pt>
                <c:pt idx="1531">
                  <c:v>-3.6377838170464298E-2</c:v>
                </c:pt>
                <c:pt idx="1532">
                  <c:v>-3.7476694046873801E-2</c:v>
                </c:pt>
                <c:pt idx="1533">
                  <c:v>-3.5361743903842197E-2</c:v>
                </c:pt>
                <c:pt idx="1534">
                  <c:v>-2.8881538287990699E-2</c:v>
                </c:pt>
                <c:pt idx="1535">
                  <c:v>-2.8681942874166099E-2</c:v>
                </c:pt>
                <c:pt idx="1536">
                  <c:v>-2.7652796005588499E-2</c:v>
                </c:pt>
                <c:pt idx="1537">
                  <c:v>-2.1479821700523798E-2</c:v>
                </c:pt>
                <c:pt idx="1538">
                  <c:v>-1.80590389873105E-2</c:v>
                </c:pt>
                <c:pt idx="1539">
                  <c:v>-7.3965989380217999E-3</c:v>
                </c:pt>
                <c:pt idx="1540">
                  <c:v>7.11402308994602E-3</c:v>
                </c:pt>
                <c:pt idx="1541">
                  <c:v>8.1401864810419708E-3</c:v>
                </c:pt>
                <c:pt idx="1542">
                  <c:v>-8.4177595940809705E-3</c:v>
                </c:pt>
                <c:pt idx="1543">
                  <c:v>1.0575996977919101E-2</c:v>
                </c:pt>
                <c:pt idx="1544">
                  <c:v>5.8894424446793697E-3</c:v>
                </c:pt>
                <c:pt idx="1545">
                  <c:v>-8.3983710909146803E-3</c:v>
                </c:pt>
                <c:pt idx="1546">
                  <c:v>-2.9954570868322402E-3</c:v>
                </c:pt>
                <c:pt idx="1547">
                  <c:v>2.8635024008336601E-3</c:v>
                </c:pt>
                <c:pt idx="1548">
                  <c:v>-4.3820993107693803E-3</c:v>
                </c:pt>
                <c:pt idx="1549">
                  <c:v>6.0883873377601799E-3</c:v>
                </c:pt>
                <c:pt idx="1550">
                  <c:v>7.5388662957511701E-3</c:v>
                </c:pt>
                <c:pt idx="1551">
                  <c:v>-1.2878148384374601E-2</c:v>
                </c:pt>
                <c:pt idx="1552">
                  <c:v>-4.7224029865137098E-3</c:v>
                </c:pt>
                <c:pt idx="1553">
                  <c:v>1.57696352949072E-2</c:v>
                </c:pt>
                <c:pt idx="1554">
                  <c:v>-6.0719724120756801E-3</c:v>
                </c:pt>
                <c:pt idx="1555">
                  <c:v>-6.4828525913128701E-3</c:v>
                </c:pt>
                <c:pt idx="1556" formatCode="0.00E+00">
                  <c:v>-6.9798063997905603E-4</c:v>
                </c:pt>
                <c:pt idx="1557">
                  <c:v>6.1795036476175397E-3</c:v>
                </c:pt>
                <c:pt idx="1558">
                  <c:v>1.25219612887956E-2</c:v>
                </c:pt>
                <c:pt idx="1559">
                  <c:v>2.0397995007086198E-2</c:v>
                </c:pt>
                <c:pt idx="1560">
                  <c:v>2.31385886924215E-2</c:v>
                </c:pt>
                <c:pt idx="1561">
                  <c:v>2.7624092356658799E-2</c:v>
                </c:pt>
                <c:pt idx="1562">
                  <c:v>6.87987651327681E-2</c:v>
                </c:pt>
                <c:pt idx="1563">
                  <c:v>1.70134725480908E-2</c:v>
                </c:pt>
                <c:pt idx="1564">
                  <c:v>-6.3385711260875596E-2</c:v>
                </c:pt>
                <c:pt idx="1565">
                  <c:v>-6.15348606373139E-2</c:v>
                </c:pt>
                <c:pt idx="1566">
                  <c:v>-5.3575785687397903E-2</c:v>
                </c:pt>
                <c:pt idx="1567">
                  <c:v>-4.5389352910343399E-2</c:v>
                </c:pt>
                <c:pt idx="1568">
                  <c:v>-3.17727771994658E-2</c:v>
                </c:pt>
                <c:pt idx="1569">
                  <c:v>-1.1750088638988E-2</c:v>
                </c:pt>
                <c:pt idx="1570" formatCode="0.00E+00">
                  <c:v>5.12723194016961E-4</c:v>
                </c:pt>
                <c:pt idx="1571">
                  <c:v>9.4738545830235204E-3</c:v>
                </c:pt>
                <c:pt idx="1572">
                  <c:v>4.8717237701416602E-3</c:v>
                </c:pt>
                <c:pt idx="1573">
                  <c:v>6.1673004671500796E-3</c:v>
                </c:pt>
                <c:pt idx="1574">
                  <c:v>-1.25119938408424E-3</c:v>
                </c:pt>
                <c:pt idx="1575">
                  <c:v>-1.03272705214858E-2</c:v>
                </c:pt>
                <c:pt idx="1576">
                  <c:v>-8.1494590979274105E-3</c:v>
                </c:pt>
                <c:pt idx="1577">
                  <c:v>-1.8272322379930501E-2</c:v>
                </c:pt>
                <c:pt idx="1578">
                  <c:v>-1.73725369682927E-2</c:v>
                </c:pt>
                <c:pt idx="1579">
                  <c:v>-9.2848476331653905E-3</c:v>
                </c:pt>
                <c:pt idx="1580">
                  <c:v>-8.9980720068344403E-3</c:v>
                </c:pt>
                <c:pt idx="1581">
                  <c:v>-5.5085436420209098E-3</c:v>
                </c:pt>
                <c:pt idx="1582">
                  <c:v>-4.8127973751343998E-3</c:v>
                </c:pt>
                <c:pt idx="1583">
                  <c:v>-5.3393367065345202E-3</c:v>
                </c:pt>
                <c:pt idx="1584">
                  <c:v>-0.101844965181489</c:v>
                </c:pt>
                <c:pt idx="1585">
                  <c:v>-3.8380492384928203E-2</c:v>
                </c:pt>
                <c:pt idx="1586">
                  <c:v>-2.73378349584899E-2</c:v>
                </c:pt>
                <c:pt idx="1587">
                  <c:v>-2.9529044649212299E-2</c:v>
                </c:pt>
                <c:pt idx="1588" formatCode="0.00E+00">
                  <c:v>-5.8071757179911599E-4</c:v>
                </c:pt>
                <c:pt idx="1589">
                  <c:v>1.43254241701249E-2</c:v>
                </c:pt>
                <c:pt idx="1590">
                  <c:v>1.00076061827096E-2</c:v>
                </c:pt>
                <c:pt idx="1591">
                  <c:v>6.6111758799867098E-3</c:v>
                </c:pt>
                <c:pt idx="1592">
                  <c:v>9.2284334447494398E-3</c:v>
                </c:pt>
                <c:pt idx="1593">
                  <c:v>-6.0523456991519098E-3</c:v>
                </c:pt>
                <c:pt idx="1594">
                  <c:v>-5.7119083954282397E-2</c:v>
                </c:pt>
                <c:pt idx="1595">
                  <c:v>-4.8064862742744997E-2</c:v>
                </c:pt>
                <c:pt idx="1596">
                  <c:v>-5.43512411888675E-2</c:v>
                </c:pt>
                <c:pt idx="1597">
                  <c:v>-5.3464737945927897E-2</c:v>
                </c:pt>
                <c:pt idx="1598">
                  <c:v>-4.3705521003181799E-2</c:v>
                </c:pt>
                <c:pt idx="1599">
                  <c:v>-3.3929754994497498E-2</c:v>
                </c:pt>
                <c:pt idx="1600">
                  <c:v>-3.2347783399064897E-2</c:v>
                </c:pt>
                <c:pt idx="1601">
                  <c:v>-3.6142517639436801E-2</c:v>
                </c:pt>
                <c:pt idx="1602">
                  <c:v>-3.7932466558983698E-2</c:v>
                </c:pt>
                <c:pt idx="1603">
                  <c:v>-3.77120767822543E-2</c:v>
                </c:pt>
                <c:pt idx="1604">
                  <c:v>-9.4058166165409407E-3</c:v>
                </c:pt>
                <c:pt idx="1605">
                  <c:v>-2.50418056210749E-2</c:v>
                </c:pt>
                <c:pt idx="1606">
                  <c:v>-5.7037696722011602E-2</c:v>
                </c:pt>
                <c:pt idx="1607">
                  <c:v>1.2602023819017201E-3</c:v>
                </c:pt>
                <c:pt idx="1608">
                  <c:v>-3.6645054879729201E-3</c:v>
                </c:pt>
                <c:pt idx="1609">
                  <c:v>7.4100229171543096E-3</c:v>
                </c:pt>
                <c:pt idx="1610">
                  <c:v>7.0985081973560203E-3</c:v>
                </c:pt>
                <c:pt idx="1611">
                  <c:v>1.12983098632042E-2</c:v>
                </c:pt>
                <c:pt idx="1612">
                  <c:v>1.5781152332989601E-2</c:v>
                </c:pt>
                <c:pt idx="1613">
                  <c:v>1.3024029105229699E-2</c:v>
                </c:pt>
                <c:pt idx="1614">
                  <c:v>1.1690583187660499E-2</c:v>
                </c:pt>
                <c:pt idx="1615">
                  <c:v>2.1938400300191601E-2</c:v>
                </c:pt>
                <c:pt idx="1616">
                  <c:v>2.8130109403502902E-2</c:v>
                </c:pt>
                <c:pt idx="1617">
                  <c:v>2.54479042953073E-2</c:v>
                </c:pt>
                <c:pt idx="1618">
                  <c:v>3.0128227287049499E-2</c:v>
                </c:pt>
                <c:pt idx="1619">
                  <c:v>3.3921348575326901E-2</c:v>
                </c:pt>
                <c:pt idx="1620">
                  <c:v>3.9410981809770901E-2</c:v>
                </c:pt>
                <c:pt idx="1621">
                  <c:v>4.2763099061364898E-2</c:v>
                </c:pt>
                <c:pt idx="1622">
                  <c:v>4.1300727614801601E-2</c:v>
                </c:pt>
                <c:pt idx="1623">
                  <c:v>2.68599710503656E-2</c:v>
                </c:pt>
                <c:pt idx="1624">
                  <c:v>2.8717488740273401E-2</c:v>
                </c:pt>
                <c:pt idx="1625">
                  <c:v>3.0216355612229202E-2</c:v>
                </c:pt>
                <c:pt idx="1626">
                  <c:v>-1.90148322638608E-2</c:v>
                </c:pt>
                <c:pt idx="1627">
                  <c:v>-5.6627129004365701E-2</c:v>
                </c:pt>
                <c:pt idx="1628">
                  <c:v>-2.46253304846074E-2</c:v>
                </c:pt>
                <c:pt idx="1629">
                  <c:v>-2.2249823616129202E-2</c:v>
                </c:pt>
                <c:pt idx="1630">
                  <c:v>-3.8686469901933501E-2</c:v>
                </c:pt>
                <c:pt idx="1631">
                  <c:v>-3.3471991690488298E-2</c:v>
                </c:pt>
                <c:pt idx="1632">
                  <c:v>-3.4850680386823499E-2</c:v>
                </c:pt>
                <c:pt idx="1633">
                  <c:v>-5.6040679878267399E-2</c:v>
                </c:pt>
                <c:pt idx="1634">
                  <c:v>-4.6631507368266198E-2</c:v>
                </c:pt>
                <c:pt idx="1635">
                  <c:v>-4.1520511061379703E-2</c:v>
                </c:pt>
                <c:pt idx="1636">
                  <c:v>-3.6798386987484701E-2</c:v>
                </c:pt>
                <c:pt idx="1637">
                  <c:v>-2.7900317632847602E-2</c:v>
                </c:pt>
                <c:pt idx="1638">
                  <c:v>-3.1527366639766102E-2</c:v>
                </c:pt>
                <c:pt idx="1639">
                  <c:v>-2.6995352323194902E-2</c:v>
                </c:pt>
                <c:pt idx="1640">
                  <c:v>-3.9842537562880399E-2</c:v>
                </c:pt>
                <c:pt idx="1641">
                  <c:v>-3.4840750691717201E-2</c:v>
                </c:pt>
                <c:pt idx="1642">
                  <c:v>-3.92376936882965E-2</c:v>
                </c:pt>
                <c:pt idx="1643">
                  <c:v>-5.06759820902642E-2</c:v>
                </c:pt>
                <c:pt idx="1644">
                  <c:v>-4.7022173111716699E-2</c:v>
                </c:pt>
                <c:pt idx="1645">
                  <c:v>-4.5149795471271799E-2</c:v>
                </c:pt>
                <c:pt idx="1646">
                  <c:v>-4.1260681552153101E-2</c:v>
                </c:pt>
                <c:pt idx="1647">
                  <c:v>-3.4850282421909198E-2</c:v>
                </c:pt>
                <c:pt idx="1648">
                  <c:v>-8.1329932623089799E-3</c:v>
                </c:pt>
                <c:pt idx="1649">
                  <c:v>5.7151118740321902E-2</c:v>
                </c:pt>
                <c:pt idx="1650">
                  <c:v>4.00331898318739E-2</c:v>
                </c:pt>
                <c:pt idx="1651">
                  <c:v>3.6640217570808202E-2</c:v>
                </c:pt>
                <c:pt idx="1652">
                  <c:v>1.9557271604525799E-2</c:v>
                </c:pt>
                <c:pt idx="1653">
                  <c:v>2.0437832899580202E-2</c:v>
                </c:pt>
                <c:pt idx="1654">
                  <c:v>1.7304483859268398E-2</c:v>
                </c:pt>
                <c:pt idx="1655">
                  <c:v>2.0267205174112998E-2</c:v>
                </c:pt>
                <c:pt idx="1656">
                  <c:v>8.8373054816182003E-3</c:v>
                </c:pt>
                <c:pt idx="1657">
                  <c:v>1.09041455521299E-2</c:v>
                </c:pt>
                <c:pt idx="1658">
                  <c:v>1.09793492964436E-2</c:v>
                </c:pt>
                <c:pt idx="1659">
                  <c:v>1.54168970272456E-2</c:v>
                </c:pt>
                <c:pt idx="1660">
                  <c:v>2.0011588812828E-2</c:v>
                </c:pt>
                <c:pt idx="1661">
                  <c:v>2.0684430620239301E-2</c:v>
                </c:pt>
                <c:pt idx="1662">
                  <c:v>1.1023732300325899E-2</c:v>
                </c:pt>
                <c:pt idx="1663">
                  <c:v>1.5053933468094799E-2</c:v>
                </c:pt>
                <c:pt idx="1664">
                  <c:v>2.0094033046142101E-2</c:v>
                </c:pt>
                <c:pt idx="1665">
                  <c:v>1.9936739634550001E-2</c:v>
                </c:pt>
                <c:pt idx="1666">
                  <c:v>2.46710802326797E-2</c:v>
                </c:pt>
                <c:pt idx="1667">
                  <c:v>3.1807451913529801E-2</c:v>
                </c:pt>
                <c:pt idx="1668">
                  <c:v>3.5288765975548503E-2</c:v>
                </c:pt>
                <c:pt idx="1669">
                  <c:v>1.30880125590986E-2</c:v>
                </c:pt>
                <c:pt idx="1670">
                  <c:v>-7.4322945538456402E-3</c:v>
                </c:pt>
                <c:pt idx="1671">
                  <c:v>-6.32798010976518E-2</c:v>
                </c:pt>
                <c:pt idx="1672">
                  <c:v>-6.7889749138657196E-2</c:v>
                </c:pt>
                <c:pt idx="1673">
                  <c:v>-6.2474072360670298E-2</c:v>
                </c:pt>
                <c:pt idx="1674">
                  <c:v>-5.2071018309629603E-2</c:v>
                </c:pt>
                <c:pt idx="1675">
                  <c:v>-4.6858642305709297E-2</c:v>
                </c:pt>
                <c:pt idx="1676">
                  <c:v>-3.8706333461018198E-2</c:v>
                </c:pt>
                <c:pt idx="1677">
                  <c:v>-3.5702267909306001E-2</c:v>
                </c:pt>
                <c:pt idx="1678">
                  <c:v>-4.7545842514624098E-2</c:v>
                </c:pt>
                <c:pt idx="1679">
                  <c:v>-3.6116986720054901E-2</c:v>
                </c:pt>
                <c:pt idx="1680">
                  <c:v>-4.8406603620366702E-2</c:v>
                </c:pt>
                <c:pt idx="1681">
                  <c:v>-5.6808388140497601E-2</c:v>
                </c:pt>
                <c:pt idx="1682">
                  <c:v>-5.1934989363888101E-2</c:v>
                </c:pt>
                <c:pt idx="1683">
                  <c:v>-4.9034098360402602E-2</c:v>
                </c:pt>
                <c:pt idx="1684">
                  <c:v>-4.3554039767760198E-2</c:v>
                </c:pt>
                <c:pt idx="1685">
                  <c:v>-3.3865614471907002E-2</c:v>
                </c:pt>
                <c:pt idx="1686">
                  <c:v>-3.2714506345693901E-2</c:v>
                </c:pt>
                <c:pt idx="1687">
                  <c:v>-2.8229717200257201E-2</c:v>
                </c:pt>
                <c:pt idx="1688">
                  <c:v>-2.6688516997577901E-2</c:v>
                </c:pt>
                <c:pt idx="1689">
                  <c:v>-3.0912389723527299E-2</c:v>
                </c:pt>
                <c:pt idx="1690">
                  <c:v>8.8753985911951702E-2</c:v>
                </c:pt>
                <c:pt idx="1691">
                  <c:v>5.32591842938425E-2</c:v>
                </c:pt>
                <c:pt idx="1692">
                  <c:v>6.4772753216912796E-2</c:v>
                </c:pt>
                <c:pt idx="1693">
                  <c:v>3.5667836860186299E-2</c:v>
                </c:pt>
                <c:pt idx="1694">
                  <c:v>3.6120711682995799E-2</c:v>
                </c:pt>
                <c:pt idx="1695">
                  <c:v>4.9705116321512297E-2</c:v>
                </c:pt>
                <c:pt idx="1696">
                  <c:v>5.3886698029721201E-2</c:v>
                </c:pt>
                <c:pt idx="1697">
                  <c:v>5.2392935620798303E-2</c:v>
                </c:pt>
                <c:pt idx="1698">
                  <c:v>4.7908376165144401E-2</c:v>
                </c:pt>
                <c:pt idx="1699">
                  <c:v>4.9073171473982401E-2</c:v>
                </c:pt>
                <c:pt idx="1700">
                  <c:v>3.5884044250837001E-2</c:v>
                </c:pt>
                <c:pt idx="1701">
                  <c:v>3.7724921259488502E-2</c:v>
                </c:pt>
                <c:pt idx="1702">
                  <c:v>2.8092612801191501E-2</c:v>
                </c:pt>
                <c:pt idx="1703">
                  <c:v>2.4407085501247899E-2</c:v>
                </c:pt>
                <c:pt idx="1704">
                  <c:v>3.2974996079749602E-2</c:v>
                </c:pt>
                <c:pt idx="1705">
                  <c:v>3.8937075691880499E-2</c:v>
                </c:pt>
                <c:pt idx="1706">
                  <c:v>3.1523248454911501E-2</c:v>
                </c:pt>
                <c:pt idx="1707">
                  <c:v>1.9646348758021799E-2</c:v>
                </c:pt>
                <c:pt idx="1708">
                  <c:v>5.5079119234189202E-3</c:v>
                </c:pt>
                <c:pt idx="1709">
                  <c:v>-2.6150892282403798E-3</c:v>
                </c:pt>
                <c:pt idx="1710">
                  <c:v>2.9488870738769699E-2</c:v>
                </c:pt>
                <c:pt idx="1711">
                  <c:v>7.5286946771561294E-2</c:v>
                </c:pt>
                <c:pt idx="1712">
                  <c:v>8.7456971691243807E-2</c:v>
                </c:pt>
                <c:pt idx="1713">
                  <c:v>0.12073971271983901</c:v>
                </c:pt>
                <c:pt idx="1714">
                  <c:v>0.14332400079132099</c:v>
                </c:pt>
                <c:pt idx="1715">
                  <c:v>0.13519201744576501</c:v>
                </c:pt>
                <c:pt idx="1716">
                  <c:v>0.12558694684140101</c:v>
                </c:pt>
                <c:pt idx="1717">
                  <c:v>0.125630380886398</c:v>
                </c:pt>
                <c:pt idx="1718">
                  <c:v>9.6718692808381995E-2</c:v>
                </c:pt>
                <c:pt idx="1719">
                  <c:v>6.1055478770165497E-2</c:v>
                </c:pt>
                <c:pt idx="1720">
                  <c:v>5.2747445605064003E-2</c:v>
                </c:pt>
                <c:pt idx="1721">
                  <c:v>4.0160597044679197E-2</c:v>
                </c:pt>
                <c:pt idx="1722">
                  <c:v>3.77240932891331E-2</c:v>
                </c:pt>
                <c:pt idx="1723">
                  <c:v>3.5892202234768501E-2</c:v>
                </c:pt>
                <c:pt idx="1724">
                  <c:v>1.4630992439890999E-2</c:v>
                </c:pt>
                <c:pt idx="1725">
                  <c:v>1.6134706618805301E-2</c:v>
                </c:pt>
                <c:pt idx="1726">
                  <c:v>1.1944505510297699E-2</c:v>
                </c:pt>
                <c:pt idx="1727">
                  <c:v>2.2108240736445899E-2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504-40D4-8AC0-B7CE013AB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04936"/>
        <c:axId val="920806904"/>
      </c:scatterChart>
      <c:valAx>
        <c:axId val="920804936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06904"/>
        <c:crosses val="autoZero"/>
        <c:crossBetween val="midCat"/>
        <c:majorUnit val="3"/>
      </c:valAx>
      <c:valAx>
        <c:axId val="92080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049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strRef>
              <c:f>'daily-diagnostics-cum-error-by-'!$J$1</c:f>
              <c:strCache>
                <c:ptCount val="1"/>
                <c:pt idx="0">
                  <c:v>-2 sd</c:v>
                </c:pt>
              </c:strCache>
            </c:strRef>
          </c:tx>
          <c:spPr>
            <a:ln w="22225">
              <a:solidFill>
                <a:schemeClr val="accent1">
                  <a:lumMod val="60000"/>
                  <a:lumOff val="40000"/>
                  <a:alpha val="75000"/>
                </a:schemeClr>
              </a:solidFill>
            </a:ln>
          </c:spPr>
          <c:marker>
            <c:spPr>
              <a:noFill/>
              <a:ln>
                <a:solidFill>
                  <a:schemeClr val="accent1">
                    <a:lumMod val="60000"/>
                    <a:lumOff val="40000"/>
                    <a:alpha val="0"/>
                  </a:schemeClr>
                </a:solidFill>
              </a:ln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'daily-diagnostics-cum-error-by-'!$J$2:$J$24</c:f>
              <c:numCache>
                <c:formatCode>General</c:formatCode>
                <c:ptCount val="23"/>
                <c:pt idx="0">
                  <c:v>-0.21312977487105197</c:v>
                </c:pt>
                <c:pt idx="1">
                  <c:v>-0.18454007253439192</c:v>
                </c:pt>
                <c:pt idx="2">
                  <c:v>-0.1554214524017824</c:v>
                </c:pt>
                <c:pt idx="3">
                  <c:v>-0.133790634487015</c:v>
                </c:pt>
                <c:pt idx="4">
                  <c:v>-0.10805149256426844</c:v>
                </c:pt>
                <c:pt idx="5">
                  <c:v>-0.10166800322720862</c:v>
                </c:pt>
                <c:pt idx="6">
                  <c:v>-9.3767225813980448E-2</c:v>
                </c:pt>
                <c:pt idx="7">
                  <c:v>-8.4906566318656396E-2</c:v>
                </c:pt>
                <c:pt idx="8">
                  <c:v>-7.7526877914342179E-2</c:v>
                </c:pt>
                <c:pt idx="9">
                  <c:v>-7.8239868617283326E-2</c:v>
                </c:pt>
                <c:pt idx="10">
                  <c:v>-7.2090528966217204E-2</c:v>
                </c:pt>
                <c:pt idx="11">
                  <c:v>-7.8496266091731715E-2</c:v>
                </c:pt>
                <c:pt idx="12">
                  <c:v>-6.9065332218139014E-2</c:v>
                </c:pt>
                <c:pt idx="13">
                  <c:v>-5.5864101528427836E-2</c:v>
                </c:pt>
                <c:pt idx="14">
                  <c:v>-5.0335456918194542E-2</c:v>
                </c:pt>
                <c:pt idx="15">
                  <c:v>-4.2249149777895095E-2</c:v>
                </c:pt>
                <c:pt idx="16">
                  <c:v>-3.4601979669396106E-2</c:v>
                </c:pt>
                <c:pt idx="17">
                  <c:v>-2.8232731399633077E-2</c:v>
                </c:pt>
                <c:pt idx="18">
                  <c:v>-2.0285303176532009E-2</c:v>
                </c:pt>
                <c:pt idx="19">
                  <c:v>-1.5609959909832759E-2</c:v>
                </c:pt>
                <c:pt idx="20">
                  <c:v>-1.1593401455853873E-2</c:v>
                </c:pt>
                <c:pt idx="21">
                  <c:v>-4.6728530007743253E-3</c:v>
                </c:pt>
                <c:pt idx="22">
                  <c:v>-5.0279630976554778E-15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1E-4AD0-AEC7-5EB7A4FD70C5}"/>
            </c:ext>
          </c:extLst>
        </c:ser>
        <c:ser>
          <c:idx val="2"/>
          <c:order val="1"/>
          <c:tx>
            <c:strRef>
              <c:f>'daily-diagnostics-cum-error-by-'!$K$1</c:f>
              <c:strCache>
                <c:ptCount val="1"/>
                <c:pt idx="0">
                  <c:v>+2 sd</c:v>
                </c:pt>
              </c:strCache>
            </c:strRef>
          </c:tx>
          <c:spPr>
            <a:ln w="22225">
              <a:solidFill>
                <a:schemeClr val="accent2">
                  <a:lumMod val="60000"/>
                  <a:lumOff val="40000"/>
                  <a:alpha val="75000"/>
                </a:schemeClr>
              </a:solidFill>
            </a:ln>
          </c:spPr>
          <c:marker>
            <c:spPr>
              <a:noFill/>
              <a:ln w="0">
                <a:solidFill>
                  <a:schemeClr val="accent2">
                    <a:lumMod val="60000"/>
                    <a:lumOff val="40000"/>
                    <a:alpha val="0"/>
                  </a:schemeClr>
                </a:solidFill>
              </a:ln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'daily-diagnostics-cum-error-by-'!$K$2:$K$24</c:f>
              <c:numCache>
                <c:formatCode>General</c:formatCode>
                <c:ptCount val="23"/>
                <c:pt idx="0">
                  <c:v>0.23520052130805172</c:v>
                </c:pt>
                <c:pt idx="1">
                  <c:v>0.19474342469914152</c:v>
                </c:pt>
                <c:pt idx="2">
                  <c:v>0.12396280717056485</c:v>
                </c:pt>
                <c:pt idx="3">
                  <c:v>0.11972295193146369</c:v>
                </c:pt>
                <c:pt idx="4">
                  <c:v>0.11069644389161643</c:v>
                </c:pt>
                <c:pt idx="5">
                  <c:v>0.11569637161190816</c:v>
                </c:pt>
                <c:pt idx="6">
                  <c:v>0.11621251611292668</c:v>
                </c:pt>
                <c:pt idx="7">
                  <c:v>0.10962336433567232</c:v>
                </c:pt>
                <c:pt idx="8">
                  <c:v>0.1116468601548426</c:v>
                </c:pt>
                <c:pt idx="9">
                  <c:v>0.1019305279172753</c:v>
                </c:pt>
                <c:pt idx="10">
                  <c:v>9.034491958233376E-2</c:v>
                </c:pt>
                <c:pt idx="11">
                  <c:v>7.4633482255893141E-2</c:v>
                </c:pt>
                <c:pt idx="12">
                  <c:v>6.1003358614939378E-2</c:v>
                </c:pt>
                <c:pt idx="13">
                  <c:v>5.3050764771796939E-2</c:v>
                </c:pt>
                <c:pt idx="14">
                  <c:v>4.2964164670666556E-2</c:v>
                </c:pt>
                <c:pt idx="15">
                  <c:v>3.2239607456177238E-2</c:v>
                </c:pt>
                <c:pt idx="16">
                  <c:v>2.8055086307805458E-2</c:v>
                </c:pt>
                <c:pt idx="17">
                  <c:v>2.3205051492397714E-2</c:v>
                </c:pt>
                <c:pt idx="18">
                  <c:v>1.6248760176571835E-2</c:v>
                </c:pt>
                <c:pt idx="19">
                  <c:v>1.3282316297087154E-2</c:v>
                </c:pt>
                <c:pt idx="20">
                  <c:v>1.0212779539273213E-2</c:v>
                </c:pt>
                <c:pt idx="21">
                  <c:v>4.5487680986126223E-3</c:v>
                </c:pt>
                <c:pt idx="22">
                  <c:v>-1.2781036822154107E-15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1E-4AD0-AEC7-5EB7A4FD70C5}"/>
            </c:ext>
          </c:extLst>
        </c:ser>
        <c:ser>
          <c:idx val="1"/>
          <c:order val="2"/>
          <c:tx>
            <c:v>Mean error</c:v>
          </c:tx>
          <c:spPr>
            <a:ln w="22225" cap="rnd">
              <a:solidFill>
                <a:schemeClr val="bg2">
                  <a:lumMod val="25000"/>
                  <a:alpha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  <a:alpha val="0"/>
                </a:schemeClr>
              </a:solidFill>
              <a:ln w="6350">
                <a:solidFill>
                  <a:schemeClr val="bg2">
                    <a:lumMod val="25000"/>
                    <a:alpha val="0"/>
                  </a:schemeClr>
                </a:solidFill>
              </a:ln>
              <a:effectLst/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'daily-diagnostics-cum-error-by-'!$B$2:$B$24</c:f>
              <c:numCache>
                <c:formatCode>General</c:formatCode>
                <c:ptCount val="23"/>
                <c:pt idx="0">
                  <c:v>1.0366113378331199E-2</c:v>
                </c:pt>
                <c:pt idx="1">
                  <c:v>5.1594825216877199E-3</c:v>
                </c:pt>
                <c:pt idx="2">
                  <c:v>-1.60484004858517E-2</c:v>
                </c:pt>
                <c:pt idx="3">
                  <c:v>-7.30336598447768E-3</c:v>
                </c:pt>
                <c:pt idx="4">
                  <c:v>1.5401832236625901E-3</c:v>
                </c:pt>
                <c:pt idx="5">
                  <c:v>7.1638982400690603E-3</c:v>
                </c:pt>
                <c:pt idx="6">
                  <c:v>1.14281652538072E-2</c:v>
                </c:pt>
                <c:pt idx="7">
                  <c:v>1.25117060484554E-2</c:v>
                </c:pt>
                <c:pt idx="8">
                  <c:v>1.7264245638131899E-2</c:v>
                </c:pt>
                <c:pt idx="9">
                  <c:v>1.23270264986074E-2</c:v>
                </c:pt>
                <c:pt idx="10">
                  <c:v>9.7363938188264696E-3</c:v>
                </c:pt>
                <c:pt idx="11">
                  <c:v>-1.5374634803099101E-3</c:v>
                </c:pt>
                <c:pt idx="12">
                  <c:v>-3.5553002733058098E-3</c:v>
                </c:pt>
                <c:pt idx="13">
                  <c:v>-1.0419294954834E-3</c:v>
                </c:pt>
                <c:pt idx="14">
                  <c:v>-3.3398984776897701E-3</c:v>
                </c:pt>
                <c:pt idx="15">
                  <c:v>-4.6775532037925203E-3</c:v>
                </c:pt>
                <c:pt idx="16">
                  <c:v>-2.9362290519800598E-3</c:v>
                </c:pt>
                <c:pt idx="17">
                  <c:v>-2.2085958379288498E-3</c:v>
                </c:pt>
                <c:pt idx="18">
                  <c:v>-1.56401690361227E-3</c:v>
                </c:pt>
                <c:pt idx="19">
                  <c:v>-2.90936548924266E-3</c:v>
                </c:pt>
                <c:pt idx="20">
                  <c:v>-3.9400452196495604E-3</c:v>
                </c:pt>
                <c:pt idx="21">
                  <c:v>-3.6454755984803998E-3</c:v>
                </c:pt>
                <c:pt idx="22">
                  <c:v>5.3571060423461096E-3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1E-4AD0-AEC7-5EB7A4FD70C5}"/>
            </c:ext>
          </c:extLst>
        </c:ser>
        <c:ser>
          <c:idx val="0"/>
          <c:order val="3"/>
          <c:tx>
            <c:strRef>
              <c:f>'daily-model-data'!$BH$1</c:f>
              <c:strCache>
                <c:ptCount val="1"/>
                <c:pt idx="0">
                  <c:v>month.fitted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>
                    <a:alpha val="30000"/>
                  </a:schemeClr>
                </a:solidFill>
              </a:ln>
              <a:effectLst/>
            </c:spPr>
          </c:marker>
          <c:xVal>
            <c:numRef>
              <c:f>'daily-model-data'!$C$2:$C$1729</c:f>
              <c:numCache>
                <c:formatCode>General</c:formatCode>
                <c:ptCount val="17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11</c:v>
                </c:pt>
                <c:pt idx="30">
                  <c:v>12</c:v>
                </c:pt>
                <c:pt idx="31">
                  <c:v>13</c:v>
                </c:pt>
                <c:pt idx="32">
                  <c:v>14</c:v>
                </c:pt>
                <c:pt idx="33">
                  <c:v>15</c:v>
                </c:pt>
                <c:pt idx="34">
                  <c:v>16</c:v>
                </c:pt>
                <c:pt idx="35">
                  <c:v>17</c:v>
                </c:pt>
                <c:pt idx="36">
                  <c:v>18</c:v>
                </c:pt>
                <c:pt idx="37">
                  <c:v>19</c:v>
                </c:pt>
                <c:pt idx="38">
                  <c:v>20</c:v>
                </c:pt>
                <c:pt idx="39">
                  <c:v>21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5</c:v>
                </c:pt>
                <c:pt idx="45">
                  <c:v>6</c:v>
                </c:pt>
                <c:pt idx="46">
                  <c:v>7</c:v>
                </c:pt>
                <c:pt idx="47">
                  <c:v>8</c:v>
                </c:pt>
                <c:pt idx="48">
                  <c:v>9</c:v>
                </c:pt>
                <c:pt idx="49">
                  <c:v>10</c:v>
                </c:pt>
                <c:pt idx="50">
                  <c:v>11</c:v>
                </c:pt>
                <c:pt idx="51">
                  <c:v>12</c:v>
                </c:pt>
                <c:pt idx="52">
                  <c:v>13</c:v>
                </c:pt>
                <c:pt idx="53">
                  <c:v>14</c:v>
                </c:pt>
                <c:pt idx="54">
                  <c:v>15</c:v>
                </c:pt>
                <c:pt idx="55">
                  <c:v>16</c:v>
                </c:pt>
                <c:pt idx="56">
                  <c:v>17</c:v>
                </c:pt>
                <c:pt idx="57">
                  <c:v>18</c:v>
                </c:pt>
                <c:pt idx="58">
                  <c:v>19</c:v>
                </c:pt>
                <c:pt idx="59">
                  <c:v>20</c:v>
                </c:pt>
                <c:pt idx="60">
                  <c:v>21</c:v>
                </c:pt>
                <c:pt idx="61">
                  <c:v>22</c:v>
                </c:pt>
                <c:pt idx="62">
                  <c:v>1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6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11</c:v>
                </c:pt>
                <c:pt idx="73">
                  <c:v>12</c:v>
                </c:pt>
                <c:pt idx="74">
                  <c:v>13</c:v>
                </c:pt>
                <c:pt idx="75">
                  <c:v>14</c:v>
                </c:pt>
                <c:pt idx="76">
                  <c:v>15</c:v>
                </c:pt>
                <c:pt idx="77">
                  <c:v>16</c:v>
                </c:pt>
                <c:pt idx="78">
                  <c:v>17</c:v>
                </c:pt>
                <c:pt idx="79">
                  <c:v>18</c:v>
                </c:pt>
                <c:pt idx="80">
                  <c:v>19</c:v>
                </c:pt>
                <c:pt idx="81">
                  <c:v>20</c:v>
                </c:pt>
                <c:pt idx="82">
                  <c:v>21</c:v>
                </c:pt>
                <c:pt idx="83">
                  <c:v>22</c:v>
                </c:pt>
                <c:pt idx="84">
                  <c:v>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13</c:v>
                </c:pt>
                <c:pt idx="97">
                  <c:v>14</c:v>
                </c:pt>
                <c:pt idx="98">
                  <c:v>15</c:v>
                </c:pt>
                <c:pt idx="99">
                  <c:v>16</c:v>
                </c:pt>
                <c:pt idx="100">
                  <c:v>17</c:v>
                </c:pt>
                <c:pt idx="101">
                  <c:v>18</c:v>
                </c:pt>
                <c:pt idx="102">
                  <c:v>19</c:v>
                </c:pt>
                <c:pt idx="103">
                  <c:v>20</c:v>
                </c:pt>
                <c:pt idx="104">
                  <c:v>1</c:v>
                </c:pt>
                <c:pt idx="105">
                  <c:v>2</c:v>
                </c:pt>
                <c:pt idx="106">
                  <c:v>3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7</c:v>
                </c:pt>
                <c:pt idx="111">
                  <c:v>8</c:v>
                </c:pt>
                <c:pt idx="112">
                  <c:v>9</c:v>
                </c:pt>
                <c:pt idx="113">
                  <c:v>10</c:v>
                </c:pt>
                <c:pt idx="114">
                  <c:v>11</c:v>
                </c:pt>
                <c:pt idx="115">
                  <c:v>12</c:v>
                </c:pt>
                <c:pt idx="116">
                  <c:v>13</c:v>
                </c:pt>
                <c:pt idx="117">
                  <c:v>14</c:v>
                </c:pt>
                <c:pt idx="118">
                  <c:v>15</c:v>
                </c:pt>
                <c:pt idx="119">
                  <c:v>16</c:v>
                </c:pt>
                <c:pt idx="120">
                  <c:v>17</c:v>
                </c:pt>
                <c:pt idx="121">
                  <c:v>18</c:v>
                </c:pt>
                <c:pt idx="122">
                  <c:v>19</c:v>
                </c:pt>
                <c:pt idx="123">
                  <c:v>20</c:v>
                </c:pt>
                <c:pt idx="124">
                  <c:v>21</c:v>
                </c:pt>
                <c:pt idx="125">
                  <c:v>22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4</c:v>
                </c:pt>
                <c:pt idx="130">
                  <c:v>5</c:v>
                </c:pt>
                <c:pt idx="131">
                  <c:v>6</c:v>
                </c:pt>
                <c:pt idx="132">
                  <c:v>7</c:v>
                </c:pt>
                <c:pt idx="133">
                  <c:v>8</c:v>
                </c:pt>
                <c:pt idx="134">
                  <c:v>9</c:v>
                </c:pt>
                <c:pt idx="135">
                  <c:v>10</c:v>
                </c:pt>
                <c:pt idx="136">
                  <c:v>11</c:v>
                </c:pt>
                <c:pt idx="137">
                  <c:v>12</c:v>
                </c:pt>
                <c:pt idx="138">
                  <c:v>13</c:v>
                </c:pt>
                <c:pt idx="139">
                  <c:v>14</c:v>
                </c:pt>
                <c:pt idx="140">
                  <c:v>15</c:v>
                </c:pt>
                <c:pt idx="141">
                  <c:v>16</c:v>
                </c:pt>
                <c:pt idx="142">
                  <c:v>17</c:v>
                </c:pt>
                <c:pt idx="143">
                  <c:v>18</c:v>
                </c:pt>
                <c:pt idx="144">
                  <c:v>19</c:v>
                </c:pt>
                <c:pt idx="145">
                  <c:v>20</c:v>
                </c:pt>
                <c:pt idx="146">
                  <c:v>21</c:v>
                </c:pt>
                <c:pt idx="147">
                  <c:v>22</c:v>
                </c:pt>
                <c:pt idx="148">
                  <c:v>1</c:v>
                </c:pt>
                <c:pt idx="149">
                  <c:v>2</c:v>
                </c:pt>
                <c:pt idx="150">
                  <c:v>3</c:v>
                </c:pt>
                <c:pt idx="151">
                  <c:v>4</c:v>
                </c:pt>
                <c:pt idx="152">
                  <c:v>5</c:v>
                </c:pt>
                <c:pt idx="153">
                  <c:v>6</c:v>
                </c:pt>
                <c:pt idx="154">
                  <c:v>7</c:v>
                </c:pt>
                <c:pt idx="155">
                  <c:v>8</c:v>
                </c:pt>
                <c:pt idx="156">
                  <c:v>9</c:v>
                </c:pt>
                <c:pt idx="157">
                  <c:v>10</c:v>
                </c:pt>
                <c:pt idx="158">
                  <c:v>11</c:v>
                </c:pt>
                <c:pt idx="159">
                  <c:v>12</c:v>
                </c:pt>
                <c:pt idx="160">
                  <c:v>13</c:v>
                </c:pt>
                <c:pt idx="161">
                  <c:v>14</c:v>
                </c:pt>
                <c:pt idx="162">
                  <c:v>15</c:v>
                </c:pt>
                <c:pt idx="163">
                  <c:v>16</c:v>
                </c:pt>
                <c:pt idx="164">
                  <c:v>17</c:v>
                </c:pt>
                <c:pt idx="165">
                  <c:v>18</c:v>
                </c:pt>
                <c:pt idx="166">
                  <c:v>19</c:v>
                </c:pt>
                <c:pt idx="167">
                  <c:v>20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13</c:v>
                </c:pt>
                <c:pt idx="181">
                  <c:v>14</c:v>
                </c:pt>
                <c:pt idx="182">
                  <c:v>15</c:v>
                </c:pt>
                <c:pt idx="183">
                  <c:v>16</c:v>
                </c:pt>
                <c:pt idx="184">
                  <c:v>17</c:v>
                </c:pt>
                <c:pt idx="185">
                  <c:v>18</c:v>
                </c:pt>
                <c:pt idx="186">
                  <c:v>19</c:v>
                </c:pt>
                <c:pt idx="187">
                  <c:v>20</c:v>
                </c:pt>
                <c:pt idx="188">
                  <c:v>21</c:v>
                </c:pt>
                <c:pt idx="189">
                  <c:v>22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9</c:v>
                </c:pt>
                <c:pt idx="199">
                  <c:v>10</c:v>
                </c:pt>
                <c:pt idx="200">
                  <c:v>11</c:v>
                </c:pt>
                <c:pt idx="201">
                  <c:v>12</c:v>
                </c:pt>
                <c:pt idx="202">
                  <c:v>13</c:v>
                </c:pt>
                <c:pt idx="203">
                  <c:v>14</c:v>
                </c:pt>
                <c:pt idx="204">
                  <c:v>15</c:v>
                </c:pt>
                <c:pt idx="205">
                  <c:v>16</c:v>
                </c:pt>
                <c:pt idx="206">
                  <c:v>17</c:v>
                </c:pt>
                <c:pt idx="207">
                  <c:v>18</c:v>
                </c:pt>
                <c:pt idx="208">
                  <c:v>19</c:v>
                </c:pt>
                <c:pt idx="209">
                  <c:v>1</c:v>
                </c:pt>
                <c:pt idx="210">
                  <c:v>2</c:v>
                </c:pt>
                <c:pt idx="211">
                  <c:v>3</c:v>
                </c:pt>
                <c:pt idx="212">
                  <c:v>4</c:v>
                </c:pt>
                <c:pt idx="213">
                  <c:v>5</c:v>
                </c:pt>
                <c:pt idx="214">
                  <c:v>6</c:v>
                </c:pt>
                <c:pt idx="215">
                  <c:v>7</c:v>
                </c:pt>
                <c:pt idx="216">
                  <c:v>8</c:v>
                </c:pt>
                <c:pt idx="217">
                  <c:v>9</c:v>
                </c:pt>
                <c:pt idx="218">
                  <c:v>10</c:v>
                </c:pt>
                <c:pt idx="219">
                  <c:v>11</c:v>
                </c:pt>
                <c:pt idx="220">
                  <c:v>12</c:v>
                </c:pt>
                <c:pt idx="221">
                  <c:v>13</c:v>
                </c:pt>
                <c:pt idx="222">
                  <c:v>14</c:v>
                </c:pt>
                <c:pt idx="223">
                  <c:v>15</c:v>
                </c:pt>
                <c:pt idx="224">
                  <c:v>16</c:v>
                </c:pt>
                <c:pt idx="225">
                  <c:v>17</c:v>
                </c:pt>
                <c:pt idx="226">
                  <c:v>18</c:v>
                </c:pt>
                <c:pt idx="227">
                  <c:v>19</c:v>
                </c:pt>
                <c:pt idx="228">
                  <c:v>20</c:v>
                </c:pt>
                <c:pt idx="229">
                  <c:v>21</c:v>
                </c:pt>
                <c:pt idx="230">
                  <c:v>1</c:v>
                </c:pt>
                <c:pt idx="231">
                  <c:v>2</c:v>
                </c:pt>
                <c:pt idx="232">
                  <c:v>3</c:v>
                </c:pt>
                <c:pt idx="233">
                  <c:v>4</c:v>
                </c:pt>
                <c:pt idx="234">
                  <c:v>5</c:v>
                </c:pt>
                <c:pt idx="235">
                  <c:v>6</c:v>
                </c:pt>
                <c:pt idx="236">
                  <c:v>7</c:v>
                </c:pt>
                <c:pt idx="237">
                  <c:v>8</c:v>
                </c:pt>
                <c:pt idx="238">
                  <c:v>9</c:v>
                </c:pt>
                <c:pt idx="239">
                  <c:v>10</c:v>
                </c:pt>
                <c:pt idx="240">
                  <c:v>11</c:v>
                </c:pt>
                <c:pt idx="241">
                  <c:v>12</c:v>
                </c:pt>
                <c:pt idx="242">
                  <c:v>13</c:v>
                </c:pt>
                <c:pt idx="243">
                  <c:v>14</c:v>
                </c:pt>
                <c:pt idx="244">
                  <c:v>15</c:v>
                </c:pt>
                <c:pt idx="245">
                  <c:v>16</c:v>
                </c:pt>
                <c:pt idx="246">
                  <c:v>17</c:v>
                </c:pt>
                <c:pt idx="247">
                  <c:v>18</c:v>
                </c:pt>
                <c:pt idx="248">
                  <c:v>19</c:v>
                </c:pt>
                <c:pt idx="249">
                  <c:v>20</c:v>
                </c:pt>
                <c:pt idx="250">
                  <c:v>21</c:v>
                </c:pt>
                <c:pt idx="251">
                  <c:v>1</c:v>
                </c:pt>
                <c:pt idx="252">
                  <c:v>2</c:v>
                </c:pt>
                <c:pt idx="253">
                  <c:v>3</c:v>
                </c:pt>
                <c:pt idx="254">
                  <c:v>4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8</c:v>
                </c:pt>
                <c:pt idx="259">
                  <c:v>9</c:v>
                </c:pt>
                <c:pt idx="260">
                  <c:v>10</c:v>
                </c:pt>
                <c:pt idx="261">
                  <c:v>11</c:v>
                </c:pt>
                <c:pt idx="262">
                  <c:v>12</c:v>
                </c:pt>
                <c:pt idx="263">
                  <c:v>13</c:v>
                </c:pt>
                <c:pt idx="264">
                  <c:v>14</c:v>
                </c:pt>
                <c:pt idx="265">
                  <c:v>15</c:v>
                </c:pt>
                <c:pt idx="266">
                  <c:v>16</c:v>
                </c:pt>
                <c:pt idx="267">
                  <c:v>17</c:v>
                </c:pt>
                <c:pt idx="268">
                  <c:v>18</c:v>
                </c:pt>
                <c:pt idx="269">
                  <c:v>19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5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10</c:v>
                </c:pt>
                <c:pt idx="280">
                  <c:v>11</c:v>
                </c:pt>
                <c:pt idx="281">
                  <c:v>12</c:v>
                </c:pt>
                <c:pt idx="282">
                  <c:v>13</c:v>
                </c:pt>
                <c:pt idx="283">
                  <c:v>14</c:v>
                </c:pt>
                <c:pt idx="284">
                  <c:v>15</c:v>
                </c:pt>
                <c:pt idx="285">
                  <c:v>16</c:v>
                </c:pt>
                <c:pt idx="286">
                  <c:v>17</c:v>
                </c:pt>
                <c:pt idx="287">
                  <c:v>18</c:v>
                </c:pt>
                <c:pt idx="288">
                  <c:v>19</c:v>
                </c:pt>
                <c:pt idx="289">
                  <c:v>20</c:v>
                </c:pt>
                <c:pt idx="290">
                  <c:v>21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8</c:v>
                </c:pt>
                <c:pt idx="299">
                  <c:v>9</c:v>
                </c:pt>
                <c:pt idx="300">
                  <c:v>10</c:v>
                </c:pt>
                <c:pt idx="301">
                  <c:v>11</c:v>
                </c:pt>
                <c:pt idx="302">
                  <c:v>12</c:v>
                </c:pt>
                <c:pt idx="303">
                  <c:v>13</c:v>
                </c:pt>
                <c:pt idx="304">
                  <c:v>14</c:v>
                </c:pt>
                <c:pt idx="305">
                  <c:v>15</c:v>
                </c:pt>
                <c:pt idx="306">
                  <c:v>16</c:v>
                </c:pt>
                <c:pt idx="307">
                  <c:v>17</c:v>
                </c:pt>
                <c:pt idx="308">
                  <c:v>18</c:v>
                </c:pt>
                <c:pt idx="309">
                  <c:v>19</c:v>
                </c:pt>
                <c:pt idx="310">
                  <c:v>20</c:v>
                </c:pt>
                <c:pt idx="311">
                  <c:v>21</c:v>
                </c:pt>
                <c:pt idx="312">
                  <c:v>22</c:v>
                </c:pt>
                <c:pt idx="313">
                  <c:v>1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6</c:v>
                </c:pt>
                <c:pt idx="319">
                  <c:v>7</c:v>
                </c:pt>
                <c:pt idx="320">
                  <c:v>8</c:v>
                </c:pt>
                <c:pt idx="321">
                  <c:v>9</c:v>
                </c:pt>
                <c:pt idx="322">
                  <c:v>10</c:v>
                </c:pt>
                <c:pt idx="323">
                  <c:v>11</c:v>
                </c:pt>
                <c:pt idx="324">
                  <c:v>12</c:v>
                </c:pt>
                <c:pt idx="325">
                  <c:v>13</c:v>
                </c:pt>
                <c:pt idx="326">
                  <c:v>14</c:v>
                </c:pt>
                <c:pt idx="327">
                  <c:v>15</c:v>
                </c:pt>
                <c:pt idx="328">
                  <c:v>16</c:v>
                </c:pt>
                <c:pt idx="329">
                  <c:v>17</c:v>
                </c:pt>
                <c:pt idx="330">
                  <c:v>18</c:v>
                </c:pt>
                <c:pt idx="331">
                  <c:v>19</c:v>
                </c:pt>
                <c:pt idx="332">
                  <c:v>20</c:v>
                </c:pt>
                <c:pt idx="333">
                  <c:v>21</c:v>
                </c:pt>
                <c:pt idx="334">
                  <c:v>1</c:v>
                </c:pt>
                <c:pt idx="335">
                  <c:v>2</c:v>
                </c:pt>
                <c:pt idx="336">
                  <c:v>3</c:v>
                </c:pt>
                <c:pt idx="337">
                  <c:v>4</c:v>
                </c:pt>
                <c:pt idx="338">
                  <c:v>5</c:v>
                </c:pt>
                <c:pt idx="339">
                  <c:v>6</c:v>
                </c:pt>
                <c:pt idx="340">
                  <c:v>7</c:v>
                </c:pt>
                <c:pt idx="341">
                  <c:v>8</c:v>
                </c:pt>
                <c:pt idx="342">
                  <c:v>9</c:v>
                </c:pt>
                <c:pt idx="343">
                  <c:v>10</c:v>
                </c:pt>
                <c:pt idx="344">
                  <c:v>11</c:v>
                </c:pt>
                <c:pt idx="345">
                  <c:v>12</c:v>
                </c:pt>
                <c:pt idx="346">
                  <c:v>13</c:v>
                </c:pt>
                <c:pt idx="347">
                  <c:v>14</c:v>
                </c:pt>
                <c:pt idx="348">
                  <c:v>15</c:v>
                </c:pt>
                <c:pt idx="349">
                  <c:v>16</c:v>
                </c:pt>
                <c:pt idx="350">
                  <c:v>17</c:v>
                </c:pt>
                <c:pt idx="351">
                  <c:v>18</c:v>
                </c:pt>
                <c:pt idx="352">
                  <c:v>19</c:v>
                </c:pt>
                <c:pt idx="353">
                  <c:v>20</c:v>
                </c:pt>
                <c:pt idx="354">
                  <c:v>21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4</c:v>
                </c:pt>
                <c:pt idx="359">
                  <c:v>5</c:v>
                </c:pt>
                <c:pt idx="360">
                  <c:v>6</c:v>
                </c:pt>
                <c:pt idx="361">
                  <c:v>7</c:v>
                </c:pt>
                <c:pt idx="362">
                  <c:v>8</c:v>
                </c:pt>
                <c:pt idx="363">
                  <c:v>9</c:v>
                </c:pt>
                <c:pt idx="364">
                  <c:v>10</c:v>
                </c:pt>
                <c:pt idx="365">
                  <c:v>11</c:v>
                </c:pt>
                <c:pt idx="366">
                  <c:v>12</c:v>
                </c:pt>
                <c:pt idx="367">
                  <c:v>13</c:v>
                </c:pt>
                <c:pt idx="368">
                  <c:v>14</c:v>
                </c:pt>
                <c:pt idx="369">
                  <c:v>15</c:v>
                </c:pt>
                <c:pt idx="370">
                  <c:v>16</c:v>
                </c:pt>
                <c:pt idx="371">
                  <c:v>17</c:v>
                </c:pt>
                <c:pt idx="372">
                  <c:v>18</c:v>
                </c:pt>
                <c:pt idx="373">
                  <c:v>19</c:v>
                </c:pt>
                <c:pt idx="374">
                  <c:v>20</c:v>
                </c:pt>
                <c:pt idx="375">
                  <c:v>21</c:v>
                </c:pt>
                <c:pt idx="376">
                  <c:v>22</c:v>
                </c:pt>
                <c:pt idx="377">
                  <c:v>1</c:v>
                </c:pt>
                <c:pt idx="378">
                  <c:v>2</c:v>
                </c:pt>
                <c:pt idx="379">
                  <c:v>3</c:v>
                </c:pt>
                <c:pt idx="380">
                  <c:v>4</c:v>
                </c:pt>
                <c:pt idx="381">
                  <c:v>5</c:v>
                </c:pt>
                <c:pt idx="382">
                  <c:v>6</c:v>
                </c:pt>
                <c:pt idx="383">
                  <c:v>7</c:v>
                </c:pt>
                <c:pt idx="384">
                  <c:v>8</c:v>
                </c:pt>
                <c:pt idx="385">
                  <c:v>9</c:v>
                </c:pt>
                <c:pt idx="386">
                  <c:v>10</c:v>
                </c:pt>
                <c:pt idx="387">
                  <c:v>11</c:v>
                </c:pt>
                <c:pt idx="388">
                  <c:v>12</c:v>
                </c:pt>
                <c:pt idx="389">
                  <c:v>13</c:v>
                </c:pt>
                <c:pt idx="390">
                  <c:v>14</c:v>
                </c:pt>
                <c:pt idx="391">
                  <c:v>15</c:v>
                </c:pt>
                <c:pt idx="392">
                  <c:v>16</c:v>
                </c:pt>
                <c:pt idx="393">
                  <c:v>17</c:v>
                </c:pt>
                <c:pt idx="394">
                  <c:v>18</c:v>
                </c:pt>
                <c:pt idx="395">
                  <c:v>19</c:v>
                </c:pt>
                <c:pt idx="396">
                  <c:v>20</c:v>
                </c:pt>
                <c:pt idx="397">
                  <c:v>21</c:v>
                </c:pt>
                <c:pt idx="398">
                  <c:v>1</c:v>
                </c:pt>
                <c:pt idx="399">
                  <c:v>2</c:v>
                </c:pt>
                <c:pt idx="400">
                  <c:v>3</c:v>
                </c:pt>
                <c:pt idx="401">
                  <c:v>4</c:v>
                </c:pt>
                <c:pt idx="402">
                  <c:v>5</c:v>
                </c:pt>
                <c:pt idx="403">
                  <c:v>6</c:v>
                </c:pt>
                <c:pt idx="404">
                  <c:v>7</c:v>
                </c:pt>
                <c:pt idx="405">
                  <c:v>8</c:v>
                </c:pt>
                <c:pt idx="406">
                  <c:v>9</c:v>
                </c:pt>
                <c:pt idx="407">
                  <c:v>10</c:v>
                </c:pt>
                <c:pt idx="408">
                  <c:v>11</c:v>
                </c:pt>
                <c:pt idx="409">
                  <c:v>12</c:v>
                </c:pt>
                <c:pt idx="410">
                  <c:v>13</c:v>
                </c:pt>
                <c:pt idx="411">
                  <c:v>14</c:v>
                </c:pt>
                <c:pt idx="412">
                  <c:v>15</c:v>
                </c:pt>
                <c:pt idx="413">
                  <c:v>16</c:v>
                </c:pt>
                <c:pt idx="414">
                  <c:v>17</c:v>
                </c:pt>
                <c:pt idx="415">
                  <c:v>18</c:v>
                </c:pt>
                <c:pt idx="416">
                  <c:v>19</c:v>
                </c:pt>
                <c:pt idx="417">
                  <c:v>20</c:v>
                </c:pt>
                <c:pt idx="418">
                  <c:v>1</c:v>
                </c:pt>
                <c:pt idx="419">
                  <c:v>2</c:v>
                </c:pt>
                <c:pt idx="420">
                  <c:v>3</c:v>
                </c:pt>
                <c:pt idx="421">
                  <c:v>4</c:v>
                </c:pt>
                <c:pt idx="422">
                  <c:v>5</c:v>
                </c:pt>
                <c:pt idx="423">
                  <c:v>6</c:v>
                </c:pt>
                <c:pt idx="424">
                  <c:v>7</c:v>
                </c:pt>
                <c:pt idx="425">
                  <c:v>8</c:v>
                </c:pt>
                <c:pt idx="426">
                  <c:v>9</c:v>
                </c:pt>
                <c:pt idx="427">
                  <c:v>10</c:v>
                </c:pt>
                <c:pt idx="428">
                  <c:v>11</c:v>
                </c:pt>
                <c:pt idx="429">
                  <c:v>12</c:v>
                </c:pt>
                <c:pt idx="430">
                  <c:v>13</c:v>
                </c:pt>
                <c:pt idx="431">
                  <c:v>14</c:v>
                </c:pt>
                <c:pt idx="432">
                  <c:v>15</c:v>
                </c:pt>
                <c:pt idx="433">
                  <c:v>16</c:v>
                </c:pt>
                <c:pt idx="434">
                  <c:v>17</c:v>
                </c:pt>
                <c:pt idx="435">
                  <c:v>18</c:v>
                </c:pt>
                <c:pt idx="436">
                  <c:v>19</c:v>
                </c:pt>
                <c:pt idx="437">
                  <c:v>20</c:v>
                </c:pt>
                <c:pt idx="438">
                  <c:v>21</c:v>
                </c:pt>
                <c:pt idx="439">
                  <c:v>22</c:v>
                </c:pt>
                <c:pt idx="440">
                  <c:v>1</c:v>
                </c:pt>
                <c:pt idx="441">
                  <c:v>2</c:v>
                </c:pt>
                <c:pt idx="442">
                  <c:v>3</c:v>
                </c:pt>
                <c:pt idx="443">
                  <c:v>4</c:v>
                </c:pt>
                <c:pt idx="444">
                  <c:v>5</c:v>
                </c:pt>
                <c:pt idx="445">
                  <c:v>6</c:v>
                </c:pt>
                <c:pt idx="446">
                  <c:v>7</c:v>
                </c:pt>
                <c:pt idx="447">
                  <c:v>8</c:v>
                </c:pt>
                <c:pt idx="448">
                  <c:v>9</c:v>
                </c:pt>
                <c:pt idx="449">
                  <c:v>10</c:v>
                </c:pt>
                <c:pt idx="450">
                  <c:v>11</c:v>
                </c:pt>
                <c:pt idx="451">
                  <c:v>12</c:v>
                </c:pt>
                <c:pt idx="452">
                  <c:v>13</c:v>
                </c:pt>
                <c:pt idx="453">
                  <c:v>14</c:v>
                </c:pt>
                <c:pt idx="454">
                  <c:v>15</c:v>
                </c:pt>
                <c:pt idx="455">
                  <c:v>16</c:v>
                </c:pt>
                <c:pt idx="456">
                  <c:v>17</c:v>
                </c:pt>
                <c:pt idx="457">
                  <c:v>18</c:v>
                </c:pt>
                <c:pt idx="458">
                  <c:v>1</c:v>
                </c:pt>
                <c:pt idx="459">
                  <c:v>2</c:v>
                </c:pt>
                <c:pt idx="460">
                  <c:v>3</c:v>
                </c:pt>
                <c:pt idx="461">
                  <c:v>4</c:v>
                </c:pt>
                <c:pt idx="462">
                  <c:v>5</c:v>
                </c:pt>
                <c:pt idx="463">
                  <c:v>6</c:v>
                </c:pt>
                <c:pt idx="464">
                  <c:v>7</c:v>
                </c:pt>
                <c:pt idx="465">
                  <c:v>8</c:v>
                </c:pt>
                <c:pt idx="466">
                  <c:v>9</c:v>
                </c:pt>
                <c:pt idx="467">
                  <c:v>10</c:v>
                </c:pt>
                <c:pt idx="468">
                  <c:v>11</c:v>
                </c:pt>
                <c:pt idx="469">
                  <c:v>12</c:v>
                </c:pt>
                <c:pt idx="470">
                  <c:v>13</c:v>
                </c:pt>
                <c:pt idx="471">
                  <c:v>14</c:v>
                </c:pt>
                <c:pt idx="472">
                  <c:v>15</c:v>
                </c:pt>
                <c:pt idx="473">
                  <c:v>16</c:v>
                </c:pt>
                <c:pt idx="474">
                  <c:v>17</c:v>
                </c:pt>
                <c:pt idx="475">
                  <c:v>18</c:v>
                </c:pt>
                <c:pt idx="476">
                  <c:v>19</c:v>
                </c:pt>
                <c:pt idx="477">
                  <c:v>20</c:v>
                </c:pt>
                <c:pt idx="478">
                  <c:v>21</c:v>
                </c:pt>
                <c:pt idx="479">
                  <c:v>22</c:v>
                </c:pt>
                <c:pt idx="480">
                  <c:v>1</c:v>
                </c:pt>
                <c:pt idx="481">
                  <c:v>2</c:v>
                </c:pt>
                <c:pt idx="482">
                  <c:v>3</c:v>
                </c:pt>
                <c:pt idx="483">
                  <c:v>4</c:v>
                </c:pt>
                <c:pt idx="484">
                  <c:v>5</c:v>
                </c:pt>
                <c:pt idx="485">
                  <c:v>6</c:v>
                </c:pt>
                <c:pt idx="486">
                  <c:v>7</c:v>
                </c:pt>
                <c:pt idx="487">
                  <c:v>8</c:v>
                </c:pt>
                <c:pt idx="488">
                  <c:v>9</c:v>
                </c:pt>
                <c:pt idx="489">
                  <c:v>10</c:v>
                </c:pt>
                <c:pt idx="490">
                  <c:v>11</c:v>
                </c:pt>
                <c:pt idx="491">
                  <c:v>12</c:v>
                </c:pt>
                <c:pt idx="492">
                  <c:v>13</c:v>
                </c:pt>
                <c:pt idx="493">
                  <c:v>14</c:v>
                </c:pt>
                <c:pt idx="494">
                  <c:v>15</c:v>
                </c:pt>
                <c:pt idx="495">
                  <c:v>16</c:v>
                </c:pt>
                <c:pt idx="496">
                  <c:v>17</c:v>
                </c:pt>
                <c:pt idx="497">
                  <c:v>18</c:v>
                </c:pt>
                <c:pt idx="498">
                  <c:v>19</c:v>
                </c:pt>
                <c:pt idx="499">
                  <c:v>1</c:v>
                </c:pt>
                <c:pt idx="500">
                  <c:v>2</c:v>
                </c:pt>
                <c:pt idx="501">
                  <c:v>3</c:v>
                </c:pt>
                <c:pt idx="502">
                  <c:v>4</c:v>
                </c:pt>
                <c:pt idx="503">
                  <c:v>5</c:v>
                </c:pt>
                <c:pt idx="504">
                  <c:v>6</c:v>
                </c:pt>
                <c:pt idx="505">
                  <c:v>7</c:v>
                </c:pt>
                <c:pt idx="506">
                  <c:v>8</c:v>
                </c:pt>
                <c:pt idx="507">
                  <c:v>9</c:v>
                </c:pt>
                <c:pt idx="508">
                  <c:v>10</c:v>
                </c:pt>
                <c:pt idx="509">
                  <c:v>11</c:v>
                </c:pt>
                <c:pt idx="510">
                  <c:v>12</c:v>
                </c:pt>
                <c:pt idx="511">
                  <c:v>13</c:v>
                </c:pt>
                <c:pt idx="512">
                  <c:v>14</c:v>
                </c:pt>
                <c:pt idx="513">
                  <c:v>15</c:v>
                </c:pt>
                <c:pt idx="514">
                  <c:v>16</c:v>
                </c:pt>
                <c:pt idx="515">
                  <c:v>17</c:v>
                </c:pt>
                <c:pt idx="516">
                  <c:v>18</c:v>
                </c:pt>
                <c:pt idx="517">
                  <c:v>19</c:v>
                </c:pt>
                <c:pt idx="518">
                  <c:v>1</c:v>
                </c:pt>
                <c:pt idx="519">
                  <c:v>2</c:v>
                </c:pt>
                <c:pt idx="520">
                  <c:v>3</c:v>
                </c:pt>
                <c:pt idx="521">
                  <c:v>4</c:v>
                </c:pt>
                <c:pt idx="522">
                  <c:v>5</c:v>
                </c:pt>
                <c:pt idx="523">
                  <c:v>6</c:v>
                </c:pt>
                <c:pt idx="524">
                  <c:v>7</c:v>
                </c:pt>
                <c:pt idx="525">
                  <c:v>8</c:v>
                </c:pt>
                <c:pt idx="526">
                  <c:v>9</c:v>
                </c:pt>
                <c:pt idx="527">
                  <c:v>10</c:v>
                </c:pt>
                <c:pt idx="528">
                  <c:v>11</c:v>
                </c:pt>
                <c:pt idx="529">
                  <c:v>12</c:v>
                </c:pt>
                <c:pt idx="530">
                  <c:v>13</c:v>
                </c:pt>
                <c:pt idx="531">
                  <c:v>14</c:v>
                </c:pt>
                <c:pt idx="532">
                  <c:v>15</c:v>
                </c:pt>
                <c:pt idx="533">
                  <c:v>16</c:v>
                </c:pt>
                <c:pt idx="534">
                  <c:v>17</c:v>
                </c:pt>
                <c:pt idx="535">
                  <c:v>18</c:v>
                </c:pt>
                <c:pt idx="536">
                  <c:v>19</c:v>
                </c:pt>
                <c:pt idx="537">
                  <c:v>20</c:v>
                </c:pt>
                <c:pt idx="538">
                  <c:v>21</c:v>
                </c:pt>
                <c:pt idx="539">
                  <c:v>1</c:v>
                </c:pt>
                <c:pt idx="540">
                  <c:v>2</c:v>
                </c:pt>
                <c:pt idx="541">
                  <c:v>3</c:v>
                </c:pt>
                <c:pt idx="542">
                  <c:v>4</c:v>
                </c:pt>
                <c:pt idx="543">
                  <c:v>5</c:v>
                </c:pt>
                <c:pt idx="544">
                  <c:v>6</c:v>
                </c:pt>
                <c:pt idx="545">
                  <c:v>7</c:v>
                </c:pt>
                <c:pt idx="546">
                  <c:v>8</c:v>
                </c:pt>
                <c:pt idx="547">
                  <c:v>9</c:v>
                </c:pt>
                <c:pt idx="548">
                  <c:v>10</c:v>
                </c:pt>
                <c:pt idx="549">
                  <c:v>11</c:v>
                </c:pt>
                <c:pt idx="550">
                  <c:v>12</c:v>
                </c:pt>
                <c:pt idx="551">
                  <c:v>13</c:v>
                </c:pt>
                <c:pt idx="552">
                  <c:v>14</c:v>
                </c:pt>
                <c:pt idx="553">
                  <c:v>15</c:v>
                </c:pt>
                <c:pt idx="554">
                  <c:v>16</c:v>
                </c:pt>
                <c:pt idx="555">
                  <c:v>17</c:v>
                </c:pt>
                <c:pt idx="556">
                  <c:v>18</c:v>
                </c:pt>
                <c:pt idx="557">
                  <c:v>19</c:v>
                </c:pt>
                <c:pt idx="558">
                  <c:v>20</c:v>
                </c:pt>
                <c:pt idx="559">
                  <c:v>21</c:v>
                </c:pt>
                <c:pt idx="560">
                  <c:v>22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4</c:v>
                </c:pt>
                <c:pt idx="565">
                  <c:v>5</c:v>
                </c:pt>
                <c:pt idx="566">
                  <c:v>6</c:v>
                </c:pt>
                <c:pt idx="567">
                  <c:v>7</c:v>
                </c:pt>
                <c:pt idx="568">
                  <c:v>8</c:v>
                </c:pt>
                <c:pt idx="569">
                  <c:v>9</c:v>
                </c:pt>
                <c:pt idx="570">
                  <c:v>10</c:v>
                </c:pt>
                <c:pt idx="571">
                  <c:v>11</c:v>
                </c:pt>
                <c:pt idx="572">
                  <c:v>12</c:v>
                </c:pt>
                <c:pt idx="573">
                  <c:v>13</c:v>
                </c:pt>
                <c:pt idx="574">
                  <c:v>14</c:v>
                </c:pt>
                <c:pt idx="575">
                  <c:v>15</c:v>
                </c:pt>
                <c:pt idx="576">
                  <c:v>16</c:v>
                </c:pt>
                <c:pt idx="577">
                  <c:v>17</c:v>
                </c:pt>
                <c:pt idx="578">
                  <c:v>18</c:v>
                </c:pt>
                <c:pt idx="579">
                  <c:v>19</c:v>
                </c:pt>
                <c:pt idx="580">
                  <c:v>20</c:v>
                </c:pt>
                <c:pt idx="581">
                  <c:v>1</c:v>
                </c:pt>
                <c:pt idx="582">
                  <c:v>2</c:v>
                </c:pt>
                <c:pt idx="583">
                  <c:v>3</c:v>
                </c:pt>
                <c:pt idx="584">
                  <c:v>4</c:v>
                </c:pt>
                <c:pt idx="585">
                  <c:v>5</c:v>
                </c:pt>
                <c:pt idx="586">
                  <c:v>6</c:v>
                </c:pt>
                <c:pt idx="587">
                  <c:v>7</c:v>
                </c:pt>
                <c:pt idx="588">
                  <c:v>8</c:v>
                </c:pt>
                <c:pt idx="589">
                  <c:v>9</c:v>
                </c:pt>
                <c:pt idx="590">
                  <c:v>10</c:v>
                </c:pt>
                <c:pt idx="591">
                  <c:v>11</c:v>
                </c:pt>
                <c:pt idx="592">
                  <c:v>12</c:v>
                </c:pt>
                <c:pt idx="593">
                  <c:v>13</c:v>
                </c:pt>
                <c:pt idx="594">
                  <c:v>14</c:v>
                </c:pt>
                <c:pt idx="595">
                  <c:v>15</c:v>
                </c:pt>
                <c:pt idx="596">
                  <c:v>16</c:v>
                </c:pt>
                <c:pt idx="597">
                  <c:v>17</c:v>
                </c:pt>
                <c:pt idx="598">
                  <c:v>18</c:v>
                </c:pt>
                <c:pt idx="599">
                  <c:v>19</c:v>
                </c:pt>
                <c:pt idx="600">
                  <c:v>20</c:v>
                </c:pt>
                <c:pt idx="601">
                  <c:v>21</c:v>
                </c:pt>
                <c:pt idx="602">
                  <c:v>22</c:v>
                </c:pt>
                <c:pt idx="603">
                  <c:v>1</c:v>
                </c:pt>
                <c:pt idx="604">
                  <c:v>2</c:v>
                </c:pt>
                <c:pt idx="605">
                  <c:v>3</c:v>
                </c:pt>
                <c:pt idx="606">
                  <c:v>4</c:v>
                </c:pt>
                <c:pt idx="607">
                  <c:v>5</c:v>
                </c:pt>
                <c:pt idx="608">
                  <c:v>6</c:v>
                </c:pt>
                <c:pt idx="609">
                  <c:v>7</c:v>
                </c:pt>
                <c:pt idx="610">
                  <c:v>8</c:v>
                </c:pt>
                <c:pt idx="611">
                  <c:v>9</c:v>
                </c:pt>
                <c:pt idx="612">
                  <c:v>10</c:v>
                </c:pt>
                <c:pt idx="613">
                  <c:v>11</c:v>
                </c:pt>
                <c:pt idx="614">
                  <c:v>12</c:v>
                </c:pt>
                <c:pt idx="615">
                  <c:v>13</c:v>
                </c:pt>
                <c:pt idx="616">
                  <c:v>14</c:v>
                </c:pt>
                <c:pt idx="617">
                  <c:v>15</c:v>
                </c:pt>
                <c:pt idx="618">
                  <c:v>16</c:v>
                </c:pt>
                <c:pt idx="619">
                  <c:v>17</c:v>
                </c:pt>
                <c:pt idx="620">
                  <c:v>18</c:v>
                </c:pt>
                <c:pt idx="621">
                  <c:v>19</c:v>
                </c:pt>
                <c:pt idx="622">
                  <c:v>20</c:v>
                </c:pt>
                <c:pt idx="623">
                  <c:v>21</c:v>
                </c:pt>
                <c:pt idx="624">
                  <c:v>22</c:v>
                </c:pt>
                <c:pt idx="625">
                  <c:v>23</c:v>
                </c:pt>
                <c:pt idx="626">
                  <c:v>1</c:v>
                </c:pt>
                <c:pt idx="627">
                  <c:v>2</c:v>
                </c:pt>
                <c:pt idx="628">
                  <c:v>3</c:v>
                </c:pt>
                <c:pt idx="629">
                  <c:v>4</c:v>
                </c:pt>
                <c:pt idx="630">
                  <c:v>5</c:v>
                </c:pt>
                <c:pt idx="631">
                  <c:v>6</c:v>
                </c:pt>
                <c:pt idx="632">
                  <c:v>7</c:v>
                </c:pt>
                <c:pt idx="633">
                  <c:v>8</c:v>
                </c:pt>
                <c:pt idx="634">
                  <c:v>9</c:v>
                </c:pt>
                <c:pt idx="635">
                  <c:v>10</c:v>
                </c:pt>
                <c:pt idx="636">
                  <c:v>11</c:v>
                </c:pt>
                <c:pt idx="637">
                  <c:v>12</c:v>
                </c:pt>
                <c:pt idx="638">
                  <c:v>13</c:v>
                </c:pt>
                <c:pt idx="639">
                  <c:v>14</c:v>
                </c:pt>
                <c:pt idx="640">
                  <c:v>15</c:v>
                </c:pt>
                <c:pt idx="641">
                  <c:v>16</c:v>
                </c:pt>
                <c:pt idx="642">
                  <c:v>17</c:v>
                </c:pt>
                <c:pt idx="643">
                  <c:v>18</c:v>
                </c:pt>
                <c:pt idx="644">
                  <c:v>19</c:v>
                </c:pt>
                <c:pt idx="645">
                  <c:v>20</c:v>
                </c:pt>
                <c:pt idx="646">
                  <c:v>21</c:v>
                </c:pt>
                <c:pt idx="647">
                  <c:v>1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5</c:v>
                </c:pt>
                <c:pt idx="652">
                  <c:v>6</c:v>
                </c:pt>
                <c:pt idx="653">
                  <c:v>7</c:v>
                </c:pt>
                <c:pt idx="654">
                  <c:v>8</c:v>
                </c:pt>
                <c:pt idx="655">
                  <c:v>9</c:v>
                </c:pt>
                <c:pt idx="656">
                  <c:v>10</c:v>
                </c:pt>
                <c:pt idx="657">
                  <c:v>11</c:v>
                </c:pt>
                <c:pt idx="658">
                  <c:v>12</c:v>
                </c:pt>
                <c:pt idx="659">
                  <c:v>13</c:v>
                </c:pt>
                <c:pt idx="660">
                  <c:v>14</c:v>
                </c:pt>
                <c:pt idx="661">
                  <c:v>15</c:v>
                </c:pt>
                <c:pt idx="662">
                  <c:v>16</c:v>
                </c:pt>
                <c:pt idx="663">
                  <c:v>17</c:v>
                </c:pt>
                <c:pt idx="664">
                  <c:v>18</c:v>
                </c:pt>
                <c:pt idx="665">
                  <c:v>19</c:v>
                </c:pt>
                <c:pt idx="666">
                  <c:v>20</c:v>
                </c:pt>
                <c:pt idx="667">
                  <c:v>21</c:v>
                </c:pt>
                <c:pt idx="668">
                  <c:v>1</c:v>
                </c:pt>
                <c:pt idx="669">
                  <c:v>2</c:v>
                </c:pt>
                <c:pt idx="670">
                  <c:v>3</c:v>
                </c:pt>
                <c:pt idx="671">
                  <c:v>4</c:v>
                </c:pt>
                <c:pt idx="672">
                  <c:v>5</c:v>
                </c:pt>
                <c:pt idx="673">
                  <c:v>6</c:v>
                </c:pt>
                <c:pt idx="674">
                  <c:v>7</c:v>
                </c:pt>
                <c:pt idx="675">
                  <c:v>8</c:v>
                </c:pt>
                <c:pt idx="676">
                  <c:v>9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13</c:v>
                </c:pt>
                <c:pt idx="681">
                  <c:v>14</c:v>
                </c:pt>
                <c:pt idx="682">
                  <c:v>15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19</c:v>
                </c:pt>
                <c:pt idx="687">
                  <c:v>20</c:v>
                </c:pt>
                <c:pt idx="688">
                  <c:v>21</c:v>
                </c:pt>
                <c:pt idx="689">
                  <c:v>1</c:v>
                </c:pt>
                <c:pt idx="690">
                  <c:v>2</c:v>
                </c:pt>
                <c:pt idx="691">
                  <c:v>3</c:v>
                </c:pt>
                <c:pt idx="692">
                  <c:v>4</c:v>
                </c:pt>
                <c:pt idx="693">
                  <c:v>5</c:v>
                </c:pt>
                <c:pt idx="694">
                  <c:v>6</c:v>
                </c:pt>
                <c:pt idx="695">
                  <c:v>7</c:v>
                </c:pt>
                <c:pt idx="696">
                  <c:v>8</c:v>
                </c:pt>
                <c:pt idx="697">
                  <c:v>9</c:v>
                </c:pt>
                <c:pt idx="698">
                  <c:v>10</c:v>
                </c:pt>
                <c:pt idx="699">
                  <c:v>11</c:v>
                </c:pt>
                <c:pt idx="700">
                  <c:v>12</c:v>
                </c:pt>
                <c:pt idx="701">
                  <c:v>13</c:v>
                </c:pt>
                <c:pt idx="702">
                  <c:v>14</c:v>
                </c:pt>
                <c:pt idx="703">
                  <c:v>15</c:v>
                </c:pt>
                <c:pt idx="704">
                  <c:v>16</c:v>
                </c:pt>
                <c:pt idx="705">
                  <c:v>17</c:v>
                </c:pt>
                <c:pt idx="706">
                  <c:v>18</c:v>
                </c:pt>
                <c:pt idx="707">
                  <c:v>19</c:v>
                </c:pt>
                <c:pt idx="708">
                  <c:v>1</c:v>
                </c:pt>
                <c:pt idx="709">
                  <c:v>2</c:v>
                </c:pt>
                <c:pt idx="710">
                  <c:v>3</c:v>
                </c:pt>
                <c:pt idx="711">
                  <c:v>4</c:v>
                </c:pt>
                <c:pt idx="712">
                  <c:v>5</c:v>
                </c:pt>
                <c:pt idx="713">
                  <c:v>6</c:v>
                </c:pt>
                <c:pt idx="714">
                  <c:v>7</c:v>
                </c:pt>
                <c:pt idx="715">
                  <c:v>8</c:v>
                </c:pt>
                <c:pt idx="716">
                  <c:v>9</c:v>
                </c:pt>
                <c:pt idx="717">
                  <c:v>10</c:v>
                </c:pt>
                <c:pt idx="718">
                  <c:v>11</c:v>
                </c:pt>
                <c:pt idx="719">
                  <c:v>12</c:v>
                </c:pt>
                <c:pt idx="720">
                  <c:v>13</c:v>
                </c:pt>
                <c:pt idx="721">
                  <c:v>14</c:v>
                </c:pt>
                <c:pt idx="722">
                  <c:v>15</c:v>
                </c:pt>
                <c:pt idx="723">
                  <c:v>16</c:v>
                </c:pt>
                <c:pt idx="724">
                  <c:v>17</c:v>
                </c:pt>
                <c:pt idx="725">
                  <c:v>18</c:v>
                </c:pt>
                <c:pt idx="726">
                  <c:v>19</c:v>
                </c:pt>
                <c:pt idx="727">
                  <c:v>20</c:v>
                </c:pt>
                <c:pt idx="728">
                  <c:v>21</c:v>
                </c:pt>
                <c:pt idx="729">
                  <c:v>22</c:v>
                </c:pt>
                <c:pt idx="730">
                  <c:v>1</c:v>
                </c:pt>
                <c:pt idx="731">
                  <c:v>2</c:v>
                </c:pt>
                <c:pt idx="732">
                  <c:v>3</c:v>
                </c:pt>
                <c:pt idx="733">
                  <c:v>4</c:v>
                </c:pt>
                <c:pt idx="734">
                  <c:v>5</c:v>
                </c:pt>
                <c:pt idx="735">
                  <c:v>6</c:v>
                </c:pt>
                <c:pt idx="736">
                  <c:v>7</c:v>
                </c:pt>
                <c:pt idx="737">
                  <c:v>8</c:v>
                </c:pt>
                <c:pt idx="738">
                  <c:v>9</c:v>
                </c:pt>
                <c:pt idx="739">
                  <c:v>10</c:v>
                </c:pt>
                <c:pt idx="740">
                  <c:v>11</c:v>
                </c:pt>
                <c:pt idx="741">
                  <c:v>12</c:v>
                </c:pt>
                <c:pt idx="742">
                  <c:v>13</c:v>
                </c:pt>
                <c:pt idx="743">
                  <c:v>14</c:v>
                </c:pt>
                <c:pt idx="744">
                  <c:v>15</c:v>
                </c:pt>
                <c:pt idx="745">
                  <c:v>16</c:v>
                </c:pt>
                <c:pt idx="746">
                  <c:v>17</c:v>
                </c:pt>
                <c:pt idx="747">
                  <c:v>18</c:v>
                </c:pt>
                <c:pt idx="748">
                  <c:v>19</c:v>
                </c:pt>
                <c:pt idx="749">
                  <c:v>1</c:v>
                </c:pt>
                <c:pt idx="750">
                  <c:v>2</c:v>
                </c:pt>
                <c:pt idx="751">
                  <c:v>3</c:v>
                </c:pt>
                <c:pt idx="752">
                  <c:v>4</c:v>
                </c:pt>
                <c:pt idx="753">
                  <c:v>5</c:v>
                </c:pt>
                <c:pt idx="754">
                  <c:v>6</c:v>
                </c:pt>
                <c:pt idx="755">
                  <c:v>7</c:v>
                </c:pt>
                <c:pt idx="756">
                  <c:v>8</c:v>
                </c:pt>
                <c:pt idx="757">
                  <c:v>9</c:v>
                </c:pt>
                <c:pt idx="758">
                  <c:v>10</c:v>
                </c:pt>
                <c:pt idx="759">
                  <c:v>11</c:v>
                </c:pt>
                <c:pt idx="760">
                  <c:v>12</c:v>
                </c:pt>
                <c:pt idx="761">
                  <c:v>13</c:v>
                </c:pt>
                <c:pt idx="762">
                  <c:v>14</c:v>
                </c:pt>
                <c:pt idx="763">
                  <c:v>15</c:v>
                </c:pt>
                <c:pt idx="764">
                  <c:v>16</c:v>
                </c:pt>
                <c:pt idx="765">
                  <c:v>17</c:v>
                </c:pt>
                <c:pt idx="766">
                  <c:v>18</c:v>
                </c:pt>
                <c:pt idx="767">
                  <c:v>19</c:v>
                </c:pt>
                <c:pt idx="768">
                  <c:v>20</c:v>
                </c:pt>
                <c:pt idx="769">
                  <c:v>1</c:v>
                </c:pt>
                <c:pt idx="770">
                  <c:v>2</c:v>
                </c:pt>
                <c:pt idx="771">
                  <c:v>3</c:v>
                </c:pt>
                <c:pt idx="772">
                  <c:v>4</c:v>
                </c:pt>
                <c:pt idx="773">
                  <c:v>5</c:v>
                </c:pt>
                <c:pt idx="774">
                  <c:v>6</c:v>
                </c:pt>
                <c:pt idx="775">
                  <c:v>7</c:v>
                </c:pt>
                <c:pt idx="776">
                  <c:v>8</c:v>
                </c:pt>
                <c:pt idx="777">
                  <c:v>9</c:v>
                </c:pt>
                <c:pt idx="778">
                  <c:v>10</c:v>
                </c:pt>
                <c:pt idx="779">
                  <c:v>11</c:v>
                </c:pt>
                <c:pt idx="780">
                  <c:v>12</c:v>
                </c:pt>
                <c:pt idx="781">
                  <c:v>13</c:v>
                </c:pt>
                <c:pt idx="782">
                  <c:v>14</c:v>
                </c:pt>
                <c:pt idx="783">
                  <c:v>15</c:v>
                </c:pt>
                <c:pt idx="784">
                  <c:v>16</c:v>
                </c:pt>
                <c:pt idx="785">
                  <c:v>17</c:v>
                </c:pt>
                <c:pt idx="786">
                  <c:v>18</c:v>
                </c:pt>
                <c:pt idx="787">
                  <c:v>19</c:v>
                </c:pt>
                <c:pt idx="788">
                  <c:v>20</c:v>
                </c:pt>
                <c:pt idx="789">
                  <c:v>21</c:v>
                </c:pt>
                <c:pt idx="790">
                  <c:v>22</c:v>
                </c:pt>
                <c:pt idx="791">
                  <c:v>23</c:v>
                </c:pt>
                <c:pt idx="792">
                  <c:v>1</c:v>
                </c:pt>
                <c:pt idx="793">
                  <c:v>2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6</c:v>
                </c:pt>
                <c:pt idx="798">
                  <c:v>7</c:v>
                </c:pt>
                <c:pt idx="799">
                  <c:v>8</c:v>
                </c:pt>
                <c:pt idx="800">
                  <c:v>9</c:v>
                </c:pt>
                <c:pt idx="801">
                  <c:v>10</c:v>
                </c:pt>
                <c:pt idx="802">
                  <c:v>11</c:v>
                </c:pt>
                <c:pt idx="803">
                  <c:v>12</c:v>
                </c:pt>
                <c:pt idx="804">
                  <c:v>13</c:v>
                </c:pt>
                <c:pt idx="805">
                  <c:v>14</c:v>
                </c:pt>
                <c:pt idx="806">
                  <c:v>15</c:v>
                </c:pt>
                <c:pt idx="807">
                  <c:v>16</c:v>
                </c:pt>
                <c:pt idx="808">
                  <c:v>17</c:v>
                </c:pt>
                <c:pt idx="809">
                  <c:v>18</c:v>
                </c:pt>
                <c:pt idx="810">
                  <c:v>19</c:v>
                </c:pt>
                <c:pt idx="811">
                  <c:v>20</c:v>
                </c:pt>
                <c:pt idx="812">
                  <c:v>21</c:v>
                </c:pt>
                <c:pt idx="813">
                  <c:v>1</c:v>
                </c:pt>
                <c:pt idx="814">
                  <c:v>2</c:v>
                </c:pt>
                <c:pt idx="815">
                  <c:v>3</c:v>
                </c:pt>
                <c:pt idx="816">
                  <c:v>4</c:v>
                </c:pt>
                <c:pt idx="817">
                  <c:v>5</c:v>
                </c:pt>
                <c:pt idx="818">
                  <c:v>6</c:v>
                </c:pt>
                <c:pt idx="819">
                  <c:v>7</c:v>
                </c:pt>
                <c:pt idx="820">
                  <c:v>8</c:v>
                </c:pt>
                <c:pt idx="821">
                  <c:v>9</c:v>
                </c:pt>
                <c:pt idx="822">
                  <c:v>10</c:v>
                </c:pt>
                <c:pt idx="823">
                  <c:v>11</c:v>
                </c:pt>
                <c:pt idx="824">
                  <c:v>12</c:v>
                </c:pt>
                <c:pt idx="825">
                  <c:v>13</c:v>
                </c:pt>
                <c:pt idx="826">
                  <c:v>14</c:v>
                </c:pt>
                <c:pt idx="827">
                  <c:v>15</c:v>
                </c:pt>
                <c:pt idx="828">
                  <c:v>16</c:v>
                </c:pt>
                <c:pt idx="829">
                  <c:v>17</c:v>
                </c:pt>
                <c:pt idx="830">
                  <c:v>18</c:v>
                </c:pt>
                <c:pt idx="831">
                  <c:v>19</c:v>
                </c:pt>
                <c:pt idx="832">
                  <c:v>20</c:v>
                </c:pt>
                <c:pt idx="833">
                  <c:v>21</c:v>
                </c:pt>
                <c:pt idx="834">
                  <c:v>1</c:v>
                </c:pt>
                <c:pt idx="835">
                  <c:v>2</c:v>
                </c:pt>
                <c:pt idx="836">
                  <c:v>3</c:v>
                </c:pt>
                <c:pt idx="837">
                  <c:v>4</c:v>
                </c:pt>
                <c:pt idx="838">
                  <c:v>5</c:v>
                </c:pt>
                <c:pt idx="839">
                  <c:v>6</c:v>
                </c:pt>
                <c:pt idx="840">
                  <c:v>7</c:v>
                </c:pt>
                <c:pt idx="841">
                  <c:v>8</c:v>
                </c:pt>
                <c:pt idx="842">
                  <c:v>9</c:v>
                </c:pt>
                <c:pt idx="843">
                  <c:v>10</c:v>
                </c:pt>
                <c:pt idx="844">
                  <c:v>11</c:v>
                </c:pt>
                <c:pt idx="845">
                  <c:v>12</c:v>
                </c:pt>
                <c:pt idx="846">
                  <c:v>13</c:v>
                </c:pt>
                <c:pt idx="847">
                  <c:v>14</c:v>
                </c:pt>
                <c:pt idx="848">
                  <c:v>15</c:v>
                </c:pt>
                <c:pt idx="849">
                  <c:v>16</c:v>
                </c:pt>
                <c:pt idx="850">
                  <c:v>17</c:v>
                </c:pt>
                <c:pt idx="851">
                  <c:v>18</c:v>
                </c:pt>
                <c:pt idx="852">
                  <c:v>19</c:v>
                </c:pt>
                <c:pt idx="853">
                  <c:v>20</c:v>
                </c:pt>
                <c:pt idx="854">
                  <c:v>21</c:v>
                </c:pt>
                <c:pt idx="855">
                  <c:v>22</c:v>
                </c:pt>
                <c:pt idx="856">
                  <c:v>1</c:v>
                </c:pt>
                <c:pt idx="857">
                  <c:v>2</c:v>
                </c:pt>
                <c:pt idx="858">
                  <c:v>3</c:v>
                </c:pt>
                <c:pt idx="859">
                  <c:v>4</c:v>
                </c:pt>
                <c:pt idx="860">
                  <c:v>5</c:v>
                </c:pt>
                <c:pt idx="861">
                  <c:v>6</c:v>
                </c:pt>
                <c:pt idx="862">
                  <c:v>7</c:v>
                </c:pt>
                <c:pt idx="863">
                  <c:v>8</c:v>
                </c:pt>
                <c:pt idx="864">
                  <c:v>9</c:v>
                </c:pt>
                <c:pt idx="865">
                  <c:v>10</c:v>
                </c:pt>
                <c:pt idx="866">
                  <c:v>11</c:v>
                </c:pt>
                <c:pt idx="867">
                  <c:v>12</c:v>
                </c:pt>
                <c:pt idx="868">
                  <c:v>13</c:v>
                </c:pt>
                <c:pt idx="869">
                  <c:v>14</c:v>
                </c:pt>
                <c:pt idx="870">
                  <c:v>15</c:v>
                </c:pt>
                <c:pt idx="871">
                  <c:v>16</c:v>
                </c:pt>
                <c:pt idx="872">
                  <c:v>17</c:v>
                </c:pt>
                <c:pt idx="873">
                  <c:v>18</c:v>
                </c:pt>
                <c:pt idx="874">
                  <c:v>19</c:v>
                </c:pt>
                <c:pt idx="875">
                  <c:v>20</c:v>
                </c:pt>
                <c:pt idx="876">
                  <c:v>1</c:v>
                </c:pt>
                <c:pt idx="877">
                  <c:v>2</c:v>
                </c:pt>
                <c:pt idx="878">
                  <c:v>3</c:v>
                </c:pt>
                <c:pt idx="879">
                  <c:v>4</c:v>
                </c:pt>
                <c:pt idx="880">
                  <c:v>5</c:v>
                </c:pt>
                <c:pt idx="881">
                  <c:v>6</c:v>
                </c:pt>
                <c:pt idx="882">
                  <c:v>7</c:v>
                </c:pt>
                <c:pt idx="883">
                  <c:v>8</c:v>
                </c:pt>
                <c:pt idx="884">
                  <c:v>9</c:v>
                </c:pt>
                <c:pt idx="885">
                  <c:v>10</c:v>
                </c:pt>
                <c:pt idx="886">
                  <c:v>11</c:v>
                </c:pt>
                <c:pt idx="887">
                  <c:v>12</c:v>
                </c:pt>
                <c:pt idx="888">
                  <c:v>13</c:v>
                </c:pt>
                <c:pt idx="889">
                  <c:v>14</c:v>
                </c:pt>
                <c:pt idx="890">
                  <c:v>15</c:v>
                </c:pt>
                <c:pt idx="891">
                  <c:v>16</c:v>
                </c:pt>
                <c:pt idx="892">
                  <c:v>17</c:v>
                </c:pt>
                <c:pt idx="893">
                  <c:v>18</c:v>
                </c:pt>
                <c:pt idx="894">
                  <c:v>19</c:v>
                </c:pt>
                <c:pt idx="895">
                  <c:v>20</c:v>
                </c:pt>
                <c:pt idx="896">
                  <c:v>21</c:v>
                </c:pt>
                <c:pt idx="897">
                  <c:v>22</c:v>
                </c:pt>
                <c:pt idx="898">
                  <c:v>23</c:v>
                </c:pt>
                <c:pt idx="899">
                  <c:v>1</c:v>
                </c:pt>
                <c:pt idx="900">
                  <c:v>2</c:v>
                </c:pt>
                <c:pt idx="901">
                  <c:v>3</c:v>
                </c:pt>
                <c:pt idx="902">
                  <c:v>4</c:v>
                </c:pt>
                <c:pt idx="903">
                  <c:v>5</c:v>
                </c:pt>
                <c:pt idx="904">
                  <c:v>6</c:v>
                </c:pt>
                <c:pt idx="905">
                  <c:v>7</c:v>
                </c:pt>
                <c:pt idx="906">
                  <c:v>8</c:v>
                </c:pt>
                <c:pt idx="907">
                  <c:v>9</c:v>
                </c:pt>
                <c:pt idx="908">
                  <c:v>10</c:v>
                </c:pt>
                <c:pt idx="909">
                  <c:v>11</c:v>
                </c:pt>
                <c:pt idx="910">
                  <c:v>12</c:v>
                </c:pt>
                <c:pt idx="911">
                  <c:v>13</c:v>
                </c:pt>
                <c:pt idx="912">
                  <c:v>14</c:v>
                </c:pt>
                <c:pt idx="913">
                  <c:v>15</c:v>
                </c:pt>
                <c:pt idx="914">
                  <c:v>16</c:v>
                </c:pt>
                <c:pt idx="915">
                  <c:v>17</c:v>
                </c:pt>
                <c:pt idx="916">
                  <c:v>18</c:v>
                </c:pt>
                <c:pt idx="917">
                  <c:v>19</c:v>
                </c:pt>
                <c:pt idx="918">
                  <c:v>20</c:v>
                </c:pt>
                <c:pt idx="919">
                  <c:v>21</c:v>
                </c:pt>
                <c:pt idx="920">
                  <c:v>1</c:v>
                </c:pt>
                <c:pt idx="921">
                  <c:v>2</c:v>
                </c:pt>
                <c:pt idx="922">
                  <c:v>3</c:v>
                </c:pt>
                <c:pt idx="923">
                  <c:v>4</c:v>
                </c:pt>
                <c:pt idx="924">
                  <c:v>5</c:v>
                </c:pt>
                <c:pt idx="925">
                  <c:v>6</c:v>
                </c:pt>
                <c:pt idx="926">
                  <c:v>7</c:v>
                </c:pt>
                <c:pt idx="927">
                  <c:v>8</c:v>
                </c:pt>
                <c:pt idx="928">
                  <c:v>9</c:v>
                </c:pt>
                <c:pt idx="929">
                  <c:v>10</c:v>
                </c:pt>
                <c:pt idx="930">
                  <c:v>11</c:v>
                </c:pt>
                <c:pt idx="931">
                  <c:v>12</c:v>
                </c:pt>
                <c:pt idx="932">
                  <c:v>13</c:v>
                </c:pt>
                <c:pt idx="933">
                  <c:v>14</c:v>
                </c:pt>
                <c:pt idx="934">
                  <c:v>15</c:v>
                </c:pt>
                <c:pt idx="935">
                  <c:v>16</c:v>
                </c:pt>
                <c:pt idx="936">
                  <c:v>17</c:v>
                </c:pt>
                <c:pt idx="937">
                  <c:v>18</c:v>
                </c:pt>
                <c:pt idx="938">
                  <c:v>19</c:v>
                </c:pt>
                <c:pt idx="939">
                  <c:v>20</c:v>
                </c:pt>
                <c:pt idx="940">
                  <c:v>1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5</c:v>
                </c:pt>
                <c:pt idx="945">
                  <c:v>6</c:v>
                </c:pt>
                <c:pt idx="946">
                  <c:v>7</c:v>
                </c:pt>
                <c:pt idx="947">
                  <c:v>8</c:v>
                </c:pt>
                <c:pt idx="948">
                  <c:v>9</c:v>
                </c:pt>
                <c:pt idx="949">
                  <c:v>10</c:v>
                </c:pt>
                <c:pt idx="950">
                  <c:v>11</c:v>
                </c:pt>
                <c:pt idx="951">
                  <c:v>12</c:v>
                </c:pt>
                <c:pt idx="952">
                  <c:v>13</c:v>
                </c:pt>
                <c:pt idx="953">
                  <c:v>14</c:v>
                </c:pt>
                <c:pt idx="954">
                  <c:v>15</c:v>
                </c:pt>
                <c:pt idx="955">
                  <c:v>16</c:v>
                </c:pt>
                <c:pt idx="956">
                  <c:v>17</c:v>
                </c:pt>
                <c:pt idx="957">
                  <c:v>18</c:v>
                </c:pt>
                <c:pt idx="958">
                  <c:v>19</c:v>
                </c:pt>
                <c:pt idx="959">
                  <c:v>20</c:v>
                </c:pt>
                <c:pt idx="960">
                  <c:v>1</c:v>
                </c:pt>
                <c:pt idx="961">
                  <c:v>2</c:v>
                </c:pt>
                <c:pt idx="962">
                  <c:v>3</c:v>
                </c:pt>
                <c:pt idx="963">
                  <c:v>4</c:v>
                </c:pt>
                <c:pt idx="964">
                  <c:v>5</c:v>
                </c:pt>
                <c:pt idx="965">
                  <c:v>6</c:v>
                </c:pt>
                <c:pt idx="966">
                  <c:v>7</c:v>
                </c:pt>
                <c:pt idx="967">
                  <c:v>8</c:v>
                </c:pt>
                <c:pt idx="968">
                  <c:v>9</c:v>
                </c:pt>
                <c:pt idx="969">
                  <c:v>10</c:v>
                </c:pt>
                <c:pt idx="970">
                  <c:v>11</c:v>
                </c:pt>
                <c:pt idx="971">
                  <c:v>12</c:v>
                </c:pt>
                <c:pt idx="972">
                  <c:v>13</c:v>
                </c:pt>
                <c:pt idx="973">
                  <c:v>14</c:v>
                </c:pt>
                <c:pt idx="974">
                  <c:v>15</c:v>
                </c:pt>
                <c:pt idx="975">
                  <c:v>16</c:v>
                </c:pt>
                <c:pt idx="976">
                  <c:v>17</c:v>
                </c:pt>
                <c:pt idx="977">
                  <c:v>18</c:v>
                </c:pt>
                <c:pt idx="978">
                  <c:v>19</c:v>
                </c:pt>
                <c:pt idx="979">
                  <c:v>20</c:v>
                </c:pt>
                <c:pt idx="980">
                  <c:v>21</c:v>
                </c:pt>
                <c:pt idx="981">
                  <c:v>1</c:v>
                </c:pt>
                <c:pt idx="982">
                  <c:v>2</c:v>
                </c:pt>
                <c:pt idx="983">
                  <c:v>3</c:v>
                </c:pt>
                <c:pt idx="984">
                  <c:v>4</c:v>
                </c:pt>
                <c:pt idx="985">
                  <c:v>5</c:v>
                </c:pt>
                <c:pt idx="986">
                  <c:v>6</c:v>
                </c:pt>
                <c:pt idx="987">
                  <c:v>7</c:v>
                </c:pt>
                <c:pt idx="988">
                  <c:v>8</c:v>
                </c:pt>
                <c:pt idx="989">
                  <c:v>9</c:v>
                </c:pt>
                <c:pt idx="990">
                  <c:v>10</c:v>
                </c:pt>
                <c:pt idx="991">
                  <c:v>11</c:v>
                </c:pt>
                <c:pt idx="992">
                  <c:v>12</c:v>
                </c:pt>
                <c:pt idx="993">
                  <c:v>13</c:v>
                </c:pt>
                <c:pt idx="994">
                  <c:v>14</c:v>
                </c:pt>
                <c:pt idx="995">
                  <c:v>15</c:v>
                </c:pt>
                <c:pt idx="996">
                  <c:v>16</c:v>
                </c:pt>
                <c:pt idx="997">
                  <c:v>17</c:v>
                </c:pt>
                <c:pt idx="998">
                  <c:v>18</c:v>
                </c:pt>
                <c:pt idx="999">
                  <c:v>19</c:v>
                </c:pt>
                <c:pt idx="1000">
                  <c:v>20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10</c:v>
                </c:pt>
                <c:pt idx="1011">
                  <c:v>11</c:v>
                </c:pt>
                <c:pt idx="1012">
                  <c:v>12</c:v>
                </c:pt>
                <c:pt idx="1013">
                  <c:v>13</c:v>
                </c:pt>
                <c:pt idx="1014">
                  <c:v>14</c:v>
                </c:pt>
                <c:pt idx="1015">
                  <c:v>15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19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4</c:v>
                </c:pt>
                <c:pt idx="1024">
                  <c:v>5</c:v>
                </c:pt>
                <c:pt idx="1025">
                  <c:v>6</c:v>
                </c:pt>
                <c:pt idx="1026">
                  <c:v>7</c:v>
                </c:pt>
                <c:pt idx="1027">
                  <c:v>8</c:v>
                </c:pt>
                <c:pt idx="1028">
                  <c:v>9</c:v>
                </c:pt>
                <c:pt idx="1029">
                  <c:v>10</c:v>
                </c:pt>
                <c:pt idx="1030">
                  <c:v>11</c:v>
                </c:pt>
                <c:pt idx="1031">
                  <c:v>12</c:v>
                </c:pt>
                <c:pt idx="1032">
                  <c:v>13</c:v>
                </c:pt>
                <c:pt idx="1033">
                  <c:v>14</c:v>
                </c:pt>
                <c:pt idx="1034">
                  <c:v>15</c:v>
                </c:pt>
                <c:pt idx="1035">
                  <c:v>16</c:v>
                </c:pt>
                <c:pt idx="1036">
                  <c:v>17</c:v>
                </c:pt>
                <c:pt idx="1037">
                  <c:v>18</c:v>
                </c:pt>
                <c:pt idx="1038">
                  <c:v>19</c:v>
                </c:pt>
                <c:pt idx="1039">
                  <c:v>20</c:v>
                </c:pt>
                <c:pt idx="1040">
                  <c:v>21</c:v>
                </c:pt>
                <c:pt idx="1041">
                  <c:v>22</c:v>
                </c:pt>
                <c:pt idx="1042">
                  <c:v>23</c:v>
                </c:pt>
                <c:pt idx="1043">
                  <c:v>1</c:v>
                </c:pt>
                <c:pt idx="1044">
                  <c:v>2</c:v>
                </c:pt>
                <c:pt idx="1045">
                  <c:v>3</c:v>
                </c:pt>
                <c:pt idx="1046">
                  <c:v>4</c:v>
                </c:pt>
                <c:pt idx="1047">
                  <c:v>5</c:v>
                </c:pt>
                <c:pt idx="1048">
                  <c:v>6</c:v>
                </c:pt>
                <c:pt idx="1049">
                  <c:v>7</c:v>
                </c:pt>
                <c:pt idx="1050">
                  <c:v>8</c:v>
                </c:pt>
                <c:pt idx="1051">
                  <c:v>9</c:v>
                </c:pt>
                <c:pt idx="1052">
                  <c:v>10</c:v>
                </c:pt>
                <c:pt idx="1053">
                  <c:v>11</c:v>
                </c:pt>
                <c:pt idx="1054">
                  <c:v>12</c:v>
                </c:pt>
                <c:pt idx="1055">
                  <c:v>13</c:v>
                </c:pt>
                <c:pt idx="1056">
                  <c:v>14</c:v>
                </c:pt>
                <c:pt idx="1057">
                  <c:v>15</c:v>
                </c:pt>
                <c:pt idx="1058">
                  <c:v>16</c:v>
                </c:pt>
                <c:pt idx="1059">
                  <c:v>17</c:v>
                </c:pt>
                <c:pt idx="1060">
                  <c:v>18</c:v>
                </c:pt>
                <c:pt idx="1061">
                  <c:v>19</c:v>
                </c:pt>
                <c:pt idx="1062">
                  <c:v>20</c:v>
                </c:pt>
                <c:pt idx="1063">
                  <c:v>1</c:v>
                </c:pt>
                <c:pt idx="1064">
                  <c:v>2</c:v>
                </c:pt>
                <c:pt idx="1065">
                  <c:v>3</c:v>
                </c:pt>
                <c:pt idx="1066">
                  <c:v>4</c:v>
                </c:pt>
                <c:pt idx="1067">
                  <c:v>5</c:v>
                </c:pt>
                <c:pt idx="1068">
                  <c:v>6</c:v>
                </c:pt>
                <c:pt idx="1069">
                  <c:v>7</c:v>
                </c:pt>
                <c:pt idx="1070">
                  <c:v>8</c:v>
                </c:pt>
                <c:pt idx="1071">
                  <c:v>9</c:v>
                </c:pt>
                <c:pt idx="1072">
                  <c:v>10</c:v>
                </c:pt>
                <c:pt idx="1073">
                  <c:v>11</c:v>
                </c:pt>
                <c:pt idx="1074">
                  <c:v>12</c:v>
                </c:pt>
                <c:pt idx="1075">
                  <c:v>13</c:v>
                </c:pt>
                <c:pt idx="1076">
                  <c:v>14</c:v>
                </c:pt>
                <c:pt idx="1077">
                  <c:v>15</c:v>
                </c:pt>
                <c:pt idx="1078">
                  <c:v>16</c:v>
                </c:pt>
                <c:pt idx="1079">
                  <c:v>17</c:v>
                </c:pt>
                <c:pt idx="1080">
                  <c:v>18</c:v>
                </c:pt>
                <c:pt idx="1081">
                  <c:v>19</c:v>
                </c:pt>
                <c:pt idx="1082">
                  <c:v>20</c:v>
                </c:pt>
                <c:pt idx="1083">
                  <c:v>21</c:v>
                </c:pt>
                <c:pt idx="1084">
                  <c:v>22</c:v>
                </c:pt>
                <c:pt idx="1085">
                  <c:v>1</c:v>
                </c:pt>
                <c:pt idx="1086">
                  <c:v>2</c:v>
                </c:pt>
                <c:pt idx="1087">
                  <c:v>3</c:v>
                </c:pt>
                <c:pt idx="1088">
                  <c:v>4</c:v>
                </c:pt>
                <c:pt idx="1089">
                  <c:v>5</c:v>
                </c:pt>
                <c:pt idx="1090">
                  <c:v>6</c:v>
                </c:pt>
                <c:pt idx="1091">
                  <c:v>7</c:v>
                </c:pt>
                <c:pt idx="1092">
                  <c:v>8</c:v>
                </c:pt>
                <c:pt idx="1093">
                  <c:v>9</c:v>
                </c:pt>
                <c:pt idx="1094">
                  <c:v>10</c:v>
                </c:pt>
                <c:pt idx="1095">
                  <c:v>11</c:v>
                </c:pt>
                <c:pt idx="1096">
                  <c:v>12</c:v>
                </c:pt>
                <c:pt idx="1097">
                  <c:v>13</c:v>
                </c:pt>
                <c:pt idx="1098">
                  <c:v>14</c:v>
                </c:pt>
                <c:pt idx="1099">
                  <c:v>15</c:v>
                </c:pt>
                <c:pt idx="1100">
                  <c:v>16</c:v>
                </c:pt>
                <c:pt idx="1101">
                  <c:v>17</c:v>
                </c:pt>
                <c:pt idx="1102">
                  <c:v>18</c:v>
                </c:pt>
                <c:pt idx="1103">
                  <c:v>19</c:v>
                </c:pt>
                <c:pt idx="1104">
                  <c:v>20</c:v>
                </c:pt>
                <c:pt idx="1105">
                  <c:v>21</c:v>
                </c:pt>
                <c:pt idx="1106">
                  <c:v>22</c:v>
                </c:pt>
                <c:pt idx="1107">
                  <c:v>1</c:v>
                </c:pt>
                <c:pt idx="1108">
                  <c:v>2</c:v>
                </c:pt>
                <c:pt idx="1109">
                  <c:v>3</c:v>
                </c:pt>
                <c:pt idx="1110">
                  <c:v>4</c:v>
                </c:pt>
                <c:pt idx="1111">
                  <c:v>5</c:v>
                </c:pt>
                <c:pt idx="1112">
                  <c:v>6</c:v>
                </c:pt>
                <c:pt idx="1113">
                  <c:v>7</c:v>
                </c:pt>
                <c:pt idx="1114">
                  <c:v>8</c:v>
                </c:pt>
                <c:pt idx="1115">
                  <c:v>9</c:v>
                </c:pt>
                <c:pt idx="1116">
                  <c:v>10</c:v>
                </c:pt>
                <c:pt idx="1117">
                  <c:v>11</c:v>
                </c:pt>
                <c:pt idx="1118">
                  <c:v>12</c:v>
                </c:pt>
                <c:pt idx="1119">
                  <c:v>13</c:v>
                </c:pt>
                <c:pt idx="1120">
                  <c:v>14</c:v>
                </c:pt>
                <c:pt idx="1121">
                  <c:v>15</c:v>
                </c:pt>
                <c:pt idx="1122">
                  <c:v>16</c:v>
                </c:pt>
                <c:pt idx="1123">
                  <c:v>17</c:v>
                </c:pt>
                <c:pt idx="1124">
                  <c:v>18</c:v>
                </c:pt>
                <c:pt idx="1125">
                  <c:v>19</c:v>
                </c:pt>
                <c:pt idx="1126">
                  <c:v>20</c:v>
                </c:pt>
                <c:pt idx="1127">
                  <c:v>1</c:v>
                </c:pt>
                <c:pt idx="1128">
                  <c:v>2</c:v>
                </c:pt>
                <c:pt idx="1129">
                  <c:v>3</c:v>
                </c:pt>
                <c:pt idx="1130">
                  <c:v>4</c:v>
                </c:pt>
                <c:pt idx="1131">
                  <c:v>5</c:v>
                </c:pt>
                <c:pt idx="1132">
                  <c:v>6</c:v>
                </c:pt>
                <c:pt idx="1133">
                  <c:v>7</c:v>
                </c:pt>
                <c:pt idx="1134">
                  <c:v>8</c:v>
                </c:pt>
                <c:pt idx="1135">
                  <c:v>9</c:v>
                </c:pt>
                <c:pt idx="1136">
                  <c:v>10</c:v>
                </c:pt>
                <c:pt idx="1137">
                  <c:v>11</c:v>
                </c:pt>
                <c:pt idx="1138">
                  <c:v>12</c:v>
                </c:pt>
                <c:pt idx="1139">
                  <c:v>13</c:v>
                </c:pt>
                <c:pt idx="1140">
                  <c:v>14</c:v>
                </c:pt>
                <c:pt idx="1141">
                  <c:v>15</c:v>
                </c:pt>
                <c:pt idx="1142">
                  <c:v>16</c:v>
                </c:pt>
                <c:pt idx="1143">
                  <c:v>17</c:v>
                </c:pt>
                <c:pt idx="1144">
                  <c:v>18</c:v>
                </c:pt>
                <c:pt idx="1145">
                  <c:v>19</c:v>
                </c:pt>
                <c:pt idx="1146">
                  <c:v>20</c:v>
                </c:pt>
                <c:pt idx="1147">
                  <c:v>21</c:v>
                </c:pt>
                <c:pt idx="1148">
                  <c:v>22</c:v>
                </c:pt>
                <c:pt idx="1149">
                  <c:v>1</c:v>
                </c:pt>
                <c:pt idx="1150">
                  <c:v>2</c:v>
                </c:pt>
                <c:pt idx="1151">
                  <c:v>3</c:v>
                </c:pt>
                <c:pt idx="1152">
                  <c:v>4</c:v>
                </c:pt>
                <c:pt idx="1153">
                  <c:v>5</c:v>
                </c:pt>
                <c:pt idx="1154">
                  <c:v>6</c:v>
                </c:pt>
                <c:pt idx="1155">
                  <c:v>7</c:v>
                </c:pt>
                <c:pt idx="1156">
                  <c:v>8</c:v>
                </c:pt>
                <c:pt idx="1157">
                  <c:v>9</c:v>
                </c:pt>
                <c:pt idx="1158">
                  <c:v>10</c:v>
                </c:pt>
                <c:pt idx="1159">
                  <c:v>11</c:v>
                </c:pt>
                <c:pt idx="1160">
                  <c:v>12</c:v>
                </c:pt>
                <c:pt idx="1161">
                  <c:v>13</c:v>
                </c:pt>
                <c:pt idx="1162">
                  <c:v>14</c:v>
                </c:pt>
                <c:pt idx="1163">
                  <c:v>15</c:v>
                </c:pt>
                <c:pt idx="1164">
                  <c:v>16</c:v>
                </c:pt>
                <c:pt idx="1165">
                  <c:v>17</c:v>
                </c:pt>
                <c:pt idx="1166">
                  <c:v>18</c:v>
                </c:pt>
                <c:pt idx="1167">
                  <c:v>19</c:v>
                </c:pt>
                <c:pt idx="1168">
                  <c:v>20</c:v>
                </c:pt>
                <c:pt idx="1169">
                  <c:v>1</c:v>
                </c:pt>
                <c:pt idx="1170">
                  <c:v>2</c:v>
                </c:pt>
                <c:pt idx="1171">
                  <c:v>3</c:v>
                </c:pt>
                <c:pt idx="1172">
                  <c:v>4</c:v>
                </c:pt>
                <c:pt idx="1173">
                  <c:v>5</c:v>
                </c:pt>
                <c:pt idx="1174">
                  <c:v>6</c:v>
                </c:pt>
                <c:pt idx="1175">
                  <c:v>7</c:v>
                </c:pt>
                <c:pt idx="1176">
                  <c:v>8</c:v>
                </c:pt>
                <c:pt idx="1177">
                  <c:v>9</c:v>
                </c:pt>
                <c:pt idx="1178">
                  <c:v>10</c:v>
                </c:pt>
                <c:pt idx="1179">
                  <c:v>11</c:v>
                </c:pt>
                <c:pt idx="1180">
                  <c:v>12</c:v>
                </c:pt>
                <c:pt idx="1181">
                  <c:v>13</c:v>
                </c:pt>
                <c:pt idx="1182">
                  <c:v>14</c:v>
                </c:pt>
                <c:pt idx="1183">
                  <c:v>15</c:v>
                </c:pt>
                <c:pt idx="1184">
                  <c:v>16</c:v>
                </c:pt>
                <c:pt idx="1185">
                  <c:v>17</c:v>
                </c:pt>
                <c:pt idx="1186">
                  <c:v>18</c:v>
                </c:pt>
                <c:pt idx="1187">
                  <c:v>19</c:v>
                </c:pt>
                <c:pt idx="1188">
                  <c:v>20</c:v>
                </c:pt>
                <c:pt idx="1189">
                  <c:v>1</c:v>
                </c:pt>
                <c:pt idx="1190">
                  <c:v>2</c:v>
                </c:pt>
                <c:pt idx="1191">
                  <c:v>3</c:v>
                </c:pt>
                <c:pt idx="1192">
                  <c:v>4</c:v>
                </c:pt>
                <c:pt idx="1193">
                  <c:v>5</c:v>
                </c:pt>
                <c:pt idx="1194">
                  <c:v>6</c:v>
                </c:pt>
                <c:pt idx="1195">
                  <c:v>7</c:v>
                </c:pt>
                <c:pt idx="1196">
                  <c:v>8</c:v>
                </c:pt>
                <c:pt idx="1197">
                  <c:v>9</c:v>
                </c:pt>
                <c:pt idx="1198">
                  <c:v>10</c:v>
                </c:pt>
                <c:pt idx="1199">
                  <c:v>11</c:v>
                </c:pt>
                <c:pt idx="1200">
                  <c:v>12</c:v>
                </c:pt>
                <c:pt idx="1201">
                  <c:v>13</c:v>
                </c:pt>
                <c:pt idx="1202">
                  <c:v>14</c:v>
                </c:pt>
                <c:pt idx="1203">
                  <c:v>15</c:v>
                </c:pt>
                <c:pt idx="1204">
                  <c:v>16</c:v>
                </c:pt>
                <c:pt idx="1205">
                  <c:v>17</c:v>
                </c:pt>
                <c:pt idx="1206">
                  <c:v>18</c:v>
                </c:pt>
                <c:pt idx="1207">
                  <c:v>19</c:v>
                </c:pt>
                <c:pt idx="1208">
                  <c:v>1</c:v>
                </c:pt>
                <c:pt idx="1209">
                  <c:v>2</c:v>
                </c:pt>
                <c:pt idx="1210">
                  <c:v>3</c:v>
                </c:pt>
                <c:pt idx="1211">
                  <c:v>4</c:v>
                </c:pt>
                <c:pt idx="1212">
                  <c:v>5</c:v>
                </c:pt>
                <c:pt idx="1213">
                  <c:v>6</c:v>
                </c:pt>
                <c:pt idx="1214">
                  <c:v>7</c:v>
                </c:pt>
                <c:pt idx="1215">
                  <c:v>8</c:v>
                </c:pt>
                <c:pt idx="1216">
                  <c:v>9</c:v>
                </c:pt>
                <c:pt idx="1217">
                  <c:v>10</c:v>
                </c:pt>
                <c:pt idx="1218">
                  <c:v>11</c:v>
                </c:pt>
                <c:pt idx="1219">
                  <c:v>12</c:v>
                </c:pt>
                <c:pt idx="1220">
                  <c:v>13</c:v>
                </c:pt>
                <c:pt idx="1221">
                  <c:v>14</c:v>
                </c:pt>
                <c:pt idx="1222">
                  <c:v>15</c:v>
                </c:pt>
                <c:pt idx="1223">
                  <c:v>16</c:v>
                </c:pt>
                <c:pt idx="1224">
                  <c:v>17</c:v>
                </c:pt>
                <c:pt idx="1225">
                  <c:v>18</c:v>
                </c:pt>
                <c:pt idx="1226">
                  <c:v>19</c:v>
                </c:pt>
                <c:pt idx="1227">
                  <c:v>20</c:v>
                </c:pt>
                <c:pt idx="1228">
                  <c:v>1</c:v>
                </c:pt>
                <c:pt idx="1229">
                  <c:v>2</c:v>
                </c:pt>
                <c:pt idx="1230">
                  <c:v>3</c:v>
                </c:pt>
                <c:pt idx="1231">
                  <c:v>4</c:v>
                </c:pt>
                <c:pt idx="1232">
                  <c:v>5</c:v>
                </c:pt>
                <c:pt idx="1233">
                  <c:v>6</c:v>
                </c:pt>
                <c:pt idx="1234">
                  <c:v>7</c:v>
                </c:pt>
                <c:pt idx="1235">
                  <c:v>8</c:v>
                </c:pt>
                <c:pt idx="1236">
                  <c:v>9</c:v>
                </c:pt>
                <c:pt idx="1237">
                  <c:v>10</c:v>
                </c:pt>
                <c:pt idx="1238">
                  <c:v>11</c:v>
                </c:pt>
                <c:pt idx="1239">
                  <c:v>12</c:v>
                </c:pt>
                <c:pt idx="1240">
                  <c:v>13</c:v>
                </c:pt>
                <c:pt idx="1241">
                  <c:v>14</c:v>
                </c:pt>
                <c:pt idx="1242">
                  <c:v>15</c:v>
                </c:pt>
                <c:pt idx="1243">
                  <c:v>16</c:v>
                </c:pt>
                <c:pt idx="1244">
                  <c:v>17</c:v>
                </c:pt>
                <c:pt idx="1245">
                  <c:v>18</c:v>
                </c:pt>
                <c:pt idx="1246">
                  <c:v>19</c:v>
                </c:pt>
                <c:pt idx="1247">
                  <c:v>20</c:v>
                </c:pt>
                <c:pt idx="1248">
                  <c:v>21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4</c:v>
                </c:pt>
                <c:pt idx="1253">
                  <c:v>5</c:v>
                </c:pt>
                <c:pt idx="1254">
                  <c:v>6</c:v>
                </c:pt>
                <c:pt idx="1255">
                  <c:v>7</c:v>
                </c:pt>
                <c:pt idx="1256">
                  <c:v>8</c:v>
                </c:pt>
                <c:pt idx="1257">
                  <c:v>9</c:v>
                </c:pt>
                <c:pt idx="1258">
                  <c:v>10</c:v>
                </c:pt>
                <c:pt idx="1259">
                  <c:v>11</c:v>
                </c:pt>
                <c:pt idx="1260">
                  <c:v>12</c:v>
                </c:pt>
                <c:pt idx="1261">
                  <c:v>13</c:v>
                </c:pt>
                <c:pt idx="1262">
                  <c:v>14</c:v>
                </c:pt>
                <c:pt idx="1263">
                  <c:v>15</c:v>
                </c:pt>
                <c:pt idx="1264">
                  <c:v>16</c:v>
                </c:pt>
                <c:pt idx="1265">
                  <c:v>17</c:v>
                </c:pt>
                <c:pt idx="1266">
                  <c:v>18</c:v>
                </c:pt>
                <c:pt idx="1267">
                  <c:v>19</c:v>
                </c:pt>
                <c:pt idx="1268">
                  <c:v>1</c:v>
                </c:pt>
                <c:pt idx="1269">
                  <c:v>2</c:v>
                </c:pt>
                <c:pt idx="1270">
                  <c:v>3</c:v>
                </c:pt>
                <c:pt idx="1271">
                  <c:v>4</c:v>
                </c:pt>
                <c:pt idx="1272">
                  <c:v>5</c:v>
                </c:pt>
                <c:pt idx="1273">
                  <c:v>6</c:v>
                </c:pt>
                <c:pt idx="1274">
                  <c:v>7</c:v>
                </c:pt>
                <c:pt idx="1275">
                  <c:v>8</c:v>
                </c:pt>
                <c:pt idx="1276">
                  <c:v>9</c:v>
                </c:pt>
                <c:pt idx="1277">
                  <c:v>10</c:v>
                </c:pt>
                <c:pt idx="1278">
                  <c:v>11</c:v>
                </c:pt>
                <c:pt idx="1279">
                  <c:v>12</c:v>
                </c:pt>
                <c:pt idx="1280">
                  <c:v>13</c:v>
                </c:pt>
                <c:pt idx="1281">
                  <c:v>14</c:v>
                </c:pt>
                <c:pt idx="1282">
                  <c:v>15</c:v>
                </c:pt>
                <c:pt idx="1283">
                  <c:v>16</c:v>
                </c:pt>
                <c:pt idx="1284">
                  <c:v>17</c:v>
                </c:pt>
                <c:pt idx="1285">
                  <c:v>18</c:v>
                </c:pt>
                <c:pt idx="1286">
                  <c:v>19</c:v>
                </c:pt>
                <c:pt idx="1287">
                  <c:v>20</c:v>
                </c:pt>
                <c:pt idx="1288">
                  <c:v>21</c:v>
                </c:pt>
                <c:pt idx="1289">
                  <c:v>22</c:v>
                </c:pt>
                <c:pt idx="1290">
                  <c:v>1</c:v>
                </c:pt>
                <c:pt idx="1291">
                  <c:v>2</c:v>
                </c:pt>
                <c:pt idx="1292">
                  <c:v>3</c:v>
                </c:pt>
                <c:pt idx="1293">
                  <c:v>4</c:v>
                </c:pt>
                <c:pt idx="1294">
                  <c:v>5</c:v>
                </c:pt>
                <c:pt idx="1295">
                  <c:v>6</c:v>
                </c:pt>
                <c:pt idx="1296">
                  <c:v>7</c:v>
                </c:pt>
                <c:pt idx="1297">
                  <c:v>8</c:v>
                </c:pt>
                <c:pt idx="1298">
                  <c:v>9</c:v>
                </c:pt>
                <c:pt idx="1299">
                  <c:v>10</c:v>
                </c:pt>
                <c:pt idx="1300">
                  <c:v>11</c:v>
                </c:pt>
                <c:pt idx="1301">
                  <c:v>12</c:v>
                </c:pt>
                <c:pt idx="1302">
                  <c:v>13</c:v>
                </c:pt>
                <c:pt idx="1303">
                  <c:v>14</c:v>
                </c:pt>
                <c:pt idx="1304">
                  <c:v>15</c:v>
                </c:pt>
                <c:pt idx="1305">
                  <c:v>16</c:v>
                </c:pt>
                <c:pt idx="1306">
                  <c:v>17</c:v>
                </c:pt>
                <c:pt idx="1307">
                  <c:v>18</c:v>
                </c:pt>
                <c:pt idx="1308">
                  <c:v>19</c:v>
                </c:pt>
                <c:pt idx="1309">
                  <c:v>20</c:v>
                </c:pt>
                <c:pt idx="1310">
                  <c:v>21</c:v>
                </c:pt>
                <c:pt idx="1311">
                  <c:v>1</c:v>
                </c:pt>
                <c:pt idx="1312">
                  <c:v>2</c:v>
                </c:pt>
                <c:pt idx="1313">
                  <c:v>3</c:v>
                </c:pt>
                <c:pt idx="1314">
                  <c:v>4</c:v>
                </c:pt>
                <c:pt idx="1315">
                  <c:v>5</c:v>
                </c:pt>
                <c:pt idx="1316">
                  <c:v>6</c:v>
                </c:pt>
                <c:pt idx="1317">
                  <c:v>7</c:v>
                </c:pt>
                <c:pt idx="1318">
                  <c:v>8</c:v>
                </c:pt>
                <c:pt idx="1319">
                  <c:v>9</c:v>
                </c:pt>
                <c:pt idx="1320">
                  <c:v>10</c:v>
                </c:pt>
                <c:pt idx="1321">
                  <c:v>11</c:v>
                </c:pt>
                <c:pt idx="1322">
                  <c:v>12</c:v>
                </c:pt>
                <c:pt idx="1323">
                  <c:v>13</c:v>
                </c:pt>
                <c:pt idx="1324">
                  <c:v>14</c:v>
                </c:pt>
                <c:pt idx="1325">
                  <c:v>15</c:v>
                </c:pt>
                <c:pt idx="1326">
                  <c:v>16</c:v>
                </c:pt>
                <c:pt idx="1327">
                  <c:v>17</c:v>
                </c:pt>
                <c:pt idx="1328">
                  <c:v>18</c:v>
                </c:pt>
                <c:pt idx="1329">
                  <c:v>19</c:v>
                </c:pt>
                <c:pt idx="1330">
                  <c:v>20</c:v>
                </c:pt>
                <c:pt idx="1331">
                  <c:v>21</c:v>
                </c:pt>
                <c:pt idx="1332">
                  <c:v>22</c:v>
                </c:pt>
                <c:pt idx="1333">
                  <c:v>1</c:v>
                </c:pt>
                <c:pt idx="1334">
                  <c:v>2</c:v>
                </c:pt>
                <c:pt idx="1335">
                  <c:v>3</c:v>
                </c:pt>
                <c:pt idx="1336">
                  <c:v>4</c:v>
                </c:pt>
                <c:pt idx="1337">
                  <c:v>5</c:v>
                </c:pt>
                <c:pt idx="1338">
                  <c:v>6</c:v>
                </c:pt>
                <c:pt idx="1339">
                  <c:v>7</c:v>
                </c:pt>
                <c:pt idx="1340">
                  <c:v>8</c:v>
                </c:pt>
                <c:pt idx="1341">
                  <c:v>9</c:v>
                </c:pt>
                <c:pt idx="1342">
                  <c:v>10</c:v>
                </c:pt>
                <c:pt idx="1343">
                  <c:v>11</c:v>
                </c:pt>
                <c:pt idx="1344">
                  <c:v>12</c:v>
                </c:pt>
                <c:pt idx="1345">
                  <c:v>13</c:v>
                </c:pt>
                <c:pt idx="1346">
                  <c:v>14</c:v>
                </c:pt>
                <c:pt idx="1347">
                  <c:v>15</c:v>
                </c:pt>
                <c:pt idx="1348">
                  <c:v>16</c:v>
                </c:pt>
                <c:pt idx="1349">
                  <c:v>17</c:v>
                </c:pt>
                <c:pt idx="1350">
                  <c:v>18</c:v>
                </c:pt>
                <c:pt idx="1351">
                  <c:v>19</c:v>
                </c:pt>
                <c:pt idx="1352">
                  <c:v>20</c:v>
                </c:pt>
                <c:pt idx="1353">
                  <c:v>21</c:v>
                </c:pt>
                <c:pt idx="1354">
                  <c:v>1</c:v>
                </c:pt>
                <c:pt idx="1355">
                  <c:v>2</c:v>
                </c:pt>
                <c:pt idx="1356">
                  <c:v>3</c:v>
                </c:pt>
                <c:pt idx="1357">
                  <c:v>4</c:v>
                </c:pt>
                <c:pt idx="1358">
                  <c:v>5</c:v>
                </c:pt>
                <c:pt idx="1359">
                  <c:v>6</c:v>
                </c:pt>
                <c:pt idx="1360">
                  <c:v>7</c:v>
                </c:pt>
                <c:pt idx="1361">
                  <c:v>8</c:v>
                </c:pt>
                <c:pt idx="1362">
                  <c:v>9</c:v>
                </c:pt>
                <c:pt idx="1363">
                  <c:v>10</c:v>
                </c:pt>
                <c:pt idx="1364">
                  <c:v>11</c:v>
                </c:pt>
                <c:pt idx="1365">
                  <c:v>12</c:v>
                </c:pt>
                <c:pt idx="1366">
                  <c:v>13</c:v>
                </c:pt>
                <c:pt idx="1367">
                  <c:v>14</c:v>
                </c:pt>
                <c:pt idx="1368">
                  <c:v>15</c:v>
                </c:pt>
                <c:pt idx="1369">
                  <c:v>16</c:v>
                </c:pt>
                <c:pt idx="1370">
                  <c:v>17</c:v>
                </c:pt>
                <c:pt idx="1371">
                  <c:v>18</c:v>
                </c:pt>
                <c:pt idx="1372">
                  <c:v>19</c:v>
                </c:pt>
                <c:pt idx="1373">
                  <c:v>20</c:v>
                </c:pt>
                <c:pt idx="1374">
                  <c:v>21</c:v>
                </c:pt>
                <c:pt idx="1375">
                  <c:v>1</c:v>
                </c:pt>
                <c:pt idx="1376">
                  <c:v>2</c:v>
                </c:pt>
                <c:pt idx="1377">
                  <c:v>3</c:v>
                </c:pt>
                <c:pt idx="1378">
                  <c:v>4</c:v>
                </c:pt>
                <c:pt idx="1379">
                  <c:v>5</c:v>
                </c:pt>
                <c:pt idx="1380">
                  <c:v>6</c:v>
                </c:pt>
                <c:pt idx="1381">
                  <c:v>7</c:v>
                </c:pt>
                <c:pt idx="1382">
                  <c:v>8</c:v>
                </c:pt>
                <c:pt idx="1383">
                  <c:v>9</c:v>
                </c:pt>
                <c:pt idx="1384">
                  <c:v>10</c:v>
                </c:pt>
                <c:pt idx="1385">
                  <c:v>11</c:v>
                </c:pt>
                <c:pt idx="1386">
                  <c:v>12</c:v>
                </c:pt>
                <c:pt idx="1387">
                  <c:v>13</c:v>
                </c:pt>
                <c:pt idx="1388">
                  <c:v>14</c:v>
                </c:pt>
                <c:pt idx="1389">
                  <c:v>15</c:v>
                </c:pt>
                <c:pt idx="1390">
                  <c:v>16</c:v>
                </c:pt>
                <c:pt idx="1391">
                  <c:v>17</c:v>
                </c:pt>
                <c:pt idx="1392">
                  <c:v>18</c:v>
                </c:pt>
                <c:pt idx="1393">
                  <c:v>19</c:v>
                </c:pt>
                <c:pt idx="1394">
                  <c:v>20</c:v>
                </c:pt>
                <c:pt idx="1395">
                  <c:v>21</c:v>
                </c:pt>
                <c:pt idx="1396">
                  <c:v>22</c:v>
                </c:pt>
                <c:pt idx="1397">
                  <c:v>23</c:v>
                </c:pt>
                <c:pt idx="1398">
                  <c:v>1</c:v>
                </c:pt>
                <c:pt idx="1399">
                  <c:v>2</c:v>
                </c:pt>
                <c:pt idx="1400">
                  <c:v>3</c:v>
                </c:pt>
                <c:pt idx="1401">
                  <c:v>4</c:v>
                </c:pt>
                <c:pt idx="1402">
                  <c:v>5</c:v>
                </c:pt>
                <c:pt idx="1403">
                  <c:v>6</c:v>
                </c:pt>
                <c:pt idx="1404">
                  <c:v>7</c:v>
                </c:pt>
                <c:pt idx="1405">
                  <c:v>8</c:v>
                </c:pt>
                <c:pt idx="1406">
                  <c:v>9</c:v>
                </c:pt>
                <c:pt idx="1407">
                  <c:v>10</c:v>
                </c:pt>
                <c:pt idx="1408">
                  <c:v>11</c:v>
                </c:pt>
                <c:pt idx="1409">
                  <c:v>12</c:v>
                </c:pt>
                <c:pt idx="1410">
                  <c:v>13</c:v>
                </c:pt>
                <c:pt idx="1411">
                  <c:v>14</c:v>
                </c:pt>
                <c:pt idx="1412">
                  <c:v>15</c:v>
                </c:pt>
                <c:pt idx="1413">
                  <c:v>16</c:v>
                </c:pt>
                <c:pt idx="1414">
                  <c:v>17</c:v>
                </c:pt>
                <c:pt idx="1415">
                  <c:v>18</c:v>
                </c:pt>
                <c:pt idx="1416">
                  <c:v>19</c:v>
                </c:pt>
                <c:pt idx="1417">
                  <c:v>1</c:v>
                </c:pt>
                <c:pt idx="1418">
                  <c:v>2</c:v>
                </c:pt>
                <c:pt idx="1419">
                  <c:v>3</c:v>
                </c:pt>
                <c:pt idx="1420">
                  <c:v>4</c:v>
                </c:pt>
                <c:pt idx="1421">
                  <c:v>5</c:v>
                </c:pt>
                <c:pt idx="1422">
                  <c:v>6</c:v>
                </c:pt>
                <c:pt idx="1423">
                  <c:v>7</c:v>
                </c:pt>
                <c:pt idx="1424">
                  <c:v>8</c:v>
                </c:pt>
                <c:pt idx="1425">
                  <c:v>9</c:v>
                </c:pt>
                <c:pt idx="1426">
                  <c:v>10</c:v>
                </c:pt>
                <c:pt idx="1427">
                  <c:v>11</c:v>
                </c:pt>
                <c:pt idx="1428">
                  <c:v>12</c:v>
                </c:pt>
                <c:pt idx="1429">
                  <c:v>13</c:v>
                </c:pt>
                <c:pt idx="1430">
                  <c:v>14</c:v>
                </c:pt>
                <c:pt idx="1431">
                  <c:v>15</c:v>
                </c:pt>
                <c:pt idx="1432">
                  <c:v>16</c:v>
                </c:pt>
                <c:pt idx="1433">
                  <c:v>17</c:v>
                </c:pt>
                <c:pt idx="1434">
                  <c:v>18</c:v>
                </c:pt>
                <c:pt idx="1435">
                  <c:v>19</c:v>
                </c:pt>
                <c:pt idx="1436">
                  <c:v>20</c:v>
                </c:pt>
                <c:pt idx="1437">
                  <c:v>21</c:v>
                </c:pt>
                <c:pt idx="1438">
                  <c:v>22</c:v>
                </c:pt>
                <c:pt idx="1439">
                  <c:v>1</c:v>
                </c:pt>
                <c:pt idx="1440">
                  <c:v>2</c:v>
                </c:pt>
                <c:pt idx="1441">
                  <c:v>3</c:v>
                </c:pt>
                <c:pt idx="1442">
                  <c:v>4</c:v>
                </c:pt>
                <c:pt idx="1443">
                  <c:v>5</c:v>
                </c:pt>
                <c:pt idx="1444">
                  <c:v>6</c:v>
                </c:pt>
                <c:pt idx="1445">
                  <c:v>7</c:v>
                </c:pt>
                <c:pt idx="1446">
                  <c:v>8</c:v>
                </c:pt>
                <c:pt idx="1447">
                  <c:v>9</c:v>
                </c:pt>
                <c:pt idx="1448">
                  <c:v>10</c:v>
                </c:pt>
                <c:pt idx="1449">
                  <c:v>11</c:v>
                </c:pt>
                <c:pt idx="1450">
                  <c:v>12</c:v>
                </c:pt>
                <c:pt idx="1451">
                  <c:v>13</c:v>
                </c:pt>
                <c:pt idx="1452">
                  <c:v>14</c:v>
                </c:pt>
                <c:pt idx="1453">
                  <c:v>15</c:v>
                </c:pt>
                <c:pt idx="1454">
                  <c:v>16</c:v>
                </c:pt>
                <c:pt idx="1455">
                  <c:v>17</c:v>
                </c:pt>
                <c:pt idx="1456">
                  <c:v>18</c:v>
                </c:pt>
                <c:pt idx="1457">
                  <c:v>19</c:v>
                </c:pt>
                <c:pt idx="1458">
                  <c:v>20</c:v>
                </c:pt>
                <c:pt idx="1459">
                  <c:v>1</c:v>
                </c:pt>
                <c:pt idx="1460">
                  <c:v>2</c:v>
                </c:pt>
                <c:pt idx="1461">
                  <c:v>3</c:v>
                </c:pt>
                <c:pt idx="1462">
                  <c:v>4</c:v>
                </c:pt>
                <c:pt idx="1463">
                  <c:v>5</c:v>
                </c:pt>
                <c:pt idx="1464">
                  <c:v>6</c:v>
                </c:pt>
                <c:pt idx="1465">
                  <c:v>7</c:v>
                </c:pt>
                <c:pt idx="1466">
                  <c:v>8</c:v>
                </c:pt>
                <c:pt idx="1467">
                  <c:v>9</c:v>
                </c:pt>
                <c:pt idx="1468">
                  <c:v>10</c:v>
                </c:pt>
                <c:pt idx="1469">
                  <c:v>11</c:v>
                </c:pt>
                <c:pt idx="1470">
                  <c:v>12</c:v>
                </c:pt>
                <c:pt idx="1471">
                  <c:v>13</c:v>
                </c:pt>
                <c:pt idx="1472">
                  <c:v>14</c:v>
                </c:pt>
                <c:pt idx="1473">
                  <c:v>15</c:v>
                </c:pt>
                <c:pt idx="1474">
                  <c:v>16</c:v>
                </c:pt>
                <c:pt idx="1475">
                  <c:v>17</c:v>
                </c:pt>
                <c:pt idx="1476">
                  <c:v>18</c:v>
                </c:pt>
                <c:pt idx="1477">
                  <c:v>19</c:v>
                </c:pt>
                <c:pt idx="1478">
                  <c:v>20</c:v>
                </c:pt>
                <c:pt idx="1479">
                  <c:v>1</c:v>
                </c:pt>
                <c:pt idx="1480">
                  <c:v>2</c:v>
                </c:pt>
                <c:pt idx="1481">
                  <c:v>3</c:v>
                </c:pt>
                <c:pt idx="1482">
                  <c:v>4</c:v>
                </c:pt>
                <c:pt idx="1483">
                  <c:v>5</c:v>
                </c:pt>
                <c:pt idx="1484">
                  <c:v>6</c:v>
                </c:pt>
                <c:pt idx="1485">
                  <c:v>7</c:v>
                </c:pt>
                <c:pt idx="1486">
                  <c:v>8</c:v>
                </c:pt>
                <c:pt idx="1487">
                  <c:v>9</c:v>
                </c:pt>
                <c:pt idx="1488">
                  <c:v>10</c:v>
                </c:pt>
                <c:pt idx="1489">
                  <c:v>11</c:v>
                </c:pt>
                <c:pt idx="1490">
                  <c:v>12</c:v>
                </c:pt>
                <c:pt idx="1491">
                  <c:v>13</c:v>
                </c:pt>
                <c:pt idx="1492">
                  <c:v>14</c:v>
                </c:pt>
                <c:pt idx="1493">
                  <c:v>15</c:v>
                </c:pt>
                <c:pt idx="1494">
                  <c:v>16</c:v>
                </c:pt>
                <c:pt idx="1495">
                  <c:v>17</c:v>
                </c:pt>
                <c:pt idx="1496">
                  <c:v>18</c:v>
                </c:pt>
                <c:pt idx="1497">
                  <c:v>19</c:v>
                </c:pt>
                <c:pt idx="1498">
                  <c:v>20</c:v>
                </c:pt>
                <c:pt idx="1499">
                  <c:v>21</c:v>
                </c:pt>
                <c:pt idx="1500">
                  <c:v>1</c:v>
                </c:pt>
                <c:pt idx="1501">
                  <c:v>2</c:v>
                </c:pt>
                <c:pt idx="1502">
                  <c:v>3</c:v>
                </c:pt>
                <c:pt idx="1503">
                  <c:v>4</c:v>
                </c:pt>
                <c:pt idx="1504">
                  <c:v>5</c:v>
                </c:pt>
                <c:pt idx="1505">
                  <c:v>6</c:v>
                </c:pt>
                <c:pt idx="1506">
                  <c:v>7</c:v>
                </c:pt>
                <c:pt idx="1507">
                  <c:v>8</c:v>
                </c:pt>
                <c:pt idx="1508">
                  <c:v>9</c:v>
                </c:pt>
                <c:pt idx="1509">
                  <c:v>10</c:v>
                </c:pt>
                <c:pt idx="1510">
                  <c:v>11</c:v>
                </c:pt>
                <c:pt idx="1511">
                  <c:v>12</c:v>
                </c:pt>
                <c:pt idx="1512">
                  <c:v>13</c:v>
                </c:pt>
                <c:pt idx="1513">
                  <c:v>14</c:v>
                </c:pt>
                <c:pt idx="1514">
                  <c:v>15</c:v>
                </c:pt>
                <c:pt idx="1515">
                  <c:v>16</c:v>
                </c:pt>
                <c:pt idx="1516">
                  <c:v>17</c:v>
                </c:pt>
                <c:pt idx="1517">
                  <c:v>18</c:v>
                </c:pt>
                <c:pt idx="1518">
                  <c:v>19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4</c:v>
                </c:pt>
                <c:pt idx="1523">
                  <c:v>5</c:v>
                </c:pt>
                <c:pt idx="1524">
                  <c:v>6</c:v>
                </c:pt>
                <c:pt idx="1525">
                  <c:v>7</c:v>
                </c:pt>
                <c:pt idx="1526">
                  <c:v>8</c:v>
                </c:pt>
                <c:pt idx="1527">
                  <c:v>9</c:v>
                </c:pt>
                <c:pt idx="1528">
                  <c:v>10</c:v>
                </c:pt>
                <c:pt idx="1529">
                  <c:v>11</c:v>
                </c:pt>
                <c:pt idx="1530">
                  <c:v>12</c:v>
                </c:pt>
                <c:pt idx="1531">
                  <c:v>13</c:v>
                </c:pt>
                <c:pt idx="1532">
                  <c:v>14</c:v>
                </c:pt>
                <c:pt idx="1533">
                  <c:v>15</c:v>
                </c:pt>
                <c:pt idx="1534">
                  <c:v>16</c:v>
                </c:pt>
                <c:pt idx="1535">
                  <c:v>17</c:v>
                </c:pt>
                <c:pt idx="1536">
                  <c:v>18</c:v>
                </c:pt>
                <c:pt idx="1537">
                  <c:v>19</c:v>
                </c:pt>
                <c:pt idx="1538">
                  <c:v>20</c:v>
                </c:pt>
                <c:pt idx="1539">
                  <c:v>21</c:v>
                </c:pt>
                <c:pt idx="1540">
                  <c:v>1</c:v>
                </c:pt>
                <c:pt idx="1541">
                  <c:v>2</c:v>
                </c:pt>
                <c:pt idx="1542">
                  <c:v>3</c:v>
                </c:pt>
                <c:pt idx="1543">
                  <c:v>4</c:v>
                </c:pt>
                <c:pt idx="1544">
                  <c:v>5</c:v>
                </c:pt>
                <c:pt idx="1545">
                  <c:v>6</c:v>
                </c:pt>
                <c:pt idx="1546">
                  <c:v>7</c:v>
                </c:pt>
                <c:pt idx="1547">
                  <c:v>8</c:v>
                </c:pt>
                <c:pt idx="1548">
                  <c:v>9</c:v>
                </c:pt>
                <c:pt idx="1549">
                  <c:v>10</c:v>
                </c:pt>
                <c:pt idx="1550">
                  <c:v>11</c:v>
                </c:pt>
                <c:pt idx="1551">
                  <c:v>12</c:v>
                </c:pt>
                <c:pt idx="1552">
                  <c:v>13</c:v>
                </c:pt>
                <c:pt idx="1553">
                  <c:v>14</c:v>
                </c:pt>
                <c:pt idx="1554">
                  <c:v>15</c:v>
                </c:pt>
                <c:pt idx="1555">
                  <c:v>16</c:v>
                </c:pt>
                <c:pt idx="1556">
                  <c:v>17</c:v>
                </c:pt>
                <c:pt idx="1557">
                  <c:v>18</c:v>
                </c:pt>
                <c:pt idx="1558">
                  <c:v>19</c:v>
                </c:pt>
                <c:pt idx="1559">
                  <c:v>20</c:v>
                </c:pt>
                <c:pt idx="1560">
                  <c:v>21</c:v>
                </c:pt>
                <c:pt idx="1561">
                  <c:v>22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4</c:v>
                </c:pt>
                <c:pt idx="1566">
                  <c:v>5</c:v>
                </c:pt>
                <c:pt idx="1567">
                  <c:v>6</c:v>
                </c:pt>
                <c:pt idx="1568">
                  <c:v>7</c:v>
                </c:pt>
                <c:pt idx="1569">
                  <c:v>8</c:v>
                </c:pt>
                <c:pt idx="1570">
                  <c:v>9</c:v>
                </c:pt>
                <c:pt idx="1571">
                  <c:v>10</c:v>
                </c:pt>
                <c:pt idx="1572">
                  <c:v>11</c:v>
                </c:pt>
                <c:pt idx="1573">
                  <c:v>12</c:v>
                </c:pt>
                <c:pt idx="1574">
                  <c:v>13</c:v>
                </c:pt>
                <c:pt idx="1575">
                  <c:v>14</c:v>
                </c:pt>
                <c:pt idx="1576">
                  <c:v>15</c:v>
                </c:pt>
                <c:pt idx="1577">
                  <c:v>16</c:v>
                </c:pt>
                <c:pt idx="1578">
                  <c:v>17</c:v>
                </c:pt>
                <c:pt idx="1579">
                  <c:v>18</c:v>
                </c:pt>
                <c:pt idx="1580">
                  <c:v>19</c:v>
                </c:pt>
                <c:pt idx="1581">
                  <c:v>20</c:v>
                </c:pt>
                <c:pt idx="1582">
                  <c:v>21</c:v>
                </c:pt>
                <c:pt idx="1583">
                  <c:v>22</c:v>
                </c:pt>
                <c:pt idx="1584">
                  <c:v>1</c:v>
                </c:pt>
                <c:pt idx="1585">
                  <c:v>2</c:v>
                </c:pt>
                <c:pt idx="1586">
                  <c:v>3</c:v>
                </c:pt>
                <c:pt idx="1587">
                  <c:v>4</c:v>
                </c:pt>
                <c:pt idx="1588">
                  <c:v>5</c:v>
                </c:pt>
                <c:pt idx="1589">
                  <c:v>6</c:v>
                </c:pt>
                <c:pt idx="1590">
                  <c:v>7</c:v>
                </c:pt>
                <c:pt idx="1591">
                  <c:v>8</c:v>
                </c:pt>
                <c:pt idx="1592">
                  <c:v>9</c:v>
                </c:pt>
                <c:pt idx="1593">
                  <c:v>10</c:v>
                </c:pt>
                <c:pt idx="1594">
                  <c:v>11</c:v>
                </c:pt>
                <c:pt idx="1595">
                  <c:v>12</c:v>
                </c:pt>
                <c:pt idx="1596">
                  <c:v>13</c:v>
                </c:pt>
                <c:pt idx="1597">
                  <c:v>14</c:v>
                </c:pt>
                <c:pt idx="1598">
                  <c:v>15</c:v>
                </c:pt>
                <c:pt idx="1599">
                  <c:v>16</c:v>
                </c:pt>
                <c:pt idx="1600">
                  <c:v>17</c:v>
                </c:pt>
                <c:pt idx="1601">
                  <c:v>18</c:v>
                </c:pt>
                <c:pt idx="1602">
                  <c:v>19</c:v>
                </c:pt>
                <c:pt idx="1603">
                  <c:v>20</c:v>
                </c:pt>
                <c:pt idx="1604">
                  <c:v>1</c:v>
                </c:pt>
                <c:pt idx="1605">
                  <c:v>2</c:v>
                </c:pt>
                <c:pt idx="1606">
                  <c:v>3</c:v>
                </c:pt>
                <c:pt idx="1607">
                  <c:v>4</c:v>
                </c:pt>
                <c:pt idx="1608">
                  <c:v>5</c:v>
                </c:pt>
                <c:pt idx="1609">
                  <c:v>6</c:v>
                </c:pt>
                <c:pt idx="1610">
                  <c:v>7</c:v>
                </c:pt>
                <c:pt idx="1611">
                  <c:v>8</c:v>
                </c:pt>
                <c:pt idx="1612">
                  <c:v>9</c:v>
                </c:pt>
                <c:pt idx="1613">
                  <c:v>10</c:v>
                </c:pt>
                <c:pt idx="1614">
                  <c:v>11</c:v>
                </c:pt>
                <c:pt idx="1615">
                  <c:v>12</c:v>
                </c:pt>
                <c:pt idx="1616">
                  <c:v>13</c:v>
                </c:pt>
                <c:pt idx="1617">
                  <c:v>14</c:v>
                </c:pt>
                <c:pt idx="1618">
                  <c:v>15</c:v>
                </c:pt>
                <c:pt idx="1619">
                  <c:v>16</c:v>
                </c:pt>
                <c:pt idx="1620">
                  <c:v>17</c:v>
                </c:pt>
                <c:pt idx="1621">
                  <c:v>18</c:v>
                </c:pt>
                <c:pt idx="1622">
                  <c:v>19</c:v>
                </c:pt>
                <c:pt idx="1623">
                  <c:v>20</c:v>
                </c:pt>
                <c:pt idx="1624">
                  <c:v>21</c:v>
                </c:pt>
                <c:pt idx="1625">
                  <c:v>22</c:v>
                </c:pt>
                <c:pt idx="1626">
                  <c:v>1</c:v>
                </c:pt>
                <c:pt idx="1627">
                  <c:v>2</c:v>
                </c:pt>
                <c:pt idx="1628">
                  <c:v>3</c:v>
                </c:pt>
                <c:pt idx="1629">
                  <c:v>4</c:v>
                </c:pt>
                <c:pt idx="1630">
                  <c:v>5</c:v>
                </c:pt>
                <c:pt idx="1631">
                  <c:v>6</c:v>
                </c:pt>
                <c:pt idx="1632">
                  <c:v>7</c:v>
                </c:pt>
                <c:pt idx="1633">
                  <c:v>8</c:v>
                </c:pt>
                <c:pt idx="1634">
                  <c:v>9</c:v>
                </c:pt>
                <c:pt idx="1635">
                  <c:v>10</c:v>
                </c:pt>
                <c:pt idx="1636">
                  <c:v>11</c:v>
                </c:pt>
                <c:pt idx="1637">
                  <c:v>12</c:v>
                </c:pt>
                <c:pt idx="1638">
                  <c:v>13</c:v>
                </c:pt>
                <c:pt idx="1639">
                  <c:v>14</c:v>
                </c:pt>
                <c:pt idx="1640">
                  <c:v>15</c:v>
                </c:pt>
                <c:pt idx="1641">
                  <c:v>16</c:v>
                </c:pt>
                <c:pt idx="1642">
                  <c:v>17</c:v>
                </c:pt>
                <c:pt idx="1643">
                  <c:v>18</c:v>
                </c:pt>
                <c:pt idx="1644">
                  <c:v>19</c:v>
                </c:pt>
                <c:pt idx="1645">
                  <c:v>20</c:v>
                </c:pt>
                <c:pt idx="1646">
                  <c:v>21</c:v>
                </c:pt>
                <c:pt idx="1647">
                  <c:v>22</c:v>
                </c:pt>
                <c:pt idx="1648">
                  <c:v>1</c:v>
                </c:pt>
                <c:pt idx="1649">
                  <c:v>2</c:v>
                </c:pt>
                <c:pt idx="1650">
                  <c:v>3</c:v>
                </c:pt>
                <c:pt idx="1651">
                  <c:v>4</c:v>
                </c:pt>
                <c:pt idx="1652">
                  <c:v>5</c:v>
                </c:pt>
                <c:pt idx="1653">
                  <c:v>6</c:v>
                </c:pt>
                <c:pt idx="1654">
                  <c:v>7</c:v>
                </c:pt>
                <c:pt idx="1655">
                  <c:v>8</c:v>
                </c:pt>
                <c:pt idx="1656">
                  <c:v>9</c:v>
                </c:pt>
                <c:pt idx="1657">
                  <c:v>10</c:v>
                </c:pt>
                <c:pt idx="1658">
                  <c:v>11</c:v>
                </c:pt>
                <c:pt idx="1659">
                  <c:v>12</c:v>
                </c:pt>
                <c:pt idx="1660">
                  <c:v>13</c:v>
                </c:pt>
                <c:pt idx="1661">
                  <c:v>14</c:v>
                </c:pt>
                <c:pt idx="1662">
                  <c:v>15</c:v>
                </c:pt>
                <c:pt idx="1663">
                  <c:v>16</c:v>
                </c:pt>
                <c:pt idx="1664">
                  <c:v>17</c:v>
                </c:pt>
                <c:pt idx="1665">
                  <c:v>18</c:v>
                </c:pt>
                <c:pt idx="1666">
                  <c:v>19</c:v>
                </c:pt>
                <c:pt idx="1667">
                  <c:v>20</c:v>
                </c:pt>
                <c:pt idx="1668">
                  <c:v>1</c:v>
                </c:pt>
                <c:pt idx="1669">
                  <c:v>2</c:v>
                </c:pt>
                <c:pt idx="1670">
                  <c:v>3</c:v>
                </c:pt>
                <c:pt idx="1671">
                  <c:v>4</c:v>
                </c:pt>
                <c:pt idx="1672">
                  <c:v>5</c:v>
                </c:pt>
                <c:pt idx="1673">
                  <c:v>6</c:v>
                </c:pt>
                <c:pt idx="1674">
                  <c:v>7</c:v>
                </c:pt>
                <c:pt idx="1675">
                  <c:v>8</c:v>
                </c:pt>
                <c:pt idx="1676">
                  <c:v>9</c:v>
                </c:pt>
                <c:pt idx="1677">
                  <c:v>10</c:v>
                </c:pt>
                <c:pt idx="1678">
                  <c:v>11</c:v>
                </c:pt>
                <c:pt idx="1679">
                  <c:v>12</c:v>
                </c:pt>
                <c:pt idx="1680">
                  <c:v>13</c:v>
                </c:pt>
                <c:pt idx="1681">
                  <c:v>14</c:v>
                </c:pt>
                <c:pt idx="1682">
                  <c:v>15</c:v>
                </c:pt>
                <c:pt idx="1683">
                  <c:v>16</c:v>
                </c:pt>
                <c:pt idx="1684">
                  <c:v>17</c:v>
                </c:pt>
                <c:pt idx="1685">
                  <c:v>18</c:v>
                </c:pt>
                <c:pt idx="1686">
                  <c:v>19</c:v>
                </c:pt>
                <c:pt idx="1687">
                  <c:v>20</c:v>
                </c:pt>
                <c:pt idx="1688">
                  <c:v>21</c:v>
                </c:pt>
                <c:pt idx="1689">
                  <c:v>22</c:v>
                </c:pt>
                <c:pt idx="1690">
                  <c:v>1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5</c:v>
                </c:pt>
                <c:pt idx="1695">
                  <c:v>6</c:v>
                </c:pt>
                <c:pt idx="1696">
                  <c:v>7</c:v>
                </c:pt>
                <c:pt idx="1697">
                  <c:v>8</c:v>
                </c:pt>
                <c:pt idx="1698">
                  <c:v>9</c:v>
                </c:pt>
                <c:pt idx="1699">
                  <c:v>10</c:v>
                </c:pt>
                <c:pt idx="1700">
                  <c:v>11</c:v>
                </c:pt>
                <c:pt idx="1701">
                  <c:v>12</c:v>
                </c:pt>
                <c:pt idx="1702">
                  <c:v>13</c:v>
                </c:pt>
                <c:pt idx="1703">
                  <c:v>14</c:v>
                </c:pt>
                <c:pt idx="1704">
                  <c:v>15</c:v>
                </c:pt>
                <c:pt idx="1705">
                  <c:v>16</c:v>
                </c:pt>
                <c:pt idx="1706">
                  <c:v>17</c:v>
                </c:pt>
                <c:pt idx="1707">
                  <c:v>18</c:v>
                </c:pt>
                <c:pt idx="1708">
                  <c:v>19</c:v>
                </c:pt>
                <c:pt idx="1709">
                  <c:v>1</c:v>
                </c:pt>
                <c:pt idx="1710">
                  <c:v>2</c:v>
                </c:pt>
                <c:pt idx="1711">
                  <c:v>3</c:v>
                </c:pt>
                <c:pt idx="1712">
                  <c:v>4</c:v>
                </c:pt>
                <c:pt idx="1713">
                  <c:v>5</c:v>
                </c:pt>
                <c:pt idx="1714">
                  <c:v>6</c:v>
                </c:pt>
                <c:pt idx="1715">
                  <c:v>7</c:v>
                </c:pt>
                <c:pt idx="1716">
                  <c:v>8</c:v>
                </c:pt>
                <c:pt idx="1717">
                  <c:v>9</c:v>
                </c:pt>
                <c:pt idx="1718">
                  <c:v>10</c:v>
                </c:pt>
                <c:pt idx="1719">
                  <c:v>11</c:v>
                </c:pt>
                <c:pt idx="1720">
                  <c:v>12</c:v>
                </c:pt>
                <c:pt idx="1721">
                  <c:v>13</c:v>
                </c:pt>
                <c:pt idx="1722">
                  <c:v>14</c:v>
                </c:pt>
                <c:pt idx="1723">
                  <c:v>15</c:v>
                </c:pt>
                <c:pt idx="1724">
                  <c:v>16</c:v>
                </c:pt>
                <c:pt idx="1725">
                  <c:v>17</c:v>
                </c:pt>
                <c:pt idx="1726">
                  <c:v>18</c:v>
                </c:pt>
                <c:pt idx="1727">
                  <c:v>19</c:v>
                </c:pt>
              </c:numCache>
            </c:numRef>
          </c:xVal>
          <c:yVal>
            <c:numRef>
              <c:f>'daily-model-data'!#REF!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1E-4AD0-AEC7-5EB7A4FD7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04936"/>
        <c:axId val="920806904"/>
      </c:scatterChart>
      <c:valAx>
        <c:axId val="920804936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06904"/>
        <c:crosses val="autoZero"/>
        <c:crossBetween val="midCat"/>
        <c:majorUnit val="3"/>
      </c:valAx>
      <c:valAx>
        <c:axId val="92080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049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</a:t>
            </a:r>
            <a:r>
              <a:rPr lang="en-US" baseline="0"/>
              <a:t> &amp; </a:t>
            </a:r>
            <a:r>
              <a:rPr lang="en-US"/>
              <a:t>Employment Taxes Withheld</a:t>
            </a:r>
          </a:p>
        </c:rich>
      </c:tx>
      <c:layout>
        <c:manualLayout>
          <c:xMode val="edge"/>
          <c:yMode val="edge"/>
          <c:x val="0.20863270997375327"/>
          <c:y val="4.44444444444444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58128280839896"/>
          <c:y val="4.8888888888888891E-2"/>
          <c:w val="0.84479371719160101"/>
          <c:h val="0.8480076990376203"/>
        </c:manualLayout>
      </c:layout>
      <c:lineChart>
        <c:grouping val="standard"/>
        <c:varyColors val="0"/>
        <c:ser>
          <c:idx val="0"/>
          <c:order val="0"/>
          <c:tx>
            <c:strRef>
              <c:f>'daily-predicted-data'!$CI$1</c:f>
              <c:strCache>
                <c:ptCount val="1"/>
                <c:pt idx="0">
                  <c:v> Daily Forecast 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'daily-predicted-data'!$CI$2:$CI$255</c:f>
              <c:numCache>
                <c:formatCode>"$"#,##0.00</c:formatCode>
                <c:ptCount val="254"/>
                <c:pt idx="0">
                  <c:v>35384.35797488258</c:v>
                </c:pt>
                <c:pt idx="1">
                  <c:v>13717.042926341208</c:v>
                </c:pt>
                <c:pt idx="2">
                  <c:v>17333.016347024732</c:v>
                </c:pt>
                <c:pt idx="3">
                  <c:v>2802.3306130373567</c:v>
                </c:pt>
                <c:pt idx="4">
                  <c:v>9888.4839840433924</c:v>
                </c:pt>
                <c:pt idx="5">
                  <c:v>3299.576355040685</c:v>
                </c:pt>
                <c:pt idx="6">
                  <c:v>8942.9191794304443</c:v>
                </c:pt>
                <c:pt idx="7">
                  <c:v>17977.779791966441</c:v>
                </c:pt>
                <c:pt idx="8">
                  <c:v>2802.3306130373567</c:v>
                </c:pt>
                <c:pt idx="9">
                  <c:v>13540.169101064488</c:v>
                </c:pt>
                <c:pt idx="10">
                  <c:v>13254.73069227739</c:v>
                </c:pt>
                <c:pt idx="11">
                  <c:v>10159.745520196102</c:v>
                </c:pt>
                <c:pt idx="12">
                  <c:v>17977.779791966441</c:v>
                </c:pt>
                <c:pt idx="13">
                  <c:v>4186.5502527385479</c:v>
                </c:pt>
                <c:pt idx="14">
                  <c:v>9001.5100863455282</c:v>
                </c:pt>
                <c:pt idx="15">
                  <c:v>8942.9191794304443</c:v>
                </c:pt>
                <c:pt idx="16">
                  <c:v>17977.779791966441</c:v>
                </c:pt>
                <c:pt idx="17">
                  <c:v>2802.3306130373567</c:v>
                </c:pt>
                <c:pt idx="18">
                  <c:v>9888.4839840433924</c:v>
                </c:pt>
                <c:pt idx="19">
                  <c:v>3299.576355040685</c:v>
                </c:pt>
                <c:pt idx="20">
                  <c:v>11245.555125817102</c:v>
                </c:pt>
                <c:pt idx="21">
                  <c:v>39354.085105339429</c:v>
                </c:pt>
                <c:pt idx="22">
                  <c:v>6444.1322609145409</c:v>
                </c:pt>
                <c:pt idx="23">
                  <c:v>12954.957014780415</c:v>
                </c:pt>
                <c:pt idx="24">
                  <c:v>3375.6523783337975</c:v>
                </c:pt>
                <c:pt idx="25">
                  <c:v>9576.3711483937641</c:v>
                </c:pt>
                <c:pt idx="26">
                  <c:v>19503.577686849221</c:v>
                </c:pt>
                <c:pt idx="27">
                  <c:v>2829.2951745065006</c:v>
                </c:pt>
                <c:pt idx="28">
                  <c:v>10615.326536135164</c:v>
                </c:pt>
                <c:pt idx="29">
                  <c:v>3375.6523783337975</c:v>
                </c:pt>
                <c:pt idx="30">
                  <c:v>9576.3711483937641</c:v>
                </c:pt>
                <c:pt idx="31">
                  <c:v>34454.323624268407</c:v>
                </c:pt>
                <c:pt idx="32">
                  <c:v>5687.2386195095623</c:v>
                </c:pt>
                <c:pt idx="33">
                  <c:v>9640.7489024251099</c:v>
                </c:pt>
                <c:pt idx="34">
                  <c:v>9576.3711483937641</c:v>
                </c:pt>
                <c:pt idx="35">
                  <c:v>19503.577686849221</c:v>
                </c:pt>
                <c:pt idx="36">
                  <c:v>2829.2951745065006</c:v>
                </c:pt>
                <c:pt idx="37">
                  <c:v>10615.326536135164</c:v>
                </c:pt>
                <c:pt idx="38">
                  <c:v>3375.6523783337975</c:v>
                </c:pt>
                <c:pt idx="39">
                  <c:v>12106.431500507528</c:v>
                </c:pt>
                <c:pt idx="40">
                  <c:v>38334.744957997165</c:v>
                </c:pt>
                <c:pt idx="41">
                  <c:v>6768.147663282235</c:v>
                </c:pt>
                <c:pt idx="42">
                  <c:v>13013.206233658151</c:v>
                </c:pt>
                <c:pt idx="43">
                  <c:v>3824.920451190706</c:v>
                </c:pt>
                <c:pt idx="44">
                  <c:v>9772.5312933442219</c:v>
                </c:pt>
                <c:pt idx="45">
                  <c:v>19294.517925846136</c:v>
                </c:pt>
                <c:pt idx="46">
                  <c:v>3300.865071536633</c:v>
                </c:pt>
                <c:pt idx="47">
                  <c:v>10769.077429008568</c:v>
                </c:pt>
                <c:pt idx="48">
                  <c:v>3824.920451190706</c:v>
                </c:pt>
                <c:pt idx="49">
                  <c:v>9772.5312933442219</c:v>
                </c:pt>
                <c:pt idx="50">
                  <c:v>40285.895531437127</c:v>
                </c:pt>
                <c:pt idx="51">
                  <c:v>4583.2981546514093</c:v>
                </c:pt>
                <c:pt idx="52">
                  <c:v>10769.077429008568</c:v>
                </c:pt>
                <c:pt idx="53">
                  <c:v>3824.920451190706</c:v>
                </c:pt>
                <c:pt idx="54">
                  <c:v>9772.5312933442219</c:v>
                </c:pt>
                <c:pt idx="55">
                  <c:v>19294.517925846136</c:v>
                </c:pt>
                <c:pt idx="56">
                  <c:v>3300.865071536633</c:v>
                </c:pt>
                <c:pt idx="57">
                  <c:v>10769.077429008568</c:v>
                </c:pt>
                <c:pt idx="58">
                  <c:v>3824.920451190706</c:v>
                </c:pt>
                <c:pt idx="59">
                  <c:v>9772.5312933442219</c:v>
                </c:pt>
                <c:pt idx="60">
                  <c:v>19294.517925846136</c:v>
                </c:pt>
                <c:pt idx="61">
                  <c:v>5727.6505684362801</c:v>
                </c:pt>
                <c:pt idx="62">
                  <c:v>27675.79453937037</c:v>
                </c:pt>
                <c:pt idx="63">
                  <c:v>6646.9052114116912</c:v>
                </c:pt>
                <c:pt idx="64">
                  <c:v>9610.6199652212254</c:v>
                </c:pt>
                <c:pt idx="65">
                  <c:v>17217.768450855761</c:v>
                </c:pt>
                <c:pt idx="66">
                  <c:v>3131.5926863134509</c:v>
                </c:pt>
                <c:pt idx="67">
                  <c:v>9709.111460327018</c:v>
                </c:pt>
                <c:pt idx="68">
                  <c:v>3593.1467950217784</c:v>
                </c:pt>
                <c:pt idx="69">
                  <c:v>8831.4180307950119</c:v>
                </c:pt>
                <c:pt idx="70">
                  <c:v>17217.768450855761</c:v>
                </c:pt>
                <c:pt idx="71">
                  <c:v>3131.5926863134509</c:v>
                </c:pt>
                <c:pt idx="72">
                  <c:v>13098.683511119691</c:v>
                </c:pt>
                <c:pt idx="73">
                  <c:v>4414.3139862844146</c:v>
                </c:pt>
                <c:pt idx="74">
                  <c:v>14137.297477151667</c:v>
                </c:pt>
                <c:pt idx="75">
                  <c:v>17217.768450855761</c:v>
                </c:pt>
                <c:pt idx="76">
                  <c:v>3131.5926863134509</c:v>
                </c:pt>
                <c:pt idx="77">
                  <c:v>9709.111460327018</c:v>
                </c:pt>
                <c:pt idx="78">
                  <c:v>3593.1467950217784</c:v>
                </c:pt>
                <c:pt idx="79">
                  <c:v>8831.4180307950119</c:v>
                </c:pt>
                <c:pt idx="80">
                  <c:v>17217.768450855761</c:v>
                </c:pt>
                <c:pt idx="81">
                  <c:v>3131.5926863134509</c:v>
                </c:pt>
                <c:pt idx="82">
                  <c:v>9709.111460327018</c:v>
                </c:pt>
                <c:pt idx="83">
                  <c:v>5730.5026175823186</c:v>
                </c:pt>
                <c:pt idx="84">
                  <c:v>25742.288960422426</c:v>
                </c:pt>
                <c:pt idx="85">
                  <c:v>20202.555898061033</c:v>
                </c:pt>
                <c:pt idx="86">
                  <c:v>3195.7790578335512</c:v>
                </c:pt>
                <c:pt idx="87">
                  <c:v>10467.616349207954</c:v>
                </c:pt>
                <c:pt idx="88">
                  <c:v>2865.5881101196192</c:v>
                </c:pt>
                <c:pt idx="89">
                  <c:v>8310.7056386705317</c:v>
                </c:pt>
                <c:pt idx="90">
                  <c:v>17028.212162767537</c:v>
                </c:pt>
                <c:pt idx="91">
                  <c:v>2385.8083784900164</c:v>
                </c:pt>
                <c:pt idx="92">
                  <c:v>9223.0569971112545</c:v>
                </c:pt>
                <c:pt idx="93">
                  <c:v>2865.5881101196192</c:v>
                </c:pt>
                <c:pt idx="94">
                  <c:v>11834.123452932068</c:v>
                </c:pt>
                <c:pt idx="95">
                  <c:v>27807.77131971121</c:v>
                </c:pt>
                <c:pt idx="96">
                  <c:v>2385.8083784900164</c:v>
                </c:pt>
                <c:pt idx="97">
                  <c:v>9223.0569971112545</c:v>
                </c:pt>
                <c:pt idx="98">
                  <c:v>2865.5881101196192</c:v>
                </c:pt>
                <c:pt idx="99">
                  <c:v>8310.7056386705317</c:v>
                </c:pt>
                <c:pt idx="100">
                  <c:v>17028.212162767537</c:v>
                </c:pt>
                <c:pt idx="101">
                  <c:v>3721.4065971426899</c:v>
                </c:pt>
                <c:pt idx="102">
                  <c:v>8367.2385100881838</c:v>
                </c:pt>
                <c:pt idx="103">
                  <c:v>10532.460322676827</c:v>
                </c:pt>
                <c:pt idx="104">
                  <c:v>32492.140602622374</c:v>
                </c:pt>
                <c:pt idx="105">
                  <c:v>5913.2695833610323</c:v>
                </c:pt>
                <c:pt idx="106">
                  <c:v>11171.5685599677</c:v>
                </c:pt>
                <c:pt idx="107">
                  <c:v>3435.0912824119487</c:v>
                </c:pt>
                <c:pt idx="108">
                  <c:v>8442.9411932043731</c:v>
                </c:pt>
                <c:pt idx="109">
                  <c:v>16460.392430964857</c:v>
                </c:pt>
                <c:pt idx="110">
                  <c:v>2993.8400378532683</c:v>
                </c:pt>
                <c:pt idx="111">
                  <c:v>9282.0266022928063</c:v>
                </c:pt>
                <c:pt idx="112">
                  <c:v>3435.0912824119487</c:v>
                </c:pt>
                <c:pt idx="113">
                  <c:v>8442.9411932043731</c:v>
                </c:pt>
                <c:pt idx="114">
                  <c:v>19700.863824707223</c:v>
                </c:pt>
                <c:pt idx="115">
                  <c:v>12907.751735705608</c:v>
                </c:pt>
                <c:pt idx="116">
                  <c:v>9282.0266022928063</c:v>
                </c:pt>
                <c:pt idx="117">
                  <c:v>3435.0912824119487</c:v>
                </c:pt>
                <c:pt idx="118">
                  <c:v>8442.9411932043731</c:v>
                </c:pt>
                <c:pt idx="119">
                  <c:v>16460.392430964857</c:v>
                </c:pt>
                <c:pt idx="120">
                  <c:v>2993.8400378532683</c:v>
                </c:pt>
                <c:pt idx="121">
                  <c:v>9282.0266022928063</c:v>
                </c:pt>
                <c:pt idx="122">
                  <c:v>3435.0912824119487</c:v>
                </c:pt>
                <c:pt idx="123">
                  <c:v>8442.9411932043731</c:v>
                </c:pt>
                <c:pt idx="124">
                  <c:v>16460.392430964857</c:v>
                </c:pt>
                <c:pt idx="125">
                  <c:v>5037.1777505407526</c:v>
                </c:pt>
                <c:pt idx="126">
                  <c:v>25897.20689029865</c:v>
                </c:pt>
                <c:pt idx="127">
                  <c:v>6277.5892126648068</c:v>
                </c:pt>
                <c:pt idx="128">
                  <c:v>9042.6877144671453</c:v>
                </c:pt>
                <c:pt idx="129">
                  <c:v>16140.035680757905</c:v>
                </c:pt>
                <c:pt idx="130">
                  <c:v>2997.858805404157</c:v>
                </c:pt>
                <c:pt idx="131">
                  <c:v>9134.5787053957556</c:v>
                </c:pt>
                <c:pt idx="132">
                  <c:v>3428.4814126741762</c:v>
                </c:pt>
                <c:pt idx="133">
                  <c:v>8315.7047621725833</c:v>
                </c:pt>
                <c:pt idx="134">
                  <c:v>16140.035680757905</c:v>
                </c:pt>
                <c:pt idx="135">
                  <c:v>2997.858805404157</c:v>
                </c:pt>
                <c:pt idx="136">
                  <c:v>12296.995259603815</c:v>
                </c:pt>
                <c:pt idx="137">
                  <c:v>13103.591808892603</c:v>
                </c:pt>
                <c:pt idx="138">
                  <c:v>8315.7047621725833</c:v>
                </c:pt>
                <c:pt idx="139">
                  <c:v>16140.035680757905</c:v>
                </c:pt>
                <c:pt idx="140">
                  <c:v>2997.858805404157</c:v>
                </c:pt>
                <c:pt idx="141">
                  <c:v>9134.5787053957556</c:v>
                </c:pt>
                <c:pt idx="142">
                  <c:v>3428.4814126741762</c:v>
                </c:pt>
                <c:pt idx="143">
                  <c:v>8315.7047621725833</c:v>
                </c:pt>
                <c:pt idx="144">
                  <c:v>16140.035680757905</c:v>
                </c:pt>
                <c:pt idx="145">
                  <c:v>2997.858805404157</c:v>
                </c:pt>
                <c:pt idx="146">
                  <c:v>9134.5787053957556</c:v>
                </c:pt>
                <c:pt idx="147">
                  <c:v>3428.4814126741762</c:v>
                </c:pt>
                <c:pt idx="148">
                  <c:v>10309.823587266588</c:v>
                </c:pt>
                <c:pt idx="149">
                  <c:v>32673.752599471096</c:v>
                </c:pt>
                <c:pt idx="150">
                  <c:v>5522.5956709445045</c:v>
                </c:pt>
                <c:pt idx="151">
                  <c:v>10894.114295174082</c:v>
                </c:pt>
                <c:pt idx="152">
                  <c:v>2991.0581990489745</c:v>
                </c:pt>
                <c:pt idx="153">
                  <c:v>8106.7351856259556</c:v>
                </c:pt>
                <c:pt idx="154">
                  <c:v>16296.815063943308</c:v>
                </c:pt>
                <c:pt idx="155">
                  <c:v>2540.306104378049</c:v>
                </c:pt>
                <c:pt idx="156">
                  <c:v>8963.8874552647721</c:v>
                </c:pt>
                <c:pt idx="157">
                  <c:v>2991.0581990489745</c:v>
                </c:pt>
                <c:pt idx="158">
                  <c:v>8106.7351856259556</c:v>
                </c:pt>
                <c:pt idx="159">
                  <c:v>28631.383000407826</c:v>
                </c:pt>
                <c:pt idx="160">
                  <c:v>3643.3563180231272</c:v>
                </c:pt>
                <c:pt idx="161">
                  <c:v>8963.8874552647721</c:v>
                </c:pt>
                <c:pt idx="162">
                  <c:v>2991.0581990489745</c:v>
                </c:pt>
                <c:pt idx="163">
                  <c:v>8106.7351856259556</c:v>
                </c:pt>
                <c:pt idx="164">
                  <c:v>16296.815063943308</c:v>
                </c:pt>
                <c:pt idx="165">
                  <c:v>2540.306104378049</c:v>
                </c:pt>
                <c:pt idx="166">
                  <c:v>8963.8874552647721</c:v>
                </c:pt>
                <c:pt idx="167">
                  <c:v>2991.0581990489745</c:v>
                </c:pt>
                <c:pt idx="168">
                  <c:v>8106.7351856259556</c:v>
                </c:pt>
                <c:pt idx="169">
                  <c:v>18384.149129222082</c:v>
                </c:pt>
                <c:pt idx="170">
                  <c:v>19251.430072073937</c:v>
                </c:pt>
                <c:pt idx="171">
                  <c:v>13411.708320977299</c:v>
                </c:pt>
                <c:pt idx="172">
                  <c:v>3987.1022295676207</c:v>
                </c:pt>
                <c:pt idx="173">
                  <c:v>8370.272436788433</c:v>
                </c:pt>
                <c:pt idx="174">
                  <c:v>16613.876387375054</c:v>
                </c:pt>
                <c:pt idx="175">
                  <c:v>4030.457650922112</c:v>
                </c:pt>
                <c:pt idx="176">
                  <c:v>8423.7320586273563</c:v>
                </c:pt>
                <c:pt idx="177">
                  <c:v>8370.272436788433</c:v>
                </c:pt>
                <c:pt idx="178">
                  <c:v>16613.876387375054</c:v>
                </c:pt>
                <c:pt idx="179">
                  <c:v>6099.3426252755735</c:v>
                </c:pt>
                <c:pt idx="180">
                  <c:v>18316.326419879661</c:v>
                </c:pt>
                <c:pt idx="181">
                  <c:v>4331.4222168846927</c:v>
                </c:pt>
                <c:pt idx="182">
                  <c:v>8370.272436788433</c:v>
                </c:pt>
                <c:pt idx="183">
                  <c:v>16613.876387375054</c:v>
                </c:pt>
                <c:pt idx="184">
                  <c:v>2767.4654499702237</c:v>
                </c:pt>
                <c:pt idx="185">
                  <c:v>9233.0263953860231</c:v>
                </c:pt>
                <c:pt idx="186">
                  <c:v>3221.1633141634429</c:v>
                </c:pt>
                <c:pt idx="187">
                  <c:v>8370.272436788433</c:v>
                </c:pt>
                <c:pt idx="188">
                  <c:v>16613.876387375054</c:v>
                </c:pt>
                <c:pt idx="189">
                  <c:v>2767.4654499702237</c:v>
                </c:pt>
                <c:pt idx="190">
                  <c:v>11334.001673085157</c:v>
                </c:pt>
                <c:pt idx="191">
                  <c:v>19819.710752074014</c:v>
                </c:pt>
                <c:pt idx="192">
                  <c:v>11347.651358611016</c:v>
                </c:pt>
                <c:pt idx="193">
                  <c:v>17455.615334035254</c:v>
                </c:pt>
                <c:pt idx="194">
                  <c:v>2599.5530410313436</c:v>
                </c:pt>
                <c:pt idx="195">
                  <c:v>10369.481406134237</c:v>
                </c:pt>
                <c:pt idx="196">
                  <c:v>3060.8179163286995</c:v>
                </c:pt>
                <c:pt idx="197">
                  <c:v>8295.8065834311474</c:v>
                </c:pt>
                <c:pt idx="198">
                  <c:v>16676.901687393871</c:v>
                </c:pt>
                <c:pt idx="199">
                  <c:v>3883.6100887971688</c:v>
                </c:pt>
                <c:pt idx="200">
                  <c:v>11737.605804485554</c:v>
                </c:pt>
                <c:pt idx="201">
                  <c:v>17530.602653139209</c:v>
                </c:pt>
                <c:pt idx="202">
                  <c:v>17805.678070818551</c:v>
                </c:pt>
                <c:pt idx="203">
                  <c:v>2599.5530410313436</c:v>
                </c:pt>
                <c:pt idx="204">
                  <c:v>9172.9500053700722</c:v>
                </c:pt>
                <c:pt idx="205">
                  <c:v>3060.8179163286995</c:v>
                </c:pt>
                <c:pt idx="206">
                  <c:v>8295.8065834311474</c:v>
                </c:pt>
                <c:pt idx="207">
                  <c:v>16676.901687393871</c:v>
                </c:pt>
                <c:pt idx="208">
                  <c:v>2599.5530410313436</c:v>
                </c:pt>
                <c:pt idx="209">
                  <c:v>9172.9500053700722</c:v>
                </c:pt>
                <c:pt idx="210">
                  <c:v>3060.8179163286995</c:v>
                </c:pt>
                <c:pt idx="211">
                  <c:v>10431.823029516956</c:v>
                </c:pt>
                <c:pt idx="212">
                  <c:v>35329.821984932714</c:v>
                </c:pt>
                <c:pt idx="213">
                  <c:v>5599.9086537457461</c:v>
                </c:pt>
                <c:pt idx="214">
                  <c:v>11481.602151212104</c:v>
                </c:pt>
                <c:pt idx="215">
                  <c:v>2827.9313920685054</c:v>
                </c:pt>
                <c:pt idx="216">
                  <c:v>8429.4839830554665</c:v>
                </c:pt>
                <c:pt idx="217">
                  <c:v>17397.439403844532</c:v>
                </c:pt>
                <c:pt idx="218">
                  <c:v>2334.3678675493002</c:v>
                </c:pt>
                <c:pt idx="219">
                  <c:v>9861.6101903757881</c:v>
                </c:pt>
                <c:pt idx="220">
                  <c:v>9902.7134747558466</c:v>
                </c:pt>
                <c:pt idx="221">
                  <c:v>29430.287634506141</c:v>
                </c:pt>
                <c:pt idx="222">
                  <c:v>2334.3678675493002</c:v>
                </c:pt>
                <c:pt idx="223">
                  <c:v>10575.862131618953</c:v>
                </c:pt>
                <c:pt idx="224">
                  <c:v>2827.9313920685054</c:v>
                </c:pt>
                <c:pt idx="225">
                  <c:v>8429.4839830554665</c:v>
                </c:pt>
                <c:pt idx="226">
                  <c:v>17397.439403844532</c:v>
                </c:pt>
                <c:pt idx="227">
                  <c:v>2334.3678675493002</c:v>
                </c:pt>
                <c:pt idx="228">
                  <c:v>9368.046665856582</c:v>
                </c:pt>
                <c:pt idx="229">
                  <c:v>10396.276999275055</c:v>
                </c:pt>
                <c:pt idx="230">
                  <c:v>18209.794317159733</c:v>
                </c:pt>
                <c:pt idx="231">
                  <c:v>19226.332147829351</c:v>
                </c:pt>
                <c:pt idx="232">
                  <c:v>21946.365734859643</c:v>
                </c:pt>
                <c:pt idx="233">
                  <c:v>2785.6279930194378</c:v>
                </c:pt>
                <c:pt idx="234">
                  <c:v>11696.851868461346</c:v>
                </c:pt>
                <c:pt idx="235">
                  <c:v>28456.547903795858</c:v>
                </c:pt>
                <c:pt idx="236">
                  <c:v>306.03996063804476</c:v>
                </c:pt>
                <c:pt idx="237">
                  <c:v>13450.877678780418</c:v>
                </c:pt>
                <c:pt idx="238">
                  <c:v>1228.4324410795266</c:v>
                </c:pt>
                <c:pt idx="239">
                  <c:v>11696.851868461346</c:v>
                </c:pt>
                <c:pt idx="240">
                  <c:v>28456.547903795858</c:v>
                </c:pt>
                <c:pt idx="241">
                  <c:v>7079.9278159871374</c:v>
                </c:pt>
                <c:pt idx="242">
                  <c:v>34174.938436967874</c:v>
                </c:pt>
                <c:pt idx="243">
                  <c:v>1228.4324410795266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F-4ECC-BE8B-FF180C7FBEC5}"/>
            </c:ext>
          </c:extLst>
        </c:ser>
        <c:ser>
          <c:idx val="1"/>
          <c:order val="1"/>
          <c:tx>
            <c:strRef>
              <c:f>'daily-predicted-data'!$CJ$1</c:f>
              <c:strCache>
                <c:ptCount val="1"/>
                <c:pt idx="0">
                  <c:v> Daily Actual 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'daily-predicted-data'!$CJ$2:$CJ$255</c:f>
              <c:numCache>
                <c:formatCode>"$"#,##0.00</c:formatCode>
                <c:ptCount val="254"/>
                <c:pt idx="0">
                  <c:v>32763</c:v>
                </c:pt>
                <c:pt idx="1">
                  <c:v>11390</c:v>
                </c:pt>
                <c:pt idx="2">
                  <c:v>19550</c:v>
                </c:pt>
                <c:pt idx="3">
                  <c:v>3153</c:v>
                </c:pt>
                <c:pt idx="4">
                  <c:v>8284</c:v>
                </c:pt>
                <c:pt idx="5">
                  <c:v>3282</c:v>
                </c:pt>
                <c:pt idx="6">
                  <c:v>8423</c:v>
                </c:pt>
                <c:pt idx="7">
                  <c:v>18856</c:v>
                </c:pt>
                <c:pt idx="8">
                  <c:v>3233</c:v>
                </c:pt>
                <c:pt idx="9">
                  <c:v>12434</c:v>
                </c:pt>
                <c:pt idx="10">
                  <c:v>14296</c:v>
                </c:pt>
                <c:pt idx="11">
                  <c:v>7935</c:v>
                </c:pt>
                <c:pt idx="12">
                  <c:v>18179</c:v>
                </c:pt>
                <c:pt idx="13">
                  <c:v>4899</c:v>
                </c:pt>
                <c:pt idx="14">
                  <c:v>10214</c:v>
                </c:pt>
                <c:pt idx="15">
                  <c:v>9169</c:v>
                </c:pt>
                <c:pt idx="16">
                  <c:v>20702</c:v>
                </c:pt>
                <c:pt idx="17">
                  <c:v>2512</c:v>
                </c:pt>
                <c:pt idx="18">
                  <c:v>9896</c:v>
                </c:pt>
                <c:pt idx="19">
                  <c:v>3379</c:v>
                </c:pt>
                <c:pt idx="20">
                  <c:v>9895</c:v>
                </c:pt>
                <c:pt idx="21">
                  <c:v>39502</c:v>
                </c:pt>
                <c:pt idx="22">
                  <c:v>3569</c:v>
                </c:pt>
                <c:pt idx="23">
                  <c:v>11868</c:v>
                </c:pt>
                <c:pt idx="24">
                  <c:v>3620</c:v>
                </c:pt>
                <c:pt idx="25">
                  <c:v>8644</c:v>
                </c:pt>
                <c:pt idx="26">
                  <c:v>19821</c:v>
                </c:pt>
                <c:pt idx="27">
                  <c:v>2981</c:v>
                </c:pt>
                <c:pt idx="28">
                  <c:v>8713</c:v>
                </c:pt>
                <c:pt idx="29">
                  <c:v>2921</c:v>
                </c:pt>
                <c:pt idx="30">
                  <c:v>9149</c:v>
                </c:pt>
                <c:pt idx="31">
                  <c:v>34218</c:v>
                </c:pt>
                <c:pt idx="32">
                  <c:v>5626</c:v>
                </c:pt>
                <c:pt idx="33">
                  <c:v>11593</c:v>
                </c:pt>
                <c:pt idx="34">
                  <c:v>9337</c:v>
                </c:pt>
                <c:pt idx="35">
                  <c:v>23918</c:v>
                </c:pt>
                <c:pt idx="36">
                  <c:v>2777</c:v>
                </c:pt>
                <c:pt idx="37">
                  <c:v>10240</c:v>
                </c:pt>
                <c:pt idx="38">
                  <c:v>3921</c:v>
                </c:pt>
                <c:pt idx="39">
                  <c:v>10497</c:v>
                </c:pt>
                <c:pt idx="40">
                  <c:v>41926</c:v>
                </c:pt>
                <c:pt idx="41">
                  <c:v>6093</c:v>
                </c:pt>
                <c:pt idx="42">
                  <c:v>10916</c:v>
                </c:pt>
                <c:pt idx="43">
                  <c:v>3633</c:v>
                </c:pt>
                <c:pt idx="44">
                  <c:v>9617</c:v>
                </c:pt>
                <c:pt idx="45">
                  <c:v>27079</c:v>
                </c:pt>
                <c:pt idx="46">
                  <c:v>3033</c:v>
                </c:pt>
                <c:pt idx="47">
                  <c:v>10101</c:v>
                </c:pt>
                <c:pt idx="48">
                  <c:v>3506</c:v>
                </c:pt>
                <c:pt idx="49">
                  <c:v>11091</c:v>
                </c:pt>
                <c:pt idx="50">
                  <c:v>42234</c:v>
                </c:pt>
                <c:pt idx="51">
                  <c:v>3198</c:v>
                </c:pt>
                <c:pt idx="52">
                  <c:v>10270</c:v>
                </c:pt>
                <c:pt idx="53">
                  <c:v>2529</c:v>
                </c:pt>
                <c:pt idx="54">
                  <c:v>8888</c:v>
                </c:pt>
                <c:pt idx="55">
                  <c:v>20405</c:v>
                </c:pt>
                <c:pt idx="56">
                  <c:v>1968</c:v>
                </c:pt>
                <c:pt idx="57">
                  <c:v>8137</c:v>
                </c:pt>
                <c:pt idx="58">
                  <c:v>3028</c:v>
                </c:pt>
                <c:pt idx="59">
                  <c:v>6620</c:v>
                </c:pt>
                <c:pt idx="60">
                  <c:v>16939</c:v>
                </c:pt>
                <c:pt idx="61">
                  <c:v>4370</c:v>
                </c:pt>
                <c:pt idx="62">
                  <c:v>23356</c:v>
                </c:pt>
                <c:pt idx="63">
                  <c:v>7036</c:v>
                </c:pt>
                <c:pt idx="64">
                  <c:v>11664</c:v>
                </c:pt>
                <c:pt idx="65">
                  <c:v>16339</c:v>
                </c:pt>
                <c:pt idx="66">
                  <c:v>1918</c:v>
                </c:pt>
                <c:pt idx="67">
                  <c:v>7602</c:v>
                </c:pt>
                <c:pt idx="68">
                  <c:v>2614</c:v>
                </c:pt>
                <c:pt idx="69">
                  <c:v>6160</c:v>
                </c:pt>
                <c:pt idx="70">
                  <c:v>12515</c:v>
                </c:pt>
                <c:pt idx="71">
                  <c:v>1982</c:v>
                </c:pt>
                <c:pt idx="72">
                  <c:v>10857</c:v>
                </c:pt>
                <c:pt idx="73">
                  <c:v>5881</c:v>
                </c:pt>
                <c:pt idx="74">
                  <c:v>13680</c:v>
                </c:pt>
                <c:pt idx="75">
                  <c:v>15588</c:v>
                </c:pt>
                <c:pt idx="76">
                  <c:v>2174</c:v>
                </c:pt>
                <c:pt idx="77">
                  <c:v>8605</c:v>
                </c:pt>
                <c:pt idx="78">
                  <c:v>2350</c:v>
                </c:pt>
                <c:pt idx="79">
                  <c:v>5458</c:v>
                </c:pt>
                <c:pt idx="80">
                  <c:v>12853</c:v>
                </c:pt>
                <c:pt idx="81">
                  <c:v>2156</c:v>
                </c:pt>
                <c:pt idx="82">
                  <c:v>7631</c:v>
                </c:pt>
                <c:pt idx="83">
                  <c:v>4256</c:v>
                </c:pt>
                <c:pt idx="84">
                  <c:v>22552</c:v>
                </c:pt>
                <c:pt idx="85">
                  <c:v>18022</c:v>
                </c:pt>
                <c:pt idx="86">
                  <c:v>2468</c:v>
                </c:pt>
                <c:pt idx="87">
                  <c:v>9754</c:v>
                </c:pt>
                <c:pt idx="88">
                  <c:v>2215</c:v>
                </c:pt>
                <c:pt idx="89" formatCode="_(&quot;$&quot;* #,##0_);_(&quot;$&quot;* \(#,##0\);_(&quot;$&quot;* &quot;-&quot;??_);_(@_)">
                  <c:v>6170</c:v>
                </c:pt>
                <c:pt idx="90" formatCode="_(&quot;$&quot;* #,##0_);_(&quot;$&quot;* \(#,##0\);_(&quot;$&quot;* &quot;-&quot;??_);_(@_)">
                  <c:v>11952</c:v>
                </c:pt>
                <c:pt idx="91" formatCode="_(&quot;$&quot;* #,##0_);_(&quot;$&quot;* \(#,##0\);_(&quot;$&quot;* &quot;-&quot;??_);_(@_)">
                  <c:v>2585</c:v>
                </c:pt>
                <c:pt idx="92" formatCode="_(&quot;$&quot;* #,##0_);_(&quot;$&quot;* \(#,##0\);_(&quot;$&quot;* &quot;-&quot;??_);_(@_)">
                  <c:v>7225</c:v>
                </c:pt>
                <c:pt idx="93" formatCode="_(&quot;$&quot;* #,##0_);_(&quot;$&quot;* \(#,##0\);_(&quot;$&quot;* &quot;-&quot;??_);_(@_)">
                  <c:v>2159</c:v>
                </c:pt>
                <c:pt idx="94" formatCode="_(&quot;$&quot;* #,##0_);_(&quot;$&quot;* \(#,##0\);_(&quot;$&quot;* &quot;-&quot;??_);_(@_)">
                  <c:v>9141</c:v>
                </c:pt>
                <c:pt idx="95" formatCode="_(&quot;$&quot;* #,##0_);_(&quot;$&quot;* \(#,##0\);_(&quot;$&quot;* &quot;-&quot;??_);_(@_)">
                  <c:v>23151</c:v>
                </c:pt>
                <c:pt idx="96" formatCode="_(&quot;$&quot;* #,##0_);_(&quot;$&quot;* \(#,##0\);_(&quot;$&quot;* &quot;-&quot;??_);_(@_)">
                  <c:v>3157</c:v>
                </c:pt>
                <c:pt idx="97" formatCode="_(&quot;$&quot;* #,##0_);_(&quot;$&quot;* \(#,##0\);_(&quot;$&quot;* &quot;-&quot;??_);_(@_)">
                  <c:v>9548</c:v>
                </c:pt>
                <c:pt idx="98" formatCode="_(&quot;$&quot;* #,##0_);_(&quot;$&quot;* \(#,##0\);_(&quot;$&quot;* &quot;-&quot;??_);_(@_)">
                  <c:v>2706</c:v>
                </c:pt>
                <c:pt idx="99" formatCode="_(&quot;$&quot;* #,##0_);_(&quot;$&quot;* \(#,##0\);_(&quot;$&quot;* &quot;-&quot;??_);_(@_)">
                  <c:v>5564</c:v>
                </c:pt>
                <c:pt idx="100" formatCode="_(&quot;$&quot;* #,##0_);_(&quot;$&quot;* \(#,##0\);_(&quot;$&quot;* &quot;-&quot;??_);_(@_)">
                  <c:v>13613</c:v>
                </c:pt>
                <c:pt idx="101" formatCode="_(&quot;$&quot;* #,##0_);_(&quot;$&quot;* \(#,##0\);_(&quot;$&quot;* &quot;-&quot;??_);_(@_)">
                  <c:v>3823</c:v>
                </c:pt>
                <c:pt idx="102" formatCode="_(&quot;$&quot;* #,##0_);_(&quot;$&quot;* \(#,##0\);_(&quot;$&quot;* &quot;-&quot;??_);_(@_)">
                  <c:v>7702</c:v>
                </c:pt>
                <c:pt idx="103" formatCode="_(&quot;$&quot;* #,##0_);_(&quot;$&quot;* \(#,##0\);_(&quot;$&quot;* &quot;-&quot;??_);_(@_)">
                  <c:v>8566</c:v>
                </c:pt>
                <c:pt idx="104" formatCode="_(&quot;$&quot;* #,##0_);_(&quot;$&quot;* \(#,##0\);_(&quot;$&quot;* &quot;-&quot;??_);_(@_)">
                  <c:v>27845</c:v>
                </c:pt>
                <c:pt idx="105" formatCode="_(&quot;$&quot;* #,##0_);_(&quot;$&quot;* \(#,##0\);_(&quot;$&quot;* &quot;-&quot;??_);_(@_)">
                  <c:v>6718</c:v>
                </c:pt>
                <c:pt idx="106" formatCode="_(&quot;$&quot;* #,##0_);_(&quot;$&quot;* \(#,##0\);_(&quot;$&quot;* &quot;-&quot;??_);_(@_)">
                  <c:v>11377</c:v>
                </c:pt>
                <c:pt idx="107" formatCode="_(&quot;$&quot;* #,##0_);_(&quot;$&quot;* \(#,##0\);_(&quot;$&quot;* &quot;-&quot;??_);_(@_)">
                  <c:v>2321</c:v>
                </c:pt>
                <c:pt idx="108" formatCode="_(&quot;$&quot;* #,##0_);_(&quot;$&quot;* \(#,##0\);_(&quot;$&quot;* &quot;-&quot;??_);_(@_)">
                  <c:v>5698</c:v>
                </c:pt>
                <c:pt idx="109" formatCode="_(&quot;$&quot;* #,##0_);_(&quot;$&quot;* \(#,##0\);_(&quot;$&quot;* &quot;-&quot;??_);_(@_)">
                  <c:v>12726</c:v>
                </c:pt>
                <c:pt idx="110" formatCode="_(&quot;$&quot;* #,##0_);_(&quot;$&quot;* \(#,##0\);_(&quot;$&quot;* &quot;-&quot;??_);_(@_)">
                  <c:v>2077</c:v>
                </c:pt>
                <c:pt idx="111" formatCode="_(&quot;$&quot;* #,##0_);_(&quot;$&quot;* \(#,##0\);_(&quot;$&quot;* &quot;-&quot;??_);_(@_)">
                  <c:v>8459</c:v>
                </c:pt>
                <c:pt idx="112" formatCode="_(&quot;$&quot;* #,##0_);_(&quot;$&quot;* \(#,##0\);_(&quot;$&quot;* &quot;-&quot;??_);_(@_)">
                  <c:v>3335</c:v>
                </c:pt>
                <c:pt idx="113" formatCode="_(&quot;$&quot;* #,##0_);_(&quot;$&quot;* \(#,##0\);_(&quot;$&quot;* &quot;-&quot;??_);_(@_)">
                  <c:v>6624</c:v>
                </c:pt>
                <c:pt idx="114" formatCode="_(&quot;$&quot;* #,##0_);_(&quot;$&quot;* \(#,##0\);_(&quot;$&quot;* &quot;-&quot;??_);_(@_)">
                  <c:v>19083</c:v>
                </c:pt>
                <c:pt idx="115" formatCode="_(&quot;$&quot;* #,##0_);_(&quot;$&quot;* \(#,##0\);_(&quot;$&quot;* &quot;-&quot;??_);_(@_)">
                  <c:v>10734</c:v>
                </c:pt>
                <c:pt idx="116" formatCode="_(&quot;$&quot;* #,##0_);_(&quot;$&quot;* \(#,##0\);_(&quot;$&quot;* &quot;-&quot;??_);_(@_)">
                  <c:v>8344</c:v>
                </c:pt>
                <c:pt idx="117" formatCode="_(&quot;$&quot;* #,##0_);_(&quot;$&quot;* \(#,##0\);_(&quot;$&quot;* &quot;-&quot;??_);_(@_)">
                  <c:v>2836</c:v>
                </c:pt>
                <c:pt idx="118" formatCode="_(&quot;$&quot;* #,##0_);_(&quot;$&quot;* \(#,##0\);_(&quot;$&quot;* &quot;-&quot;??_);_(@_)">
                  <c:v>7779</c:v>
                </c:pt>
                <c:pt idx="119" formatCode="_(&quot;$&quot;* #,##0_);_(&quot;$&quot;* \(#,##0\);_(&quot;$&quot;* &quot;-&quot;??_);_(@_)">
                  <c:v>12302</c:v>
                </c:pt>
                <c:pt idx="120" formatCode="_(&quot;$&quot;* #,##0_);_(&quot;$&quot;* \(#,##0\);_(&quot;$&quot;* &quot;-&quot;??_);_(@_)">
                  <c:v>2208</c:v>
                </c:pt>
                <c:pt idx="121" formatCode="_(&quot;$&quot;* #,##0_);_(&quot;$&quot;* \(#,##0\);_(&quot;$&quot;* &quot;-&quot;??_);_(@_)">
                  <c:v>7808</c:v>
                </c:pt>
                <c:pt idx="122" formatCode="_(&quot;$&quot;* #,##0_);_(&quot;$&quot;* \(#,##0\);_(&quot;$&quot;* &quot;-&quot;??_);_(@_)">
                  <c:v>2500</c:v>
                </c:pt>
                <c:pt idx="123" formatCode="_(&quot;$&quot;* #,##0_);_(&quot;$&quot;* \(#,##0\);_(&quot;$&quot;* &quot;-&quot;??_);_(@_)">
                  <c:v>7793</c:v>
                </c:pt>
                <c:pt idx="124" formatCode="_(&quot;$&quot;* #,##0_);_(&quot;$&quot;* \(#,##0\);_(&quot;$&quot;* &quot;-&quot;??_);_(@_)">
                  <c:v>15674</c:v>
                </c:pt>
                <c:pt idx="125" formatCode="_(&quot;$&quot;* #,##0_);_(&quot;$&quot;* \(#,##0\);_(&quot;$&quot;* &quot;-&quot;??_);_(@_)">
                  <c:v>4945</c:v>
                </c:pt>
                <c:pt idx="126" formatCode="_(&quot;$&quot;* #,##0_);_(&quot;$&quot;* \(#,##0\);_(&quot;$&quot;* &quot;-&quot;??_);_(@_)">
                  <c:v>21471</c:v>
                </c:pt>
                <c:pt idx="127" formatCode="_(&quot;$&quot;* #,##0_);_(&quot;$&quot;* \(#,##0\);_(&quot;$&quot;* &quot;-&quot;??_);_(@_)">
                  <c:v>9435</c:v>
                </c:pt>
                <c:pt idx="128" formatCode="_(&quot;$&quot;* #,##0_);_(&quot;$&quot;* \(#,##0\);_(&quot;$&quot;* &quot;-&quot;??_);_(@_)">
                  <c:v>5553</c:v>
                </c:pt>
                <c:pt idx="129" formatCode="_(&quot;$&quot;* #,##0_);_(&quot;$&quot;* \(#,##0\);_(&quot;$&quot;* &quot;-&quot;??_);_(@_)">
                  <c:v>13462</c:v>
                </c:pt>
                <c:pt idx="130" formatCode="_(&quot;$&quot;* #,##0_);_(&quot;$&quot;* \(#,##0\);_(&quot;$&quot;* &quot;-&quot;??_);_(@_)">
                  <c:v>2468</c:v>
                </c:pt>
                <c:pt idx="131" formatCode="_(&quot;$&quot;* #,##0_);_(&quot;$&quot;* \(#,##0\);_(&quot;$&quot;* &quot;-&quot;??_);_(@_)">
                  <c:v>8853</c:v>
                </c:pt>
                <c:pt idx="132" formatCode="_(&quot;$&quot;* #,##0_);_(&quot;$&quot;* \(#,##0\);_(&quot;$&quot;* &quot;-&quot;??_);_(@_)">
                  <c:v>2732</c:v>
                </c:pt>
                <c:pt idx="133" formatCode="_(&quot;$&quot;* #,##0_);_(&quot;$&quot;* \(#,##0\);_(&quot;$&quot;* &quot;-&quot;??_);_(@_)">
                  <c:v>8160</c:v>
                </c:pt>
                <c:pt idx="134" formatCode="_(&quot;$&quot;* #,##0_);_(&quot;$&quot;* \(#,##0\);_(&quot;$&quot;* &quot;-&quot;??_);_(@_)">
                  <c:v>15961</c:v>
                </c:pt>
                <c:pt idx="135" formatCode="_(&quot;$&quot;* #,##0_);_(&quot;$&quot;* \(#,##0\);_(&quot;$&quot;* &quot;-&quot;??_);_(@_)">
                  <c:v>3288</c:v>
                </c:pt>
                <c:pt idx="136" formatCode="_(&quot;$&quot;* #,##0_);_(&quot;$&quot;* \(#,##0\);_(&quot;$&quot;* &quot;-&quot;??_);_(@_)">
                  <c:v>15144</c:v>
                </c:pt>
                <c:pt idx="137" formatCode="_(&quot;$&quot;* #,##0_);_(&quot;$&quot;* \(#,##0\);_(&quot;$&quot;* &quot;-&quot;??_);_(@_)">
                  <c:v>10963</c:v>
                </c:pt>
                <c:pt idx="138" formatCode="_(&quot;$&quot;* #,##0_);_(&quot;$&quot;* \(#,##0\);_(&quot;$&quot;* &quot;-&quot;??_);_(@_)">
                  <c:v>5615</c:v>
                </c:pt>
                <c:pt idx="139" formatCode="_(&quot;$&quot;* #,##0_);_(&quot;$&quot;* \(#,##0\);_(&quot;$&quot;* &quot;-&quot;??_);_(@_)">
                  <c:v>12144</c:v>
                </c:pt>
                <c:pt idx="140" formatCode="_(&quot;$&quot;* #,##0_);_(&quot;$&quot;* \(#,##0\);_(&quot;$&quot;* &quot;-&quot;??_);_(@_)">
                  <c:v>2426</c:v>
                </c:pt>
                <c:pt idx="141" formatCode="_(&quot;$&quot;* #,##0_);_(&quot;$&quot;* \(#,##0\);_(&quot;$&quot;* &quot;-&quot;??_);_(@_)">
                  <c:v>9760</c:v>
                </c:pt>
                <c:pt idx="142" formatCode="_(&quot;$&quot;* #,##0_);_(&quot;$&quot;* \(#,##0\);_(&quot;$&quot;* &quot;-&quot;??_);_(@_)">
                  <c:v>2450</c:v>
                </c:pt>
                <c:pt idx="143" formatCode="_(&quot;$&quot;* #,##0_);_(&quot;$&quot;* \(#,##0\);_(&quot;$&quot;* &quot;-&quot;??_);_(@_)">
                  <c:v>7633</c:v>
                </c:pt>
                <c:pt idx="144" formatCode="_(&quot;$&quot;* #,##0_);_(&quot;$&quot;* \(#,##0\);_(&quot;$&quot;* &quot;-&quot;??_);_(@_)">
                  <c:v>15745</c:v>
                </c:pt>
                <c:pt idx="145" formatCode="_(&quot;$&quot;* #,##0_);_(&quot;$&quot;* \(#,##0\);_(&quot;$&quot;* &quot;-&quot;??_);_(@_)">
                  <c:v>1982</c:v>
                </c:pt>
                <c:pt idx="146" formatCode="_(&quot;$&quot;* #,##0_);_(&quot;$&quot;* \(#,##0\);_(&quot;$&quot;* &quot;-&quot;??_);_(@_)">
                  <c:v>7994</c:v>
                </c:pt>
                <c:pt idx="147" formatCode="_(&quot;$&quot;* #,##0_);_(&quot;$&quot;* \(#,##0\);_(&quot;$&quot;* &quot;-&quot;??_);_(@_)">
                  <c:v>2820</c:v>
                </c:pt>
                <c:pt idx="148" formatCode="_(&quot;$&quot;* #,##0_);_(&quot;$&quot;* \(#,##0\);_(&quot;$&quot;* &quot;-&quot;??_);_(@_)">
                  <c:v>8476</c:v>
                </c:pt>
                <c:pt idx="149" formatCode="_(&quot;$&quot;* #,##0_);_(&quot;$&quot;* \(#,##0\);_(&quot;$&quot;* &quot;-&quot;??_);_(@_)">
                  <c:v>30699</c:v>
                </c:pt>
                <c:pt idx="150" formatCode="_(&quot;$&quot;* #,##0_);_(&quot;$&quot;* \(#,##0\);_(&quot;$&quot;* &quot;-&quot;??_);_(@_)">
                  <c:v>3196</c:v>
                </c:pt>
                <c:pt idx="151" formatCode="_(&quot;$&quot;* #,##0_);_(&quot;$&quot;* \(#,##0\);_(&quot;$&quot;* &quot;-&quot;??_);_(@_)">
                  <c:v>10317</c:v>
                </c:pt>
                <c:pt idx="152" formatCode="_(&quot;$&quot;* #,##0_);_(&quot;$&quot;* \(#,##0\);_(&quot;$&quot;* &quot;-&quot;??_);_(@_)">
                  <c:v>2692</c:v>
                </c:pt>
                <c:pt idx="153" formatCode="_(&quot;$&quot;* #,##0_);_(&quot;$&quot;* \(#,##0\);_(&quot;$&quot;* &quot;-&quot;??_);_(@_)">
                  <c:v>6847</c:v>
                </c:pt>
                <c:pt idx="154" formatCode="_(&quot;$&quot;* #,##0_);_(&quot;$&quot;* \(#,##0\);_(&quot;$&quot;* &quot;-&quot;??_);_(@_)">
                  <c:v>15316</c:v>
                </c:pt>
                <c:pt idx="155" formatCode="_(&quot;$&quot;* #,##0_);_(&quot;$&quot;* \(#,##0\);_(&quot;$&quot;* &quot;-&quot;??_);_(@_)">
                  <c:v>3071</c:v>
                </c:pt>
                <c:pt idx="156" formatCode="_(&quot;$&quot;* #,##0_);_(&quot;$&quot;* \(#,##0\);_(&quot;$&quot;* &quot;-&quot;??_);_(@_)">
                  <c:v>7929</c:v>
                </c:pt>
                <c:pt idx="157" formatCode="_(&quot;$&quot;* #,##0_);_(&quot;$&quot;* \(#,##0\);_(&quot;$&quot;* &quot;-&quot;??_);_(@_)">
                  <c:v>2285</c:v>
                </c:pt>
                <c:pt idx="158" formatCode="_(&quot;$&quot;* #,##0_);_(&quot;$&quot;* \(#,##0\);_(&quot;$&quot;* &quot;-&quot;??_);_(@_)">
                  <c:v>6917</c:v>
                </c:pt>
                <c:pt idx="159" formatCode="_(&quot;$&quot;* #,##0_);_(&quot;$&quot;* \(#,##0\);_(&quot;$&quot;* &quot;-&quot;??_);_(@_)">
                  <c:v>23962</c:v>
                </c:pt>
                <c:pt idx="160" formatCode="_(&quot;$&quot;* #,##0_);_(&quot;$&quot;* \(#,##0\);_(&quot;$&quot;* &quot;-&quot;??_);_(@_)">
                  <c:v>2209</c:v>
                </c:pt>
                <c:pt idx="161" formatCode="_(&quot;$&quot;* #,##0_);_(&quot;$&quot;* \(#,##0\);_(&quot;$&quot;* &quot;-&quot;??_);_(@_)">
                  <c:v>10285</c:v>
                </c:pt>
                <c:pt idx="162" formatCode="_(&quot;$&quot;* #,##0_);_(&quot;$&quot;* \(#,##0\);_(&quot;$&quot;* &quot;-&quot;??_);_(@_)">
                  <c:v>2826</c:v>
                </c:pt>
                <c:pt idx="163" formatCode="_(&quot;$&quot;* #,##0_);_(&quot;$&quot;* \(#,##0\);_(&quot;$&quot;* &quot;-&quot;??_);_(@_)">
                  <c:v>7333</c:v>
                </c:pt>
                <c:pt idx="164" formatCode="_(&quot;$&quot;* #,##0_);_(&quot;$&quot;* \(#,##0\);_(&quot;$&quot;* &quot;-&quot;??_);_(@_)">
                  <c:v>16141</c:v>
                </c:pt>
                <c:pt idx="165" formatCode="_(&quot;$&quot;* #,##0_);_(&quot;$&quot;* \(#,##0\);_(&quot;$&quot;* &quot;-&quot;??_);_(@_)">
                  <c:v>2040</c:v>
                </c:pt>
                <c:pt idx="166" formatCode="_(&quot;$&quot;* #,##0_);_(&quot;$&quot;* \(#,##0\);_(&quot;$&quot;* &quot;-&quot;??_);_(@_)">
                  <c:v>8629</c:v>
                </c:pt>
                <c:pt idx="167" formatCode="_(&quot;$&quot;* #,##0_);_(&quot;$&quot;* \(#,##0\);_(&quot;$&quot;* &quot;-&quot;??_);_(@_)">
                  <c:v>2565</c:v>
                </c:pt>
                <c:pt idx="168" formatCode="_(&quot;$&quot;* #,##0_);_(&quot;$&quot;* \(#,##0\);_(&quot;$&quot;* &quot;-&quot;??_);_(@_)">
                  <c:v>5393</c:v>
                </c:pt>
                <c:pt idx="169" formatCode="_(&quot;$&quot;* #,##0_);_(&quot;$&quot;* \(#,##0\);_(&quot;$&quot;* &quot;-&quot;??_);_(@_)">
                  <c:v>15240</c:v>
                </c:pt>
                <c:pt idx="170" formatCode="_(&quot;$&quot;* #,##0_);_(&quot;$&quot;* \(#,##0\);_(&quot;$&quot;* &quot;-&quot;??_);_(@_)">
                  <c:v>15853</c:v>
                </c:pt>
                <c:pt idx="171" formatCode="_(&quot;$&quot;* #,##0_);_(&quot;$&quot;* \(#,##0\);_(&quot;$&quot;* &quot;-&quot;??_);_(@_)">
                  <c:v>11595</c:v>
                </c:pt>
                <c:pt idx="172" formatCode="_(&quot;$&quot;* #,##0_);_(&quot;$&quot;* \(#,##0\);_(&quot;$&quot;* &quot;-&quot;??_);_(@_)">
                  <c:v>4328</c:v>
                </c:pt>
                <c:pt idx="173" formatCode="_(&quot;$&quot;* #,##0_);_(&quot;$&quot;* \(#,##0\);_(&quot;$&quot;* &quot;-&quot;??_);_(@_)">
                  <c:v>9674</c:v>
                </c:pt>
                <c:pt idx="174" formatCode="_(&quot;$&quot;* #,##0_);_(&quot;$&quot;* \(#,##0\);_(&quot;$&quot;* &quot;-&quot;??_);_(@_)">
                  <c:v>16723</c:v>
                </c:pt>
                <c:pt idx="175" formatCode="_(&quot;$&quot;* #,##0_);_(&quot;$&quot;* \(#,##0\);_(&quot;$&quot;* &quot;-&quot;??_);_(@_)">
                  <c:v>3961</c:v>
                </c:pt>
                <c:pt idx="176" formatCode="_(&quot;$&quot;* #,##0_);_(&quot;$&quot;* \(#,##0\);_(&quot;$&quot;* &quot;-&quot;??_);_(@_)">
                  <c:v>7284</c:v>
                </c:pt>
                <c:pt idx="177" formatCode="_(&quot;$&quot;* #,##0_);_(&quot;$&quot;* \(#,##0\);_(&quot;$&quot;* &quot;-&quot;??_);_(@_)">
                  <c:v>6327</c:v>
                </c:pt>
                <c:pt idx="178" formatCode="_(&quot;$&quot;* #,##0_);_(&quot;$&quot;* \(#,##0\);_(&quot;$&quot;* &quot;-&quot;??_);_(@_)">
                  <c:v>15046</c:v>
                </c:pt>
                <c:pt idx="179" formatCode="_(&quot;$&quot;* #,##0_);_(&quot;$&quot;* \(#,##0\);_(&quot;$&quot;* &quot;-&quot;??_);_(@_)">
                  <c:v>5843</c:v>
                </c:pt>
                <c:pt idx="180" formatCode="_(&quot;$&quot;* #,##0_);_(&quot;$&quot;* \(#,##0\);_(&quot;$&quot;* &quot;-&quot;??_);_(@_)">
                  <c:v>16812</c:v>
                </c:pt>
                <c:pt idx="181" formatCode="_(&quot;$&quot;* #,##0_);_(&quot;$&quot;* \(#,##0\);_(&quot;$&quot;* &quot;-&quot;??_);_(@_)">
                  <c:v>3291</c:v>
                </c:pt>
                <c:pt idx="182" formatCode="_(&quot;$&quot;* #,##0_);_(&quot;$&quot;* \(#,##0\);_(&quot;$&quot;* &quot;-&quot;??_);_(@_)">
                  <c:v>9527</c:v>
                </c:pt>
                <c:pt idx="183" formatCode="_(&quot;$&quot;* #,##0_);_(&quot;$&quot;* \(#,##0\);_(&quot;$&quot;* &quot;-&quot;??_);_(@_)">
                  <c:v>15126</c:v>
                </c:pt>
                <c:pt idx="184" formatCode="_(&quot;$&quot;* #,##0_);_(&quot;$&quot;* \(#,##0\);_(&quot;$&quot;* &quot;-&quot;??_);_(@_)">
                  <c:v>2088</c:v>
                </c:pt>
                <c:pt idx="185" formatCode="_(&quot;$&quot;* #,##0_);_(&quot;$&quot;* \(#,##0\);_(&quot;$&quot;* &quot;-&quot;??_);_(@_)">
                  <c:v>8011</c:v>
                </c:pt>
                <c:pt idx="186" formatCode="_(&quot;$&quot;* #,##0_);_(&quot;$&quot;* \(#,##0\);_(&quot;$&quot;* &quot;-&quot;??_);_(@_)">
                  <c:v>2322</c:v>
                </c:pt>
                <c:pt idx="187" formatCode="_(&quot;$&quot;* #,##0_);_(&quot;$&quot;* \(#,##0\);_(&quot;$&quot;* &quot;-&quot;??_);_(@_)">
                  <c:v>5682</c:v>
                </c:pt>
                <c:pt idx="188" formatCode="_(&quot;$&quot;* #,##0_);_(&quot;$&quot;* \(#,##0\);_(&quot;$&quot;* &quot;-&quot;??_);_(@_)">
                  <c:v>13557</c:v>
                </c:pt>
                <c:pt idx="189" formatCode="_(&quot;$&quot;* #,##0_);_(&quot;$&quot;* \(#,##0\);_(&quot;$&quot;* &quot;-&quot;??_);_(@_)">
                  <c:v>2480</c:v>
                </c:pt>
                <c:pt idx="190" formatCode="_(&quot;$&quot;* #,##0_);_(&quot;$&quot;* \(#,##0\);_(&quot;$&quot;* &quot;-&quot;??_);_(@_)">
                  <c:v>10204</c:v>
                </c:pt>
                <c:pt idx="191" formatCode="_(&quot;$&quot;* #,##0_);_(&quot;$&quot;* \(#,##0\);_(&quot;$&quot;* &quot;-&quot;??_);_(@_)">
                  <c:v>16927</c:v>
                </c:pt>
                <c:pt idx="192" formatCode="_(&quot;$&quot;* #,##0_);_(&quot;$&quot;* \(#,##0\);_(&quot;$&quot;* &quot;-&quot;??_);_(@_)">
                  <c:v>12896</c:v>
                </c:pt>
                <c:pt idx="193" formatCode="_(&quot;$&quot;* #,##0_);_(&quot;$&quot;* \(#,##0\);_(&quot;$&quot;* &quot;-&quot;??_);_(@_)">
                  <c:v>15295</c:v>
                </c:pt>
                <c:pt idx="194" formatCode="_(&quot;$&quot;* #,##0_);_(&quot;$&quot;* \(#,##0\);_(&quot;$&quot;* &quot;-&quot;??_);_(@_)">
                  <c:v>2304</c:v>
                </c:pt>
                <c:pt idx="195" formatCode="_(&quot;$&quot;* #,##0_);_(&quot;$&quot;* \(#,##0\);_(&quot;$&quot;* &quot;-&quot;??_);_(@_)">
                  <c:v>10282</c:v>
                </c:pt>
                <c:pt idx="196" formatCode="_(&quot;$&quot;* #,##0_);_(&quot;$&quot;* \(#,##0\);_(&quot;$&quot;* &quot;-&quot;??_);_(@_)">
                  <c:v>2566</c:v>
                </c:pt>
                <c:pt idx="197" formatCode="_(&quot;$&quot;* #,##0_);_(&quot;$&quot;* \(#,##0\);_(&quot;$&quot;* &quot;-&quot;??_);_(@_)">
                  <c:v>5863</c:v>
                </c:pt>
                <c:pt idx="198" formatCode="_(&quot;$&quot;* #,##0_);_(&quot;$&quot;* \(#,##0\);_(&quot;$&quot;* &quot;-&quot;??_);_(@_)">
                  <c:v>14315</c:v>
                </c:pt>
                <c:pt idx="199" formatCode="_(&quot;$&quot;* #,##0_);_(&quot;$&quot;* \(#,##0\);_(&quot;$&quot;* &quot;-&quot;??_);_(@_)">
                  <c:v>3407</c:v>
                </c:pt>
                <c:pt idx="200" formatCode="_(&quot;$&quot;* #,##0_);_(&quot;$&quot;* \(#,##0\);_(&quot;$&quot;* &quot;-&quot;??_);_(@_)">
                  <c:v>11343</c:v>
                </c:pt>
                <c:pt idx="201" formatCode="_(&quot;$&quot;* #,##0_);_(&quot;$&quot;* \(#,##0\);_(&quot;$&quot;* &quot;-&quot;??_);_(@_)">
                  <c:v>18046</c:v>
                </c:pt>
                <c:pt idx="202" formatCode="_(&quot;$&quot;* #,##0_);_(&quot;$&quot;* \(#,##0\);_(&quot;$&quot;* &quot;-&quot;??_);_(@_)">
                  <c:v>16586</c:v>
                </c:pt>
                <c:pt idx="203" formatCode="_(&quot;$&quot;* #,##0_);_(&quot;$&quot;* \(#,##0\);_(&quot;$&quot;* &quot;-&quot;??_);_(@_)">
                  <c:v>2136</c:v>
                </c:pt>
                <c:pt idx="204" formatCode="_(&quot;$&quot;* #,##0_);_(&quot;$&quot;* \(#,##0\);_(&quot;$&quot;* &quot;-&quot;??_);_(@_)">
                  <c:v>10127</c:v>
                </c:pt>
                <c:pt idx="205" formatCode="_(&quot;$&quot;* #,##0_);_(&quot;$&quot;* \(#,##0\);_(&quot;$&quot;* &quot;-&quot;??_);_(@_)">
                  <c:v>2279</c:v>
                </c:pt>
                <c:pt idx="206" formatCode="_(&quot;$&quot;* #,##0_);_(&quot;$&quot;* \(#,##0\);_(&quot;$&quot;* &quot;-&quot;??_);_(@_)">
                  <c:v>6703</c:v>
                </c:pt>
                <c:pt idx="207" formatCode="_(&quot;$&quot;* #,##0_);_(&quot;$&quot;* \(#,##0\);_(&quot;$&quot;* &quot;-&quot;??_);_(@_)">
                  <c:v>13519</c:v>
                </c:pt>
                <c:pt idx="208" formatCode="_(&quot;$&quot;* #,##0_);_(&quot;$&quot;* \(#,##0\);_(&quot;$&quot;* &quot;-&quot;??_);_(@_)">
                  <c:v>2035</c:v>
                </c:pt>
                <c:pt idx="209" formatCode="_(&quot;$&quot;* #,##0_);_(&quot;$&quot;* \(#,##0\);_(&quot;$&quot;* &quot;-&quot;??_);_(@_)">
                  <c:v>7629</c:v>
                </c:pt>
                <c:pt idx="210" formatCode="_(&quot;$&quot;* #,##0_);_(&quot;$&quot;* \(#,##0\);_(&quot;$&quot;* &quot;-&quot;??_);_(@_)">
                  <c:v>2821</c:v>
                </c:pt>
                <c:pt idx="211" formatCode="_(&quot;$&quot;* #,##0_);_(&quot;$&quot;* \(#,##0\);_(&quot;$&quot;* &quot;-&quot;??_);_(@_)">
                  <c:v>9547</c:v>
                </c:pt>
                <c:pt idx="212" formatCode="_(&quot;$&quot;* #,##0_);_(&quot;$&quot;* \(#,##0\);_(&quot;$&quot;* &quot;-&quot;??_);_(@_)">
                  <c:v>32255</c:v>
                </c:pt>
                <c:pt idx="213" formatCode="_(&quot;$&quot;* #,##0_);_(&quot;$&quot;* \(#,##0\);_(&quot;$&quot;* &quot;-&quot;??_);_(@_)">
                  <c:v>5044</c:v>
                </c:pt>
                <c:pt idx="214" formatCode="_(&quot;$&quot;* #,##0_);_(&quot;$&quot;* \(#,##0\);_(&quot;$&quot;* &quot;-&quot;??_);_(@_)">
                  <c:v>9932</c:v>
                </c:pt>
                <c:pt idx="215" formatCode="_(&quot;$&quot;* #,##0_);_(&quot;$&quot;* \(#,##0\);_(&quot;$&quot;* &quot;-&quot;??_);_(@_)">
                  <c:v>2316</c:v>
                </c:pt>
                <c:pt idx="216" formatCode="_(&quot;$&quot;* #,##0_);_(&quot;$&quot;* \(#,##0\);_(&quot;$&quot;* &quot;-&quot;??_);_(@_)">
                  <c:v>6012</c:v>
                </c:pt>
                <c:pt idx="217" formatCode="_(&quot;$&quot;* #,##0_);_(&quot;$&quot;* \(#,##0\);_(&quot;$&quot;* &quot;-&quot;??_);_(@_)">
                  <c:v>13343</c:v>
                </c:pt>
                <c:pt idx="218" formatCode="_(&quot;$&quot;* #,##0_);_(&quot;$&quot;* \(#,##0\);_(&quot;$&quot;* &quot;-&quot;??_);_(@_)">
                  <c:v>2638</c:v>
                </c:pt>
                <c:pt idx="219" formatCode="_(&quot;$&quot;* #,##0_);_(&quot;$&quot;* \(#,##0\);_(&quot;$&quot;* &quot;-&quot;??_);_(@_)">
                  <c:v>10027</c:v>
                </c:pt>
                <c:pt idx="220" formatCode="_(&quot;$&quot;* #,##0_);_(&quot;$&quot;* \(#,##0\);_(&quot;$&quot;* &quot;-&quot;??_);_(@_)">
                  <c:v>9017</c:v>
                </c:pt>
                <c:pt idx="221" formatCode="_(&quot;$&quot;* #,##0_);_(&quot;$&quot;* \(#,##0\);_(&quot;$&quot;* &quot;-&quot;??_);_(@_)">
                  <c:v>28164</c:v>
                </c:pt>
                <c:pt idx="222" formatCode="_(&quot;$&quot;* #,##0_);_(&quot;$&quot;* \(#,##0\);_(&quot;$&quot;* &quot;-&quot;??_);_(@_)">
                  <c:v>3166</c:v>
                </c:pt>
                <c:pt idx="223" formatCode="_(&quot;$&quot;* #,##0_);_(&quot;$&quot;* \(#,##0\);_(&quot;$&quot;* &quot;-&quot;??_);_(@_)">
                  <c:v>10386</c:v>
                </c:pt>
                <c:pt idx="224" formatCode="_(&quot;$&quot;* #,##0_);_(&quot;$&quot;* \(#,##0\);_(&quot;$&quot;* &quot;-&quot;??_);_(@_)">
                  <c:v>2610</c:v>
                </c:pt>
                <c:pt idx="225" formatCode="_(&quot;$&quot;* #,##0_);_(&quot;$&quot;* \(#,##0\);_(&quot;$&quot;* &quot;-&quot;??_);_(@_)">
                  <c:v>6513</c:v>
                </c:pt>
                <c:pt idx="226" formatCode="_(&quot;$&quot;* #,##0_);_(&quot;$&quot;* \(#,##0\);_(&quot;$&quot;* &quot;-&quot;??_);_(@_)">
                  <c:v>14837</c:v>
                </c:pt>
                <c:pt idx="227" formatCode="_(&quot;$&quot;* #,##0_);_(&quot;$&quot;* \(#,##0\);_(&quot;$&quot;* &quot;-&quot;??_);_(@_)">
                  <c:v>2323</c:v>
                </c:pt>
                <c:pt idx="228" formatCode="_(&quot;$&quot;* #,##0_);_(&quot;$&quot;* \(#,##0\);_(&quot;$&quot;* &quot;-&quot;??_);_(@_)">
                  <c:v>10009</c:v>
                </c:pt>
                <c:pt idx="229" formatCode="_(&quot;$&quot;* #,##0_);_(&quot;$&quot;* \(#,##0\);_(&quot;$&quot;* &quot;-&quot;??_);_(@_)">
                  <c:v>9645</c:v>
                </c:pt>
                <c:pt idx="230" formatCode="_(&quot;$&quot;* #,##0_);_(&quot;$&quot;* \(#,##0\);_(&quot;$&quot;* &quot;-&quot;??_);_(@_)">
                  <c:v>16481</c:v>
                </c:pt>
                <c:pt idx="231" formatCode="_(&quot;$&quot;* #,##0_);_(&quot;$&quot;* \(#,##0\);_(&quot;$&quot;* &quot;-&quot;??_);_(@_)">
                  <c:v>16553</c:v>
                </c:pt>
                <c:pt idx="232" formatCode="_(&quot;$&quot;* #,##0_);_(&quot;$&quot;* \(#,##0\);_(&quot;$&quot;* &quot;-&quot;??_);_(@_)">
                  <c:v>11767</c:v>
                </c:pt>
                <c:pt idx="233" formatCode="_(&quot;$&quot;* #,##0_);_(&quot;$&quot;* \(#,##0\);_(&quot;$&quot;* &quot;-&quot;??_);_(@_)">
                  <c:v>4434</c:v>
                </c:pt>
                <c:pt idx="234" formatCode="_(&quot;$&quot;* #,##0_);_(&quot;$&quot;* \(#,##0\);_(&quot;$&quot;* &quot;-&quot;??_);_(@_)">
                  <c:v>9056</c:v>
                </c:pt>
                <c:pt idx="235" formatCode="_(&quot;$&quot;* #,##0_);_(&quot;$&quot;* \(#,##0\);_(&quot;$&quot;* &quot;-&quot;??_);_(@_)">
                  <c:v>14188</c:v>
                </c:pt>
                <c:pt idx="236" formatCode="_(&quot;$&quot;* #,##0_);_(&quot;$&quot;* \(#,##0\);_(&quot;$&quot;* &quot;-&quot;??_);_(@_)">
                  <c:v>2800</c:v>
                </c:pt>
                <c:pt idx="237" formatCode="_(&quot;$&quot;* #,##0_);_(&quot;$&quot;* \(#,##0\);_(&quot;$&quot;* &quot;-&quot;??_);_(@_)">
                  <c:v>8679</c:v>
                </c:pt>
                <c:pt idx="238" formatCode="_(&quot;$&quot;* #,##0_);_(&quot;$&quot;* \(#,##0\);_(&quot;$&quot;* &quot;-&quot;??_);_(@_)">
                  <c:v>4923</c:v>
                </c:pt>
                <c:pt idx="239" formatCode="_(&quot;$&quot;* #,##0_);_(&quot;$&quot;* \(#,##0\);_(&quot;$&quot;* &quot;-&quot;??_);_(@_)">
                  <c:v>9456</c:v>
                </c:pt>
                <c:pt idx="240" formatCode="_(&quot;$&quot;* #,##0_);_(&quot;$&quot;* \(#,##0\);_(&quot;$&quot;* &quot;-&quot;??_);_(@_)">
                  <c:v>18607</c:v>
                </c:pt>
                <c:pt idx="241" formatCode="_(&quot;$&quot;* #,##0_);_(&quot;$&quot;* \(#,##0\);_(&quot;$&quot;* &quot;-&quot;??_);_(@_)">
                  <c:v>9571</c:v>
                </c:pt>
                <c:pt idx="242" formatCode="_(&quot;$&quot;* #,##0_);_(&quot;$&quot;* \(#,##0\);_(&quot;$&quot;* &quot;-&quot;??_);_(@_)">
                  <c:v>21262</c:v>
                </c:pt>
                <c:pt idx="243" formatCode="_(&quot;$&quot;* #,##0_);_(&quot;$&quot;* \(#,##0\);_(&quot;$&quot;* &quot;-&quot;??_);_(@_)">
                  <c:v>4890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F-4ECC-BE8B-FF180C7FBEC5}"/>
            </c:ext>
          </c:extLst>
        </c:ser>
        <c:ser>
          <c:idx val="2"/>
          <c:order val="2"/>
          <c:tx>
            <c:strRef>
              <c:f>'daily-predicted-data'!$CK$1</c:f>
              <c:strCache>
                <c:ptCount val="1"/>
                <c:pt idx="0">
                  <c:v> Actual - Forcast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'daily-predicted-data'!$CK$2:$CK$255</c:f>
              <c:numCache>
                <c:formatCode>"$"#,##0.00</c:formatCode>
                <c:ptCount val="254"/>
                <c:pt idx="0">
                  <c:v>-2621.3579748825796</c:v>
                </c:pt>
                <c:pt idx="1">
                  <c:v>-2327.0429263412079</c:v>
                </c:pt>
                <c:pt idx="2">
                  <c:v>2216.9836529752683</c:v>
                </c:pt>
                <c:pt idx="3">
                  <c:v>350.66938696264333</c:v>
                </c:pt>
                <c:pt idx="4">
                  <c:v>-1604.4839840433924</c:v>
                </c:pt>
                <c:pt idx="5">
                  <c:v>-17.57635504068503</c:v>
                </c:pt>
                <c:pt idx="6">
                  <c:v>-519.91917943044427</c:v>
                </c:pt>
                <c:pt idx="7">
                  <c:v>878.22020803355917</c:v>
                </c:pt>
                <c:pt idx="8">
                  <c:v>430.66938696264333</c:v>
                </c:pt>
                <c:pt idx="9">
                  <c:v>-1106.1691010644881</c:v>
                </c:pt>
                <c:pt idx="10">
                  <c:v>1041.2693077226104</c:v>
                </c:pt>
                <c:pt idx="11">
                  <c:v>-2224.745520196102</c:v>
                </c:pt>
                <c:pt idx="12">
                  <c:v>201.22020803355917</c:v>
                </c:pt>
                <c:pt idx="13">
                  <c:v>712.4497472614521</c:v>
                </c:pt>
                <c:pt idx="14">
                  <c:v>1212.4899136544718</c:v>
                </c:pt>
                <c:pt idx="15">
                  <c:v>226.08082056955573</c:v>
                </c:pt>
                <c:pt idx="16">
                  <c:v>2724.2202080335592</c:v>
                </c:pt>
                <c:pt idx="17">
                  <c:v>-290.33061303735667</c:v>
                </c:pt>
                <c:pt idx="18">
                  <c:v>7.516015956607589</c:v>
                </c:pt>
                <c:pt idx="19">
                  <c:v>79.42364495931497</c:v>
                </c:pt>
                <c:pt idx="20">
                  <c:v>-1350.5551258171017</c:v>
                </c:pt>
                <c:pt idx="21">
                  <c:v>147.91489466057101</c:v>
                </c:pt>
                <c:pt idx="22">
                  <c:v>-2875.1322609145409</c:v>
                </c:pt>
                <c:pt idx="23">
                  <c:v>-1086.9570147804152</c:v>
                </c:pt>
                <c:pt idx="24">
                  <c:v>244.34762166620249</c:v>
                </c:pt>
                <c:pt idx="25">
                  <c:v>-932.37114839376409</c:v>
                </c:pt>
                <c:pt idx="26">
                  <c:v>317.42231315077879</c:v>
                </c:pt>
                <c:pt idx="27">
                  <c:v>151.70482549349936</c:v>
                </c:pt>
                <c:pt idx="28">
                  <c:v>-1902.3265361351641</c:v>
                </c:pt>
                <c:pt idx="29">
                  <c:v>-454.65237833379751</c:v>
                </c:pt>
                <c:pt idx="30">
                  <c:v>-427.37114839376409</c:v>
                </c:pt>
                <c:pt idx="31">
                  <c:v>-236.323624268407</c:v>
                </c:pt>
                <c:pt idx="32">
                  <c:v>-61.238619509562341</c:v>
                </c:pt>
                <c:pt idx="33">
                  <c:v>1952.2510975748901</c:v>
                </c:pt>
                <c:pt idx="34">
                  <c:v>-239.37114839376409</c:v>
                </c:pt>
                <c:pt idx="35">
                  <c:v>4414.4223131507788</c:v>
                </c:pt>
                <c:pt idx="36">
                  <c:v>-52.295174506500643</c:v>
                </c:pt>
                <c:pt idx="37">
                  <c:v>-375.32653613516413</c:v>
                </c:pt>
                <c:pt idx="38">
                  <c:v>545.34762166620249</c:v>
                </c:pt>
                <c:pt idx="39">
                  <c:v>-1609.4315005075277</c:v>
                </c:pt>
                <c:pt idx="40">
                  <c:v>3591.2550420028347</c:v>
                </c:pt>
                <c:pt idx="41">
                  <c:v>-675.14766328223504</c:v>
                </c:pt>
                <c:pt idx="42">
                  <c:v>-2097.2062336581512</c:v>
                </c:pt>
                <c:pt idx="43">
                  <c:v>-191.92045119070599</c:v>
                </c:pt>
                <c:pt idx="44">
                  <c:v>-155.53129334422192</c:v>
                </c:pt>
                <c:pt idx="45">
                  <c:v>7784.4820741538642</c:v>
                </c:pt>
                <c:pt idx="46">
                  <c:v>-267.86507153663297</c:v>
                </c:pt>
                <c:pt idx="47">
                  <c:v>-668.07742900856829</c:v>
                </c:pt>
                <c:pt idx="48">
                  <c:v>-318.92045119070599</c:v>
                </c:pt>
                <c:pt idx="49">
                  <c:v>1318.4687066557781</c:v>
                </c:pt>
                <c:pt idx="50">
                  <c:v>1948.1044685628731</c:v>
                </c:pt>
                <c:pt idx="51">
                  <c:v>-1385.2981546514093</c:v>
                </c:pt>
                <c:pt idx="52">
                  <c:v>-499.07742900856829</c:v>
                </c:pt>
                <c:pt idx="53">
                  <c:v>-1295.920451190706</c:v>
                </c:pt>
                <c:pt idx="54">
                  <c:v>-884.53129334422192</c:v>
                </c:pt>
                <c:pt idx="55">
                  <c:v>1110.4820741538642</c:v>
                </c:pt>
                <c:pt idx="56">
                  <c:v>-1332.865071536633</c:v>
                </c:pt>
                <c:pt idx="57">
                  <c:v>-2632.0774290085683</c:v>
                </c:pt>
                <c:pt idx="58">
                  <c:v>-796.92045119070599</c:v>
                </c:pt>
                <c:pt idx="59">
                  <c:v>-3152.5312933442219</c:v>
                </c:pt>
                <c:pt idx="60">
                  <c:v>-2355.5179258461358</c:v>
                </c:pt>
                <c:pt idx="61">
                  <c:v>-1357.6505684362801</c:v>
                </c:pt>
                <c:pt idx="62">
                  <c:v>-4319.7945393703703</c:v>
                </c:pt>
                <c:pt idx="63">
                  <c:v>389.0947885883088</c:v>
                </c:pt>
                <c:pt idx="64">
                  <c:v>2053.3800347787746</c:v>
                </c:pt>
                <c:pt idx="65">
                  <c:v>-878.76845085576133</c:v>
                </c:pt>
                <c:pt idx="66">
                  <c:v>-1213.5926863134509</c:v>
                </c:pt>
                <c:pt idx="67">
                  <c:v>-2107.111460327018</c:v>
                </c:pt>
                <c:pt idx="68">
                  <c:v>-979.14679502177842</c:v>
                </c:pt>
                <c:pt idx="69">
                  <c:v>-2671.4180307950119</c:v>
                </c:pt>
                <c:pt idx="70">
                  <c:v>-4702.7684508557613</c:v>
                </c:pt>
                <c:pt idx="71">
                  <c:v>-1149.5926863134509</c:v>
                </c:pt>
                <c:pt idx="72">
                  <c:v>-2241.6835111196906</c:v>
                </c:pt>
                <c:pt idx="73">
                  <c:v>1466.6860137155854</c:v>
                </c:pt>
                <c:pt idx="74">
                  <c:v>-457.29747715166741</c:v>
                </c:pt>
                <c:pt idx="75">
                  <c:v>-1629.7684508557613</c:v>
                </c:pt>
                <c:pt idx="76">
                  <c:v>-957.59268631345094</c:v>
                </c:pt>
                <c:pt idx="77">
                  <c:v>-1104.111460327018</c:v>
                </c:pt>
                <c:pt idx="78">
                  <c:v>-1243.1467950217784</c:v>
                </c:pt>
                <c:pt idx="79">
                  <c:v>-3373.4180307950119</c:v>
                </c:pt>
                <c:pt idx="80">
                  <c:v>-4364.7684508557613</c:v>
                </c:pt>
                <c:pt idx="81">
                  <c:v>-975.59268631345094</c:v>
                </c:pt>
                <c:pt idx="82">
                  <c:v>-2078.111460327018</c:v>
                </c:pt>
                <c:pt idx="83">
                  <c:v>-1474.5026175823186</c:v>
                </c:pt>
                <c:pt idx="84">
                  <c:v>-3190.2889604224256</c:v>
                </c:pt>
                <c:pt idx="85">
                  <c:v>-2180.5558980610331</c:v>
                </c:pt>
                <c:pt idx="86">
                  <c:v>-727.77905783355118</c:v>
                </c:pt>
                <c:pt idx="87">
                  <c:v>-713.61634920795404</c:v>
                </c:pt>
                <c:pt idx="88">
                  <c:v>-650.58811011961916</c:v>
                </c:pt>
                <c:pt idx="89">
                  <c:v>-2140.7056386705317</c:v>
                </c:pt>
                <c:pt idx="90">
                  <c:v>-5076.2121627675369</c:v>
                </c:pt>
                <c:pt idx="91">
                  <c:v>199.19162150998363</c:v>
                </c:pt>
                <c:pt idx="92">
                  <c:v>-1998.0569971112545</c:v>
                </c:pt>
                <c:pt idx="93">
                  <c:v>-706.58811011961916</c:v>
                </c:pt>
                <c:pt idx="94">
                  <c:v>-2693.1234529320682</c:v>
                </c:pt>
                <c:pt idx="95">
                  <c:v>-4656.7713197112098</c:v>
                </c:pt>
                <c:pt idx="96">
                  <c:v>771.19162150998363</c:v>
                </c:pt>
                <c:pt idx="97">
                  <c:v>324.94300288874547</c:v>
                </c:pt>
                <c:pt idx="98">
                  <c:v>-159.58811011961916</c:v>
                </c:pt>
                <c:pt idx="99">
                  <c:v>-2746.7056386705317</c:v>
                </c:pt>
                <c:pt idx="100">
                  <c:v>-3415.2121627675369</c:v>
                </c:pt>
                <c:pt idx="101">
                  <c:v>101.59340285731014</c:v>
                </c:pt>
                <c:pt idx="102">
                  <c:v>-665.23851008818383</c:v>
                </c:pt>
                <c:pt idx="103">
                  <c:v>-1966.4603226768268</c:v>
                </c:pt>
                <c:pt idx="104">
                  <c:v>-4647.140602622374</c:v>
                </c:pt>
                <c:pt idx="105">
                  <c:v>804.73041663896765</c:v>
                </c:pt>
                <c:pt idx="106">
                  <c:v>205.43144003230009</c:v>
                </c:pt>
                <c:pt idx="107">
                  <c:v>-1114.0912824119487</c:v>
                </c:pt>
                <c:pt idx="108">
                  <c:v>-2744.9411932043731</c:v>
                </c:pt>
                <c:pt idx="109">
                  <c:v>-3734.3924309648573</c:v>
                </c:pt>
                <c:pt idx="110">
                  <c:v>-916.84003785326831</c:v>
                </c:pt>
                <c:pt idx="111">
                  <c:v>-823.02660229280627</c:v>
                </c:pt>
                <c:pt idx="112">
                  <c:v>-100.09128241194867</c:v>
                </c:pt>
                <c:pt idx="113">
                  <c:v>-1818.9411932043731</c:v>
                </c:pt>
                <c:pt idx="114">
                  <c:v>-617.8638247072231</c:v>
                </c:pt>
                <c:pt idx="115">
                  <c:v>-2173.7517357056076</c:v>
                </c:pt>
                <c:pt idx="116">
                  <c:v>-938.02660229280627</c:v>
                </c:pt>
                <c:pt idx="117">
                  <c:v>-599.09128241194867</c:v>
                </c:pt>
                <c:pt idx="118">
                  <c:v>-663.94119320437312</c:v>
                </c:pt>
                <c:pt idx="119">
                  <c:v>-4158.3924309648573</c:v>
                </c:pt>
                <c:pt idx="120">
                  <c:v>-785.84003785326831</c:v>
                </c:pt>
                <c:pt idx="121">
                  <c:v>-1474.0266022928063</c:v>
                </c:pt>
                <c:pt idx="122">
                  <c:v>-935.09128241194867</c:v>
                </c:pt>
                <c:pt idx="123">
                  <c:v>-649.94119320437312</c:v>
                </c:pt>
                <c:pt idx="124">
                  <c:v>-786.39243096485734</c:v>
                </c:pt>
                <c:pt idx="125">
                  <c:v>-92.177750540752641</c:v>
                </c:pt>
                <c:pt idx="126">
                  <c:v>-4426.2068902986503</c:v>
                </c:pt>
                <c:pt idx="127">
                  <c:v>3157.4107873351932</c:v>
                </c:pt>
                <c:pt idx="128">
                  <c:v>-3489.6877144671453</c:v>
                </c:pt>
                <c:pt idx="129">
                  <c:v>-2678.0356807579046</c:v>
                </c:pt>
                <c:pt idx="130">
                  <c:v>-529.85880540415701</c:v>
                </c:pt>
                <c:pt idx="131">
                  <c:v>-281.57870539575561</c:v>
                </c:pt>
                <c:pt idx="132">
                  <c:v>-696.48141267417623</c:v>
                </c:pt>
                <c:pt idx="133">
                  <c:v>-155.70476217258329</c:v>
                </c:pt>
                <c:pt idx="134">
                  <c:v>-179.03568075790463</c:v>
                </c:pt>
                <c:pt idx="135">
                  <c:v>290.14119459584299</c:v>
                </c:pt>
                <c:pt idx="136">
                  <c:v>2847.0047403961853</c:v>
                </c:pt>
                <c:pt idx="137">
                  <c:v>-2140.5918088926028</c:v>
                </c:pt>
                <c:pt idx="138">
                  <c:v>-2700.7047621725833</c:v>
                </c:pt>
                <c:pt idx="139">
                  <c:v>-3996.0356807579046</c:v>
                </c:pt>
                <c:pt idx="140">
                  <c:v>-571.85880540415701</c:v>
                </c:pt>
                <c:pt idx="141">
                  <c:v>625.42129460424439</c:v>
                </c:pt>
                <c:pt idx="142">
                  <c:v>-978.48141267417623</c:v>
                </c:pt>
                <c:pt idx="143">
                  <c:v>-682.70476217258329</c:v>
                </c:pt>
                <c:pt idx="144">
                  <c:v>-395.03568075790463</c:v>
                </c:pt>
                <c:pt idx="145">
                  <c:v>-1015.858805404157</c:v>
                </c:pt>
                <c:pt idx="146">
                  <c:v>-1140.5787053957556</c:v>
                </c:pt>
                <c:pt idx="147">
                  <c:v>-608.48141267417623</c:v>
                </c:pt>
                <c:pt idx="148">
                  <c:v>-1833.8235872665882</c:v>
                </c:pt>
                <c:pt idx="149">
                  <c:v>-1974.7525994710959</c:v>
                </c:pt>
                <c:pt idx="150">
                  <c:v>-2326.5956709445045</c:v>
                </c:pt>
                <c:pt idx="151">
                  <c:v>-577.11429517408214</c:v>
                </c:pt>
                <c:pt idx="152">
                  <c:v>-299.05819904897453</c:v>
                </c:pt>
                <c:pt idx="153">
                  <c:v>-1259.7351856259556</c:v>
                </c:pt>
                <c:pt idx="154">
                  <c:v>-980.8150639433079</c:v>
                </c:pt>
                <c:pt idx="155">
                  <c:v>530.69389562195101</c:v>
                </c:pt>
                <c:pt idx="156">
                  <c:v>-1034.8874552647721</c:v>
                </c:pt>
                <c:pt idx="157">
                  <c:v>-706.05819904897453</c:v>
                </c:pt>
                <c:pt idx="158">
                  <c:v>-1189.7351856259556</c:v>
                </c:pt>
                <c:pt idx="159">
                  <c:v>-4669.3830004078263</c:v>
                </c:pt>
                <c:pt idx="160">
                  <c:v>-1434.3563180231272</c:v>
                </c:pt>
                <c:pt idx="161">
                  <c:v>1321.1125447352279</c:v>
                </c:pt>
                <c:pt idx="162">
                  <c:v>-165.05819904897453</c:v>
                </c:pt>
                <c:pt idx="163">
                  <c:v>-773.73518562595564</c:v>
                </c:pt>
                <c:pt idx="164">
                  <c:v>-155.8150639433079</c:v>
                </c:pt>
                <c:pt idx="165">
                  <c:v>-500.30610437804899</c:v>
                </c:pt>
                <c:pt idx="166">
                  <c:v>-334.88745526477214</c:v>
                </c:pt>
                <c:pt idx="167">
                  <c:v>-426.05819904897453</c:v>
                </c:pt>
                <c:pt idx="168">
                  <c:v>-2713.7351856259556</c:v>
                </c:pt>
                <c:pt idx="169">
                  <c:v>-3144.1491292220817</c:v>
                </c:pt>
                <c:pt idx="170">
                  <c:v>-3398.4300720739375</c:v>
                </c:pt>
                <c:pt idx="171">
                  <c:v>-1816.7083209772991</c:v>
                </c:pt>
                <c:pt idx="172">
                  <c:v>340.89777043237928</c:v>
                </c:pt>
                <c:pt idx="173">
                  <c:v>1303.727563211567</c:v>
                </c:pt>
                <c:pt idx="174">
                  <c:v>109.12361262494596</c:v>
                </c:pt>
                <c:pt idx="175">
                  <c:v>-69.457650922111952</c:v>
                </c:pt>
                <c:pt idx="176">
                  <c:v>-1139.7320586273563</c:v>
                </c:pt>
                <c:pt idx="177">
                  <c:v>-2043.272436788433</c:v>
                </c:pt>
                <c:pt idx="178">
                  <c:v>-1567.876387375054</c:v>
                </c:pt>
                <c:pt idx="179">
                  <c:v>-256.34262527557348</c:v>
                </c:pt>
                <c:pt idx="180">
                  <c:v>-1504.3264198796605</c:v>
                </c:pt>
                <c:pt idx="181">
                  <c:v>-1040.4222168846927</c:v>
                </c:pt>
                <c:pt idx="182">
                  <c:v>1156.727563211567</c:v>
                </c:pt>
                <c:pt idx="183">
                  <c:v>-1487.876387375054</c:v>
                </c:pt>
                <c:pt idx="184">
                  <c:v>-679.46544997022374</c:v>
                </c:pt>
                <c:pt idx="185">
                  <c:v>-1222.0263953860231</c:v>
                </c:pt>
                <c:pt idx="186">
                  <c:v>-899.16331416344292</c:v>
                </c:pt>
                <c:pt idx="187">
                  <c:v>-2688.272436788433</c:v>
                </c:pt>
                <c:pt idx="188">
                  <c:v>-3056.876387375054</c:v>
                </c:pt>
                <c:pt idx="189">
                  <c:v>-287.46544997022374</c:v>
                </c:pt>
                <c:pt idx="190">
                  <c:v>-1130.0016730851567</c:v>
                </c:pt>
                <c:pt idx="191">
                  <c:v>-2892.7107520740137</c:v>
                </c:pt>
                <c:pt idx="192">
                  <c:v>1548.3486413889841</c:v>
                </c:pt>
                <c:pt idx="193">
                  <c:v>-2160.6153340352539</c:v>
                </c:pt>
                <c:pt idx="194">
                  <c:v>-295.55304103134358</c:v>
                </c:pt>
                <c:pt idx="195">
                  <c:v>-87.481406134236749</c:v>
                </c:pt>
                <c:pt idx="196">
                  <c:v>-494.81791632869954</c:v>
                </c:pt>
                <c:pt idx="197">
                  <c:v>-2432.8065834311474</c:v>
                </c:pt>
                <c:pt idx="198">
                  <c:v>-2361.9016873938708</c:v>
                </c:pt>
                <c:pt idx="199">
                  <c:v>-476.61008879716883</c:v>
                </c:pt>
                <c:pt idx="200">
                  <c:v>-394.60580448555447</c:v>
                </c:pt>
                <c:pt idx="201">
                  <c:v>515.397346860791</c:v>
                </c:pt>
                <c:pt idx="202">
                  <c:v>-1219.6780708185506</c:v>
                </c:pt>
                <c:pt idx="203">
                  <c:v>-463.55304103134358</c:v>
                </c:pt>
                <c:pt idx="204">
                  <c:v>954.04999462992782</c:v>
                </c:pt>
                <c:pt idx="205">
                  <c:v>-781.81791632869954</c:v>
                </c:pt>
                <c:pt idx="206">
                  <c:v>-1592.8065834311474</c:v>
                </c:pt>
                <c:pt idx="207">
                  <c:v>-3157.9016873938708</c:v>
                </c:pt>
                <c:pt idx="208">
                  <c:v>-564.55304103134358</c:v>
                </c:pt>
                <c:pt idx="209">
                  <c:v>-1543.9500053700722</c:v>
                </c:pt>
                <c:pt idx="210">
                  <c:v>-239.81791632869954</c:v>
                </c:pt>
                <c:pt idx="211">
                  <c:v>-884.82302951695601</c:v>
                </c:pt>
                <c:pt idx="212">
                  <c:v>-3074.8219849327143</c:v>
                </c:pt>
                <c:pt idx="213">
                  <c:v>-555.90865374574605</c:v>
                </c:pt>
                <c:pt idx="214">
                  <c:v>-1549.6021512121042</c:v>
                </c:pt>
                <c:pt idx="215">
                  <c:v>-511.93139206850537</c:v>
                </c:pt>
                <c:pt idx="216">
                  <c:v>-2417.4839830554665</c:v>
                </c:pt>
                <c:pt idx="217">
                  <c:v>-4054.4394038445316</c:v>
                </c:pt>
                <c:pt idx="218">
                  <c:v>303.63213245069983</c:v>
                </c:pt>
                <c:pt idx="219">
                  <c:v>165.38980962421192</c:v>
                </c:pt>
                <c:pt idx="220">
                  <c:v>-885.71347475584662</c:v>
                </c:pt>
                <c:pt idx="221">
                  <c:v>-1266.2876345061413</c:v>
                </c:pt>
                <c:pt idx="222">
                  <c:v>831.63213245069983</c:v>
                </c:pt>
                <c:pt idx="223">
                  <c:v>-189.86213161895284</c:v>
                </c:pt>
                <c:pt idx="224">
                  <c:v>-217.93139206850537</c:v>
                </c:pt>
                <c:pt idx="225">
                  <c:v>-1916.4839830554665</c:v>
                </c:pt>
                <c:pt idx="226">
                  <c:v>-2560.4394038445316</c:v>
                </c:pt>
                <c:pt idx="227">
                  <c:v>-11.367867549300172</c:v>
                </c:pt>
                <c:pt idx="228">
                  <c:v>640.95333414341803</c:v>
                </c:pt>
                <c:pt idx="229">
                  <c:v>-751.27699927505455</c:v>
                </c:pt>
                <c:pt idx="230">
                  <c:v>-1728.7943171597326</c:v>
                </c:pt>
                <c:pt idx="231">
                  <c:v>-2673.332147829351</c:v>
                </c:pt>
                <c:pt idx="232">
                  <c:v>-10179.365734859643</c:v>
                </c:pt>
                <c:pt idx="233">
                  <c:v>1648.3720069805622</c:v>
                </c:pt>
                <c:pt idx="234">
                  <c:v>-2640.8518684613464</c:v>
                </c:pt>
                <c:pt idx="235">
                  <c:v>-14268.547903795858</c:v>
                </c:pt>
                <c:pt idx="236">
                  <c:v>2493.9600393619553</c:v>
                </c:pt>
                <c:pt idx="237">
                  <c:v>-4771.8776787804181</c:v>
                </c:pt>
                <c:pt idx="238">
                  <c:v>3694.5675589204734</c:v>
                </c:pt>
                <c:pt idx="239">
                  <c:v>-2240.8518684613464</c:v>
                </c:pt>
                <c:pt idx="240">
                  <c:v>-9849.5479037958576</c:v>
                </c:pt>
                <c:pt idx="241">
                  <c:v>2491.0721840128626</c:v>
                </c:pt>
                <c:pt idx="242">
                  <c:v>-12912.938436967874</c:v>
                </c:pt>
                <c:pt idx="243">
                  <c:v>3661.5675589204734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9F-4ECC-BE8B-FF180C7FB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5309240"/>
        <c:axId val="1325305960"/>
      </c:lineChart>
      <c:lineChart>
        <c:grouping val="standard"/>
        <c:varyColors val="0"/>
        <c:ser>
          <c:idx val="3"/>
          <c:order val="3"/>
          <c:tx>
            <c:strRef>
              <c:f>'daily-predicted-data'!$CL$1</c:f>
              <c:strCache>
                <c:ptCount val="1"/>
                <c:pt idx="0">
                  <c:v> YTD shortfall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'daily-predicted-data'!$CL$2:$CL$255</c:f>
              <c:numCache>
                <c:formatCode>"$"#,##0.00</c:formatCode>
                <c:ptCount val="254"/>
                <c:pt idx="0" formatCode="&quot;$&quot;#,##0">
                  <c:v>-2621.3579748825796</c:v>
                </c:pt>
                <c:pt idx="1">
                  <c:v>-4948.4009012237875</c:v>
                </c:pt>
                <c:pt idx="2">
                  <c:v>-2731.4172482485192</c:v>
                </c:pt>
                <c:pt idx="3">
                  <c:v>-2380.7478612858758</c:v>
                </c:pt>
                <c:pt idx="4">
                  <c:v>-3985.2318453292683</c:v>
                </c:pt>
                <c:pt idx="5">
                  <c:v>-4002.8082003699533</c:v>
                </c:pt>
                <c:pt idx="6">
                  <c:v>-4522.7273798003971</c:v>
                </c:pt>
                <c:pt idx="7">
                  <c:v>-3644.5071717668379</c:v>
                </c:pt>
                <c:pt idx="8">
                  <c:v>-3213.8377848041946</c:v>
                </c:pt>
                <c:pt idx="9">
                  <c:v>-4320.0068858686827</c:v>
                </c:pt>
                <c:pt idx="10">
                  <c:v>-3278.7375781460723</c:v>
                </c:pt>
                <c:pt idx="11">
                  <c:v>-5503.4830983421743</c:v>
                </c:pt>
                <c:pt idx="12">
                  <c:v>-5302.2628903086152</c:v>
                </c:pt>
                <c:pt idx="13">
                  <c:v>-4589.8131430471631</c:v>
                </c:pt>
                <c:pt idx="14">
                  <c:v>-3377.3232293926912</c:v>
                </c:pt>
                <c:pt idx="15">
                  <c:v>-3151.2424088231355</c:v>
                </c:pt>
                <c:pt idx="16">
                  <c:v>-427.02220078957635</c:v>
                </c:pt>
                <c:pt idx="17">
                  <c:v>-717.35281382693302</c:v>
                </c:pt>
                <c:pt idx="18">
                  <c:v>-709.83679787032543</c:v>
                </c:pt>
                <c:pt idx="19">
                  <c:v>-630.41315291101046</c:v>
                </c:pt>
                <c:pt idx="20">
                  <c:v>-1980.9682787281122</c:v>
                </c:pt>
                <c:pt idx="21">
                  <c:v>-1833.0533840675412</c:v>
                </c:pt>
                <c:pt idx="22">
                  <c:v>-4708.1856449820825</c:v>
                </c:pt>
                <c:pt idx="23">
                  <c:v>-5795.1426597624977</c:v>
                </c:pt>
                <c:pt idx="24">
                  <c:v>-5550.7950380962957</c:v>
                </c:pt>
                <c:pt idx="25">
                  <c:v>-6483.1661864900598</c:v>
                </c:pt>
                <c:pt idx="26">
                  <c:v>-6165.743873339281</c:v>
                </c:pt>
                <c:pt idx="27">
                  <c:v>-6014.0390478457812</c:v>
                </c:pt>
                <c:pt idx="28">
                  <c:v>-7916.3655839809453</c:v>
                </c:pt>
                <c:pt idx="29">
                  <c:v>-8371.0179623147433</c:v>
                </c:pt>
                <c:pt idx="30">
                  <c:v>-8798.3891107085074</c:v>
                </c:pt>
                <c:pt idx="31">
                  <c:v>-9034.7127349769144</c:v>
                </c:pt>
                <c:pt idx="32">
                  <c:v>-9095.9513544864767</c:v>
                </c:pt>
                <c:pt idx="33">
                  <c:v>-7143.7002569115866</c:v>
                </c:pt>
                <c:pt idx="34">
                  <c:v>-7383.0714053053507</c:v>
                </c:pt>
                <c:pt idx="35">
                  <c:v>-2968.6490921545719</c:v>
                </c:pt>
                <c:pt idx="36">
                  <c:v>-3020.9442666610726</c:v>
                </c:pt>
                <c:pt idx="37">
                  <c:v>-3396.2708027962367</c:v>
                </c:pt>
                <c:pt idx="38">
                  <c:v>-2850.9231811300342</c:v>
                </c:pt>
                <c:pt idx="39">
                  <c:v>-4460.354681637562</c:v>
                </c:pt>
                <c:pt idx="40">
                  <c:v>-869.09963963472728</c:v>
                </c:pt>
                <c:pt idx="41">
                  <c:v>-1544.2473029169623</c:v>
                </c:pt>
                <c:pt idx="42">
                  <c:v>-3641.4535365751135</c:v>
                </c:pt>
                <c:pt idx="43">
                  <c:v>-3833.3739877658195</c:v>
                </c:pt>
                <c:pt idx="44">
                  <c:v>-3988.9052811100414</c:v>
                </c:pt>
                <c:pt idx="45">
                  <c:v>3795.5767930438228</c:v>
                </c:pt>
                <c:pt idx="46">
                  <c:v>3527.7117215071898</c:v>
                </c:pt>
                <c:pt idx="47">
                  <c:v>2859.6342924986216</c:v>
                </c:pt>
                <c:pt idx="48">
                  <c:v>2540.7138413079156</c:v>
                </c:pt>
                <c:pt idx="49">
                  <c:v>3859.1825479636937</c:v>
                </c:pt>
                <c:pt idx="50">
                  <c:v>5807.2870165265667</c:v>
                </c:pt>
                <c:pt idx="51">
                  <c:v>4421.9888618751575</c:v>
                </c:pt>
                <c:pt idx="52">
                  <c:v>3922.9114328665892</c:v>
                </c:pt>
                <c:pt idx="53">
                  <c:v>2626.9909816758832</c:v>
                </c:pt>
                <c:pt idx="54">
                  <c:v>1742.4596883316613</c:v>
                </c:pt>
                <c:pt idx="55">
                  <c:v>2852.9417624855255</c:v>
                </c:pt>
                <c:pt idx="56">
                  <c:v>1520.0766909488925</c:v>
                </c:pt>
                <c:pt idx="57">
                  <c:v>-1112.0007380596758</c:v>
                </c:pt>
                <c:pt idx="58">
                  <c:v>-1908.9211892503818</c:v>
                </c:pt>
                <c:pt idx="59">
                  <c:v>-5061.4524825946037</c:v>
                </c:pt>
                <c:pt idx="60">
                  <c:v>-7416.9704084407394</c:v>
                </c:pt>
                <c:pt idx="61">
                  <c:v>-8774.6209768770204</c:v>
                </c:pt>
                <c:pt idx="62">
                  <c:v>-13094.415516247391</c:v>
                </c:pt>
                <c:pt idx="63">
                  <c:v>-12705.320727659082</c:v>
                </c:pt>
                <c:pt idx="64">
                  <c:v>-10651.940692880307</c:v>
                </c:pt>
                <c:pt idx="65">
                  <c:v>-11530.709143736069</c:v>
                </c:pt>
                <c:pt idx="66">
                  <c:v>-12744.301830049521</c:v>
                </c:pt>
                <c:pt idx="67">
                  <c:v>-14851.413290376538</c:v>
                </c:pt>
                <c:pt idx="68">
                  <c:v>-15830.560085398316</c:v>
                </c:pt>
                <c:pt idx="69">
                  <c:v>-18501.978116193328</c:v>
                </c:pt>
                <c:pt idx="70">
                  <c:v>-23204.746567049089</c:v>
                </c:pt>
                <c:pt idx="71">
                  <c:v>-24354.339253362541</c:v>
                </c:pt>
                <c:pt idx="72">
                  <c:v>-26596.02276448223</c:v>
                </c:pt>
                <c:pt idx="73">
                  <c:v>-25129.336750766644</c:v>
                </c:pt>
                <c:pt idx="74">
                  <c:v>-25586.634227918312</c:v>
                </c:pt>
                <c:pt idx="75">
                  <c:v>-27216.402678774073</c:v>
                </c:pt>
                <c:pt idx="76">
                  <c:v>-28173.995365087525</c:v>
                </c:pt>
                <c:pt idx="77">
                  <c:v>-29278.106825414543</c:v>
                </c:pt>
                <c:pt idx="78">
                  <c:v>-30521.25362043632</c:v>
                </c:pt>
                <c:pt idx="79">
                  <c:v>-33894.671651231329</c:v>
                </c:pt>
                <c:pt idx="80">
                  <c:v>-38259.440102087086</c:v>
                </c:pt>
                <c:pt idx="81">
                  <c:v>-39235.032788400538</c:v>
                </c:pt>
                <c:pt idx="82">
                  <c:v>-41313.144248727556</c:v>
                </c:pt>
                <c:pt idx="83">
                  <c:v>-42787.646866309879</c:v>
                </c:pt>
                <c:pt idx="84">
                  <c:v>-45977.935826732304</c:v>
                </c:pt>
                <c:pt idx="85">
                  <c:v>-48158.491724793334</c:v>
                </c:pt>
                <c:pt idx="86">
                  <c:v>-48886.270782626882</c:v>
                </c:pt>
                <c:pt idx="87">
                  <c:v>-49599.887131834839</c:v>
                </c:pt>
                <c:pt idx="88">
                  <c:v>-50250.47524195446</c:v>
                </c:pt>
                <c:pt idx="89">
                  <c:v>-52391.18088062499</c:v>
                </c:pt>
                <c:pt idx="90">
                  <c:v>-57467.393043392527</c:v>
                </c:pt>
                <c:pt idx="91">
                  <c:v>-57268.201421882542</c:v>
                </c:pt>
                <c:pt idx="92">
                  <c:v>-59266.258418993799</c:v>
                </c:pt>
                <c:pt idx="93">
                  <c:v>-59972.84652911342</c:v>
                </c:pt>
                <c:pt idx="94">
                  <c:v>-62665.969982045484</c:v>
                </c:pt>
                <c:pt idx="95">
                  <c:v>-67322.741301756701</c:v>
                </c:pt>
                <c:pt idx="96">
                  <c:v>-66551.549680246724</c:v>
                </c:pt>
                <c:pt idx="97">
                  <c:v>-66226.606677357981</c:v>
                </c:pt>
                <c:pt idx="98">
                  <c:v>-66386.194787477594</c:v>
                </c:pt>
                <c:pt idx="99">
                  <c:v>-69132.900426148131</c:v>
                </c:pt>
                <c:pt idx="100">
                  <c:v>-72548.112588915668</c:v>
                </c:pt>
                <c:pt idx="101">
                  <c:v>-72446.519186058358</c:v>
                </c:pt>
                <c:pt idx="102">
                  <c:v>-73111.757696146538</c:v>
                </c:pt>
                <c:pt idx="103">
                  <c:v>-75078.218018823361</c:v>
                </c:pt>
                <c:pt idx="104">
                  <c:v>-79725.358621445732</c:v>
                </c:pt>
                <c:pt idx="105">
                  <c:v>-78920.628204806766</c:v>
                </c:pt>
                <c:pt idx="106">
                  <c:v>-78715.19676477446</c:v>
                </c:pt>
                <c:pt idx="107">
                  <c:v>-79829.288047186405</c:v>
                </c:pt>
                <c:pt idx="108">
                  <c:v>-82574.229240390778</c:v>
                </c:pt>
                <c:pt idx="109">
                  <c:v>-86308.621671355635</c:v>
                </c:pt>
                <c:pt idx="110">
                  <c:v>-87225.461709208903</c:v>
                </c:pt>
                <c:pt idx="111">
                  <c:v>-88048.488311501715</c:v>
                </c:pt>
                <c:pt idx="112">
                  <c:v>-88148.579593913659</c:v>
                </c:pt>
                <c:pt idx="113">
                  <c:v>-89967.520787118032</c:v>
                </c:pt>
                <c:pt idx="114">
                  <c:v>-90585.384611825255</c:v>
                </c:pt>
                <c:pt idx="115">
                  <c:v>-92759.136347530861</c:v>
                </c:pt>
                <c:pt idx="116">
                  <c:v>-93697.162949823673</c:v>
                </c:pt>
                <c:pt idx="117">
                  <c:v>-94296.254232235617</c:v>
                </c:pt>
                <c:pt idx="118">
                  <c:v>-94960.19542543999</c:v>
                </c:pt>
                <c:pt idx="119">
                  <c:v>-99118.587856404847</c:v>
                </c:pt>
                <c:pt idx="120">
                  <c:v>-99904.427894258115</c:v>
                </c:pt>
                <c:pt idx="121">
                  <c:v>-101378.45449655093</c:v>
                </c:pt>
                <c:pt idx="122">
                  <c:v>-102313.54577896287</c:v>
                </c:pt>
                <c:pt idx="123">
                  <c:v>-102963.48697216724</c:v>
                </c:pt>
                <c:pt idx="124">
                  <c:v>-103749.8794031321</c:v>
                </c:pt>
                <c:pt idx="125">
                  <c:v>-103842.05715367285</c:v>
                </c:pt>
                <c:pt idx="126">
                  <c:v>-108268.2640439715</c:v>
                </c:pt>
                <c:pt idx="127">
                  <c:v>-105110.85325663631</c:v>
                </c:pt>
                <c:pt idx="128">
                  <c:v>-108600.54097110346</c:v>
                </c:pt>
                <c:pt idx="129">
                  <c:v>-111278.57665186137</c:v>
                </c:pt>
                <c:pt idx="130">
                  <c:v>-111808.43545726553</c:v>
                </c:pt>
                <c:pt idx="131">
                  <c:v>-112090.01416266129</c:v>
                </c:pt>
                <c:pt idx="132">
                  <c:v>-112786.49557533546</c:v>
                </c:pt>
                <c:pt idx="133">
                  <c:v>-112942.20033750804</c:v>
                </c:pt>
                <c:pt idx="134">
                  <c:v>-113121.23601826595</c:v>
                </c:pt>
                <c:pt idx="135">
                  <c:v>-112831.09482367011</c:v>
                </c:pt>
                <c:pt idx="136">
                  <c:v>-109984.09008327393</c:v>
                </c:pt>
                <c:pt idx="137">
                  <c:v>-112124.68189216653</c:v>
                </c:pt>
                <c:pt idx="138">
                  <c:v>-114825.38665433911</c:v>
                </c:pt>
                <c:pt idx="139">
                  <c:v>-118821.42233509701</c:v>
                </c:pt>
                <c:pt idx="140">
                  <c:v>-119393.28114050117</c:v>
                </c:pt>
                <c:pt idx="141">
                  <c:v>-118767.85984589694</c:v>
                </c:pt>
                <c:pt idx="142">
                  <c:v>-119746.3412585711</c:v>
                </c:pt>
                <c:pt idx="143">
                  <c:v>-120429.04602074368</c:v>
                </c:pt>
                <c:pt idx="144">
                  <c:v>-120824.08170150159</c:v>
                </c:pt>
                <c:pt idx="145">
                  <c:v>-121839.94050690575</c:v>
                </c:pt>
                <c:pt idx="146">
                  <c:v>-122980.51921230151</c:v>
                </c:pt>
                <c:pt idx="147">
                  <c:v>-123589.00062497568</c:v>
                </c:pt>
                <c:pt idx="148">
                  <c:v>-125422.82421224227</c:v>
                </c:pt>
                <c:pt idx="149">
                  <c:v>-127397.57681171337</c:v>
                </c:pt>
                <c:pt idx="150">
                  <c:v>-129724.17248265787</c:v>
                </c:pt>
                <c:pt idx="151">
                  <c:v>-130301.28677783195</c:v>
                </c:pt>
                <c:pt idx="152">
                  <c:v>-130600.34497688092</c:v>
                </c:pt>
                <c:pt idx="153">
                  <c:v>-131860.08016250687</c:v>
                </c:pt>
                <c:pt idx="154">
                  <c:v>-132840.89522645017</c:v>
                </c:pt>
                <c:pt idx="155">
                  <c:v>-132310.20133082822</c:v>
                </c:pt>
                <c:pt idx="156">
                  <c:v>-133345.08878609299</c:v>
                </c:pt>
                <c:pt idx="157">
                  <c:v>-134051.14698514197</c:v>
                </c:pt>
                <c:pt idx="158">
                  <c:v>-135240.88217076793</c:v>
                </c:pt>
                <c:pt idx="159">
                  <c:v>-139910.26517117576</c:v>
                </c:pt>
                <c:pt idx="160">
                  <c:v>-141344.62148919888</c:v>
                </c:pt>
                <c:pt idx="161">
                  <c:v>-140023.50894446365</c:v>
                </c:pt>
                <c:pt idx="162">
                  <c:v>-140188.56714351263</c:v>
                </c:pt>
                <c:pt idx="163">
                  <c:v>-140962.30232913859</c:v>
                </c:pt>
                <c:pt idx="164">
                  <c:v>-141118.11739308189</c:v>
                </c:pt>
                <c:pt idx="165">
                  <c:v>-141618.42349745994</c:v>
                </c:pt>
                <c:pt idx="166">
                  <c:v>-141953.31095272471</c:v>
                </c:pt>
                <c:pt idx="167">
                  <c:v>-142379.36915177369</c:v>
                </c:pt>
                <c:pt idx="168">
                  <c:v>-145093.10433739965</c:v>
                </c:pt>
                <c:pt idx="169">
                  <c:v>-148237.25346662174</c:v>
                </c:pt>
                <c:pt idx="170">
                  <c:v>-151635.68353869568</c:v>
                </c:pt>
                <c:pt idx="171">
                  <c:v>-153452.39185967299</c:v>
                </c:pt>
                <c:pt idx="172">
                  <c:v>-153111.49408924062</c:v>
                </c:pt>
                <c:pt idx="173">
                  <c:v>-151807.76652602904</c:v>
                </c:pt>
                <c:pt idx="174">
                  <c:v>-151698.6429134041</c:v>
                </c:pt>
                <c:pt idx="175">
                  <c:v>-151768.10056432622</c:v>
                </c:pt>
                <c:pt idx="176">
                  <c:v>-152907.83262295357</c:v>
                </c:pt>
                <c:pt idx="177">
                  <c:v>-154951.105059742</c:v>
                </c:pt>
                <c:pt idx="178">
                  <c:v>-156518.98144711705</c:v>
                </c:pt>
                <c:pt idx="179">
                  <c:v>-156775.32407239263</c:v>
                </c:pt>
                <c:pt idx="180">
                  <c:v>-158279.65049227228</c:v>
                </c:pt>
                <c:pt idx="181">
                  <c:v>-159320.07270915699</c:v>
                </c:pt>
                <c:pt idx="182">
                  <c:v>-158163.34514594541</c:v>
                </c:pt>
                <c:pt idx="183">
                  <c:v>-159651.22153332047</c:v>
                </c:pt>
                <c:pt idx="184">
                  <c:v>-160330.68698329068</c:v>
                </c:pt>
                <c:pt idx="185">
                  <c:v>-161552.71337867671</c:v>
                </c:pt>
                <c:pt idx="186">
                  <c:v>-162451.87669284016</c:v>
                </c:pt>
                <c:pt idx="187">
                  <c:v>-165140.14912962858</c:v>
                </c:pt>
                <c:pt idx="188">
                  <c:v>-168197.02551700364</c:v>
                </c:pt>
                <c:pt idx="189">
                  <c:v>-168484.49096697386</c:v>
                </c:pt>
                <c:pt idx="190">
                  <c:v>-169614.492640059</c:v>
                </c:pt>
                <c:pt idx="191">
                  <c:v>-172507.20339213303</c:v>
                </c:pt>
                <c:pt idx="192">
                  <c:v>-170958.85475074404</c:v>
                </c:pt>
                <c:pt idx="193">
                  <c:v>-173119.47008477928</c:v>
                </c:pt>
                <c:pt idx="194">
                  <c:v>-173415.02312581064</c:v>
                </c:pt>
                <c:pt idx="195">
                  <c:v>-173502.50453194487</c:v>
                </c:pt>
                <c:pt idx="196">
                  <c:v>-173997.32244827357</c:v>
                </c:pt>
                <c:pt idx="197">
                  <c:v>-176430.12903170471</c:v>
                </c:pt>
                <c:pt idx="198">
                  <c:v>-178792.03071909858</c:v>
                </c:pt>
                <c:pt idx="199">
                  <c:v>-179268.64080789575</c:v>
                </c:pt>
                <c:pt idx="200">
                  <c:v>-179663.24661238131</c:v>
                </c:pt>
                <c:pt idx="201">
                  <c:v>-179147.84926552052</c:v>
                </c:pt>
                <c:pt idx="202">
                  <c:v>-180367.52733633906</c:v>
                </c:pt>
                <c:pt idx="203">
                  <c:v>-180831.08037737041</c:v>
                </c:pt>
                <c:pt idx="204">
                  <c:v>-179877.03038274049</c:v>
                </c:pt>
                <c:pt idx="205">
                  <c:v>-180658.84829906918</c:v>
                </c:pt>
                <c:pt idx="206">
                  <c:v>-182251.65488250033</c:v>
                </c:pt>
                <c:pt idx="207">
                  <c:v>-185409.55656989419</c:v>
                </c:pt>
                <c:pt idx="208">
                  <c:v>-185974.10961092554</c:v>
                </c:pt>
                <c:pt idx="209">
                  <c:v>-187518.05961629562</c:v>
                </c:pt>
                <c:pt idx="210">
                  <c:v>-187757.87753262432</c:v>
                </c:pt>
                <c:pt idx="211">
                  <c:v>-188642.70056214128</c:v>
                </c:pt>
                <c:pt idx="212">
                  <c:v>-191717.52254707401</c:v>
                </c:pt>
                <c:pt idx="213">
                  <c:v>-192273.43120081976</c:v>
                </c:pt>
                <c:pt idx="214">
                  <c:v>-193823.03335203187</c:v>
                </c:pt>
                <c:pt idx="215">
                  <c:v>-194334.96474410038</c:v>
                </c:pt>
                <c:pt idx="216">
                  <c:v>-196752.44872715583</c:v>
                </c:pt>
                <c:pt idx="217">
                  <c:v>-200806.88813100036</c:v>
                </c:pt>
                <c:pt idx="218">
                  <c:v>-200503.25599854966</c:v>
                </c:pt>
                <c:pt idx="219">
                  <c:v>-200337.86618892546</c:v>
                </c:pt>
                <c:pt idx="220">
                  <c:v>-201223.5796636813</c:v>
                </c:pt>
                <c:pt idx="221">
                  <c:v>-202489.86729818746</c:v>
                </c:pt>
                <c:pt idx="222">
                  <c:v>-201658.23516573675</c:v>
                </c:pt>
                <c:pt idx="223">
                  <c:v>-201848.09729735571</c:v>
                </c:pt>
                <c:pt idx="224">
                  <c:v>-202066.02868942422</c:v>
                </c:pt>
                <c:pt idx="225">
                  <c:v>-203982.51267247967</c:v>
                </c:pt>
                <c:pt idx="226">
                  <c:v>-206542.9520763242</c:v>
                </c:pt>
                <c:pt idx="227">
                  <c:v>-206554.3199438735</c:v>
                </c:pt>
                <c:pt idx="228">
                  <c:v>-205913.36660973009</c:v>
                </c:pt>
                <c:pt idx="229">
                  <c:v>-206664.64360900514</c:v>
                </c:pt>
                <c:pt idx="230">
                  <c:v>-208393.43792616489</c:v>
                </c:pt>
                <c:pt idx="231">
                  <c:v>-211066.77007399424</c:v>
                </c:pt>
                <c:pt idx="232">
                  <c:v>-221246.13580885387</c:v>
                </c:pt>
                <c:pt idx="233">
                  <c:v>-219597.76380187331</c:v>
                </c:pt>
                <c:pt idx="234">
                  <c:v>-222238.61567033466</c:v>
                </c:pt>
                <c:pt idx="235">
                  <c:v>-236507.16357413051</c:v>
                </c:pt>
                <c:pt idx="236">
                  <c:v>-234013.20353476855</c:v>
                </c:pt>
                <c:pt idx="237">
                  <c:v>-238785.08121354895</c:v>
                </c:pt>
                <c:pt idx="238">
                  <c:v>-235090.51365462848</c:v>
                </c:pt>
                <c:pt idx="239">
                  <c:v>-237331.36552308983</c:v>
                </c:pt>
                <c:pt idx="240">
                  <c:v>-247180.91342688567</c:v>
                </c:pt>
                <c:pt idx="241">
                  <c:v>-244689.84124287282</c:v>
                </c:pt>
                <c:pt idx="242">
                  <c:v>-257602.77967984069</c:v>
                </c:pt>
                <c:pt idx="243">
                  <c:v>-253941.21212092022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9F-4ECC-BE8B-FF180C7FB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0432880"/>
        <c:axId val="910436816"/>
      </c:lineChart>
      <c:dateAx>
        <c:axId val="13253092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5960"/>
        <c:crosses val="autoZero"/>
        <c:auto val="1"/>
        <c:lblOffset val="100"/>
        <c:baseTimeUnit val="days"/>
      </c:dateAx>
      <c:valAx>
        <c:axId val="132530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9240"/>
        <c:crosses val="autoZero"/>
        <c:crossBetween val="between"/>
      </c:valAx>
      <c:valAx>
        <c:axId val="910436816"/>
        <c:scaling>
          <c:orientation val="minMax"/>
        </c:scaling>
        <c:delete val="0"/>
        <c:axPos val="r"/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432880"/>
        <c:crosses val="max"/>
        <c:crossBetween val="between"/>
      </c:valAx>
      <c:dateAx>
        <c:axId val="9104328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043681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944308074850968"/>
          <c:y val="0.71180446194225722"/>
          <c:w val="0.69555818022747151"/>
          <c:h val="0.1493066491688538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MTD Projection of current month vs 12/31/2019 Forecast</a:t>
            </a:r>
          </a:p>
        </c:rich>
      </c:tx>
      <c:layout>
        <c:manualLayout>
          <c:xMode val="edge"/>
          <c:yMode val="edge"/>
          <c:x val="0.10505216535433071"/>
          <c:y val="0.70546666666666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35531496062994E-2"/>
          <c:y val="0.17171296296296296"/>
          <c:w val="0.81208546587926511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'daily-predicted-data'!$CX$1</c:f>
              <c:strCache>
                <c:ptCount val="1"/>
                <c:pt idx="0">
                  <c:v>MTD vs Forecast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'daily-predicted-data'!$CX$2:$CX$255</c:f>
              <c:numCache>
                <c:formatCode>0%</c:formatCode>
                <c:ptCount val="254"/>
                <c:pt idx="0">
                  <c:v>-9.470002074877848E-2</c:v>
                </c:pt>
                <c:pt idx="1">
                  <c:v>-0.12080238184976777</c:v>
                </c:pt>
                <c:pt idx="2">
                  <c:v>-6.2466221088329998E-2</c:v>
                </c:pt>
                <c:pt idx="3">
                  <c:v>-5.588717442682567E-2</c:v>
                </c:pt>
                <c:pt idx="4">
                  <c:v>-7.1511853314118912E-2</c:v>
                </c:pt>
                <c:pt idx="5">
                  <c:v>-6.9749017594706975E-2</c:v>
                </c:pt>
                <c:pt idx="6">
                  <c:v>-7.0665274189065541E-2</c:v>
                </c:pt>
                <c:pt idx="7">
                  <c:v>-5.4855260725064525E-2</c:v>
                </c:pt>
                <c:pt idx="8">
                  <c:v>-5.028627394052132E-2</c:v>
                </c:pt>
                <c:pt idx="9">
                  <c:v>-5.5872767677811463E-2</c:v>
                </c:pt>
                <c:pt idx="10">
                  <c:v>-4.5339540730060413E-2</c:v>
                </c:pt>
                <c:pt idx="11">
                  <c:v>-5.8356076761314157E-2</c:v>
                </c:pt>
                <c:pt idx="12">
                  <c:v>-5.3295414274195041E-2</c:v>
                </c:pt>
                <c:pt idx="13">
                  <c:v>-4.8469689593128695E-2</c:v>
                </c:pt>
                <c:pt idx="14">
                  <c:v>-4.0585038882284707E-2</c:v>
                </c:pt>
                <c:pt idx="15">
                  <c:v>-3.8551009352123966E-2</c:v>
                </c:pt>
                <c:pt idx="16">
                  <c:v>-2.4282369972622342E-2</c:v>
                </c:pt>
                <c:pt idx="17">
                  <c:v>-2.5607275393272566E-2</c:v>
                </c:pt>
                <c:pt idx="18">
                  <c:v>-2.5423645189881161E-2</c:v>
                </c:pt>
                <c:pt idx="19">
                  <c:v>-2.5029030332116786E-2</c:v>
                </c:pt>
                <c:pt idx="20">
                  <c:v>-3.0529400438202736E-2</c:v>
                </c:pt>
                <c:pt idx="21">
                  <c:v>1.4729088905460319E-2</c:v>
                </c:pt>
                <c:pt idx="22">
                  <c:v>-4.9269936349395138E-2</c:v>
                </c:pt>
                <c:pt idx="23">
                  <c:v>-5.4698689113499399E-2</c:v>
                </c:pt>
                <c:pt idx="24">
                  <c:v>-4.7157005231215354E-2</c:v>
                </c:pt>
                <c:pt idx="25">
                  <c:v>-5.2544397715061031E-2</c:v>
                </c:pt>
                <c:pt idx="26">
                  <c:v>-3.5453294706775385E-2</c:v>
                </c:pt>
                <c:pt idx="27">
                  <c:v>-3.2426931730763497E-2</c:v>
                </c:pt>
                <c:pt idx="28">
                  <c:v>-4.6405224394369227E-2</c:v>
                </c:pt>
                <c:pt idx="29">
                  <c:v>-4.886826155998647E-2</c:v>
                </c:pt>
                <c:pt idx="30">
                  <c:v>-4.7672713344259265E-2</c:v>
                </c:pt>
                <c:pt idx="31">
                  <c:v>-3.5965530659711198E-2</c:v>
                </c:pt>
                <c:pt idx="32">
                  <c:v>-3.4667280847310411E-2</c:v>
                </c:pt>
                <c:pt idx="33">
                  <c:v>-2.0250604840170383E-2</c:v>
                </c:pt>
                <c:pt idx="34">
                  <c:v>-1.993074118709881E-2</c:v>
                </c:pt>
                <c:pt idx="35">
                  <c:v>5.8473079509415715E-3</c:v>
                </c:pt>
                <c:pt idx="36">
                  <c:v>5.6541897833635169E-3</c:v>
                </c:pt>
                <c:pt idx="37">
                  <c:v>4.1134030376768216E-3</c:v>
                </c:pt>
                <c:pt idx="38">
                  <c:v>6.8060846556432519E-3</c:v>
                </c:pt>
                <c:pt idx="39">
                  <c:v>-1.9099518546361605E-4</c:v>
                </c:pt>
                <c:pt idx="40">
                  <c:v>6.4942142931724511E-2</c:v>
                </c:pt>
                <c:pt idx="41">
                  <c:v>3.6677989479130702E-2</c:v>
                </c:pt>
                <c:pt idx="42">
                  <c:v>-1.2557089723181036E-2</c:v>
                </c:pt>
                <c:pt idx="43">
                  <c:v>-1.6421364101477431E-2</c:v>
                </c:pt>
                <c:pt idx="44">
                  <c:v>-1.9876285138516026E-2</c:v>
                </c:pt>
                <c:pt idx="45">
                  <c:v>6.2055069633675908E-2</c:v>
                </c:pt>
                <c:pt idx="46">
                  <c:v>5.6197719584621275E-2</c:v>
                </c:pt>
                <c:pt idx="47">
                  <c:v>4.1554265444462946E-2</c:v>
                </c:pt>
                <c:pt idx="48">
                  <c:v>3.6320324904291157E-2</c:v>
                </c:pt>
                <c:pt idx="49">
                  <c:v>4.1983520518734219E-2</c:v>
                </c:pt>
                <c:pt idx="50">
                  <c:v>3.6617138915365333E-2</c:v>
                </c:pt>
                <c:pt idx="51">
                  <c:v>2.6606654853277067E-2</c:v>
                </c:pt>
                <c:pt idx="52">
                  <c:v>2.0551609970925977E-2</c:v>
                </c:pt>
                <c:pt idx="53">
                  <c:v>1.2462490997328324E-2</c:v>
                </c:pt>
                <c:pt idx="54">
                  <c:v>5.8642852564232406E-3</c:v>
                </c:pt>
                <c:pt idx="55">
                  <c:v>8.0897989890900135E-3</c:v>
                </c:pt>
                <c:pt idx="56">
                  <c:v>1.3855772269193434E-3</c:v>
                </c:pt>
                <c:pt idx="57">
                  <c:v>-1.1543182353521919E-2</c:v>
                </c:pt>
                <c:pt idx="58">
                  <c:v>-1.5240806376811689E-2</c:v>
                </c:pt>
                <c:pt idx="59">
                  <c:v>-2.8769591758151636E-2</c:v>
                </c:pt>
                <c:pt idx="60">
                  <c:v>-3.7604465314933777E-2</c:v>
                </c:pt>
                <c:pt idx="61">
                  <c:v>-4.2441407713296408E-2</c:v>
                </c:pt>
                <c:pt idx="62">
                  <c:v>-0.13195463020006915</c:v>
                </c:pt>
                <c:pt idx="63">
                  <c:v>-8.9202362469887775E-2</c:v>
                </c:pt>
                <c:pt idx="64">
                  <c:v>-1.5358810562979497E-2</c:v>
                </c:pt>
                <c:pt idx="65">
                  <c:v>-1.7764719566164211E-2</c:v>
                </c:pt>
                <c:pt idx="66">
                  <c:v>-3.4925130400705773E-2</c:v>
                </c:pt>
                <c:pt idx="67">
                  <c:v>-5.5882139140341236E-2</c:v>
                </c:pt>
                <c:pt idx="68">
                  <c:v>-6.4951024519676825E-2</c:v>
                </c:pt>
                <c:pt idx="69">
                  <c:v>-8.7188346158689756E-2</c:v>
                </c:pt>
                <c:pt idx="70">
                  <c:v>-0.11462837819935878</c:v>
                </c:pt>
                <c:pt idx="71">
                  <c:v>-0.12150277265258502</c:v>
                </c:pt>
                <c:pt idx="72">
                  <c:v>-0.1243368943573514</c:v>
                </c:pt>
                <c:pt idx="73">
                  <c:v>-0.10676582136100699</c:v>
                </c:pt>
                <c:pt idx="74">
                  <c:v>-9.6338914560879063E-2</c:v>
                </c:pt>
                <c:pt idx="75">
                  <c:v>-9.3288815132100966E-2</c:v>
                </c:pt>
                <c:pt idx="76">
                  <c:v>-9.7088676429887166E-2</c:v>
                </c:pt>
                <c:pt idx="77">
                  <c:v>-9.6586605712580931E-2</c:v>
                </c:pt>
                <c:pt idx="78">
                  <c:v>-0.10140390134812216</c:v>
                </c:pt>
                <c:pt idx="79">
                  <c:v>-0.11423874392848188</c:v>
                </c:pt>
                <c:pt idx="80">
                  <c:v>-0.12448679567275145</c:v>
                </c:pt>
                <c:pt idx="81">
                  <c:v>-0.12709104841750751</c:v>
                </c:pt>
                <c:pt idx="82">
                  <c:v>-0.13005831987020877</c:v>
                </c:pt>
                <c:pt idx="83">
                  <c:v>-0.13286191877068532</c:v>
                </c:pt>
                <c:pt idx="84">
                  <c:v>-9.7099323397081272E-2</c:v>
                </c:pt>
                <c:pt idx="85">
                  <c:v>-8.9849709386842447E-2</c:v>
                </c:pt>
                <c:pt idx="86">
                  <c:v>-9.7278359825835325E-2</c:v>
                </c:pt>
                <c:pt idx="87">
                  <c:v>-8.7155515434422903E-2</c:v>
                </c:pt>
                <c:pt idx="88">
                  <c:v>-9.2485660183903917E-2</c:v>
                </c:pt>
                <c:pt idx="89">
                  <c:v>-0.10919987262554998</c:v>
                </c:pt>
                <c:pt idx="90">
                  <c:v>-0.14166285637328924</c:v>
                </c:pt>
                <c:pt idx="91">
                  <c:v>-0.13482963948063487</c:v>
                </c:pt>
                <c:pt idx="92">
                  <c:v>-0.14019291862901828</c:v>
                </c:pt>
                <c:pt idx="93">
                  <c:v>-0.14252680188743927</c:v>
                </c:pt>
                <c:pt idx="94">
                  <c:v>-0.14889257202539863</c:v>
                </c:pt>
                <c:pt idx="95">
                  <c:v>-0.14753502257399276</c:v>
                </c:pt>
                <c:pt idx="96">
                  <c:v>-0.13908214950597653</c:v>
                </c:pt>
                <c:pt idx="97">
                  <c:v>-0.12670641583496933</c:v>
                </c:pt>
                <c:pt idx="98">
                  <c:v>-0.12487537967280593</c:v>
                </c:pt>
                <c:pt idx="99">
                  <c:v>-0.13421571938242327</c:v>
                </c:pt>
                <c:pt idx="100">
                  <c:v>-0.13813783491791465</c:v>
                </c:pt>
                <c:pt idx="101">
                  <c:v>-0.13418691685981754</c:v>
                </c:pt>
                <c:pt idx="102">
                  <c:v>-0.13060939604672517</c:v>
                </c:pt>
                <c:pt idx="103">
                  <c:v>-0.13221662847196669</c:v>
                </c:pt>
                <c:pt idx="104">
                  <c:v>-0.16217245076413289</c:v>
                </c:pt>
                <c:pt idx="105">
                  <c:v>-0.12015785382500022</c:v>
                </c:pt>
                <c:pt idx="106">
                  <c:v>-9.4065764461232715E-2</c:v>
                </c:pt>
                <c:pt idx="107">
                  <c:v>-0.10996457677659444</c:v>
                </c:pt>
                <c:pt idx="108">
                  <c:v>-0.14159482247526556</c:v>
                </c:pt>
                <c:pt idx="109">
                  <c:v>-0.16325992658961797</c:v>
                </c:pt>
                <c:pt idx="110">
                  <c:v>-0.16912422527946902</c:v>
                </c:pt>
                <c:pt idx="111">
                  <c:v>-0.16293987126801934</c:v>
                </c:pt>
                <c:pt idx="112">
                  <c:v>-0.1588266886931492</c:v>
                </c:pt>
                <c:pt idx="113">
                  <c:v>-0.1649596629102017</c:v>
                </c:pt>
                <c:pt idx="114">
                  <c:v>-0.14684702257370885</c:v>
                </c:pt>
                <c:pt idx="115">
                  <c:v>-0.15069424075012028</c:v>
                </c:pt>
                <c:pt idx="116">
                  <c:v>-0.14878901090620011</c:v>
                </c:pt>
                <c:pt idx="117">
                  <c:v>-0.1498158918203486</c:v>
                </c:pt>
                <c:pt idx="118">
                  <c:v>-0.14707505935808873</c:v>
                </c:pt>
                <c:pt idx="119">
                  <c:v>-0.15875459127629821</c:v>
                </c:pt>
                <c:pt idx="120">
                  <c:v>-0.16080768529044498</c:v>
                </c:pt>
                <c:pt idx="121">
                  <c:v>-0.1616521865280689</c:v>
                </c:pt>
                <c:pt idx="122">
                  <c:v>-0.16396942864266406</c:v>
                </c:pt>
                <c:pt idx="123">
                  <c:v>-0.16111728321859631</c:v>
                </c:pt>
                <c:pt idx="124">
                  <c:v>-0.15399967118962032</c:v>
                </c:pt>
                <c:pt idx="125">
                  <c:v>-0.15137039099821137</c:v>
                </c:pt>
                <c:pt idx="126">
                  <c:v>-0.16599006907322889</c:v>
                </c:pt>
                <c:pt idx="127">
                  <c:v>-3.3729160816096115E-2</c:v>
                </c:pt>
                <c:pt idx="128">
                  <c:v>-0.11019436255476056</c:v>
                </c:pt>
                <c:pt idx="129">
                  <c:v>-0.12448258039854843</c:v>
                </c:pt>
                <c:pt idx="130">
                  <c:v>-0.12683562399236692</c:v>
                </c:pt>
                <c:pt idx="131">
                  <c:v>-0.11345823800495058</c:v>
                </c:pt>
                <c:pt idx="132">
                  <c:v>-0.11745263438231446</c:v>
                </c:pt>
                <c:pt idx="133">
                  <c:v>-0.10674945920926937</c:v>
                </c:pt>
                <c:pt idx="134">
                  <c:v>-8.9920508069042726E-2</c:v>
                </c:pt>
                <c:pt idx="135">
                  <c:v>-8.4149584393390819E-2</c:v>
                </c:pt>
                <c:pt idx="136">
                  <c:v>-4.8898193864335804E-2</c:v>
                </c:pt>
                <c:pt idx="137">
                  <c:v>-6.0305562760893716E-2</c:v>
                </c:pt>
                <c:pt idx="138">
                  <c:v>-7.645813198620488E-2</c:v>
                </c:pt>
                <c:pt idx="139">
                  <c:v>-9.4363332518426657E-2</c:v>
                </c:pt>
                <c:pt idx="140">
                  <c:v>-9.615520300909175E-2</c:v>
                </c:pt>
                <c:pt idx="141">
                  <c:v>-8.6536327096843335E-2</c:v>
                </c:pt>
                <c:pt idx="142">
                  <c:v>-9.0560962160230352E-2</c:v>
                </c:pt>
                <c:pt idx="143">
                  <c:v>-8.9896363608401586E-2</c:v>
                </c:pt>
                <c:pt idx="144">
                  <c:v>-8.3854614040767661E-2</c:v>
                </c:pt>
                <c:pt idx="145">
                  <c:v>-8.774972439783002E-2</c:v>
                </c:pt>
                <c:pt idx="146">
                  <c:v>-8.9190306296180077E-2</c:v>
                </c:pt>
                <c:pt idx="147">
                  <c:v>-9.0579695811694338E-2</c:v>
                </c:pt>
                <c:pt idx="148">
                  <c:v>-9.4511012004448558E-2</c:v>
                </c:pt>
                <c:pt idx="149">
                  <c:v>-6.4637186587126139E-2</c:v>
                </c:pt>
                <c:pt idx="150">
                  <c:v>-0.11657704237256716</c:v>
                </c:pt>
                <c:pt idx="151">
                  <c:v>-0.10340167245328058</c:v>
                </c:pt>
                <c:pt idx="152">
                  <c:v>-0.10343638177296355</c:v>
                </c:pt>
                <c:pt idx="153">
                  <c:v>-0.11094285471356391</c:v>
                </c:pt>
                <c:pt idx="154">
                  <c:v>-0.10102253439611708</c:v>
                </c:pt>
                <c:pt idx="155">
                  <c:v>-9.1233293463582443E-2</c:v>
                </c:pt>
                <c:pt idx="156">
                  <c:v>-9.4103136484086192E-2</c:v>
                </c:pt>
                <c:pt idx="157">
                  <c:v>-9.888220708733686E-2</c:v>
                </c:pt>
                <c:pt idx="158">
                  <c:v>-0.10311115308189045</c:v>
                </c:pt>
                <c:pt idx="159">
                  <c:v>-0.11739451573004456</c:v>
                </c:pt>
                <c:pt idx="160">
                  <c:v>-0.12513282174239049</c:v>
                </c:pt>
                <c:pt idx="161">
                  <c:v>-0.10805235813183545</c:v>
                </c:pt>
                <c:pt idx="162">
                  <c:v>-0.10703709683787166</c:v>
                </c:pt>
                <c:pt idx="163">
                  <c:v>-0.10663282197736734</c:v>
                </c:pt>
                <c:pt idx="164">
                  <c:v>-9.7630751734816945E-2</c:v>
                </c:pt>
                <c:pt idx="165">
                  <c:v>-9.9166106400297438E-2</c:v>
                </c:pt>
                <c:pt idx="166">
                  <c:v>-9.6290018795032517E-2</c:v>
                </c:pt>
                <c:pt idx="167">
                  <c:v>-9.7110539075518698E-2</c:v>
                </c:pt>
                <c:pt idx="168">
                  <c:v>-0.10735939617127954</c:v>
                </c:pt>
                <c:pt idx="169">
                  <c:v>-0.11329377047558176</c:v>
                </c:pt>
                <c:pt idx="170">
                  <c:v>-0.16849571267395791</c:v>
                </c:pt>
                <c:pt idx="171">
                  <c:v>-0.15146683113465842</c:v>
                </c:pt>
                <c:pt idx="172">
                  <c:v>-0.12453573041097876</c:v>
                </c:pt>
                <c:pt idx="173">
                  <c:v>-7.0327200972103987E-2</c:v>
                </c:pt>
                <c:pt idx="174">
                  <c:v>-4.6952838450179391E-2</c:v>
                </c:pt>
                <c:pt idx="175">
                  <c:v>-4.4540231176626421E-2</c:v>
                </c:pt>
                <c:pt idx="176">
                  <c:v>-5.3900396874693279E-2</c:v>
                </c:pt>
                <c:pt idx="177">
                  <c:v>-7.2459851265043063E-2</c:v>
                </c:pt>
                <c:pt idx="178">
                  <c:v>-7.4652816520706766E-2</c:v>
                </c:pt>
                <c:pt idx="179">
                  <c:v>-7.2218813127226E-2</c:v>
                </c:pt>
                <c:pt idx="180">
                  <c:v>-7.2360861614258476E-2</c:v>
                </c:pt>
                <c:pt idx="181">
                  <c:v>-7.779736545375493E-2</c:v>
                </c:pt>
                <c:pt idx="182">
                  <c:v>-6.3840043409702618E-2</c:v>
                </c:pt>
                <c:pt idx="183">
                  <c:v>-6.5670434811253342E-2</c:v>
                </c:pt>
                <c:pt idx="184">
                  <c:v>-6.8738840476492147E-2</c:v>
                </c:pt>
                <c:pt idx="185">
                  <c:v>-7.1828630918231995E-2</c:v>
                </c:pt>
                <c:pt idx="186">
                  <c:v>-7.5668166514684443E-2</c:v>
                </c:pt>
                <c:pt idx="187">
                  <c:v>-8.7003357313731877E-2</c:v>
                </c:pt>
                <c:pt idx="188">
                  <c:v>-9.4667032974808718E-2</c:v>
                </c:pt>
                <c:pt idx="189">
                  <c:v>-9.4673597623885941E-2</c:v>
                </c:pt>
                <c:pt idx="190" formatCode="0.00%">
                  <c:v>-9.4468058491466222E-2</c:v>
                </c:pt>
                <c:pt idx="191" formatCode="0.00%">
                  <c:v>-0.11702495698406234</c:v>
                </c:pt>
                <c:pt idx="192" formatCode="0.00%">
                  <c:v>-1.0725013464132571E-2</c:v>
                </c:pt>
                <c:pt idx="193" formatCode="0.00%">
                  <c:v>-4.0656721898559067E-2</c:v>
                </c:pt>
                <c:pt idx="194" formatCode="0.00%">
                  <c:v>-4.2839907318965254E-2</c:v>
                </c:pt>
                <c:pt idx="195" formatCode="0.00%">
                  <c:v>-3.1393731801829361E-2</c:v>
                </c:pt>
                <c:pt idx="196" formatCode="0.00%">
                  <c:v>-3.62166938115559E-2</c:v>
                </c:pt>
                <c:pt idx="197" formatCode="0.00%">
                  <c:v>-6.2725519643228922E-2</c:v>
                </c:pt>
                <c:pt idx="198" formatCode="0.00%">
                  <c:v>-7.19973377438613E-2</c:v>
                </c:pt>
                <c:pt idx="199" formatCode="0.00%">
                  <c:v>-7.2870053729504725E-2</c:v>
                </c:pt>
                <c:pt idx="200" formatCode="0.00%">
                  <c:v>-6.4842285753764717E-2</c:v>
                </c:pt>
                <c:pt idx="201" formatCode="0.00%">
                  <c:v>-4.6407846852150492E-2</c:v>
                </c:pt>
                <c:pt idx="202" formatCode="0.00%">
                  <c:v>-4.5209938824000373E-2</c:v>
                </c:pt>
                <c:pt idx="203" formatCode="0.00%">
                  <c:v>-4.7121358657773116E-2</c:v>
                </c:pt>
                <c:pt idx="204" formatCode="0.00%">
                  <c:v>-3.5771007572870106E-2</c:v>
                </c:pt>
                <c:pt idx="205" formatCode="0.00%">
                  <c:v>-3.9600338518007039E-2</c:v>
                </c:pt>
                <c:pt idx="206" formatCode="0.00%">
                  <c:v>-4.5936228255847311E-2</c:v>
                </c:pt>
                <c:pt idx="207" formatCode="0.00%">
                  <c:v>-5.6657195323291165E-2</c:v>
                </c:pt>
                <c:pt idx="208" formatCode="0.00%">
                  <c:v>-5.856083894007813E-2</c:v>
                </c:pt>
                <c:pt idx="209" formatCode="0.00%">
                  <c:v>-6.2455392548315336E-2</c:v>
                </c:pt>
                <c:pt idx="210" formatCode="0.00%">
                  <c:v>-6.2215191189060937E-2</c:v>
                </c:pt>
                <c:pt idx="211" formatCode="0.00%">
                  <c:v>-6.1789488865004571E-2</c:v>
                </c:pt>
                <c:pt idx="212" formatCode="0.00%">
                  <c:v>-0.12376231594020426</c:v>
                </c:pt>
                <c:pt idx="213" formatCode="0.00%">
                  <c:v>-0.12536947251021868</c:v>
                </c:pt>
                <c:pt idx="214" formatCode="0.00%">
                  <c:v>-0.1350952806596375</c:v>
                </c:pt>
                <c:pt idx="215" formatCode="0.00%">
                  <c:v>-0.13913349867830693</c:v>
                </c:pt>
                <c:pt idx="216" formatCode="0.00%">
                  <c:v>-0.16248144193782654</c:v>
                </c:pt>
                <c:pt idx="217" formatCode="0.00%">
                  <c:v>-0.18424750875805473</c:v>
                </c:pt>
                <c:pt idx="218" formatCode="0.00%">
                  <c:v>-0.17672235560090566</c:v>
                </c:pt>
                <c:pt idx="219" formatCode="0.00%">
                  <c:v>-0.16058771049419229</c:v>
                </c:pt>
                <c:pt idx="220" formatCode="0.00%">
                  <c:v>-0.1572748588533176</c:v>
                </c:pt>
                <c:pt idx="221" formatCode="0.00%">
                  <c:v>-0.14046228051594256</c:v>
                </c:pt>
                <c:pt idx="222" formatCode="0.00%">
                  <c:v>-0.13281274177890412</c:v>
                </c:pt>
                <c:pt idx="223" formatCode="0.00%">
                  <c:v>-0.12733597564435661</c:v>
                </c:pt>
                <c:pt idx="224" formatCode="0.00%">
                  <c:v>-0.12708545298845575</c:v>
                </c:pt>
                <c:pt idx="225" formatCode="0.00%">
                  <c:v>-0.13414866698727002</c:v>
                </c:pt>
                <c:pt idx="226" formatCode="0.00%">
                  <c:v>-0.13887716376378056</c:v>
                </c:pt>
                <c:pt idx="227" formatCode="0.00%">
                  <c:v>-0.13763427084247093</c:v>
                </c:pt>
                <c:pt idx="228" formatCode="0.00%">
                  <c:v>-0.1294151003982541</c:v>
                </c:pt>
                <c:pt idx="229" formatCode="0.00%">
                  <c:v>-0.12836484530667358</c:v>
                </c:pt>
                <c:pt idx="230" formatCode="0.00%">
                  <c:v>-0.12861830020254728</c:v>
                </c:pt>
                <c:pt idx="231" formatCode="0.00%">
                  <c:v>-0.11288859615458735</c:v>
                </c:pt>
                <c:pt idx="232" formatCode="0.00%">
                  <c:v>-0.29126837646423154</c:v>
                </c:pt>
                <c:pt idx="233" formatCode="0.00%">
                  <c:v>-0.23224776689937865</c:v>
                </c:pt>
                <c:pt idx="234" formatCode="0.00%">
                  <c:v>-0.22594382182362249</c:v>
                </c:pt>
                <c:pt idx="235" formatCode="0.00%">
                  <c:v>-0.314016197922242</c:v>
                </c:pt>
                <c:pt idx="236" formatCode="0.00%">
                  <c:v>-0.28232703118104474</c:v>
                </c:pt>
                <c:pt idx="237" formatCode="0.00%">
                  <c:v>-0.28958833209778612</c:v>
                </c:pt>
                <c:pt idx="238" formatCode="0.00%">
                  <c:v>-0.24720692547299528</c:v>
                </c:pt>
                <c:pt idx="239" formatCode="0.00%">
                  <c:v>-0.23874098596112281</c:v>
                </c:pt>
                <c:pt idx="240" formatCode="0.00%">
                  <c:v>-0.25662604014316559</c:v>
                </c:pt>
                <c:pt idx="241" formatCode="0.00%">
                  <c:v>-0.22519891688696048</c:v>
                </c:pt>
                <c:pt idx="242" formatCode="0.00%">
                  <c:v>-0.25052124876735105</c:v>
                </c:pt>
                <c:pt idx="243" formatCode="0.00%">
                  <c:v>-0.22786239170639555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3-404C-8243-DE37EF92F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390000"/>
        <c:axId val="1069390656"/>
      </c:lineChart>
      <c:dateAx>
        <c:axId val="1069390000"/>
        <c:scaling>
          <c:orientation val="minMax"/>
        </c:scaling>
        <c:delete val="1"/>
        <c:axPos val="b"/>
        <c:numFmt formatCode="m/d/yyyy" sourceLinked="1"/>
        <c:majorTickMark val="cross"/>
        <c:minorTickMark val="none"/>
        <c:tickLblPos val="low"/>
        <c:crossAx val="1069390656"/>
        <c:crosses val="autoZero"/>
        <c:auto val="1"/>
        <c:lblOffset val="100"/>
        <c:baseTimeUnit val="days"/>
      </c:dateAx>
      <c:valAx>
        <c:axId val="1069390656"/>
        <c:scaling>
          <c:orientation val="minMax"/>
          <c:max val="0.1"/>
          <c:min val="-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390000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</a:t>
            </a:r>
            <a:r>
              <a:rPr lang="en-US" baseline="0"/>
              <a:t> &amp; </a:t>
            </a:r>
            <a:r>
              <a:rPr lang="en-US"/>
              <a:t>Employment Taxes Withheld</a:t>
            </a:r>
          </a:p>
        </c:rich>
      </c:tx>
      <c:layout>
        <c:manualLayout>
          <c:xMode val="edge"/>
          <c:yMode val="edge"/>
          <c:x val="0.20863270997375327"/>
          <c:y val="4.44444444444444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58128280839896"/>
          <c:y val="4.8888888888888891E-2"/>
          <c:w val="0.84479371719160101"/>
          <c:h val="0.8480076990376203"/>
        </c:manualLayout>
      </c:layout>
      <c:lineChart>
        <c:grouping val="standard"/>
        <c:varyColors val="0"/>
        <c:ser>
          <c:idx val="0"/>
          <c:order val="0"/>
          <c:tx>
            <c:strRef>
              <c:f>'daily-predicted-data'!$CI$1</c:f>
              <c:strCache>
                <c:ptCount val="1"/>
                <c:pt idx="0">
                  <c:v> Daily Forecast 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'daily-predicted-data'!$A$2:$A$220</c:f>
              <c:numCache>
                <c:formatCode>m/d/yyyy</c:formatCode>
                <c:ptCount val="219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</c:numCache>
            </c:numRef>
          </c:cat>
          <c:val>
            <c:numRef>
              <c:f>'daily-predicted-data'!$CI$2:$CI$220</c:f>
              <c:numCache>
                <c:formatCode>"$"#,##0.00</c:formatCode>
                <c:ptCount val="219"/>
                <c:pt idx="0">
                  <c:v>35384.35797488258</c:v>
                </c:pt>
                <c:pt idx="1">
                  <c:v>13717.042926341208</c:v>
                </c:pt>
                <c:pt idx="2">
                  <c:v>17333.016347024732</c:v>
                </c:pt>
                <c:pt idx="3">
                  <c:v>2802.3306130373567</c:v>
                </c:pt>
                <c:pt idx="4">
                  <c:v>9888.4839840433924</c:v>
                </c:pt>
                <c:pt idx="5">
                  <c:v>3299.576355040685</c:v>
                </c:pt>
                <c:pt idx="6">
                  <c:v>8942.9191794304443</c:v>
                </c:pt>
                <c:pt idx="7">
                  <c:v>17977.779791966441</c:v>
                </c:pt>
                <c:pt idx="8">
                  <c:v>2802.3306130373567</c:v>
                </c:pt>
                <c:pt idx="9">
                  <c:v>13540.169101064488</c:v>
                </c:pt>
                <c:pt idx="10">
                  <c:v>13254.73069227739</c:v>
                </c:pt>
                <c:pt idx="11">
                  <c:v>10159.745520196102</c:v>
                </c:pt>
                <c:pt idx="12">
                  <c:v>17977.779791966441</c:v>
                </c:pt>
                <c:pt idx="13">
                  <c:v>4186.5502527385479</c:v>
                </c:pt>
                <c:pt idx="14">
                  <c:v>9001.5100863455282</c:v>
                </c:pt>
                <c:pt idx="15">
                  <c:v>8942.9191794304443</c:v>
                </c:pt>
                <c:pt idx="16">
                  <c:v>17977.779791966441</c:v>
                </c:pt>
                <c:pt idx="17">
                  <c:v>2802.3306130373567</c:v>
                </c:pt>
                <c:pt idx="18">
                  <c:v>9888.4839840433924</c:v>
                </c:pt>
                <c:pt idx="19">
                  <c:v>3299.576355040685</c:v>
                </c:pt>
                <c:pt idx="20">
                  <c:v>11245.555125817102</c:v>
                </c:pt>
                <c:pt idx="21">
                  <c:v>39354.085105339429</c:v>
                </c:pt>
                <c:pt idx="22">
                  <c:v>6444.1322609145409</c:v>
                </c:pt>
                <c:pt idx="23">
                  <c:v>12954.957014780415</c:v>
                </c:pt>
                <c:pt idx="24">
                  <c:v>3375.6523783337975</c:v>
                </c:pt>
                <c:pt idx="25">
                  <c:v>9576.3711483937641</c:v>
                </c:pt>
                <c:pt idx="26">
                  <c:v>19503.577686849221</c:v>
                </c:pt>
                <c:pt idx="27">
                  <c:v>2829.2951745065006</c:v>
                </c:pt>
                <c:pt idx="28">
                  <c:v>10615.326536135164</c:v>
                </c:pt>
                <c:pt idx="29">
                  <c:v>3375.6523783337975</c:v>
                </c:pt>
                <c:pt idx="30">
                  <c:v>9576.3711483937641</c:v>
                </c:pt>
                <c:pt idx="31">
                  <c:v>34454.323624268407</c:v>
                </c:pt>
                <c:pt idx="32">
                  <c:v>5687.2386195095623</c:v>
                </c:pt>
                <c:pt idx="33">
                  <c:v>9640.7489024251099</c:v>
                </c:pt>
                <c:pt idx="34">
                  <c:v>9576.3711483937641</c:v>
                </c:pt>
                <c:pt idx="35">
                  <c:v>19503.577686849221</c:v>
                </c:pt>
                <c:pt idx="36">
                  <c:v>2829.2951745065006</c:v>
                </c:pt>
                <c:pt idx="37">
                  <c:v>10615.326536135164</c:v>
                </c:pt>
                <c:pt idx="38">
                  <c:v>3375.6523783337975</c:v>
                </c:pt>
                <c:pt idx="39">
                  <c:v>12106.431500507528</c:v>
                </c:pt>
                <c:pt idx="40">
                  <c:v>38334.744957997165</c:v>
                </c:pt>
                <c:pt idx="41">
                  <c:v>6768.147663282235</c:v>
                </c:pt>
                <c:pt idx="42">
                  <c:v>13013.206233658151</c:v>
                </c:pt>
                <c:pt idx="43">
                  <c:v>3824.920451190706</c:v>
                </c:pt>
                <c:pt idx="44">
                  <c:v>9772.5312933442219</c:v>
                </c:pt>
                <c:pt idx="45">
                  <c:v>19294.517925846136</c:v>
                </c:pt>
                <c:pt idx="46">
                  <c:v>3300.865071536633</c:v>
                </c:pt>
                <c:pt idx="47">
                  <c:v>10769.077429008568</c:v>
                </c:pt>
                <c:pt idx="48">
                  <c:v>3824.920451190706</c:v>
                </c:pt>
                <c:pt idx="49">
                  <c:v>9772.5312933442219</c:v>
                </c:pt>
                <c:pt idx="50">
                  <c:v>40285.895531437127</c:v>
                </c:pt>
                <c:pt idx="51">
                  <c:v>4583.2981546514093</c:v>
                </c:pt>
                <c:pt idx="52">
                  <c:v>10769.077429008568</c:v>
                </c:pt>
                <c:pt idx="53">
                  <c:v>3824.920451190706</c:v>
                </c:pt>
                <c:pt idx="54">
                  <c:v>9772.5312933442219</c:v>
                </c:pt>
                <c:pt idx="55">
                  <c:v>19294.517925846136</c:v>
                </c:pt>
                <c:pt idx="56">
                  <c:v>3300.865071536633</c:v>
                </c:pt>
                <c:pt idx="57">
                  <c:v>10769.077429008568</c:v>
                </c:pt>
                <c:pt idx="58">
                  <c:v>3824.920451190706</c:v>
                </c:pt>
                <c:pt idx="59">
                  <c:v>9772.5312933442219</c:v>
                </c:pt>
                <c:pt idx="60">
                  <c:v>19294.517925846136</c:v>
                </c:pt>
                <c:pt idx="61">
                  <c:v>5727.6505684362801</c:v>
                </c:pt>
                <c:pt idx="62">
                  <c:v>27675.79453937037</c:v>
                </c:pt>
                <c:pt idx="63">
                  <c:v>6646.9052114116912</c:v>
                </c:pt>
                <c:pt idx="64">
                  <c:v>9610.6199652212254</c:v>
                </c:pt>
                <c:pt idx="65">
                  <c:v>17217.768450855761</c:v>
                </c:pt>
                <c:pt idx="66">
                  <c:v>3131.5926863134509</c:v>
                </c:pt>
                <c:pt idx="67">
                  <c:v>9709.111460327018</c:v>
                </c:pt>
                <c:pt idx="68">
                  <c:v>3593.1467950217784</c:v>
                </c:pt>
                <c:pt idx="69">
                  <c:v>8831.4180307950119</c:v>
                </c:pt>
                <c:pt idx="70">
                  <c:v>17217.768450855761</c:v>
                </c:pt>
                <c:pt idx="71">
                  <c:v>3131.5926863134509</c:v>
                </c:pt>
                <c:pt idx="72">
                  <c:v>13098.683511119691</c:v>
                </c:pt>
                <c:pt idx="73">
                  <c:v>4414.3139862844146</c:v>
                </c:pt>
                <c:pt idx="74">
                  <c:v>14137.297477151667</c:v>
                </c:pt>
                <c:pt idx="75">
                  <c:v>17217.768450855761</c:v>
                </c:pt>
                <c:pt idx="76">
                  <c:v>3131.5926863134509</c:v>
                </c:pt>
                <c:pt idx="77">
                  <c:v>9709.111460327018</c:v>
                </c:pt>
                <c:pt idx="78">
                  <c:v>3593.1467950217784</c:v>
                </c:pt>
                <c:pt idx="79">
                  <c:v>8831.4180307950119</c:v>
                </c:pt>
                <c:pt idx="80">
                  <c:v>17217.768450855761</c:v>
                </c:pt>
                <c:pt idx="81">
                  <c:v>3131.5926863134509</c:v>
                </c:pt>
                <c:pt idx="82">
                  <c:v>9709.111460327018</c:v>
                </c:pt>
                <c:pt idx="83">
                  <c:v>5730.5026175823186</c:v>
                </c:pt>
                <c:pt idx="84">
                  <c:v>25742.288960422426</c:v>
                </c:pt>
                <c:pt idx="85">
                  <c:v>20202.555898061033</c:v>
                </c:pt>
                <c:pt idx="86">
                  <c:v>3195.7790578335512</c:v>
                </c:pt>
                <c:pt idx="87">
                  <c:v>10467.616349207954</c:v>
                </c:pt>
                <c:pt idx="88">
                  <c:v>2865.5881101196192</c:v>
                </c:pt>
                <c:pt idx="89">
                  <c:v>8310.7056386705317</c:v>
                </c:pt>
                <c:pt idx="90">
                  <c:v>17028.212162767537</c:v>
                </c:pt>
                <c:pt idx="91">
                  <c:v>2385.8083784900164</c:v>
                </c:pt>
                <c:pt idx="92">
                  <c:v>9223.0569971112545</c:v>
                </c:pt>
                <c:pt idx="93">
                  <c:v>2865.5881101196192</c:v>
                </c:pt>
                <c:pt idx="94">
                  <c:v>11834.123452932068</c:v>
                </c:pt>
                <c:pt idx="95">
                  <c:v>27807.77131971121</c:v>
                </c:pt>
                <c:pt idx="96">
                  <c:v>2385.8083784900164</c:v>
                </c:pt>
                <c:pt idx="97">
                  <c:v>9223.0569971112545</c:v>
                </c:pt>
                <c:pt idx="98">
                  <c:v>2865.5881101196192</c:v>
                </c:pt>
                <c:pt idx="99">
                  <c:v>8310.7056386705317</c:v>
                </c:pt>
                <c:pt idx="100">
                  <c:v>17028.212162767537</c:v>
                </c:pt>
                <c:pt idx="101">
                  <c:v>3721.4065971426899</c:v>
                </c:pt>
                <c:pt idx="102">
                  <c:v>8367.2385100881838</c:v>
                </c:pt>
                <c:pt idx="103">
                  <c:v>10532.460322676827</c:v>
                </c:pt>
                <c:pt idx="104">
                  <c:v>32492.140602622374</c:v>
                </c:pt>
                <c:pt idx="105">
                  <c:v>5913.2695833610323</c:v>
                </c:pt>
                <c:pt idx="106">
                  <c:v>11171.5685599677</c:v>
                </c:pt>
                <c:pt idx="107">
                  <c:v>3435.0912824119487</c:v>
                </c:pt>
                <c:pt idx="108">
                  <c:v>8442.9411932043731</c:v>
                </c:pt>
                <c:pt idx="109">
                  <c:v>16460.392430964857</c:v>
                </c:pt>
                <c:pt idx="110">
                  <c:v>2993.8400378532683</c:v>
                </c:pt>
                <c:pt idx="111">
                  <c:v>9282.0266022928063</c:v>
                </c:pt>
                <c:pt idx="112">
                  <c:v>3435.0912824119487</c:v>
                </c:pt>
                <c:pt idx="113">
                  <c:v>8442.9411932043731</c:v>
                </c:pt>
                <c:pt idx="114">
                  <c:v>19700.863824707223</c:v>
                </c:pt>
                <c:pt idx="115">
                  <c:v>12907.751735705608</c:v>
                </c:pt>
                <c:pt idx="116">
                  <c:v>9282.0266022928063</c:v>
                </c:pt>
                <c:pt idx="117">
                  <c:v>3435.0912824119487</c:v>
                </c:pt>
                <c:pt idx="118">
                  <c:v>8442.9411932043731</c:v>
                </c:pt>
                <c:pt idx="119">
                  <c:v>16460.392430964857</c:v>
                </c:pt>
                <c:pt idx="120">
                  <c:v>2993.8400378532683</c:v>
                </c:pt>
                <c:pt idx="121">
                  <c:v>9282.0266022928063</c:v>
                </c:pt>
                <c:pt idx="122">
                  <c:v>3435.0912824119487</c:v>
                </c:pt>
                <c:pt idx="123">
                  <c:v>8442.9411932043731</c:v>
                </c:pt>
                <c:pt idx="124">
                  <c:v>16460.392430964857</c:v>
                </c:pt>
                <c:pt idx="125">
                  <c:v>5037.1777505407526</c:v>
                </c:pt>
                <c:pt idx="126">
                  <c:v>25897.20689029865</c:v>
                </c:pt>
                <c:pt idx="127">
                  <c:v>6277.5892126648068</c:v>
                </c:pt>
                <c:pt idx="128">
                  <c:v>9042.6877144671453</c:v>
                </c:pt>
                <c:pt idx="129">
                  <c:v>16140.035680757905</c:v>
                </c:pt>
                <c:pt idx="130">
                  <c:v>2997.858805404157</c:v>
                </c:pt>
                <c:pt idx="131">
                  <c:v>9134.5787053957556</c:v>
                </c:pt>
                <c:pt idx="132">
                  <c:v>3428.4814126741762</c:v>
                </c:pt>
                <c:pt idx="133">
                  <c:v>8315.7047621725833</c:v>
                </c:pt>
                <c:pt idx="134">
                  <c:v>16140.035680757905</c:v>
                </c:pt>
                <c:pt idx="135">
                  <c:v>2997.858805404157</c:v>
                </c:pt>
                <c:pt idx="136">
                  <c:v>12296.995259603815</c:v>
                </c:pt>
                <c:pt idx="137">
                  <c:v>13103.591808892603</c:v>
                </c:pt>
                <c:pt idx="138">
                  <c:v>8315.7047621725833</c:v>
                </c:pt>
                <c:pt idx="139">
                  <c:v>16140.035680757905</c:v>
                </c:pt>
                <c:pt idx="140">
                  <c:v>2997.858805404157</c:v>
                </c:pt>
                <c:pt idx="141">
                  <c:v>9134.5787053957556</c:v>
                </c:pt>
                <c:pt idx="142">
                  <c:v>3428.4814126741762</c:v>
                </c:pt>
                <c:pt idx="143">
                  <c:v>8315.7047621725833</c:v>
                </c:pt>
                <c:pt idx="144">
                  <c:v>16140.035680757905</c:v>
                </c:pt>
                <c:pt idx="145">
                  <c:v>2997.858805404157</c:v>
                </c:pt>
                <c:pt idx="146">
                  <c:v>9134.5787053957556</c:v>
                </c:pt>
                <c:pt idx="147">
                  <c:v>3428.4814126741762</c:v>
                </c:pt>
                <c:pt idx="148">
                  <c:v>10309.823587266588</c:v>
                </c:pt>
                <c:pt idx="149">
                  <c:v>32673.752599471096</c:v>
                </c:pt>
                <c:pt idx="150">
                  <c:v>5522.5956709445045</c:v>
                </c:pt>
                <c:pt idx="151">
                  <c:v>10894.114295174082</c:v>
                </c:pt>
                <c:pt idx="152">
                  <c:v>2991.0581990489745</c:v>
                </c:pt>
                <c:pt idx="153">
                  <c:v>8106.7351856259556</c:v>
                </c:pt>
                <c:pt idx="154">
                  <c:v>16296.815063943308</c:v>
                </c:pt>
                <c:pt idx="155">
                  <c:v>2540.306104378049</c:v>
                </c:pt>
                <c:pt idx="156">
                  <c:v>8963.8874552647721</c:v>
                </c:pt>
                <c:pt idx="157">
                  <c:v>2991.0581990489745</c:v>
                </c:pt>
                <c:pt idx="158">
                  <c:v>8106.7351856259556</c:v>
                </c:pt>
                <c:pt idx="159">
                  <c:v>28631.383000407826</c:v>
                </c:pt>
                <c:pt idx="160">
                  <c:v>3643.3563180231272</c:v>
                </c:pt>
                <c:pt idx="161">
                  <c:v>8963.8874552647721</c:v>
                </c:pt>
                <c:pt idx="162">
                  <c:v>2991.0581990489745</c:v>
                </c:pt>
                <c:pt idx="163">
                  <c:v>8106.7351856259556</c:v>
                </c:pt>
                <c:pt idx="164">
                  <c:v>16296.815063943308</c:v>
                </c:pt>
                <c:pt idx="165">
                  <c:v>2540.306104378049</c:v>
                </c:pt>
                <c:pt idx="166">
                  <c:v>8963.8874552647721</c:v>
                </c:pt>
                <c:pt idx="167">
                  <c:v>2991.0581990489745</c:v>
                </c:pt>
                <c:pt idx="168">
                  <c:v>8106.7351856259556</c:v>
                </c:pt>
                <c:pt idx="169">
                  <c:v>18384.149129222082</c:v>
                </c:pt>
                <c:pt idx="170">
                  <c:v>19251.430072073937</c:v>
                </c:pt>
                <c:pt idx="171">
                  <c:v>13411.708320977299</c:v>
                </c:pt>
                <c:pt idx="172">
                  <c:v>3987.1022295676207</c:v>
                </c:pt>
                <c:pt idx="173">
                  <c:v>8370.272436788433</c:v>
                </c:pt>
                <c:pt idx="174">
                  <c:v>16613.876387375054</c:v>
                </c:pt>
                <c:pt idx="175">
                  <c:v>4030.457650922112</c:v>
                </c:pt>
                <c:pt idx="176">
                  <c:v>8423.7320586273563</c:v>
                </c:pt>
                <c:pt idx="177">
                  <c:v>8370.272436788433</c:v>
                </c:pt>
                <c:pt idx="178">
                  <c:v>16613.876387375054</c:v>
                </c:pt>
                <c:pt idx="179">
                  <c:v>6099.3426252755735</c:v>
                </c:pt>
                <c:pt idx="180">
                  <c:v>18316.326419879661</c:v>
                </c:pt>
                <c:pt idx="181">
                  <c:v>4331.4222168846927</c:v>
                </c:pt>
                <c:pt idx="182">
                  <c:v>8370.272436788433</c:v>
                </c:pt>
                <c:pt idx="183">
                  <c:v>16613.876387375054</c:v>
                </c:pt>
                <c:pt idx="184">
                  <c:v>2767.4654499702237</c:v>
                </c:pt>
                <c:pt idx="185">
                  <c:v>9233.0263953860231</c:v>
                </c:pt>
                <c:pt idx="186">
                  <c:v>3221.1633141634429</c:v>
                </c:pt>
                <c:pt idx="187">
                  <c:v>8370.272436788433</c:v>
                </c:pt>
                <c:pt idx="188">
                  <c:v>16613.876387375054</c:v>
                </c:pt>
                <c:pt idx="189">
                  <c:v>2767.4654499702237</c:v>
                </c:pt>
                <c:pt idx="190">
                  <c:v>11334.001673085157</c:v>
                </c:pt>
                <c:pt idx="191">
                  <c:v>19819.710752074014</c:v>
                </c:pt>
                <c:pt idx="192">
                  <c:v>11347.651358611016</c:v>
                </c:pt>
                <c:pt idx="193">
                  <c:v>17455.615334035254</c:v>
                </c:pt>
                <c:pt idx="194">
                  <c:v>2599.5530410313436</c:v>
                </c:pt>
                <c:pt idx="195">
                  <c:v>10369.481406134237</c:v>
                </c:pt>
                <c:pt idx="196">
                  <c:v>3060.8179163286995</c:v>
                </c:pt>
                <c:pt idx="197">
                  <c:v>8295.8065834311474</c:v>
                </c:pt>
                <c:pt idx="198">
                  <c:v>16676.901687393871</c:v>
                </c:pt>
                <c:pt idx="199">
                  <c:v>3883.6100887971688</c:v>
                </c:pt>
                <c:pt idx="200">
                  <c:v>11737.605804485554</c:v>
                </c:pt>
                <c:pt idx="201">
                  <c:v>17530.602653139209</c:v>
                </c:pt>
                <c:pt idx="202">
                  <c:v>17805.678070818551</c:v>
                </c:pt>
                <c:pt idx="203">
                  <c:v>2599.5530410313436</c:v>
                </c:pt>
                <c:pt idx="204">
                  <c:v>9172.9500053700722</c:v>
                </c:pt>
                <c:pt idx="205">
                  <c:v>3060.8179163286995</c:v>
                </c:pt>
                <c:pt idx="206">
                  <c:v>8295.8065834311474</c:v>
                </c:pt>
                <c:pt idx="207">
                  <c:v>16676.901687393871</c:v>
                </c:pt>
                <c:pt idx="208">
                  <c:v>2599.5530410313436</c:v>
                </c:pt>
                <c:pt idx="209">
                  <c:v>9172.9500053700722</c:v>
                </c:pt>
                <c:pt idx="210">
                  <c:v>3060.8179163286995</c:v>
                </c:pt>
                <c:pt idx="211">
                  <c:v>10431.823029516956</c:v>
                </c:pt>
                <c:pt idx="212">
                  <c:v>35329.821984932714</c:v>
                </c:pt>
                <c:pt idx="213">
                  <c:v>5599.9086537457461</c:v>
                </c:pt>
                <c:pt idx="214">
                  <c:v>11481.602151212104</c:v>
                </c:pt>
                <c:pt idx="215">
                  <c:v>2827.9313920685054</c:v>
                </c:pt>
                <c:pt idx="216">
                  <c:v>8429.4839830554665</c:v>
                </c:pt>
                <c:pt idx="217">
                  <c:v>17397.439403844532</c:v>
                </c:pt>
                <c:pt idx="218">
                  <c:v>2334.3678675493002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1-4E1E-8069-D28C45199C0B}"/>
            </c:ext>
          </c:extLst>
        </c:ser>
        <c:ser>
          <c:idx val="1"/>
          <c:order val="1"/>
          <c:tx>
            <c:strRef>
              <c:f>'daily-predicted-data'!$CJ$1</c:f>
              <c:strCache>
                <c:ptCount val="1"/>
                <c:pt idx="0">
                  <c:v> Daily Actual 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'daily-predicted-data'!$A$2:$A$220</c:f>
              <c:numCache>
                <c:formatCode>m/d/yyyy</c:formatCode>
                <c:ptCount val="219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</c:numCache>
            </c:numRef>
          </c:cat>
          <c:val>
            <c:numRef>
              <c:f>'daily-predicted-data'!$CJ$2:$CJ$220</c:f>
              <c:numCache>
                <c:formatCode>"$"#,##0.00</c:formatCode>
                <c:ptCount val="219"/>
                <c:pt idx="0">
                  <c:v>32763</c:v>
                </c:pt>
                <c:pt idx="1">
                  <c:v>11390</c:v>
                </c:pt>
                <c:pt idx="2">
                  <c:v>19550</c:v>
                </c:pt>
                <c:pt idx="3">
                  <c:v>3153</c:v>
                </c:pt>
                <c:pt idx="4">
                  <c:v>8284</c:v>
                </c:pt>
                <c:pt idx="5">
                  <c:v>3282</c:v>
                </c:pt>
                <c:pt idx="6">
                  <c:v>8423</c:v>
                </c:pt>
                <c:pt idx="7">
                  <c:v>18856</c:v>
                </c:pt>
                <c:pt idx="8">
                  <c:v>3233</c:v>
                </c:pt>
                <c:pt idx="9">
                  <c:v>12434</c:v>
                </c:pt>
                <c:pt idx="10">
                  <c:v>14296</c:v>
                </c:pt>
                <c:pt idx="11">
                  <c:v>7935</c:v>
                </c:pt>
                <c:pt idx="12">
                  <c:v>18179</c:v>
                </c:pt>
                <c:pt idx="13">
                  <c:v>4899</c:v>
                </c:pt>
                <c:pt idx="14">
                  <c:v>10214</c:v>
                </c:pt>
                <c:pt idx="15">
                  <c:v>9169</c:v>
                </c:pt>
                <c:pt idx="16">
                  <c:v>20702</c:v>
                </c:pt>
                <c:pt idx="17">
                  <c:v>2512</c:v>
                </c:pt>
                <c:pt idx="18">
                  <c:v>9896</c:v>
                </c:pt>
                <c:pt idx="19">
                  <c:v>3379</c:v>
                </c:pt>
                <c:pt idx="20">
                  <c:v>9895</c:v>
                </c:pt>
                <c:pt idx="21">
                  <c:v>39502</c:v>
                </c:pt>
                <c:pt idx="22">
                  <c:v>3569</c:v>
                </c:pt>
                <c:pt idx="23">
                  <c:v>11868</c:v>
                </c:pt>
                <c:pt idx="24">
                  <c:v>3620</c:v>
                </c:pt>
                <c:pt idx="25">
                  <c:v>8644</c:v>
                </c:pt>
                <c:pt idx="26">
                  <c:v>19821</c:v>
                </c:pt>
                <c:pt idx="27">
                  <c:v>2981</c:v>
                </c:pt>
                <c:pt idx="28">
                  <c:v>8713</c:v>
                </c:pt>
                <c:pt idx="29">
                  <c:v>2921</c:v>
                </c:pt>
                <c:pt idx="30">
                  <c:v>9149</c:v>
                </c:pt>
                <c:pt idx="31">
                  <c:v>34218</c:v>
                </c:pt>
                <c:pt idx="32">
                  <c:v>5626</c:v>
                </c:pt>
                <c:pt idx="33">
                  <c:v>11593</c:v>
                </c:pt>
                <c:pt idx="34">
                  <c:v>9337</c:v>
                </c:pt>
                <c:pt idx="35">
                  <c:v>23918</c:v>
                </c:pt>
                <c:pt idx="36">
                  <c:v>2777</c:v>
                </c:pt>
                <c:pt idx="37">
                  <c:v>10240</c:v>
                </c:pt>
                <c:pt idx="38">
                  <c:v>3921</c:v>
                </c:pt>
                <c:pt idx="39">
                  <c:v>10497</c:v>
                </c:pt>
                <c:pt idx="40">
                  <c:v>41926</c:v>
                </c:pt>
                <c:pt idx="41">
                  <c:v>6093</c:v>
                </c:pt>
                <c:pt idx="42">
                  <c:v>10916</c:v>
                </c:pt>
                <c:pt idx="43">
                  <c:v>3633</c:v>
                </c:pt>
                <c:pt idx="44">
                  <c:v>9617</c:v>
                </c:pt>
                <c:pt idx="45">
                  <c:v>27079</c:v>
                </c:pt>
                <c:pt idx="46">
                  <c:v>3033</c:v>
                </c:pt>
                <c:pt idx="47">
                  <c:v>10101</c:v>
                </c:pt>
                <c:pt idx="48">
                  <c:v>3506</c:v>
                </c:pt>
                <c:pt idx="49">
                  <c:v>11091</c:v>
                </c:pt>
                <c:pt idx="50">
                  <c:v>42234</c:v>
                </c:pt>
                <c:pt idx="51">
                  <c:v>3198</c:v>
                </c:pt>
                <c:pt idx="52">
                  <c:v>10270</c:v>
                </c:pt>
                <c:pt idx="53">
                  <c:v>2529</c:v>
                </c:pt>
                <c:pt idx="54">
                  <c:v>8888</c:v>
                </c:pt>
                <c:pt idx="55">
                  <c:v>20405</c:v>
                </c:pt>
                <c:pt idx="56">
                  <c:v>1968</c:v>
                </c:pt>
                <c:pt idx="57">
                  <c:v>8137</c:v>
                </c:pt>
                <c:pt idx="58">
                  <c:v>3028</c:v>
                </c:pt>
                <c:pt idx="59">
                  <c:v>6620</c:v>
                </c:pt>
                <c:pt idx="60">
                  <c:v>16939</c:v>
                </c:pt>
                <c:pt idx="61">
                  <c:v>4370</c:v>
                </c:pt>
                <c:pt idx="62">
                  <c:v>23356</c:v>
                </c:pt>
                <c:pt idx="63">
                  <c:v>7036</c:v>
                </c:pt>
                <c:pt idx="64">
                  <c:v>11664</c:v>
                </c:pt>
                <c:pt idx="65">
                  <c:v>16339</c:v>
                </c:pt>
                <c:pt idx="66">
                  <c:v>1918</c:v>
                </c:pt>
                <c:pt idx="67">
                  <c:v>7602</c:v>
                </c:pt>
                <c:pt idx="68">
                  <c:v>2614</c:v>
                </c:pt>
                <c:pt idx="69">
                  <c:v>6160</c:v>
                </c:pt>
                <c:pt idx="70">
                  <c:v>12515</c:v>
                </c:pt>
                <c:pt idx="71">
                  <c:v>1982</c:v>
                </c:pt>
                <c:pt idx="72">
                  <c:v>10857</c:v>
                </c:pt>
                <c:pt idx="73">
                  <c:v>5881</c:v>
                </c:pt>
                <c:pt idx="74">
                  <c:v>13680</c:v>
                </c:pt>
                <c:pt idx="75">
                  <c:v>15588</c:v>
                </c:pt>
                <c:pt idx="76">
                  <c:v>2174</c:v>
                </c:pt>
                <c:pt idx="77">
                  <c:v>8605</c:v>
                </c:pt>
                <c:pt idx="78">
                  <c:v>2350</c:v>
                </c:pt>
                <c:pt idx="79">
                  <c:v>5458</c:v>
                </c:pt>
                <c:pt idx="80">
                  <c:v>12853</c:v>
                </c:pt>
                <c:pt idx="81">
                  <c:v>2156</c:v>
                </c:pt>
                <c:pt idx="82">
                  <c:v>7631</c:v>
                </c:pt>
                <c:pt idx="83">
                  <c:v>4256</c:v>
                </c:pt>
                <c:pt idx="84">
                  <c:v>22552</c:v>
                </c:pt>
                <c:pt idx="85">
                  <c:v>18022</c:v>
                </c:pt>
                <c:pt idx="86">
                  <c:v>2468</c:v>
                </c:pt>
                <c:pt idx="87">
                  <c:v>9754</c:v>
                </c:pt>
                <c:pt idx="88">
                  <c:v>2215</c:v>
                </c:pt>
                <c:pt idx="89" formatCode="_(&quot;$&quot;* #,##0_);_(&quot;$&quot;* \(#,##0\);_(&quot;$&quot;* &quot;-&quot;??_);_(@_)">
                  <c:v>6170</c:v>
                </c:pt>
                <c:pt idx="90" formatCode="_(&quot;$&quot;* #,##0_);_(&quot;$&quot;* \(#,##0\);_(&quot;$&quot;* &quot;-&quot;??_);_(@_)">
                  <c:v>11952</c:v>
                </c:pt>
                <c:pt idx="91" formatCode="_(&quot;$&quot;* #,##0_);_(&quot;$&quot;* \(#,##0\);_(&quot;$&quot;* &quot;-&quot;??_);_(@_)">
                  <c:v>2585</c:v>
                </c:pt>
                <c:pt idx="92" formatCode="_(&quot;$&quot;* #,##0_);_(&quot;$&quot;* \(#,##0\);_(&quot;$&quot;* &quot;-&quot;??_);_(@_)">
                  <c:v>7225</c:v>
                </c:pt>
                <c:pt idx="93" formatCode="_(&quot;$&quot;* #,##0_);_(&quot;$&quot;* \(#,##0\);_(&quot;$&quot;* &quot;-&quot;??_);_(@_)">
                  <c:v>2159</c:v>
                </c:pt>
                <c:pt idx="94" formatCode="_(&quot;$&quot;* #,##0_);_(&quot;$&quot;* \(#,##0\);_(&quot;$&quot;* &quot;-&quot;??_);_(@_)">
                  <c:v>9141</c:v>
                </c:pt>
                <c:pt idx="95" formatCode="_(&quot;$&quot;* #,##0_);_(&quot;$&quot;* \(#,##0\);_(&quot;$&quot;* &quot;-&quot;??_);_(@_)">
                  <c:v>23151</c:v>
                </c:pt>
                <c:pt idx="96" formatCode="_(&quot;$&quot;* #,##0_);_(&quot;$&quot;* \(#,##0\);_(&quot;$&quot;* &quot;-&quot;??_);_(@_)">
                  <c:v>3157</c:v>
                </c:pt>
                <c:pt idx="97" formatCode="_(&quot;$&quot;* #,##0_);_(&quot;$&quot;* \(#,##0\);_(&quot;$&quot;* &quot;-&quot;??_);_(@_)">
                  <c:v>9548</c:v>
                </c:pt>
                <c:pt idx="98" formatCode="_(&quot;$&quot;* #,##0_);_(&quot;$&quot;* \(#,##0\);_(&quot;$&quot;* &quot;-&quot;??_);_(@_)">
                  <c:v>2706</c:v>
                </c:pt>
                <c:pt idx="99" formatCode="_(&quot;$&quot;* #,##0_);_(&quot;$&quot;* \(#,##0\);_(&quot;$&quot;* &quot;-&quot;??_);_(@_)">
                  <c:v>5564</c:v>
                </c:pt>
                <c:pt idx="100" formatCode="_(&quot;$&quot;* #,##0_);_(&quot;$&quot;* \(#,##0\);_(&quot;$&quot;* &quot;-&quot;??_);_(@_)">
                  <c:v>13613</c:v>
                </c:pt>
                <c:pt idx="101" formatCode="_(&quot;$&quot;* #,##0_);_(&quot;$&quot;* \(#,##0\);_(&quot;$&quot;* &quot;-&quot;??_);_(@_)">
                  <c:v>3823</c:v>
                </c:pt>
                <c:pt idx="102" formatCode="_(&quot;$&quot;* #,##0_);_(&quot;$&quot;* \(#,##0\);_(&quot;$&quot;* &quot;-&quot;??_);_(@_)">
                  <c:v>7702</c:v>
                </c:pt>
                <c:pt idx="103" formatCode="_(&quot;$&quot;* #,##0_);_(&quot;$&quot;* \(#,##0\);_(&quot;$&quot;* &quot;-&quot;??_);_(@_)">
                  <c:v>8566</c:v>
                </c:pt>
                <c:pt idx="104" formatCode="_(&quot;$&quot;* #,##0_);_(&quot;$&quot;* \(#,##0\);_(&quot;$&quot;* &quot;-&quot;??_);_(@_)">
                  <c:v>27845</c:v>
                </c:pt>
                <c:pt idx="105" formatCode="_(&quot;$&quot;* #,##0_);_(&quot;$&quot;* \(#,##0\);_(&quot;$&quot;* &quot;-&quot;??_);_(@_)">
                  <c:v>6718</c:v>
                </c:pt>
                <c:pt idx="106" formatCode="_(&quot;$&quot;* #,##0_);_(&quot;$&quot;* \(#,##0\);_(&quot;$&quot;* &quot;-&quot;??_);_(@_)">
                  <c:v>11377</c:v>
                </c:pt>
                <c:pt idx="107" formatCode="_(&quot;$&quot;* #,##0_);_(&quot;$&quot;* \(#,##0\);_(&quot;$&quot;* &quot;-&quot;??_);_(@_)">
                  <c:v>2321</c:v>
                </c:pt>
                <c:pt idx="108" formatCode="_(&quot;$&quot;* #,##0_);_(&quot;$&quot;* \(#,##0\);_(&quot;$&quot;* &quot;-&quot;??_);_(@_)">
                  <c:v>5698</c:v>
                </c:pt>
                <c:pt idx="109" formatCode="_(&quot;$&quot;* #,##0_);_(&quot;$&quot;* \(#,##0\);_(&quot;$&quot;* &quot;-&quot;??_);_(@_)">
                  <c:v>12726</c:v>
                </c:pt>
                <c:pt idx="110" formatCode="_(&quot;$&quot;* #,##0_);_(&quot;$&quot;* \(#,##0\);_(&quot;$&quot;* &quot;-&quot;??_);_(@_)">
                  <c:v>2077</c:v>
                </c:pt>
                <c:pt idx="111" formatCode="_(&quot;$&quot;* #,##0_);_(&quot;$&quot;* \(#,##0\);_(&quot;$&quot;* &quot;-&quot;??_);_(@_)">
                  <c:v>8459</c:v>
                </c:pt>
                <c:pt idx="112" formatCode="_(&quot;$&quot;* #,##0_);_(&quot;$&quot;* \(#,##0\);_(&quot;$&quot;* &quot;-&quot;??_);_(@_)">
                  <c:v>3335</c:v>
                </c:pt>
                <c:pt idx="113" formatCode="_(&quot;$&quot;* #,##0_);_(&quot;$&quot;* \(#,##0\);_(&quot;$&quot;* &quot;-&quot;??_);_(@_)">
                  <c:v>6624</c:v>
                </c:pt>
                <c:pt idx="114" formatCode="_(&quot;$&quot;* #,##0_);_(&quot;$&quot;* \(#,##0\);_(&quot;$&quot;* &quot;-&quot;??_);_(@_)">
                  <c:v>19083</c:v>
                </c:pt>
                <c:pt idx="115" formatCode="_(&quot;$&quot;* #,##0_);_(&quot;$&quot;* \(#,##0\);_(&quot;$&quot;* &quot;-&quot;??_);_(@_)">
                  <c:v>10734</c:v>
                </c:pt>
                <c:pt idx="116" formatCode="_(&quot;$&quot;* #,##0_);_(&quot;$&quot;* \(#,##0\);_(&quot;$&quot;* &quot;-&quot;??_);_(@_)">
                  <c:v>8344</c:v>
                </c:pt>
                <c:pt idx="117" formatCode="_(&quot;$&quot;* #,##0_);_(&quot;$&quot;* \(#,##0\);_(&quot;$&quot;* &quot;-&quot;??_);_(@_)">
                  <c:v>2836</c:v>
                </c:pt>
                <c:pt idx="118" formatCode="_(&quot;$&quot;* #,##0_);_(&quot;$&quot;* \(#,##0\);_(&quot;$&quot;* &quot;-&quot;??_);_(@_)">
                  <c:v>7779</c:v>
                </c:pt>
                <c:pt idx="119" formatCode="_(&quot;$&quot;* #,##0_);_(&quot;$&quot;* \(#,##0\);_(&quot;$&quot;* &quot;-&quot;??_);_(@_)">
                  <c:v>12302</c:v>
                </c:pt>
                <c:pt idx="120" formatCode="_(&quot;$&quot;* #,##0_);_(&quot;$&quot;* \(#,##0\);_(&quot;$&quot;* &quot;-&quot;??_);_(@_)">
                  <c:v>2208</c:v>
                </c:pt>
                <c:pt idx="121" formatCode="_(&quot;$&quot;* #,##0_);_(&quot;$&quot;* \(#,##0\);_(&quot;$&quot;* &quot;-&quot;??_);_(@_)">
                  <c:v>7808</c:v>
                </c:pt>
                <c:pt idx="122" formatCode="_(&quot;$&quot;* #,##0_);_(&quot;$&quot;* \(#,##0\);_(&quot;$&quot;* &quot;-&quot;??_);_(@_)">
                  <c:v>2500</c:v>
                </c:pt>
                <c:pt idx="123" formatCode="_(&quot;$&quot;* #,##0_);_(&quot;$&quot;* \(#,##0\);_(&quot;$&quot;* &quot;-&quot;??_);_(@_)">
                  <c:v>7793</c:v>
                </c:pt>
                <c:pt idx="124" formatCode="_(&quot;$&quot;* #,##0_);_(&quot;$&quot;* \(#,##0\);_(&quot;$&quot;* &quot;-&quot;??_);_(@_)">
                  <c:v>15674</c:v>
                </c:pt>
                <c:pt idx="125" formatCode="_(&quot;$&quot;* #,##0_);_(&quot;$&quot;* \(#,##0\);_(&quot;$&quot;* &quot;-&quot;??_);_(@_)">
                  <c:v>4945</c:v>
                </c:pt>
                <c:pt idx="126" formatCode="_(&quot;$&quot;* #,##0_);_(&quot;$&quot;* \(#,##0\);_(&quot;$&quot;* &quot;-&quot;??_);_(@_)">
                  <c:v>21471</c:v>
                </c:pt>
                <c:pt idx="127" formatCode="_(&quot;$&quot;* #,##0_);_(&quot;$&quot;* \(#,##0\);_(&quot;$&quot;* &quot;-&quot;??_);_(@_)">
                  <c:v>9435</c:v>
                </c:pt>
                <c:pt idx="128" formatCode="_(&quot;$&quot;* #,##0_);_(&quot;$&quot;* \(#,##0\);_(&quot;$&quot;* &quot;-&quot;??_);_(@_)">
                  <c:v>5553</c:v>
                </c:pt>
                <c:pt idx="129" formatCode="_(&quot;$&quot;* #,##0_);_(&quot;$&quot;* \(#,##0\);_(&quot;$&quot;* &quot;-&quot;??_);_(@_)">
                  <c:v>13462</c:v>
                </c:pt>
                <c:pt idx="130" formatCode="_(&quot;$&quot;* #,##0_);_(&quot;$&quot;* \(#,##0\);_(&quot;$&quot;* &quot;-&quot;??_);_(@_)">
                  <c:v>2468</c:v>
                </c:pt>
                <c:pt idx="131" formatCode="_(&quot;$&quot;* #,##0_);_(&quot;$&quot;* \(#,##0\);_(&quot;$&quot;* &quot;-&quot;??_);_(@_)">
                  <c:v>8853</c:v>
                </c:pt>
                <c:pt idx="132" formatCode="_(&quot;$&quot;* #,##0_);_(&quot;$&quot;* \(#,##0\);_(&quot;$&quot;* &quot;-&quot;??_);_(@_)">
                  <c:v>2732</c:v>
                </c:pt>
                <c:pt idx="133" formatCode="_(&quot;$&quot;* #,##0_);_(&quot;$&quot;* \(#,##0\);_(&quot;$&quot;* &quot;-&quot;??_);_(@_)">
                  <c:v>8160</c:v>
                </c:pt>
                <c:pt idx="134" formatCode="_(&quot;$&quot;* #,##0_);_(&quot;$&quot;* \(#,##0\);_(&quot;$&quot;* &quot;-&quot;??_);_(@_)">
                  <c:v>15961</c:v>
                </c:pt>
                <c:pt idx="135" formatCode="_(&quot;$&quot;* #,##0_);_(&quot;$&quot;* \(#,##0\);_(&quot;$&quot;* &quot;-&quot;??_);_(@_)">
                  <c:v>3288</c:v>
                </c:pt>
                <c:pt idx="136" formatCode="_(&quot;$&quot;* #,##0_);_(&quot;$&quot;* \(#,##0\);_(&quot;$&quot;* &quot;-&quot;??_);_(@_)">
                  <c:v>15144</c:v>
                </c:pt>
                <c:pt idx="137" formatCode="_(&quot;$&quot;* #,##0_);_(&quot;$&quot;* \(#,##0\);_(&quot;$&quot;* &quot;-&quot;??_);_(@_)">
                  <c:v>10963</c:v>
                </c:pt>
                <c:pt idx="138" formatCode="_(&quot;$&quot;* #,##0_);_(&quot;$&quot;* \(#,##0\);_(&quot;$&quot;* &quot;-&quot;??_);_(@_)">
                  <c:v>5615</c:v>
                </c:pt>
                <c:pt idx="139" formatCode="_(&quot;$&quot;* #,##0_);_(&quot;$&quot;* \(#,##0\);_(&quot;$&quot;* &quot;-&quot;??_);_(@_)">
                  <c:v>12144</c:v>
                </c:pt>
                <c:pt idx="140" formatCode="_(&quot;$&quot;* #,##0_);_(&quot;$&quot;* \(#,##0\);_(&quot;$&quot;* &quot;-&quot;??_);_(@_)">
                  <c:v>2426</c:v>
                </c:pt>
                <c:pt idx="141" formatCode="_(&quot;$&quot;* #,##0_);_(&quot;$&quot;* \(#,##0\);_(&quot;$&quot;* &quot;-&quot;??_);_(@_)">
                  <c:v>9760</c:v>
                </c:pt>
                <c:pt idx="142" formatCode="_(&quot;$&quot;* #,##0_);_(&quot;$&quot;* \(#,##0\);_(&quot;$&quot;* &quot;-&quot;??_);_(@_)">
                  <c:v>2450</c:v>
                </c:pt>
                <c:pt idx="143" formatCode="_(&quot;$&quot;* #,##0_);_(&quot;$&quot;* \(#,##0\);_(&quot;$&quot;* &quot;-&quot;??_);_(@_)">
                  <c:v>7633</c:v>
                </c:pt>
                <c:pt idx="144" formatCode="_(&quot;$&quot;* #,##0_);_(&quot;$&quot;* \(#,##0\);_(&quot;$&quot;* &quot;-&quot;??_);_(@_)">
                  <c:v>15745</c:v>
                </c:pt>
                <c:pt idx="145" formatCode="_(&quot;$&quot;* #,##0_);_(&quot;$&quot;* \(#,##0\);_(&quot;$&quot;* &quot;-&quot;??_);_(@_)">
                  <c:v>1982</c:v>
                </c:pt>
                <c:pt idx="146" formatCode="_(&quot;$&quot;* #,##0_);_(&quot;$&quot;* \(#,##0\);_(&quot;$&quot;* &quot;-&quot;??_);_(@_)">
                  <c:v>7994</c:v>
                </c:pt>
                <c:pt idx="147" formatCode="_(&quot;$&quot;* #,##0_);_(&quot;$&quot;* \(#,##0\);_(&quot;$&quot;* &quot;-&quot;??_);_(@_)">
                  <c:v>2820</c:v>
                </c:pt>
                <c:pt idx="148" formatCode="_(&quot;$&quot;* #,##0_);_(&quot;$&quot;* \(#,##0\);_(&quot;$&quot;* &quot;-&quot;??_);_(@_)">
                  <c:v>8476</c:v>
                </c:pt>
                <c:pt idx="149" formatCode="_(&quot;$&quot;* #,##0_);_(&quot;$&quot;* \(#,##0\);_(&quot;$&quot;* &quot;-&quot;??_);_(@_)">
                  <c:v>30699</c:v>
                </c:pt>
                <c:pt idx="150" formatCode="_(&quot;$&quot;* #,##0_);_(&quot;$&quot;* \(#,##0\);_(&quot;$&quot;* &quot;-&quot;??_);_(@_)">
                  <c:v>3196</c:v>
                </c:pt>
                <c:pt idx="151" formatCode="_(&quot;$&quot;* #,##0_);_(&quot;$&quot;* \(#,##0\);_(&quot;$&quot;* &quot;-&quot;??_);_(@_)">
                  <c:v>10317</c:v>
                </c:pt>
                <c:pt idx="152" formatCode="_(&quot;$&quot;* #,##0_);_(&quot;$&quot;* \(#,##0\);_(&quot;$&quot;* &quot;-&quot;??_);_(@_)">
                  <c:v>2692</c:v>
                </c:pt>
                <c:pt idx="153" formatCode="_(&quot;$&quot;* #,##0_);_(&quot;$&quot;* \(#,##0\);_(&quot;$&quot;* &quot;-&quot;??_);_(@_)">
                  <c:v>6847</c:v>
                </c:pt>
                <c:pt idx="154" formatCode="_(&quot;$&quot;* #,##0_);_(&quot;$&quot;* \(#,##0\);_(&quot;$&quot;* &quot;-&quot;??_);_(@_)">
                  <c:v>15316</c:v>
                </c:pt>
                <c:pt idx="155" formatCode="_(&quot;$&quot;* #,##0_);_(&quot;$&quot;* \(#,##0\);_(&quot;$&quot;* &quot;-&quot;??_);_(@_)">
                  <c:v>3071</c:v>
                </c:pt>
                <c:pt idx="156" formatCode="_(&quot;$&quot;* #,##0_);_(&quot;$&quot;* \(#,##0\);_(&quot;$&quot;* &quot;-&quot;??_);_(@_)">
                  <c:v>7929</c:v>
                </c:pt>
                <c:pt idx="157" formatCode="_(&quot;$&quot;* #,##0_);_(&quot;$&quot;* \(#,##0\);_(&quot;$&quot;* &quot;-&quot;??_);_(@_)">
                  <c:v>2285</c:v>
                </c:pt>
                <c:pt idx="158" formatCode="_(&quot;$&quot;* #,##0_);_(&quot;$&quot;* \(#,##0\);_(&quot;$&quot;* &quot;-&quot;??_);_(@_)">
                  <c:v>6917</c:v>
                </c:pt>
                <c:pt idx="159" formatCode="_(&quot;$&quot;* #,##0_);_(&quot;$&quot;* \(#,##0\);_(&quot;$&quot;* &quot;-&quot;??_);_(@_)">
                  <c:v>23962</c:v>
                </c:pt>
                <c:pt idx="160" formatCode="_(&quot;$&quot;* #,##0_);_(&quot;$&quot;* \(#,##0\);_(&quot;$&quot;* &quot;-&quot;??_);_(@_)">
                  <c:v>2209</c:v>
                </c:pt>
                <c:pt idx="161" formatCode="_(&quot;$&quot;* #,##0_);_(&quot;$&quot;* \(#,##0\);_(&quot;$&quot;* &quot;-&quot;??_);_(@_)">
                  <c:v>10285</c:v>
                </c:pt>
                <c:pt idx="162" formatCode="_(&quot;$&quot;* #,##0_);_(&quot;$&quot;* \(#,##0\);_(&quot;$&quot;* &quot;-&quot;??_);_(@_)">
                  <c:v>2826</c:v>
                </c:pt>
                <c:pt idx="163" formatCode="_(&quot;$&quot;* #,##0_);_(&quot;$&quot;* \(#,##0\);_(&quot;$&quot;* &quot;-&quot;??_);_(@_)">
                  <c:v>7333</c:v>
                </c:pt>
                <c:pt idx="164" formatCode="_(&quot;$&quot;* #,##0_);_(&quot;$&quot;* \(#,##0\);_(&quot;$&quot;* &quot;-&quot;??_);_(@_)">
                  <c:v>16141</c:v>
                </c:pt>
                <c:pt idx="165" formatCode="_(&quot;$&quot;* #,##0_);_(&quot;$&quot;* \(#,##0\);_(&quot;$&quot;* &quot;-&quot;??_);_(@_)">
                  <c:v>2040</c:v>
                </c:pt>
                <c:pt idx="166" formatCode="_(&quot;$&quot;* #,##0_);_(&quot;$&quot;* \(#,##0\);_(&quot;$&quot;* &quot;-&quot;??_);_(@_)">
                  <c:v>8629</c:v>
                </c:pt>
                <c:pt idx="167" formatCode="_(&quot;$&quot;* #,##0_);_(&quot;$&quot;* \(#,##0\);_(&quot;$&quot;* &quot;-&quot;??_);_(@_)">
                  <c:v>2565</c:v>
                </c:pt>
                <c:pt idx="168" formatCode="_(&quot;$&quot;* #,##0_);_(&quot;$&quot;* \(#,##0\);_(&quot;$&quot;* &quot;-&quot;??_);_(@_)">
                  <c:v>5393</c:v>
                </c:pt>
                <c:pt idx="169" formatCode="_(&quot;$&quot;* #,##0_);_(&quot;$&quot;* \(#,##0\);_(&quot;$&quot;* &quot;-&quot;??_);_(@_)">
                  <c:v>15240</c:v>
                </c:pt>
                <c:pt idx="170" formatCode="_(&quot;$&quot;* #,##0_);_(&quot;$&quot;* \(#,##0\);_(&quot;$&quot;* &quot;-&quot;??_);_(@_)">
                  <c:v>15853</c:v>
                </c:pt>
                <c:pt idx="171" formatCode="_(&quot;$&quot;* #,##0_);_(&quot;$&quot;* \(#,##0\);_(&quot;$&quot;* &quot;-&quot;??_);_(@_)">
                  <c:v>11595</c:v>
                </c:pt>
                <c:pt idx="172" formatCode="_(&quot;$&quot;* #,##0_);_(&quot;$&quot;* \(#,##0\);_(&quot;$&quot;* &quot;-&quot;??_);_(@_)">
                  <c:v>4328</c:v>
                </c:pt>
                <c:pt idx="173" formatCode="_(&quot;$&quot;* #,##0_);_(&quot;$&quot;* \(#,##0\);_(&quot;$&quot;* &quot;-&quot;??_);_(@_)">
                  <c:v>9674</c:v>
                </c:pt>
                <c:pt idx="174" formatCode="_(&quot;$&quot;* #,##0_);_(&quot;$&quot;* \(#,##0\);_(&quot;$&quot;* &quot;-&quot;??_);_(@_)">
                  <c:v>16723</c:v>
                </c:pt>
                <c:pt idx="175" formatCode="_(&quot;$&quot;* #,##0_);_(&quot;$&quot;* \(#,##0\);_(&quot;$&quot;* &quot;-&quot;??_);_(@_)">
                  <c:v>3961</c:v>
                </c:pt>
                <c:pt idx="176" formatCode="_(&quot;$&quot;* #,##0_);_(&quot;$&quot;* \(#,##0\);_(&quot;$&quot;* &quot;-&quot;??_);_(@_)">
                  <c:v>7284</c:v>
                </c:pt>
                <c:pt idx="177" formatCode="_(&quot;$&quot;* #,##0_);_(&quot;$&quot;* \(#,##0\);_(&quot;$&quot;* &quot;-&quot;??_);_(@_)">
                  <c:v>6327</c:v>
                </c:pt>
                <c:pt idx="178" formatCode="_(&quot;$&quot;* #,##0_);_(&quot;$&quot;* \(#,##0\);_(&quot;$&quot;* &quot;-&quot;??_);_(@_)">
                  <c:v>15046</c:v>
                </c:pt>
                <c:pt idx="179" formatCode="_(&quot;$&quot;* #,##0_);_(&quot;$&quot;* \(#,##0\);_(&quot;$&quot;* &quot;-&quot;??_);_(@_)">
                  <c:v>5843</c:v>
                </c:pt>
                <c:pt idx="180" formatCode="_(&quot;$&quot;* #,##0_);_(&quot;$&quot;* \(#,##0\);_(&quot;$&quot;* &quot;-&quot;??_);_(@_)">
                  <c:v>16812</c:v>
                </c:pt>
                <c:pt idx="181" formatCode="_(&quot;$&quot;* #,##0_);_(&quot;$&quot;* \(#,##0\);_(&quot;$&quot;* &quot;-&quot;??_);_(@_)">
                  <c:v>3291</c:v>
                </c:pt>
                <c:pt idx="182" formatCode="_(&quot;$&quot;* #,##0_);_(&quot;$&quot;* \(#,##0\);_(&quot;$&quot;* &quot;-&quot;??_);_(@_)">
                  <c:v>9527</c:v>
                </c:pt>
                <c:pt idx="183" formatCode="_(&quot;$&quot;* #,##0_);_(&quot;$&quot;* \(#,##0\);_(&quot;$&quot;* &quot;-&quot;??_);_(@_)">
                  <c:v>15126</c:v>
                </c:pt>
                <c:pt idx="184" formatCode="_(&quot;$&quot;* #,##0_);_(&quot;$&quot;* \(#,##0\);_(&quot;$&quot;* &quot;-&quot;??_);_(@_)">
                  <c:v>2088</c:v>
                </c:pt>
                <c:pt idx="185" formatCode="_(&quot;$&quot;* #,##0_);_(&quot;$&quot;* \(#,##0\);_(&quot;$&quot;* &quot;-&quot;??_);_(@_)">
                  <c:v>8011</c:v>
                </c:pt>
                <c:pt idx="186" formatCode="_(&quot;$&quot;* #,##0_);_(&quot;$&quot;* \(#,##0\);_(&quot;$&quot;* &quot;-&quot;??_);_(@_)">
                  <c:v>2322</c:v>
                </c:pt>
                <c:pt idx="187" formatCode="_(&quot;$&quot;* #,##0_);_(&quot;$&quot;* \(#,##0\);_(&quot;$&quot;* &quot;-&quot;??_);_(@_)">
                  <c:v>5682</c:v>
                </c:pt>
                <c:pt idx="188" formatCode="_(&quot;$&quot;* #,##0_);_(&quot;$&quot;* \(#,##0\);_(&quot;$&quot;* &quot;-&quot;??_);_(@_)">
                  <c:v>13557</c:v>
                </c:pt>
                <c:pt idx="189" formatCode="_(&quot;$&quot;* #,##0_);_(&quot;$&quot;* \(#,##0\);_(&quot;$&quot;* &quot;-&quot;??_);_(@_)">
                  <c:v>2480</c:v>
                </c:pt>
                <c:pt idx="190" formatCode="_(&quot;$&quot;* #,##0_);_(&quot;$&quot;* \(#,##0\);_(&quot;$&quot;* &quot;-&quot;??_);_(@_)">
                  <c:v>10204</c:v>
                </c:pt>
                <c:pt idx="191" formatCode="_(&quot;$&quot;* #,##0_);_(&quot;$&quot;* \(#,##0\);_(&quot;$&quot;* &quot;-&quot;??_);_(@_)">
                  <c:v>16927</c:v>
                </c:pt>
                <c:pt idx="192" formatCode="_(&quot;$&quot;* #,##0_);_(&quot;$&quot;* \(#,##0\);_(&quot;$&quot;* &quot;-&quot;??_);_(@_)">
                  <c:v>12896</c:v>
                </c:pt>
                <c:pt idx="193" formatCode="_(&quot;$&quot;* #,##0_);_(&quot;$&quot;* \(#,##0\);_(&quot;$&quot;* &quot;-&quot;??_);_(@_)">
                  <c:v>15295</c:v>
                </c:pt>
                <c:pt idx="194" formatCode="_(&quot;$&quot;* #,##0_);_(&quot;$&quot;* \(#,##0\);_(&quot;$&quot;* &quot;-&quot;??_);_(@_)">
                  <c:v>2304</c:v>
                </c:pt>
                <c:pt idx="195" formatCode="_(&quot;$&quot;* #,##0_);_(&quot;$&quot;* \(#,##0\);_(&quot;$&quot;* &quot;-&quot;??_);_(@_)">
                  <c:v>10282</c:v>
                </c:pt>
                <c:pt idx="196" formatCode="_(&quot;$&quot;* #,##0_);_(&quot;$&quot;* \(#,##0\);_(&quot;$&quot;* &quot;-&quot;??_);_(@_)">
                  <c:v>2566</c:v>
                </c:pt>
                <c:pt idx="197" formatCode="_(&quot;$&quot;* #,##0_);_(&quot;$&quot;* \(#,##0\);_(&quot;$&quot;* &quot;-&quot;??_);_(@_)">
                  <c:v>5863</c:v>
                </c:pt>
                <c:pt idx="198" formatCode="_(&quot;$&quot;* #,##0_);_(&quot;$&quot;* \(#,##0\);_(&quot;$&quot;* &quot;-&quot;??_);_(@_)">
                  <c:v>14315</c:v>
                </c:pt>
                <c:pt idx="199" formatCode="_(&quot;$&quot;* #,##0_);_(&quot;$&quot;* \(#,##0\);_(&quot;$&quot;* &quot;-&quot;??_);_(@_)">
                  <c:v>3407</c:v>
                </c:pt>
                <c:pt idx="200" formatCode="_(&quot;$&quot;* #,##0_);_(&quot;$&quot;* \(#,##0\);_(&quot;$&quot;* &quot;-&quot;??_);_(@_)">
                  <c:v>11343</c:v>
                </c:pt>
                <c:pt idx="201" formatCode="_(&quot;$&quot;* #,##0_);_(&quot;$&quot;* \(#,##0\);_(&quot;$&quot;* &quot;-&quot;??_);_(@_)">
                  <c:v>18046</c:v>
                </c:pt>
                <c:pt idx="202" formatCode="_(&quot;$&quot;* #,##0_);_(&quot;$&quot;* \(#,##0\);_(&quot;$&quot;* &quot;-&quot;??_);_(@_)">
                  <c:v>16586</c:v>
                </c:pt>
                <c:pt idx="203" formatCode="_(&quot;$&quot;* #,##0_);_(&quot;$&quot;* \(#,##0\);_(&quot;$&quot;* &quot;-&quot;??_);_(@_)">
                  <c:v>2136</c:v>
                </c:pt>
                <c:pt idx="204" formatCode="_(&quot;$&quot;* #,##0_);_(&quot;$&quot;* \(#,##0\);_(&quot;$&quot;* &quot;-&quot;??_);_(@_)">
                  <c:v>10127</c:v>
                </c:pt>
                <c:pt idx="205" formatCode="_(&quot;$&quot;* #,##0_);_(&quot;$&quot;* \(#,##0\);_(&quot;$&quot;* &quot;-&quot;??_);_(@_)">
                  <c:v>2279</c:v>
                </c:pt>
                <c:pt idx="206" formatCode="_(&quot;$&quot;* #,##0_);_(&quot;$&quot;* \(#,##0\);_(&quot;$&quot;* &quot;-&quot;??_);_(@_)">
                  <c:v>6703</c:v>
                </c:pt>
                <c:pt idx="207" formatCode="_(&quot;$&quot;* #,##0_);_(&quot;$&quot;* \(#,##0\);_(&quot;$&quot;* &quot;-&quot;??_);_(@_)">
                  <c:v>13519</c:v>
                </c:pt>
                <c:pt idx="208" formatCode="_(&quot;$&quot;* #,##0_);_(&quot;$&quot;* \(#,##0\);_(&quot;$&quot;* &quot;-&quot;??_);_(@_)">
                  <c:v>2035</c:v>
                </c:pt>
                <c:pt idx="209" formatCode="_(&quot;$&quot;* #,##0_);_(&quot;$&quot;* \(#,##0\);_(&quot;$&quot;* &quot;-&quot;??_);_(@_)">
                  <c:v>7629</c:v>
                </c:pt>
                <c:pt idx="210" formatCode="_(&quot;$&quot;* #,##0_);_(&quot;$&quot;* \(#,##0\);_(&quot;$&quot;* &quot;-&quot;??_);_(@_)">
                  <c:v>2821</c:v>
                </c:pt>
                <c:pt idx="211" formatCode="_(&quot;$&quot;* #,##0_);_(&quot;$&quot;* \(#,##0\);_(&quot;$&quot;* &quot;-&quot;??_);_(@_)">
                  <c:v>9547</c:v>
                </c:pt>
                <c:pt idx="212" formatCode="_(&quot;$&quot;* #,##0_);_(&quot;$&quot;* \(#,##0\);_(&quot;$&quot;* &quot;-&quot;??_);_(@_)">
                  <c:v>32255</c:v>
                </c:pt>
                <c:pt idx="213" formatCode="_(&quot;$&quot;* #,##0_);_(&quot;$&quot;* \(#,##0\);_(&quot;$&quot;* &quot;-&quot;??_);_(@_)">
                  <c:v>5044</c:v>
                </c:pt>
                <c:pt idx="214" formatCode="_(&quot;$&quot;* #,##0_);_(&quot;$&quot;* \(#,##0\);_(&quot;$&quot;* &quot;-&quot;??_);_(@_)">
                  <c:v>9932</c:v>
                </c:pt>
                <c:pt idx="215" formatCode="_(&quot;$&quot;* #,##0_);_(&quot;$&quot;* \(#,##0\);_(&quot;$&quot;* &quot;-&quot;??_);_(@_)">
                  <c:v>2316</c:v>
                </c:pt>
                <c:pt idx="216" formatCode="_(&quot;$&quot;* #,##0_);_(&quot;$&quot;* \(#,##0\);_(&quot;$&quot;* &quot;-&quot;??_);_(@_)">
                  <c:v>6012</c:v>
                </c:pt>
                <c:pt idx="217" formatCode="_(&quot;$&quot;* #,##0_);_(&quot;$&quot;* \(#,##0\);_(&quot;$&quot;* &quot;-&quot;??_);_(@_)">
                  <c:v>13343</c:v>
                </c:pt>
                <c:pt idx="218" formatCode="_(&quot;$&quot;* #,##0_);_(&quot;$&quot;* \(#,##0\);_(&quot;$&quot;* &quot;-&quot;??_);_(@_)">
                  <c:v>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A1-4E1E-8069-D28C45199C0B}"/>
            </c:ext>
          </c:extLst>
        </c:ser>
        <c:ser>
          <c:idx val="2"/>
          <c:order val="2"/>
          <c:tx>
            <c:strRef>
              <c:f>'daily-predicted-data'!$CK$1</c:f>
              <c:strCache>
                <c:ptCount val="1"/>
                <c:pt idx="0">
                  <c:v> Actual - Forcast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'daily-predicted-data'!$A$2:$A$220</c:f>
              <c:numCache>
                <c:formatCode>m/d/yyyy</c:formatCode>
                <c:ptCount val="219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</c:numCache>
            </c:numRef>
          </c:cat>
          <c:val>
            <c:numRef>
              <c:f>'daily-predicted-data'!$CK$2:$CK$220</c:f>
              <c:numCache>
                <c:formatCode>"$"#,##0.00</c:formatCode>
                <c:ptCount val="219"/>
                <c:pt idx="0">
                  <c:v>-2621.3579748825796</c:v>
                </c:pt>
                <c:pt idx="1">
                  <c:v>-2327.0429263412079</c:v>
                </c:pt>
                <c:pt idx="2">
                  <c:v>2216.9836529752683</c:v>
                </c:pt>
                <c:pt idx="3">
                  <c:v>350.66938696264333</c:v>
                </c:pt>
                <c:pt idx="4">
                  <c:v>-1604.4839840433924</c:v>
                </c:pt>
                <c:pt idx="5">
                  <c:v>-17.57635504068503</c:v>
                </c:pt>
                <c:pt idx="6">
                  <c:v>-519.91917943044427</c:v>
                </c:pt>
                <c:pt idx="7">
                  <c:v>878.22020803355917</c:v>
                </c:pt>
                <c:pt idx="8">
                  <c:v>430.66938696264333</c:v>
                </c:pt>
                <c:pt idx="9">
                  <c:v>-1106.1691010644881</c:v>
                </c:pt>
                <c:pt idx="10">
                  <c:v>1041.2693077226104</c:v>
                </c:pt>
                <c:pt idx="11">
                  <c:v>-2224.745520196102</c:v>
                </c:pt>
                <c:pt idx="12">
                  <c:v>201.22020803355917</c:v>
                </c:pt>
                <c:pt idx="13">
                  <c:v>712.4497472614521</c:v>
                </c:pt>
                <c:pt idx="14">
                  <c:v>1212.4899136544718</c:v>
                </c:pt>
                <c:pt idx="15">
                  <c:v>226.08082056955573</c:v>
                </c:pt>
                <c:pt idx="16">
                  <c:v>2724.2202080335592</c:v>
                </c:pt>
                <c:pt idx="17">
                  <c:v>-290.33061303735667</c:v>
                </c:pt>
                <c:pt idx="18">
                  <c:v>7.516015956607589</c:v>
                </c:pt>
                <c:pt idx="19">
                  <c:v>79.42364495931497</c:v>
                </c:pt>
                <c:pt idx="20">
                  <c:v>-1350.5551258171017</c:v>
                </c:pt>
                <c:pt idx="21">
                  <c:v>147.91489466057101</c:v>
                </c:pt>
                <c:pt idx="22">
                  <c:v>-2875.1322609145409</c:v>
                </c:pt>
                <c:pt idx="23">
                  <c:v>-1086.9570147804152</c:v>
                </c:pt>
                <c:pt idx="24">
                  <c:v>244.34762166620249</c:v>
                </c:pt>
                <c:pt idx="25">
                  <c:v>-932.37114839376409</c:v>
                </c:pt>
                <c:pt idx="26">
                  <c:v>317.42231315077879</c:v>
                </c:pt>
                <c:pt idx="27">
                  <c:v>151.70482549349936</c:v>
                </c:pt>
                <c:pt idx="28">
                  <c:v>-1902.3265361351641</c:v>
                </c:pt>
                <c:pt idx="29">
                  <c:v>-454.65237833379751</c:v>
                </c:pt>
                <c:pt idx="30">
                  <c:v>-427.37114839376409</c:v>
                </c:pt>
                <c:pt idx="31">
                  <c:v>-236.323624268407</c:v>
                </c:pt>
                <c:pt idx="32">
                  <c:v>-61.238619509562341</c:v>
                </c:pt>
                <c:pt idx="33">
                  <c:v>1952.2510975748901</c:v>
                </c:pt>
                <c:pt idx="34">
                  <c:v>-239.37114839376409</c:v>
                </c:pt>
                <c:pt idx="35">
                  <c:v>4414.4223131507788</c:v>
                </c:pt>
                <c:pt idx="36">
                  <c:v>-52.295174506500643</c:v>
                </c:pt>
                <c:pt idx="37">
                  <c:v>-375.32653613516413</c:v>
                </c:pt>
                <c:pt idx="38">
                  <c:v>545.34762166620249</c:v>
                </c:pt>
                <c:pt idx="39">
                  <c:v>-1609.4315005075277</c:v>
                </c:pt>
                <c:pt idx="40">
                  <c:v>3591.2550420028347</c:v>
                </c:pt>
                <c:pt idx="41">
                  <c:v>-675.14766328223504</c:v>
                </c:pt>
                <c:pt idx="42">
                  <c:v>-2097.2062336581512</c:v>
                </c:pt>
                <c:pt idx="43">
                  <c:v>-191.92045119070599</c:v>
                </c:pt>
                <c:pt idx="44">
                  <c:v>-155.53129334422192</c:v>
                </c:pt>
                <c:pt idx="45">
                  <c:v>7784.4820741538642</c:v>
                </c:pt>
                <c:pt idx="46">
                  <c:v>-267.86507153663297</c:v>
                </c:pt>
                <c:pt idx="47">
                  <c:v>-668.07742900856829</c:v>
                </c:pt>
                <c:pt idx="48">
                  <c:v>-318.92045119070599</c:v>
                </c:pt>
                <c:pt idx="49">
                  <c:v>1318.4687066557781</c:v>
                </c:pt>
                <c:pt idx="50">
                  <c:v>1948.1044685628731</c:v>
                </c:pt>
                <c:pt idx="51">
                  <c:v>-1385.2981546514093</c:v>
                </c:pt>
                <c:pt idx="52">
                  <c:v>-499.07742900856829</c:v>
                </c:pt>
                <c:pt idx="53">
                  <c:v>-1295.920451190706</c:v>
                </c:pt>
                <c:pt idx="54">
                  <c:v>-884.53129334422192</c:v>
                </c:pt>
                <c:pt idx="55">
                  <c:v>1110.4820741538642</c:v>
                </c:pt>
                <c:pt idx="56">
                  <c:v>-1332.865071536633</c:v>
                </c:pt>
                <c:pt idx="57">
                  <c:v>-2632.0774290085683</c:v>
                </c:pt>
                <c:pt idx="58">
                  <c:v>-796.92045119070599</c:v>
                </c:pt>
                <c:pt idx="59">
                  <c:v>-3152.5312933442219</c:v>
                </c:pt>
                <c:pt idx="60">
                  <c:v>-2355.5179258461358</c:v>
                </c:pt>
                <c:pt idx="61">
                  <c:v>-1357.6505684362801</c:v>
                </c:pt>
                <c:pt idx="62">
                  <c:v>-4319.7945393703703</c:v>
                </c:pt>
                <c:pt idx="63">
                  <c:v>389.0947885883088</c:v>
                </c:pt>
                <c:pt idx="64">
                  <c:v>2053.3800347787746</c:v>
                </c:pt>
                <c:pt idx="65">
                  <c:v>-878.76845085576133</c:v>
                </c:pt>
                <c:pt idx="66">
                  <c:v>-1213.5926863134509</c:v>
                </c:pt>
                <c:pt idx="67">
                  <c:v>-2107.111460327018</c:v>
                </c:pt>
                <c:pt idx="68">
                  <c:v>-979.14679502177842</c:v>
                </c:pt>
                <c:pt idx="69">
                  <c:v>-2671.4180307950119</c:v>
                </c:pt>
                <c:pt idx="70">
                  <c:v>-4702.7684508557613</c:v>
                </c:pt>
                <c:pt idx="71">
                  <c:v>-1149.5926863134509</c:v>
                </c:pt>
                <c:pt idx="72">
                  <c:v>-2241.6835111196906</c:v>
                </c:pt>
                <c:pt idx="73">
                  <c:v>1466.6860137155854</c:v>
                </c:pt>
                <c:pt idx="74">
                  <c:v>-457.29747715166741</c:v>
                </c:pt>
                <c:pt idx="75">
                  <c:v>-1629.7684508557613</c:v>
                </c:pt>
                <c:pt idx="76">
                  <c:v>-957.59268631345094</c:v>
                </c:pt>
                <c:pt idx="77">
                  <c:v>-1104.111460327018</c:v>
                </c:pt>
                <c:pt idx="78">
                  <c:v>-1243.1467950217784</c:v>
                </c:pt>
                <c:pt idx="79">
                  <c:v>-3373.4180307950119</c:v>
                </c:pt>
                <c:pt idx="80">
                  <c:v>-4364.7684508557613</c:v>
                </c:pt>
                <c:pt idx="81">
                  <c:v>-975.59268631345094</c:v>
                </c:pt>
                <c:pt idx="82">
                  <c:v>-2078.111460327018</c:v>
                </c:pt>
                <c:pt idx="83">
                  <c:v>-1474.5026175823186</c:v>
                </c:pt>
                <c:pt idx="84">
                  <c:v>-3190.2889604224256</c:v>
                </c:pt>
                <c:pt idx="85">
                  <c:v>-2180.5558980610331</c:v>
                </c:pt>
                <c:pt idx="86">
                  <c:v>-727.77905783355118</c:v>
                </c:pt>
                <c:pt idx="87">
                  <c:v>-713.61634920795404</c:v>
                </c:pt>
                <c:pt idx="88">
                  <c:v>-650.58811011961916</c:v>
                </c:pt>
                <c:pt idx="89">
                  <c:v>-2140.7056386705317</c:v>
                </c:pt>
                <c:pt idx="90">
                  <c:v>-5076.2121627675369</c:v>
                </c:pt>
                <c:pt idx="91">
                  <c:v>199.19162150998363</c:v>
                </c:pt>
                <c:pt idx="92">
                  <c:v>-1998.0569971112545</c:v>
                </c:pt>
                <c:pt idx="93">
                  <c:v>-706.58811011961916</c:v>
                </c:pt>
                <c:pt idx="94">
                  <c:v>-2693.1234529320682</c:v>
                </c:pt>
                <c:pt idx="95">
                  <c:v>-4656.7713197112098</c:v>
                </c:pt>
                <c:pt idx="96">
                  <c:v>771.19162150998363</c:v>
                </c:pt>
                <c:pt idx="97">
                  <c:v>324.94300288874547</c:v>
                </c:pt>
                <c:pt idx="98">
                  <c:v>-159.58811011961916</c:v>
                </c:pt>
                <c:pt idx="99">
                  <c:v>-2746.7056386705317</c:v>
                </c:pt>
                <c:pt idx="100">
                  <c:v>-3415.2121627675369</c:v>
                </c:pt>
                <c:pt idx="101">
                  <c:v>101.59340285731014</c:v>
                </c:pt>
                <c:pt idx="102">
                  <c:v>-665.23851008818383</c:v>
                </c:pt>
                <c:pt idx="103">
                  <c:v>-1966.4603226768268</c:v>
                </c:pt>
                <c:pt idx="104">
                  <c:v>-4647.140602622374</c:v>
                </c:pt>
                <c:pt idx="105">
                  <c:v>804.73041663896765</c:v>
                </c:pt>
                <c:pt idx="106">
                  <c:v>205.43144003230009</c:v>
                </c:pt>
                <c:pt idx="107">
                  <c:v>-1114.0912824119487</c:v>
                </c:pt>
                <c:pt idx="108">
                  <c:v>-2744.9411932043731</c:v>
                </c:pt>
                <c:pt idx="109">
                  <c:v>-3734.3924309648573</c:v>
                </c:pt>
                <c:pt idx="110">
                  <c:v>-916.84003785326831</c:v>
                </c:pt>
                <c:pt idx="111">
                  <c:v>-823.02660229280627</c:v>
                </c:pt>
                <c:pt idx="112">
                  <c:v>-100.09128241194867</c:v>
                </c:pt>
                <c:pt idx="113">
                  <c:v>-1818.9411932043731</c:v>
                </c:pt>
                <c:pt idx="114">
                  <c:v>-617.8638247072231</c:v>
                </c:pt>
                <c:pt idx="115">
                  <c:v>-2173.7517357056076</c:v>
                </c:pt>
                <c:pt idx="116">
                  <c:v>-938.02660229280627</c:v>
                </c:pt>
                <c:pt idx="117">
                  <c:v>-599.09128241194867</c:v>
                </c:pt>
                <c:pt idx="118">
                  <c:v>-663.94119320437312</c:v>
                </c:pt>
                <c:pt idx="119">
                  <c:v>-4158.3924309648573</c:v>
                </c:pt>
                <c:pt idx="120">
                  <c:v>-785.84003785326831</c:v>
                </c:pt>
                <c:pt idx="121">
                  <c:v>-1474.0266022928063</c:v>
                </c:pt>
                <c:pt idx="122">
                  <c:v>-935.09128241194867</c:v>
                </c:pt>
                <c:pt idx="123">
                  <c:v>-649.94119320437312</c:v>
                </c:pt>
                <c:pt idx="124">
                  <c:v>-786.39243096485734</c:v>
                </c:pt>
                <c:pt idx="125">
                  <c:v>-92.177750540752641</c:v>
                </c:pt>
                <c:pt idx="126">
                  <c:v>-4426.2068902986503</c:v>
                </c:pt>
                <c:pt idx="127">
                  <c:v>3157.4107873351932</c:v>
                </c:pt>
                <c:pt idx="128">
                  <c:v>-3489.6877144671453</c:v>
                </c:pt>
                <c:pt idx="129">
                  <c:v>-2678.0356807579046</c:v>
                </c:pt>
                <c:pt idx="130">
                  <c:v>-529.85880540415701</c:v>
                </c:pt>
                <c:pt idx="131">
                  <c:v>-281.57870539575561</c:v>
                </c:pt>
                <c:pt idx="132">
                  <c:v>-696.48141267417623</c:v>
                </c:pt>
                <c:pt idx="133">
                  <c:v>-155.70476217258329</c:v>
                </c:pt>
                <c:pt idx="134">
                  <c:v>-179.03568075790463</c:v>
                </c:pt>
                <c:pt idx="135">
                  <c:v>290.14119459584299</c:v>
                </c:pt>
                <c:pt idx="136">
                  <c:v>2847.0047403961853</c:v>
                </c:pt>
                <c:pt idx="137">
                  <c:v>-2140.5918088926028</c:v>
                </c:pt>
                <c:pt idx="138">
                  <c:v>-2700.7047621725833</c:v>
                </c:pt>
                <c:pt idx="139">
                  <c:v>-3996.0356807579046</c:v>
                </c:pt>
                <c:pt idx="140">
                  <c:v>-571.85880540415701</c:v>
                </c:pt>
                <c:pt idx="141">
                  <c:v>625.42129460424439</c:v>
                </c:pt>
                <c:pt idx="142">
                  <c:v>-978.48141267417623</c:v>
                </c:pt>
                <c:pt idx="143">
                  <c:v>-682.70476217258329</c:v>
                </c:pt>
                <c:pt idx="144">
                  <c:v>-395.03568075790463</c:v>
                </c:pt>
                <c:pt idx="145">
                  <c:v>-1015.858805404157</c:v>
                </c:pt>
                <c:pt idx="146">
                  <c:v>-1140.5787053957556</c:v>
                </c:pt>
                <c:pt idx="147">
                  <c:v>-608.48141267417623</c:v>
                </c:pt>
                <c:pt idx="148">
                  <c:v>-1833.8235872665882</c:v>
                </c:pt>
                <c:pt idx="149">
                  <c:v>-1974.7525994710959</c:v>
                </c:pt>
                <c:pt idx="150">
                  <c:v>-2326.5956709445045</c:v>
                </c:pt>
                <c:pt idx="151">
                  <c:v>-577.11429517408214</c:v>
                </c:pt>
                <c:pt idx="152">
                  <c:v>-299.05819904897453</c:v>
                </c:pt>
                <c:pt idx="153">
                  <c:v>-1259.7351856259556</c:v>
                </c:pt>
                <c:pt idx="154">
                  <c:v>-980.8150639433079</c:v>
                </c:pt>
                <c:pt idx="155">
                  <c:v>530.69389562195101</c:v>
                </c:pt>
                <c:pt idx="156">
                  <c:v>-1034.8874552647721</c:v>
                </c:pt>
                <c:pt idx="157">
                  <c:v>-706.05819904897453</c:v>
                </c:pt>
                <c:pt idx="158">
                  <c:v>-1189.7351856259556</c:v>
                </c:pt>
                <c:pt idx="159">
                  <c:v>-4669.3830004078263</c:v>
                </c:pt>
                <c:pt idx="160">
                  <c:v>-1434.3563180231272</c:v>
                </c:pt>
                <c:pt idx="161">
                  <c:v>1321.1125447352279</c:v>
                </c:pt>
                <c:pt idx="162">
                  <c:v>-165.05819904897453</c:v>
                </c:pt>
                <c:pt idx="163">
                  <c:v>-773.73518562595564</c:v>
                </c:pt>
                <c:pt idx="164">
                  <c:v>-155.8150639433079</c:v>
                </c:pt>
                <c:pt idx="165">
                  <c:v>-500.30610437804899</c:v>
                </c:pt>
                <c:pt idx="166">
                  <c:v>-334.88745526477214</c:v>
                </c:pt>
                <c:pt idx="167">
                  <c:v>-426.05819904897453</c:v>
                </c:pt>
                <c:pt idx="168">
                  <c:v>-2713.7351856259556</c:v>
                </c:pt>
                <c:pt idx="169">
                  <c:v>-3144.1491292220817</c:v>
                </c:pt>
                <c:pt idx="170">
                  <c:v>-3398.4300720739375</c:v>
                </c:pt>
                <c:pt idx="171">
                  <c:v>-1816.7083209772991</c:v>
                </c:pt>
                <c:pt idx="172">
                  <c:v>340.89777043237928</c:v>
                </c:pt>
                <c:pt idx="173">
                  <c:v>1303.727563211567</c:v>
                </c:pt>
                <c:pt idx="174">
                  <c:v>109.12361262494596</c:v>
                </c:pt>
                <c:pt idx="175">
                  <c:v>-69.457650922111952</c:v>
                </c:pt>
                <c:pt idx="176">
                  <c:v>-1139.7320586273563</c:v>
                </c:pt>
                <c:pt idx="177">
                  <c:v>-2043.272436788433</c:v>
                </c:pt>
                <c:pt idx="178">
                  <c:v>-1567.876387375054</c:v>
                </c:pt>
                <c:pt idx="179">
                  <c:v>-256.34262527557348</c:v>
                </c:pt>
                <c:pt idx="180">
                  <c:v>-1504.3264198796605</c:v>
                </c:pt>
                <c:pt idx="181">
                  <c:v>-1040.4222168846927</c:v>
                </c:pt>
                <c:pt idx="182">
                  <c:v>1156.727563211567</c:v>
                </c:pt>
                <c:pt idx="183">
                  <c:v>-1487.876387375054</c:v>
                </c:pt>
                <c:pt idx="184">
                  <c:v>-679.46544997022374</c:v>
                </c:pt>
                <c:pt idx="185">
                  <c:v>-1222.0263953860231</c:v>
                </c:pt>
                <c:pt idx="186">
                  <c:v>-899.16331416344292</c:v>
                </c:pt>
                <c:pt idx="187">
                  <c:v>-2688.272436788433</c:v>
                </c:pt>
                <c:pt idx="188">
                  <c:v>-3056.876387375054</c:v>
                </c:pt>
                <c:pt idx="189">
                  <c:v>-287.46544997022374</c:v>
                </c:pt>
                <c:pt idx="190">
                  <c:v>-1130.0016730851567</c:v>
                </c:pt>
                <c:pt idx="191">
                  <c:v>-2892.7107520740137</c:v>
                </c:pt>
                <c:pt idx="192">
                  <c:v>1548.3486413889841</c:v>
                </c:pt>
                <c:pt idx="193">
                  <c:v>-2160.6153340352539</c:v>
                </c:pt>
                <c:pt idx="194">
                  <c:v>-295.55304103134358</c:v>
                </c:pt>
                <c:pt idx="195">
                  <c:v>-87.481406134236749</c:v>
                </c:pt>
                <c:pt idx="196">
                  <c:v>-494.81791632869954</c:v>
                </c:pt>
                <c:pt idx="197">
                  <c:v>-2432.8065834311474</c:v>
                </c:pt>
                <c:pt idx="198">
                  <c:v>-2361.9016873938708</c:v>
                </c:pt>
                <c:pt idx="199">
                  <c:v>-476.61008879716883</c:v>
                </c:pt>
                <c:pt idx="200">
                  <c:v>-394.60580448555447</c:v>
                </c:pt>
                <c:pt idx="201">
                  <c:v>515.397346860791</c:v>
                </c:pt>
                <c:pt idx="202">
                  <c:v>-1219.6780708185506</c:v>
                </c:pt>
                <c:pt idx="203">
                  <c:v>-463.55304103134358</c:v>
                </c:pt>
                <c:pt idx="204">
                  <c:v>954.04999462992782</c:v>
                </c:pt>
                <c:pt idx="205">
                  <c:v>-781.81791632869954</c:v>
                </c:pt>
                <c:pt idx="206">
                  <c:v>-1592.8065834311474</c:v>
                </c:pt>
                <c:pt idx="207">
                  <c:v>-3157.9016873938708</c:v>
                </c:pt>
                <c:pt idx="208">
                  <c:v>-564.55304103134358</c:v>
                </c:pt>
                <c:pt idx="209">
                  <c:v>-1543.9500053700722</c:v>
                </c:pt>
                <c:pt idx="210">
                  <c:v>-239.81791632869954</c:v>
                </c:pt>
                <c:pt idx="211">
                  <c:v>-884.82302951695601</c:v>
                </c:pt>
                <c:pt idx="212">
                  <c:v>-3074.8219849327143</c:v>
                </c:pt>
                <c:pt idx="213">
                  <c:v>-555.90865374574605</c:v>
                </c:pt>
                <c:pt idx="214">
                  <c:v>-1549.6021512121042</c:v>
                </c:pt>
                <c:pt idx="215">
                  <c:v>-511.93139206850537</c:v>
                </c:pt>
                <c:pt idx="216">
                  <c:v>-2417.4839830554665</c:v>
                </c:pt>
                <c:pt idx="217">
                  <c:v>-4054.4394038445316</c:v>
                </c:pt>
                <c:pt idx="218">
                  <c:v>303.63213245069983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A1-4E1E-8069-D28C45199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5309240"/>
        <c:axId val="1325305960"/>
      </c:lineChart>
      <c:dateAx>
        <c:axId val="13253092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5960"/>
        <c:crosses val="autoZero"/>
        <c:auto val="1"/>
        <c:lblOffset val="100"/>
        <c:baseTimeUnit val="days"/>
      </c:dateAx>
      <c:valAx>
        <c:axId val="132530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944308074850968"/>
          <c:y val="0.71180446194225722"/>
          <c:w val="0.69555818022747151"/>
          <c:h val="0.1493066491688538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Realtime estimate</a:t>
            </a:r>
            <a:r>
              <a:rPr lang="en-US" sz="1100" baseline="0"/>
              <a:t> of monthly total </a:t>
            </a:r>
            <a:br>
              <a:rPr lang="en-US" sz="1100" baseline="0"/>
            </a:br>
            <a:r>
              <a:rPr lang="en-US" sz="1100" baseline="0"/>
              <a:t>vs 2019-12-31 projections</a:t>
            </a:r>
            <a:endParaRPr lang="en-US" sz="1100"/>
          </a:p>
        </c:rich>
      </c:tx>
      <c:layout>
        <c:manualLayout>
          <c:xMode val="edge"/>
          <c:yMode val="edge"/>
          <c:x val="0.12588549868766405"/>
          <c:y val="0.52186666666666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43553149606302"/>
          <c:y val="0.17171296296296296"/>
          <c:w val="0.85166879921259842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'daily-predicted-data'!$CX$1</c:f>
              <c:strCache>
                <c:ptCount val="1"/>
                <c:pt idx="0">
                  <c:v>MTD vs Forecast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'daily-predicted-data'!$A$2:$A$220</c:f>
              <c:numCache>
                <c:formatCode>m/d/yyyy</c:formatCode>
                <c:ptCount val="219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</c:numCache>
            </c:numRef>
          </c:cat>
          <c:val>
            <c:numRef>
              <c:f>'daily-predicted-data'!$CX$2:$CX$220</c:f>
              <c:numCache>
                <c:formatCode>0%</c:formatCode>
                <c:ptCount val="219"/>
                <c:pt idx="0">
                  <c:v>-9.470002074877848E-2</c:v>
                </c:pt>
                <c:pt idx="1">
                  <c:v>-0.12080238184976777</c:v>
                </c:pt>
                <c:pt idx="2">
                  <c:v>-6.2466221088329998E-2</c:v>
                </c:pt>
                <c:pt idx="3">
                  <c:v>-5.588717442682567E-2</c:v>
                </c:pt>
                <c:pt idx="4">
                  <c:v>-7.1511853314118912E-2</c:v>
                </c:pt>
                <c:pt idx="5">
                  <c:v>-6.9749017594706975E-2</c:v>
                </c:pt>
                <c:pt idx="6">
                  <c:v>-7.0665274189065541E-2</c:v>
                </c:pt>
                <c:pt idx="7">
                  <c:v>-5.4855260725064525E-2</c:v>
                </c:pt>
                <c:pt idx="8">
                  <c:v>-5.028627394052132E-2</c:v>
                </c:pt>
                <c:pt idx="9">
                  <c:v>-5.5872767677811463E-2</c:v>
                </c:pt>
                <c:pt idx="10">
                  <c:v>-4.5339540730060413E-2</c:v>
                </c:pt>
                <c:pt idx="11">
                  <c:v>-5.8356076761314157E-2</c:v>
                </c:pt>
                <c:pt idx="12">
                  <c:v>-5.3295414274195041E-2</c:v>
                </c:pt>
                <c:pt idx="13">
                  <c:v>-4.8469689593128695E-2</c:v>
                </c:pt>
                <c:pt idx="14">
                  <c:v>-4.0585038882284707E-2</c:v>
                </c:pt>
                <c:pt idx="15">
                  <c:v>-3.8551009352123966E-2</c:v>
                </c:pt>
                <c:pt idx="16">
                  <c:v>-2.4282369972622342E-2</c:v>
                </c:pt>
                <c:pt idx="17">
                  <c:v>-2.5607275393272566E-2</c:v>
                </c:pt>
                <c:pt idx="18">
                  <c:v>-2.5423645189881161E-2</c:v>
                </c:pt>
                <c:pt idx="19">
                  <c:v>-2.5029030332116786E-2</c:v>
                </c:pt>
                <c:pt idx="20">
                  <c:v>-3.0529400438202736E-2</c:v>
                </c:pt>
                <c:pt idx="21">
                  <c:v>1.4729088905460319E-2</c:v>
                </c:pt>
                <c:pt idx="22">
                  <c:v>-4.9269936349395138E-2</c:v>
                </c:pt>
                <c:pt idx="23">
                  <c:v>-5.4698689113499399E-2</c:v>
                </c:pt>
                <c:pt idx="24">
                  <c:v>-4.7157005231215354E-2</c:v>
                </c:pt>
                <c:pt idx="25">
                  <c:v>-5.2544397715061031E-2</c:v>
                </c:pt>
                <c:pt idx="26">
                  <c:v>-3.5453294706775385E-2</c:v>
                </c:pt>
                <c:pt idx="27">
                  <c:v>-3.2426931730763497E-2</c:v>
                </c:pt>
                <c:pt idx="28">
                  <c:v>-4.6405224394369227E-2</c:v>
                </c:pt>
                <c:pt idx="29">
                  <c:v>-4.886826155998647E-2</c:v>
                </c:pt>
                <c:pt idx="30">
                  <c:v>-4.7672713344259265E-2</c:v>
                </c:pt>
                <c:pt idx="31">
                  <c:v>-3.5965530659711198E-2</c:v>
                </c:pt>
                <c:pt idx="32">
                  <c:v>-3.4667280847310411E-2</c:v>
                </c:pt>
                <c:pt idx="33">
                  <c:v>-2.0250604840170383E-2</c:v>
                </c:pt>
                <c:pt idx="34">
                  <c:v>-1.993074118709881E-2</c:v>
                </c:pt>
                <c:pt idx="35">
                  <c:v>5.8473079509415715E-3</c:v>
                </c:pt>
                <c:pt idx="36">
                  <c:v>5.6541897833635169E-3</c:v>
                </c:pt>
                <c:pt idx="37">
                  <c:v>4.1134030376768216E-3</c:v>
                </c:pt>
                <c:pt idx="38">
                  <c:v>6.8060846556432519E-3</c:v>
                </c:pt>
                <c:pt idx="39">
                  <c:v>-1.9099518546361605E-4</c:v>
                </c:pt>
                <c:pt idx="40">
                  <c:v>6.4942142931724511E-2</c:v>
                </c:pt>
                <c:pt idx="41">
                  <c:v>3.6677989479130702E-2</c:v>
                </c:pt>
                <c:pt idx="42">
                  <c:v>-1.2557089723181036E-2</c:v>
                </c:pt>
                <c:pt idx="43">
                  <c:v>-1.6421364101477431E-2</c:v>
                </c:pt>
                <c:pt idx="44">
                  <c:v>-1.9876285138516026E-2</c:v>
                </c:pt>
                <c:pt idx="45">
                  <c:v>6.2055069633675908E-2</c:v>
                </c:pt>
                <c:pt idx="46">
                  <c:v>5.6197719584621275E-2</c:v>
                </c:pt>
                <c:pt idx="47">
                  <c:v>4.1554265444462946E-2</c:v>
                </c:pt>
                <c:pt idx="48">
                  <c:v>3.6320324904291157E-2</c:v>
                </c:pt>
                <c:pt idx="49">
                  <c:v>4.1983520518734219E-2</c:v>
                </c:pt>
                <c:pt idx="50">
                  <c:v>3.6617138915365333E-2</c:v>
                </c:pt>
                <c:pt idx="51">
                  <c:v>2.6606654853277067E-2</c:v>
                </c:pt>
                <c:pt idx="52">
                  <c:v>2.0551609970925977E-2</c:v>
                </c:pt>
                <c:pt idx="53">
                  <c:v>1.2462490997328324E-2</c:v>
                </c:pt>
                <c:pt idx="54">
                  <c:v>5.8642852564232406E-3</c:v>
                </c:pt>
                <c:pt idx="55">
                  <c:v>8.0897989890900135E-3</c:v>
                </c:pt>
                <c:pt idx="56">
                  <c:v>1.3855772269193434E-3</c:v>
                </c:pt>
                <c:pt idx="57">
                  <c:v>-1.1543182353521919E-2</c:v>
                </c:pt>
                <c:pt idx="58">
                  <c:v>-1.5240806376811689E-2</c:v>
                </c:pt>
                <c:pt idx="59">
                  <c:v>-2.8769591758151636E-2</c:v>
                </c:pt>
                <c:pt idx="60">
                  <c:v>-3.7604465314933777E-2</c:v>
                </c:pt>
                <c:pt idx="61">
                  <c:v>-4.2441407713296408E-2</c:v>
                </c:pt>
                <c:pt idx="62">
                  <c:v>-0.13195463020006915</c:v>
                </c:pt>
                <c:pt idx="63">
                  <c:v>-8.9202362469887775E-2</c:v>
                </c:pt>
                <c:pt idx="64">
                  <c:v>-1.5358810562979497E-2</c:v>
                </c:pt>
                <c:pt idx="65">
                  <c:v>-1.7764719566164211E-2</c:v>
                </c:pt>
                <c:pt idx="66">
                  <c:v>-3.4925130400705773E-2</c:v>
                </c:pt>
                <c:pt idx="67">
                  <c:v>-5.5882139140341236E-2</c:v>
                </c:pt>
                <c:pt idx="68">
                  <c:v>-6.4951024519676825E-2</c:v>
                </c:pt>
                <c:pt idx="69">
                  <c:v>-8.7188346158689756E-2</c:v>
                </c:pt>
                <c:pt idx="70">
                  <c:v>-0.11462837819935878</c:v>
                </c:pt>
                <c:pt idx="71">
                  <c:v>-0.12150277265258502</c:v>
                </c:pt>
                <c:pt idx="72">
                  <c:v>-0.1243368943573514</c:v>
                </c:pt>
                <c:pt idx="73">
                  <c:v>-0.10676582136100699</c:v>
                </c:pt>
                <c:pt idx="74">
                  <c:v>-9.6338914560879063E-2</c:v>
                </c:pt>
                <c:pt idx="75">
                  <c:v>-9.3288815132100966E-2</c:v>
                </c:pt>
                <c:pt idx="76">
                  <c:v>-9.7088676429887166E-2</c:v>
                </c:pt>
                <c:pt idx="77">
                  <c:v>-9.6586605712580931E-2</c:v>
                </c:pt>
                <c:pt idx="78">
                  <c:v>-0.10140390134812216</c:v>
                </c:pt>
                <c:pt idx="79">
                  <c:v>-0.11423874392848188</c:v>
                </c:pt>
                <c:pt idx="80">
                  <c:v>-0.12448679567275145</c:v>
                </c:pt>
                <c:pt idx="81">
                  <c:v>-0.12709104841750751</c:v>
                </c:pt>
                <c:pt idx="82">
                  <c:v>-0.13005831987020877</c:v>
                </c:pt>
                <c:pt idx="83">
                  <c:v>-0.13286191877068532</c:v>
                </c:pt>
                <c:pt idx="84">
                  <c:v>-9.7099323397081272E-2</c:v>
                </c:pt>
                <c:pt idx="85">
                  <c:v>-8.9849709386842447E-2</c:v>
                </c:pt>
                <c:pt idx="86">
                  <c:v>-9.7278359825835325E-2</c:v>
                </c:pt>
                <c:pt idx="87">
                  <c:v>-8.7155515434422903E-2</c:v>
                </c:pt>
                <c:pt idx="88">
                  <c:v>-9.2485660183903917E-2</c:v>
                </c:pt>
                <c:pt idx="89">
                  <c:v>-0.10919987262554998</c:v>
                </c:pt>
                <c:pt idx="90">
                  <c:v>-0.14166285637328924</c:v>
                </c:pt>
                <c:pt idx="91">
                  <c:v>-0.13482963948063487</c:v>
                </c:pt>
                <c:pt idx="92">
                  <c:v>-0.14019291862901828</c:v>
                </c:pt>
                <c:pt idx="93">
                  <c:v>-0.14252680188743927</c:v>
                </c:pt>
                <c:pt idx="94">
                  <c:v>-0.14889257202539863</c:v>
                </c:pt>
                <c:pt idx="95">
                  <c:v>-0.14753502257399276</c:v>
                </c:pt>
                <c:pt idx="96">
                  <c:v>-0.13908214950597653</c:v>
                </c:pt>
                <c:pt idx="97">
                  <c:v>-0.12670641583496933</c:v>
                </c:pt>
                <c:pt idx="98">
                  <c:v>-0.12487537967280593</c:v>
                </c:pt>
                <c:pt idx="99">
                  <c:v>-0.13421571938242327</c:v>
                </c:pt>
                <c:pt idx="100">
                  <c:v>-0.13813783491791465</c:v>
                </c:pt>
                <c:pt idx="101">
                  <c:v>-0.13418691685981754</c:v>
                </c:pt>
                <c:pt idx="102">
                  <c:v>-0.13060939604672517</c:v>
                </c:pt>
                <c:pt idx="103">
                  <c:v>-0.13221662847196669</c:v>
                </c:pt>
                <c:pt idx="104">
                  <c:v>-0.16217245076413289</c:v>
                </c:pt>
                <c:pt idx="105">
                  <c:v>-0.12015785382500022</c:v>
                </c:pt>
                <c:pt idx="106">
                  <c:v>-9.4065764461232715E-2</c:v>
                </c:pt>
                <c:pt idx="107">
                  <c:v>-0.10996457677659444</c:v>
                </c:pt>
                <c:pt idx="108">
                  <c:v>-0.14159482247526556</c:v>
                </c:pt>
                <c:pt idx="109">
                  <c:v>-0.16325992658961797</c:v>
                </c:pt>
                <c:pt idx="110">
                  <c:v>-0.16912422527946902</c:v>
                </c:pt>
                <c:pt idx="111">
                  <c:v>-0.16293987126801934</c:v>
                </c:pt>
                <c:pt idx="112">
                  <c:v>-0.1588266886931492</c:v>
                </c:pt>
                <c:pt idx="113">
                  <c:v>-0.1649596629102017</c:v>
                </c:pt>
                <c:pt idx="114">
                  <c:v>-0.14684702257370885</c:v>
                </c:pt>
                <c:pt idx="115">
                  <c:v>-0.15069424075012028</c:v>
                </c:pt>
                <c:pt idx="116">
                  <c:v>-0.14878901090620011</c:v>
                </c:pt>
                <c:pt idx="117">
                  <c:v>-0.1498158918203486</c:v>
                </c:pt>
                <c:pt idx="118">
                  <c:v>-0.14707505935808873</c:v>
                </c:pt>
                <c:pt idx="119">
                  <c:v>-0.15875459127629821</c:v>
                </c:pt>
                <c:pt idx="120">
                  <c:v>-0.16080768529044498</c:v>
                </c:pt>
                <c:pt idx="121">
                  <c:v>-0.1616521865280689</c:v>
                </c:pt>
                <c:pt idx="122">
                  <c:v>-0.16396942864266406</c:v>
                </c:pt>
                <c:pt idx="123">
                  <c:v>-0.16111728321859631</c:v>
                </c:pt>
                <c:pt idx="124">
                  <c:v>-0.15399967118962032</c:v>
                </c:pt>
                <c:pt idx="125">
                  <c:v>-0.15137039099821137</c:v>
                </c:pt>
                <c:pt idx="126">
                  <c:v>-0.16599006907322889</c:v>
                </c:pt>
                <c:pt idx="127">
                  <c:v>-3.3729160816096115E-2</c:v>
                </c:pt>
                <c:pt idx="128">
                  <c:v>-0.11019436255476056</c:v>
                </c:pt>
                <c:pt idx="129">
                  <c:v>-0.12448258039854843</c:v>
                </c:pt>
                <c:pt idx="130">
                  <c:v>-0.12683562399236692</c:v>
                </c:pt>
                <c:pt idx="131">
                  <c:v>-0.11345823800495058</c:v>
                </c:pt>
                <c:pt idx="132">
                  <c:v>-0.11745263438231446</c:v>
                </c:pt>
                <c:pt idx="133">
                  <c:v>-0.10674945920926937</c:v>
                </c:pt>
                <c:pt idx="134">
                  <c:v>-8.9920508069042726E-2</c:v>
                </c:pt>
                <c:pt idx="135">
                  <c:v>-8.4149584393390819E-2</c:v>
                </c:pt>
                <c:pt idx="136">
                  <c:v>-4.8898193864335804E-2</c:v>
                </c:pt>
                <c:pt idx="137">
                  <c:v>-6.0305562760893716E-2</c:v>
                </c:pt>
                <c:pt idx="138">
                  <c:v>-7.645813198620488E-2</c:v>
                </c:pt>
                <c:pt idx="139">
                  <c:v>-9.4363332518426657E-2</c:v>
                </c:pt>
                <c:pt idx="140">
                  <c:v>-9.615520300909175E-2</c:v>
                </c:pt>
                <c:pt idx="141">
                  <c:v>-8.6536327096843335E-2</c:v>
                </c:pt>
                <c:pt idx="142">
                  <c:v>-9.0560962160230352E-2</c:v>
                </c:pt>
                <c:pt idx="143">
                  <c:v>-8.9896363608401586E-2</c:v>
                </c:pt>
                <c:pt idx="144">
                  <c:v>-8.3854614040767661E-2</c:v>
                </c:pt>
                <c:pt idx="145">
                  <c:v>-8.774972439783002E-2</c:v>
                </c:pt>
                <c:pt idx="146">
                  <c:v>-8.9190306296180077E-2</c:v>
                </c:pt>
                <c:pt idx="147">
                  <c:v>-9.0579695811694338E-2</c:v>
                </c:pt>
                <c:pt idx="148">
                  <c:v>-9.4511012004448558E-2</c:v>
                </c:pt>
                <c:pt idx="149">
                  <c:v>-6.4637186587126139E-2</c:v>
                </c:pt>
                <c:pt idx="150">
                  <c:v>-0.11657704237256716</c:v>
                </c:pt>
                <c:pt idx="151">
                  <c:v>-0.10340167245328058</c:v>
                </c:pt>
                <c:pt idx="152">
                  <c:v>-0.10343638177296355</c:v>
                </c:pt>
                <c:pt idx="153">
                  <c:v>-0.11094285471356391</c:v>
                </c:pt>
                <c:pt idx="154">
                  <c:v>-0.10102253439611708</c:v>
                </c:pt>
                <c:pt idx="155">
                  <c:v>-9.1233293463582443E-2</c:v>
                </c:pt>
                <c:pt idx="156">
                  <c:v>-9.4103136484086192E-2</c:v>
                </c:pt>
                <c:pt idx="157">
                  <c:v>-9.888220708733686E-2</c:v>
                </c:pt>
                <c:pt idx="158">
                  <c:v>-0.10311115308189045</c:v>
                </c:pt>
                <c:pt idx="159">
                  <c:v>-0.11739451573004456</c:v>
                </c:pt>
                <c:pt idx="160">
                  <c:v>-0.12513282174239049</c:v>
                </c:pt>
                <c:pt idx="161">
                  <c:v>-0.10805235813183545</c:v>
                </c:pt>
                <c:pt idx="162">
                  <c:v>-0.10703709683787166</c:v>
                </c:pt>
                <c:pt idx="163">
                  <c:v>-0.10663282197736734</c:v>
                </c:pt>
                <c:pt idx="164">
                  <c:v>-9.7630751734816945E-2</c:v>
                </c:pt>
                <c:pt idx="165">
                  <c:v>-9.9166106400297438E-2</c:v>
                </c:pt>
                <c:pt idx="166">
                  <c:v>-9.6290018795032517E-2</c:v>
                </c:pt>
                <c:pt idx="167">
                  <c:v>-9.7110539075518698E-2</c:v>
                </c:pt>
                <c:pt idx="168">
                  <c:v>-0.10735939617127954</c:v>
                </c:pt>
                <c:pt idx="169">
                  <c:v>-0.11329377047558176</c:v>
                </c:pt>
                <c:pt idx="170">
                  <c:v>-0.16849571267395791</c:v>
                </c:pt>
                <c:pt idx="171">
                  <c:v>-0.15146683113465842</c:v>
                </c:pt>
                <c:pt idx="172">
                  <c:v>-0.12453573041097876</c:v>
                </c:pt>
                <c:pt idx="173">
                  <c:v>-7.0327200972103987E-2</c:v>
                </c:pt>
                <c:pt idx="174">
                  <c:v>-4.6952838450179391E-2</c:v>
                </c:pt>
                <c:pt idx="175">
                  <c:v>-4.4540231176626421E-2</c:v>
                </c:pt>
                <c:pt idx="176">
                  <c:v>-5.3900396874693279E-2</c:v>
                </c:pt>
                <c:pt idx="177">
                  <c:v>-7.2459851265043063E-2</c:v>
                </c:pt>
                <c:pt idx="178">
                  <c:v>-7.4652816520706766E-2</c:v>
                </c:pt>
                <c:pt idx="179">
                  <c:v>-7.2218813127226E-2</c:v>
                </c:pt>
                <c:pt idx="180">
                  <c:v>-7.2360861614258476E-2</c:v>
                </c:pt>
                <c:pt idx="181">
                  <c:v>-7.779736545375493E-2</c:v>
                </c:pt>
                <c:pt idx="182">
                  <c:v>-6.3840043409702618E-2</c:v>
                </c:pt>
                <c:pt idx="183">
                  <c:v>-6.5670434811253342E-2</c:v>
                </c:pt>
                <c:pt idx="184">
                  <c:v>-6.8738840476492147E-2</c:v>
                </c:pt>
                <c:pt idx="185">
                  <c:v>-7.1828630918231995E-2</c:v>
                </c:pt>
                <c:pt idx="186">
                  <c:v>-7.5668166514684443E-2</c:v>
                </c:pt>
                <c:pt idx="187">
                  <c:v>-8.7003357313731877E-2</c:v>
                </c:pt>
                <c:pt idx="188">
                  <c:v>-9.4667032974808718E-2</c:v>
                </c:pt>
                <c:pt idx="189">
                  <c:v>-9.4673597623885941E-2</c:v>
                </c:pt>
                <c:pt idx="190" formatCode="0.00%">
                  <c:v>-9.4468058491466222E-2</c:v>
                </c:pt>
                <c:pt idx="191" formatCode="0.00%">
                  <c:v>-0.11702495698406234</c:v>
                </c:pt>
                <c:pt idx="192" formatCode="0.00%">
                  <c:v>-1.0725013464132571E-2</c:v>
                </c:pt>
                <c:pt idx="193" formatCode="0.00%">
                  <c:v>-4.0656721898559067E-2</c:v>
                </c:pt>
                <c:pt idx="194" formatCode="0.00%">
                  <c:v>-4.2839907318965254E-2</c:v>
                </c:pt>
                <c:pt idx="195" formatCode="0.00%">
                  <c:v>-3.1393731801829361E-2</c:v>
                </c:pt>
                <c:pt idx="196" formatCode="0.00%">
                  <c:v>-3.62166938115559E-2</c:v>
                </c:pt>
                <c:pt idx="197" formatCode="0.00%">
                  <c:v>-6.2725519643228922E-2</c:v>
                </c:pt>
                <c:pt idx="198" formatCode="0.00%">
                  <c:v>-7.19973377438613E-2</c:v>
                </c:pt>
                <c:pt idx="199" formatCode="0.00%">
                  <c:v>-7.2870053729504725E-2</c:v>
                </c:pt>
                <c:pt idx="200" formatCode="0.00%">
                  <c:v>-6.4842285753764717E-2</c:v>
                </c:pt>
                <c:pt idx="201" formatCode="0.00%">
                  <c:v>-4.6407846852150492E-2</c:v>
                </c:pt>
                <c:pt idx="202" formatCode="0.00%">
                  <c:v>-4.5209938824000373E-2</c:v>
                </c:pt>
                <c:pt idx="203" formatCode="0.00%">
                  <c:v>-4.7121358657773116E-2</c:v>
                </c:pt>
                <c:pt idx="204" formatCode="0.00%">
                  <c:v>-3.5771007572870106E-2</c:v>
                </c:pt>
                <c:pt idx="205" formatCode="0.00%">
                  <c:v>-3.9600338518007039E-2</c:v>
                </c:pt>
                <c:pt idx="206" formatCode="0.00%">
                  <c:v>-4.5936228255847311E-2</c:v>
                </c:pt>
                <c:pt idx="207" formatCode="0.00%">
                  <c:v>-5.6657195323291165E-2</c:v>
                </c:pt>
                <c:pt idx="208" formatCode="0.00%">
                  <c:v>-5.856083894007813E-2</c:v>
                </c:pt>
                <c:pt idx="209" formatCode="0.00%">
                  <c:v>-6.2455392548315336E-2</c:v>
                </c:pt>
                <c:pt idx="210" formatCode="0.00%">
                  <c:v>-6.2215191189060937E-2</c:v>
                </c:pt>
                <c:pt idx="211" formatCode="0.00%">
                  <c:v>-6.1789488865004571E-2</c:v>
                </c:pt>
                <c:pt idx="212" formatCode="0.00%">
                  <c:v>-0.12376231594020426</c:v>
                </c:pt>
                <c:pt idx="213" formatCode="0.00%">
                  <c:v>-0.12536947251021868</c:v>
                </c:pt>
                <c:pt idx="214" formatCode="0.00%">
                  <c:v>-0.1350952806596375</c:v>
                </c:pt>
                <c:pt idx="215" formatCode="0.00%">
                  <c:v>-0.13913349867830693</c:v>
                </c:pt>
                <c:pt idx="216" formatCode="0.00%">
                  <c:v>-0.16248144193782654</c:v>
                </c:pt>
                <c:pt idx="217" formatCode="0.00%">
                  <c:v>-0.18424750875805473</c:v>
                </c:pt>
                <c:pt idx="218" formatCode="0.00%">
                  <c:v>-0.17672235560090566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8-44FB-9289-03ACFEB33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390000"/>
        <c:axId val="1069390656"/>
      </c:lineChart>
      <c:dateAx>
        <c:axId val="1069390000"/>
        <c:scaling>
          <c:orientation val="minMax"/>
        </c:scaling>
        <c:delete val="1"/>
        <c:axPos val="b"/>
        <c:numFmt formatCode="m/d/yyyy" sourceLinked="1"/>
        <c:majorTickMark val="cross"/>
        <c:minorTickMark val="none"/>
        <c:tickLblPos val="low"/>
        <c:crossAx val="1069390656"/>
        <c:crosses val="autoZero"/>
        <c:auto val="1"/>
        <c:lblOffset val="100"/>
        <c:baseTimeUnit val="days"/>
      </c:dateAx>
      <c:valAx>
        <c:axId val="1069390656"/>
        <c:scaling>
          <c:orientation val="minMax"/>
          <c:max val="0.1"/>
          <c:min val="-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390000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'daily-predicted-data'!$CM$1</c:f>
              <c:strCache>
                <c:ptCount val="1"/>
                <c:pt idx="0">
                  <c:v>Forecast YTD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'daily-predicted-data'!$CM$2:$CM$255</c:f>
              <c:numCache>
                <c:formatCode>General</c:formatCode>
                <c:ptCount val="254"/>
                <c:pt idx="0" formatCode="&quot;$&quot;#,##0.00">
                  <c:v>35384.35797488258</c:v>
                </c:pt>
                <c:pt idx="1">
                  <c:v>49101.400901223788</c:v>
                </c:pt>
                <c:pt idx="2">
                  <c:v>66434.417248248516</c:v>
                </c:pt>
                <c:pt idx="3">
                  <c:v>69236.747861285869</c:v>
                </c:pt>
                <c:pt idx="4">
                  <c:v>79125.231845329254</c:v>
                </c:pt>
                <c:pt idx="5">
                  <c:v>82424.808200369938</c:v>
                </c:pt>
                <c:pt idx="6">
                  <c:v>91367.727379800388</c:v>
                </c:pt>
                <c:pt idx="7">
                  <c:v>109345.50717176683</c:v>
                </c:pt>
                <c:pt idx="8">
                  <c:v>112147.83778480419</c:v>
                </c:pt>
                <c:pt idx="9">
                  <c:v>125688.00688586867</c:v>
                </c:pt>
                <c:pt idx="10">
                  <c:v>138942.73757814607</c:v>
                </c:pt>
                <c:pt idx="11">
                  <c:v>149102.48309834217</c:v>
                </c:pt>
                <c:pt idx="12">
                  <c:v>167080.2628903086</c:v>
                </c:pt>
                <c:pt idx="13">
                  <c:v>171266.81314304715</c:v>
                </c:pt>
                <c:pt idx="14">
                  <c:v>180268.32322939267</c:v>
                </c:pt>
                <c:pt idx="15">
                  <c:v>189211.24240882311</c:v>
                </c:pt>
                <c:pt idx="16">
                  <c:v>207189.02220078954</c:v>
                </c:pt>
                <c:pt idx="17">
                  <c:v>209991.3528138269</c:v>
                </c:pt>
                <c:pt idx="18">
                  <c:v>219879.83679787029</c:v>
                </c:pt>
                <c:pt idx="19">
                  <c:v>223179.41315291097</c:v>
                </c:pt>
                <c:pt idx="20">
                  <c:v>234424.96827872808</c:v>
                </c:pt>
                <c:pt idx="21">
                  <c:v>273779.05338406749</c:v>
                </c:pt>
                <c:pt idx="22">
                  <c:v>280223.18564498203</c:v>
                </c:pt>
                <c:pt idx="23">
                  <c:v>293178.14265976247</c:v>
                </c:pt>
                <c:pt idx="24">
                  <c:v>296553.79503809626</c:v>
                </c:pt>
                <c:pt idx="25">
                  <c:v>306130.16618649004</c:v>
                </c:pt>
                <c:pt idx="26">
                  <c:v>325633.74387333926</c:v>
                </c:pt>
                <c:pt idx="27">
                  <c:v>328463.03904784576</c:v>
                </c:pt>
                <c:pt idx="28">
                  <c:v>339078.36558398092</c:v>
                </c:pt>
                <c:pt idx="29">
                  <c:v>342454.01796231471</c:v>
                </c:pt>
                <c:pt idx="30">
                  <c:v>352030.38911070849</c:v>
                </c:pt>
                <c:pt idx="31">
                  <c:v>386484.7127349769</c:v>
                </c:pt>
                <c:pt idx="32">
                  <c:v>392171.95135448646</c:v>
                </c:pt>
                <c:pt idx="33">
                  <c:v>401812.70025691157</c:v>
                </c:pt>
                <c:pt idx="34">
                  <c:v>411389.07140530535</c:v>
                </c:pt>
                <c:pt idx="35">
                  <c:v>430892.64909215458</c:v>
                </c:pt>
                <c:pt idx="36">
                  <c:v>433721.94426666107</c:v>
                </c:pt>
                <c:pt idx="37">
                  <c:v>444337.27080279624</c:v>
                </c:pt>
                <c:pt idx="38">
                  <c:v>447712.92318113003</c:v>
                </c:pt>
                <c:pt idx="39">
                  <c:v>459819.35468163755</c:v>
                </c:pt>
                <c:pt idx="40">
                  <c:v>498154.09963963472</c:v>
                </c:pt>
                <c:pt idx="41">
                  <c:v>504922.24730291695</c:v>
                </c:pt>
                <c:pt idx="42">
                  <c:v>517935.45353657508</c:v>
                </c:pt>
                <c:pt idx="43">
                  <c:v>521760.37398776581</c:v>
                </c:pt>
                <c:pt idx="44">
                  <c:v>531532.90528111008</c:v>
                </c:pt>
                <c:pt idx="45">
                  <c:v>550827.42320695624</c:v>
                </c:pt>
                <c:pt idx="46">
                  <c:v>554128.28827849287</c:v>
                </c:pt>
                <c:pt idx="47">
                  <c:v>564897.36570750142</c:v>
                </c:pt>
                <c:pt idx="48">
                  <c:v>568722.28615869209</c:v>
                </c:pt>
                <c:pt idx="49">
                  <c:v>578494.81745203631</c:v>
                </c:pt>
                <c:pt idx="50">
                  <c:v>618780.71298347344</c:v>
                </c:pt>
                <c:pt idx="51">
                  <c:v>623364.01113812486</c:v>
                </c:pt>
                <c:pt idx="52">
                  <c:v>634133.08856713341</c:v>
                </c:pt>
                <c:pt idx="53">
                  <c:v>637958.00901832408</c:v>
                </c:pt>
                <c:pt idx="54">
                  <c:v>647730.5403116683</c:v>
                </c:pt>
                <c:pt idx="55">
                  <c:v>667025.05823751446</c:v>
                </c:pt>
                <c:pt idx="56">
                  <c:v>670325.92330905108</c:v>
                </c:pt>
                <c:pt idx="57">
                  <c:v>681095.00073805964</c:v>
                </c:pt>
                <c:pt idx="58">
                  <c:v>684919.92118925031</c:v>
                </c:pt>
                <c:pt idx="59">
                  <c:v>694692.45248259453</c:v>
                </c:pt>
                <c:pt idx="60">
                  <c:v>713986.97040844068</c:v>
                </c:pt>
                <c:pt idx="61">
                  <c:v>719714.62097687693</c:v>
                </c:pt>
                <c:pt idx="62">
                  <c:v>747390.41551624727</c:v>
                </c:pt>
                <c:pt idx="63">
                  <c:v>754037.32072765892</c:v>
                </c:pt>
                <c:pt idx="64">
                  <c:v>763647.94069288019</c:v>
                </c:pt>
                <c:pt idx="65">
                  <c:v>780865.70914373593</c:v>
                </c:pt>
                <c:pt idx="66">
                  <c:v>783997.30183004937</c:v>
                </c:pt>
                <c:pt idx="67">
                  <c:v>793706.41329037643</c:v>
                </c:pt>
                <c:pt idx="68">
                  <c:v>797299.56008539826</c:v>
                </c:pt>
                <c:pt idx="69">
                  <c:v>806130.97811619332</c:v>
                </c:pt>
                <c:pt idx="70">
                  <c:v>823348.74656704906</c:v>
                </c:pt>
                <c:pt idx="71">
                  <c:v>826480.3392533625</c:v>
                </c:pt>
                <c:pt idx="72">
                  <c:v>839579.02276448219</c:v>
                </c:pt>
                <c:pt idx="73">
                  <c:v>843993.33675076661</c:v>
                </c:pt>
                <c:pt idx="74">
                  <c:v>858130.63422791823</c:v>
                </c:pt>
                <c:pt idx="75">
                  <c:v>875348.40267877397</c:v>
                </c:pt>
                <c:pt idx="76">
                  <c:v>878479.99536508741</c:v>
                </c:pt>
                <c:pt idx="77">
                  <c:v>888189.10682541446</c:v>
                </c:pt>
                <c:pt idx="78">
                  <c:v>891782.2536204363</c:v>
                </c:pt>
                <c:pt idx="79">
                  <c:v>900613.67165123136</c:v>
                </c:pt>
                <c:pt idx="80">
                  <c:v>917831.4401020871</c:v>
                </c:pt>
                <c:pt idx="81">
                  <c:v>920963.03278840054</c:v>
                </c:pt>
                <c:pt idx="82">
                  <c:v>930672.14424872759</c:v>
                </c:pt>
                <c:pt idx="83">
                  <c:v>936402.64686630992</c:v>
                </c:pt>
                <c:pt idx="84">
                  <c:v>962144.93582673231</c:v>
                </c:pt>
                <c:pt idx="85">
                  <c:v>982347.49172479333</c:v>
                </c:pt>
                <c:pt idx="86">
                  <c:v>985543.27078262693</c:v>
                </c:pt>
                <c:pt idx="87">
                  <c:v>996010.88713183487</c:v>
                </c:pt>
                <c:pt idx="88">
                  <c:v>998876.47524195444</c:v>
                </c:pt>
                <c:pt idx="89">
                  <c:v>1007187.1808806249</c:v>
                </c:pt>
                <c:pt idx="90">
                  <c:v>1024215.3930433925</c:v>
                </c:pt>
                <c:pt idx="91">
                  <c:v>1026601.2014218825</c:v>
                </c:pt>
                <c:pt idx="92">
                  <c:v>1035824.2584189938</c:v>
                </c:pt>
                <c:pt idx="93">
                  <c:v>1038689.8465291134</c:v>
                </c:pt>
                <c:pt idx="94">
                  <c:v>1050523.9699820455</c:v>
                </c:pt>
                <c:pt idx="95">
                  <c:v>1078331.7413017566</c:v>
                </c:pt>
                <c:pt idx="96">
                  <c:v>1080717.5496802465</c:v>
                </c:pt>
                <c:pt idx="97">
                  <c:v>1089940.6066773578</c:v>
                </c:pt>
                <c:pt idx="98">
                  <c:v>1092806.1947874774</c:v>
                </c:pt>
                <c:pt idx="99">
                  <c:v>1101116.900426148</c:v>
                </c:pt>
                <c:pt idx="100">
                  <c:v>1118145.1125889155</c:v>
                </c:pt>
                <c:pt idx="101">
                  <c:v>1121866.5191860581</c:v>
                </c:pt>
                <c:pt idx="102">
                  <c:v>1130233.7576961464</c:v>
                </c:pt>
                <c:pt idx="103">
                  <c:v>1140766.2180188233</c:v>
                </c:pt>
                <c:pt idx="104">
                  <c:v>1173258.3586214457</c:v>
                </c:pt>
                <c:pt idx="105">
                  <c:v>1179171.6282048067</c:v>
                </c:pt>
                <c:pt idx="106">
                  <c:v>1190343.1967647744</c:v>
                </c:pt>
                <c:pt idx="107">
                  <c:v>1193778.2880471863</c:v>
                </c:pt>
                <c:pt idx="108">
                  <c:v>1202221.2292403907</c:v>
                </c:pt>
                <c:pt idx="109">
                  <c:v>1218681.6216713556</c:v>
                </c:pt>
                <c:pt idx="110">
                  <c:v>1221675.4617092088</c:v>
                </c:pt>
                <c:pt idx="111">
                  <c:v>1230957.4883115017</c:v>
                </c:pt>
                <c:pt idx="112">
                  <c:v>1234392.5795939136</c:v>
                </c:pt>
                <c:pt idx="113">
                  <c:v>1242835.520787118</c:v>
                </c:pt>
                <c:pt idx="114">
                  <c:v>1262536.3846118252</c:v>
                </c:pt>
                <c:pt idx="115">
                  <c:v>1275444.1363475309</c:v>
                </c:pt>
                <c:pt idx="116">
                  <c:v>1284726.1629498238</c:v>
                </c:pt>
                <c:pt idx="117">
                  <c:v>1288161.2542322357</c:v>
                </c:pt>
                <c:pt idx="118">
                  <c:v>1296604.1954254401</c:v>
                </c:pt>
                <c:pt idx="119">
                  <c:v>1313064.5878564049</c:v>
                </c:pt>
                <c:pt idx="120">
                  <c:v>1316058.4278942582</c:v>
                </c:pt>
                <c:pt idx="121">
                  <c:v>1325340.4544965511</c:v>
                </c:pt>
                <c:pt idx="122">
                  <c:v>1328775.545778963</c:v>
                </c:pt>
                <c:pt idx="123">
                  <c:v>1337218.4869721674</c:v>
                </c:pt>
                <c:pt idx="124">
                  <c:v>1353678.8794031322</c:v>
                </c:pt>
                <c:pt idx="125">
                  <c:v>1358716.0571536729</c:v>
                </c:pt>
                <c:pt idx="126">
                  <c:v>1384613.2640439717</c:v>
                </c:pt>
                <c:pt idx="127">
                  <c:v>1390890.8532566365</c:v>
                </c:pt>
                <c:pt idx="128">
                  <c:v>1399933.5409711036</c:v>
                </c:pt>
                <c:pt idx="129">
                  <c:v>1416073.5766518614</c:v>
                </c:pt>
                <c:pt idx="130">
                  <c:v>1419071.4354572655</c:v>
                </c:pt>
                <c:pt idx="131">
                  <c:v>1428206.0141626613</c:v>
                </c:pt>
                <c:pt idx="132">
                  <c:v>1431634.4955753353</c:v>
                </c:pt>
                <c:pt idx="133">
                  <c:v>1439950.200337508</c:v>
                </c:pt>
                <c:pt idx="134">
                  <c:v>1456090.2360182658</c:v>
                </c:pt>
                <c:pt idx="135">
                  <c:v>1459088.0948236699</c:v>
                </c:pt>
                <c:pt idx="136">
                  <c:v>1471385.0900832736</c:v>
                </c:pt>
                <c:pt idx="137">
                  <c:v>1484488.6818921661</c:v>
                </c:pt>
                <c:pt idx="138">
                  <c:v>1492804.3866543388</c:v>
                </c:pt>
                <c:pt idx="139">
                  <c:v>1508944.4223350966</c:v>
                </c:pt>
                <c:pt idx="140">
                  <c:v>1511942.2811405007</c:v>
                </c:pt>
                <c:pt idx="141">
                  <c:v>1521076.8598458965</c:v>
                </c:pt>
                <c:pt idx="142">
                  <c:v>1524505.3412585706</c:v>
                </c:pt>
                <c:pt idx="143">
                  <c:v>1532821.0460207432</c:v>
                </c:pt>
                <c:pt idx="144">
                  <c:v>1548961.081701501</c:v>
                </c:pt>
                <c:pt idx="145">
                  <c:v>1551958.9405069051</c:v>
                </c:pt>
                <c:pt idx="146">
                  <c:v>1561093.5192123009</c:v>
                </c:pt>
                <c:pt idx="147">
                  <c:v>1564522.000624975</c:v>
                </c:pt>
                <c:pt idx="148">
                  <c:v>1574831.8242122415</c:v>
                </c:pt>
                <c:pt idx="149">
                  <c:v>1607505.5768117125</c:v>
                </c:pt>
                <c:pt idx="150">
                  <c:v>1613028.172482657</c:v>
                </c:pt>
                <c:pt idx="151">
                  <c:v>1623922.2867778311</c:v>
                </c:pt>
                <c:pt idx="152">
                  <c:v>1626913.3449768801</c:v>
                </c:pt>
                <c:pt idx="153">
                  <c:v>1635020.0801625061</c:v>
                </c:pt>
                <c:pt idx="154">
                  <c:v>1651316.8952264495</c:v>
                </c:pt>
                <c:pt idx="155">
                  <c:v>1653857.2013308275</c:v>
                </c:pt>
                <c:pt idx="156">
                  <c:v>1662821.0887860924</c:v>
                </c:pt>
                <c:pt idx="157">
                  <c:v>1665812.1469851413</c:v>
                </c:pt>
                <c:pt idx="158">
                  <c:v>1673918.8821707673</c:v>
                </c:pt>
                <c:pt idx="159">
                  <c:v>1702550.2651711751</c:v>
                </c:pt>
                <c:pt idx="160">
                  <c:v>1706193.6214891982</c:v>
                </c:pt>
                <c:pt idx="161">
                  <c:v>1715157.508944463</c:v>
                </c:pt>
                <c:pt idx="162">
                  <c:v>1718148.567143512</c:v>
                </c:pt>
                <c:pt idx="163">
                  <c:v>1726255.3023291379</c:v>
                </c:pt>
                <c:pt idx="164">
                  <c:v>1742552.1173930813</c:v>
                </c:pt>
                <c:pt idx="165">
                  <c:v>1745092.4234974594</c:v>
                </c:pt>
                <c:pt idx="166">
                  <c:v>1754056.3109527242</c:v>
                </c:pt>
                <c:pt idx="167">
                  <c:v>1757047.3691517732</c:v>
                </c:pt>
                <c:pt idx="168">
                  <c:v>1765154.1043373991</c:v>
                </c:pt>
                <c:pt idx="169">
                  <c:v>1783538.2534666213</c:v>
                </c:pt>
                <c:pt idx="170">
                  <c:v>1802789.6835386951</c:v>
                </c:pt>
                <c:pt idx="171">
                  <c:v>1816201.3918596725</c:v>
                </c:pt>
                <c:pt idx="172">
                  <c:v>1820188.4940892402</c:v>
                </c:pt>
                <c:pt idx="173">
                  <c:v>1828558.7665260287</c:v>
                </c:pt>
                <c:pt idx="174">
                  <c:v>1845172.6429134037</c:v>
                </c:pt>
                <c:pt idx="175">
                  <c:v>1849203.1005643257</c:v>
                </c:pt>
                <c:pt idx="176">
                  <c:v>1857626.832622953</c:v>
                </c:pt>
                <c:pt idx="177">
                  <c:v>1865997.1050597415</c:v>
                </c:pt>
                <c:pt idx="178">
                  <c:v>1882610.9814471165</c:v>
                </c:pt>
                <c:pt idx="179">
                  <c:v>1888710.324072392</c:v>
                </c:pt>
                <c:pt idx="180">
                  <c:v>1907026.6504922716</c:v>
                </c:pt>
                <c:pt idx="181">
                  <c:v>1911358.0727091564</c:v>
                </c:pt>
                <c:pt idx="182">
                  <c:v>1919728.345145945</c:v>
                </c:pt>
                <c:pt idx="183">
                  <c:v>1936342.2215333199</c:v>
                </c:pt>
                <c:pt idx="184">
                  <c:v>1939109.6869832901</c:v>
                </c:pt>
                <c:pt idx="185">
                  <c:v>1948342.7133786762</c:v>
                </c:pt>
                <c:pt idx="186">
                  <c:v>1951563.8766928397</c:v>
                </c:pt>
                <c:pt idx="187">
                  <c:v>1959934.1491296282</c:v>
                </c:pt>
                <c:pt idx="188">
                  <c:v>1976548.0255170031</c:v>
                </c:pt>
                <c:pt idx="189">
                  <c:v>1979315.4909669734</c:v>
                </c:pt>
                <c:pt idx="190">
                  <c:v>1990649.4926400585</c:v>
                </c:pt>
                <c:pt idx="191">
                  <c:v>2010469.2033921324</c:v>
                </c:pt>
                <c:pt idx="192">
                  <c:v>2021816.8547507434</c:v>
                </c:pt>
                <c:pt idx="193">
                  <c:v>2039272.4700847787</c:v>
                </c:pt>
                <c:pt idx="194">
                  <c:v>2041872.0231258101</c:v>
                </c:pt>
                <c:pt idx="195">
                  <c:v>2052241.5045319444</c:v>
                </c:pt>
                <c:pt idx="196">
                  <c:v>2055302.3224482732</c:v>
                </c:pt>
                <c:pt idx="197">
                  <c:v>2063598.1290317043</c:v>
                </c:pt>
                <c:pt idx="198">
                  <c:v>2080275.0307190982</c:v>
                </c:pt>
                <c:pt idx="199">
                  <c:v>2084158.6408078952</c:v>
                </c:pt>
                <c:pt idx="200">
                  <c:v>2095896.2466123807</c:v>
                </c:pt>
                <c:pt idx="201">
                  <c:v>2113426.84926552</c:v>
                </c:pt>
                <c:pt idx="202">
                  <c:v>2131232.5273363385</c:v>
                </c:pt>
                <c:pt idx="203">
                  <c:v>2133832.0803773697</c:v>
                </c:pt>
                <c:pt idx="204">
                  <c:v>2143005.0303827398</c:v>
                </c:pt>
                <c:pt idx="205">
                  <c:v>2146065.8482990684</c:v>
                </c:pt>
                <c:pt idx="206">
                  <c:v>2154361.6548824995</c:v>
                </c:pt>
                <c:pt idx="207">
                  <c:v>2171038.5565698934</c:v>
                </c:pt>
                <c:pt idx="208">
                  <c:v>2173638.1096109245</c:v>
                </c:pt>
                <c:pt idx="209">
                  <c:v>2182811.0596162947</c:v>
                </c:pt>
                <c:pt idx="210">
                  <c:v>2185871.8775326232</c:v>
                </c:pt>
                <c:pt idx="211">
                  <c:v>2196303.70056214</c:v>
                </c:pt>
                <c:pt idx="212">
                  <c:v>2231633.5225470727</c:v>
                </c:pt>
                <c:pt idx="213">
                  <c:v>2237233.4312008186</c:v>
                </c:pt>
                <c:pt idx="214">
                  <c:v>2248715.0333520309</c:v>
                </c:pt>
                <c:pt idx="215">
                  <c:v>2251542.9647440994</c:v>
                </c:pt>
                <c:pt idx="216">
                  <c:v>2259972.4487271551</c:v>
                </c:pt>
                <c:pt idx="217">
                  <c:v>2277369.8881309996</c:v>
                </c:pt>
                <c:pt idx="218">
                  <c:v>2279704.2559985491</c:v>
                </c:pt>
                <c:pt idx="219">
                  <c:v>2289565.8661889248</c:v>
                </c:pt>
                <c:pt idx="220">
                  <c:v>2299468.5796636804</c:v>
                </c:pt>
                <c:pt idx="221">
                  <c:v>2328898.8672981868</c:v>
                </c:pt>
                <c:pt idx="222">
                  <c:v>2331233.2351657362</c:v>
                </c:pt>
                <c:pt idx="223">
                  <c:v>2341809.0972973551</c:v>
                </c:pt>
                <c:pt idx="224">
                  <c:v>2344637.0286894236</c:v>
                </c:pt>
                <c:pt idx="225">
                  <c:v>2353066.5126724793</c:v>
                </c:pt>
                <c:pt idx="226">
                  <c:v>2370463.9520763238</c:v>
                </c:pt>
                <c:pt idx="227">
                  <c:v>2372798.3199438732</c:v>
                </c:pt>
                <c:pt idx="228">
                  <c:v>2382166.3666097298</c:v>
                </c:pt>
                <c:pt idx="229">
                  <c:v>2392562.643609005</c:v>
                </c:pt>
                <c:pt idx="230">
                  <c:v>2410772.4379261648</c:v>
                </c:pt>
                <c:pt idx="231">
                  <c:v>2429998.7700739941</c:v>
                </c:pt>
                <c:pt idx="232">
                  <c:v>2451945.1358088539</c:v>
                </c:pt>
                <c:pt idx="233">
                  <c:v>2454730.7638018732</c:v>
                </c:pt>
                <c:pt idx="234">
                  <c:v>2466427.6156703345</c:v>
                </c:pt>
                <c:pt idx="235">
                  <c:v>2494884.1635741303</c:v>
                </c:pt>
                <c:pt idx="236">
                  <c:v>2495190.2035347684</c:v>
                </c:pt>
                <c:pt idx="237">
                  <c:v>2508641.0812135488</c:v>
                </c:pt>
                <c:pt idx="238">
                  <c:v>2509869.5136546283</c:v>
                </c:pt>
                <c:pt idx="239">
                  <c:v>2521566.3655230897</c:v>
                </c:pt>
                <c:pt idx="240">
                  <c:v>2550022.9134268854</c:v>
                </c:pt>
                <c:pt idx="241">
                  <c:v>2557102.8412428726</c:v>
                </c:pt>
                <c:pt idx="242">
                  <c:v>2591277.7796798404</c:v>
                </c:pt>
                <c:pt idx="243">
                  <c:v>2592506.21212092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6-4EE9-9BBA-0E09617428E0}"/>
            </c:ext>
          </c:extLst>
        </c:ser>
        <c:ser>
          <c:idx val="1"/>
          <c:order val="1"/>
          <c:tx>
            <c:strRef>
              <c:f>'daily-predicted-data'!$CN$1</c:f>
              <c:strCache>
                <c:ptCount val="1"/>
                <c:pt idx="0">
                  <c:v>Actual YTD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'daily-predicted-data'!$CN$2:$CN$255</c:f>
              <c:numCache>
                <c:formatCode>General</c:formatCode>
                <c:ptCount val="254"/>
                <c:pt idx="0">
                  <c:v>32763</c:v>
                </c:pt>
                <c:pt idx="1">
                  <c:v>65526</c:v>
                </c:pt>
                <c:pt idx="2">
                  <c:v>76916</c:v>
                </c:pt>
                <c:pt idx="3">
                  <c:v>96466</c:v>
                </c:pt>
                <c:pt idx="4">
                  <c:v>99619</c:v>
                </c:pt>
                <c:pt idx="5">
                  <c:v>107903</c:v>
                </c:pt>
                <c:pt idx="6">
                  <c:v>111185</c:v>
                </c:pt>
                <c:pt idx="7">
                  <c:v>119608</c:v>
                </c:pt>
                <c:pt idx="8">
                  <c:v>138464</c:v>
                </c:pt>
                <c:pt idx="9">
                  <c:v>141697</c:v>
                </c:pt>
                <c:pt idx="10">
                  <c:v>154131</c:v>
                </c:pt>
                <c:pt idx="11">
                  <c:v>168427</c:v>
                </c:pt>
                <c:pt idx="12">
                  <c:v>176362</c:v>
                </c:pt>
                <c:pt idx="13">
                  <c:v>194541</c:v>
                </c:pt>
                <c:pt idx="14">
                  <c:v>199440</c:v>
                </c:pt>
                <c:pt idx="15">
                  <c:v>209654</c:v>
                </c:pt>
                <c:pt idx="16">
                  <c:v>218823</c:v>
                </c:pt>
                <c:pt idx="17">
                  <c:v>239525</c:v>
                </c:pt>
                <c:pt idx="18">
                  <c:v>242037</c:v>
                </c:pt>
                <c:pt idx="19">
                  <c:v>251933</c:v>
                </c:pt>
                <c:pt idx="20">
                  <c:v>255312</c:v>
                </c:pt>
                <c:pt idx="21">
                  <c:v>265207</c:v>
                </c:pt>
                <c:pt idx="22">
                  <c:v>304709</c:v>
                </c:pt>
                <c:pt idx="23">
                  <c:v>308278</c:v>
                </c:pt>
                <c:pt idx="24">
                  <c:v>320146</c:v>
                </c:pt>
                <c:pt idx="25">
                  <c:v>323766</c:v>
                </c:pt>
                <c:pt idx="26">
                  <c:v>332410</c:v>
                </c:pt>
                <c:pt idx="27">
                  <c:v>352231</c:v>
                </c:pt>
                <c:pt idx="28">
                  <c:v>355212</c:v>
                </c:pt>
                <c:pt idx="29">
                  <c:v>363925</c:v>
                </c:pt>
                <c:pt idx="30">
                  <c:v>366846</c:v>
                </c:pt>
                <c:pt idx="31">
                  <c:v>375995</c:v>
                </c:pt>
                <c:pt idx="32">
                  <c:v>410213</c:v>
                </c:pt>
                <c:pt idx="33">
                  <c:v>415839</c:v>
                </c:pt>
                <c:pt idx="34">
                  <c:v>427432</c:v>
                </c:pt>
                <c:pt idx="35">
                  <c:v>436769</c:v>
                </c:pt>
                <c:pt idx="36">
                  <c:v>460687</c:v>
                </c:pt>
                <c:pt idx="37">
                  <c:v>463464</c:v>
                </c:pt>
                <c:pt idx="38">
                  <c:v>473704</c:v>
                </c:pt>
                <c:pt idx="39">
                  <c:v>477625</c:v>
                </c:pt>
                <c:pt idx="40">
                  <c:v>488122</c:v>
                </c:pt>
                <c:pt idx="41">
                  <c:v>530048</c:v>
                </c:pt>
                <c:pt idx="42">
                  <c:v>536141</c:v>
                </c:pt>
                <c:pt idx="43">
                  <c:v>547057</c:v>
                </c:pt>
                <c:pt idx="44">
                  <c:v>550690</c:v>
                </c:pt>
                <c:pt idx="45">
                  <c:v>560307</c:v>
                </c:pt>
                <c:pt idx="46">
                  <c:v>587386</c:v>
                </c:pt>
                <c:pt idx="47">
                  <c:v>590419</c:v>
                </c:pt>
                <c:pt idx="48">
                  <c:v>600520</c:v>
                </c:pt>
                <c:pt idx="49">
                  <c:v>604026</c:v>
                </c:pt>
                <c:pt idx="50">
                  <c:v>615117</c:v>
                </c:pt>
                <c:pt idx="51">
                  <c:v>657351</c:v>
                </c:pt>
                <c:pt idx="52">
                  <c:v>660549</c:v>
                </c:pt>
                <c:pt idx="53">
                  <c:v>670819</c:v>
                </c:pt>
                <c:pt idx="54">
                  <c:v>673348</c:v>
                </c:pt>
                <c:pt idx="55">
                  <c:v>682236</c:v>
                </c:pt>
                <c:pt idx="56">
                  <c:v>702641</c:v>
                </c:pt>
                <c:pt idx="57">
                  <c:v>704609</c:v>
                </c:pt>
                <c:pt idx="58">
                  <c:v>712746</c:v>
                </c:pt>
                <c:pt idx="59">
                  <c:v>715774</c:v>
                </c:pt>
                <c:pt idx="60">
                  <c:v>722394</c:v>
                </c:pt>
                <c:pt idx="61">
                  <c:v>739333</c:v>
                </c:pt>
                <c:pt idx="62">
                  <c:v>743703</c:v>
                </c:pt>
                <c:pt idx="63">
                  <c:v>767059</c:v>
                </c:pt>
                <c:pt idx="64">
                  <c:v>774095</c:v>
                </c:pt>
                <c:pt idx="65">
                  <c:v>785759</c:v>
                </c:pt>
                <c:pt idx="66">
                  <c:v>802098</c:v>
                </c:pt>
                <c:pt idx="67">
                  <c:v>804016</c:v>
                </c:pt>
                <c:pt idx="68">
                  <c:v>811618</c:v>
                </c:pt>
                <c:pt idx="69">
                  <c:v>814232</c:v>
                </c:pt>
                <c:pt idx="70">
                  <c:v>820392</c:v>
                </c:pt>
                <c:pt idx="71">
                  <c:v>832907</c:v>
                </c:pt>
                <c:pt idx="72">
                  <c:v>834889</c:v>
                </c:pt>
                <c:pt idx="73">
                  <c:v>845746</c:v>
                </c:pt>
                <c:pt idx="74">
                  <c:v>851627</c:v>
                </c:pt>
                <c:pt idx="75">
                  <c:v>865307</c:v>
                </c:pt>
                <c:pt idx="76">
                  <c:v>880895</c:v>
                </c:pt>
                <c:pt idx="77">
                  <c:v>883069</c:v>
                </c:pt>
                <c:pt idx="78">
                  <c:v>891674</c:v>
                </c:pt>
                <c:pt idx="79">
                  <c:v>894024</c:v>
                </c:pt>
                <c:pt idx="80">
                  <c:v>899482</c:v>
                </c:pt>
                <c:pt idx="81">
                  <c:v>912335</c:v>
                </c:pt>
                <c:pt idx="82">
                  <c:v>914491</c:v>
                </c:pt>
                <c:pt idx="83">
                  <c:v>922122</c:v>
                </c:pt>
                <c:pt idx="84">
                  <c:v>926378</c:v>
                </c:pt>
                <c:pt idx="85">
                  <c:v>948930</c:v>
                </c:pt>
                <c:pt idx="86">
                  <c:v>966952</c:v>
                </c:pt>
                <c:pt idx="87">
                  <c:v>969420</c:v>
                </c:pt>
                <c:pt idx="88">
                  <c:v>979174</c:v>
                </c:pt>
                <c:pt idx="89">
                  <c:v>981389</c:v>
                </c:pt>
                <c:pt idx="90">
                  <c:v>987559</c:v>
                </c:pt>
                <c:pt idx="91">
                  <c:v>999511</c:v>
                </c:pt>
                <c:pt idx="92">
                  <c:v>1002096</c:v>
                </c:pt>
                <c:pt idx="93">
                  <c:v>1009321</c:v>
                </c:pt>
                <c:pt idx="94">
                  <c:v>1011480</c:v>
                </c:pt>
                <c:pt idx="95">
                  <c:v>1020621</c:v>
                </c:pt>
                <c:pt idx="96">
                  <c:v>1043772</c:v>
                </c:pt>
                <c:pt idx="97">
                  <c:v>1046929</c:v>
                </c:pt>
                <c:pt idx="98">
                  <c:v>1056477</c:v>
                </c:pt>
                <c:pt idx="99">
                  <c:v>1059183</c:v>
                </c:pt>
                <c:pt idx="100">
                  <c:v>1064747</c:v>
                </c:pt>
                <c:pt idx="101">
                  <c:v>1078360</c:v>
                </c:pt>
                <c:pt idx="102">
                  <c:v>1082183</c:v>
                </c:pt>
                <c:pt idx="103">
                  <c:v>1089885</c:v>
                </c:pt>
                <c:pt idx="104">
                  <c:v>1098451</c:v>
                </c:pt>
                <c:pt idx="105">
                  <c:v>1126296</c:v>
                </c:pt>
                <c:pt idx="106">
                  <c:v>1133014</c:v>
                </c:pt>
                <c:pt idx="107">
                  <c:v>1144391</c:v>
                </c:pt>
                <c:pt idx="108">
                  <c:v>1146712</c:v>
                </c:pt>
                <c:pt idx="109">
                  <c:v>1152410</c:v>
                </c:pt>
                <c:pt idx="110">
                  <c:v>1165136</c:v>
                </c:pt>
                <c:pt idx="111">
                  <c:v>1167213</c:v>
                </c:pt>
                <c:pt idx="112">
                  <c:v>1175672</c:v>
                </c:pt>
                <c:pt idx="113">
                  <c:v>1179007</c:v>
                </c:pt>
                <c:pt idx="114">
                  <c:v>1185631</c:v>
                </c:pt>
                <c:pt idx="115">
                  <c:v>1204714</c:v>
                </c:pt>
                <c:pt idx="116">
                  <c:v>1215448</c:v>
                </c:pt>
                <c:pt idx="117">
                  <c:v>1223792</c:v>
                </c:pt>
                <c:pt idx="118">
                  <c:v>1226628</c:v>
                </c:pt>
                <c:pt idx="119">
                  <c:v>1234407</c:v>
                </c:pt>
                <c:pt idx="120">
                  <c:v>1246709</c:v>
                </c:pt>
                <c:pt idx="121">
                  <c:v>1248917</c:v>
                </c:pt>
                <c:pt idx="122">
                  <c:v>1256725</c:v>
                </c:pt>
                <c:pt idx="123">
                  <c:v>1259225</c:v>
                </c:pt>
                <c:pt idx="124">
                  <c:v>1267018</c:v>
                </c:pt>
                <c:pt idx="125">
                  <c:v>1282692</c:v>
                </c:pt>
                <c:pt idx="126">
                  <c:v>1287637</c:v>
                </c:pt>
                <c:pt idx="127">
                  <c:v>1309108</c:v>
                </c:pt>
                <c:pt idx="128">
                  <c:v>1318543</c:v>
                </c:pt>
                <c:pt idx="129">
                  <c:v>1324096</c:v>
                </c:pt>
                <c:pt idx="130">
                  <c:v>1337558</c:v>
                </c:pt>
                <c:pt idx="131">
                  <c:v>1340026</c:v>
                </c:pt>
                <c:pt idx="132">
                  <c:v>1348879</c:v>
                </c:pt>
                <c:pt idx="133">
                  <c:v>1351611</c:v>
                </c:pt>
                <c:pt idx="134">
                  <c:v>1359771</c:v>
                </c:pt>
                <c:pt idx="135">
                  <c:v>1375732</c:v>
                </c:pt>
                <c:pt idx="136">
                  <c:v>1379020</c:v>
                </c:pt>
                <c:pt idx="137">
                  <c:v>1394164</c:v>
                </c:pt>
                <c:pt idx="138">
                  <c:v>1405127</c:v>
                </c:pt>
                <c:pt idx="139">
                  <c:v>1410742</c:v>
                </c:pt>
                <c:pt idx="140">
                  <c:v>1422886</c:v>
                </c:pt>
                <c:pt idx="141">
                  <c:v>1425312</c:v>
                </c:pt>
                <c:pt idx="142">
                  <c:v>1435072</c:v>
                </c:pt>
                <c:pt idx="143">
                  <c:v>1437522</c:v>
                </c:pt>
                <c:pt idx="144">
                  <c:v>1445155</c:v>
                </c:pt>
                <c:pt idx="145">
                  <c:v>1460900</c:v>
                </c:pt>
                <c:pt idx="146">
                  <c:v>1462882</c:v>
                </c:pt>
                <c:pt idx="147">
                  <c:v>1470876</c:v>
                </c:pt>
                <c:pt idx="148">
                  <c:v>1473696</c:v>
                </c:pt>
                <c:pt idx="149">
                  <c:v>1482172</c:v>
                </c:pt>
                <c:pt idx="150">
                  <c:v>1512871</c:v>
                </c:pt>
                <c:pt idx="151">
                  <c:v>1516067</c:v>
                </c:pt>
                <c:pt idx="152">
                  <c:v>1526384</c:v>
                </c:pt>
                <c:pt idx="153">
                  <c:v>1529076</c:v>
                </c:pt>
                <c:pt idx="154">
                  <c:v>1535923</c:v>
                </c:pt>
                <c:pt idx="155">
                  <c:v>1551239</c:v>
                </c:pt>
                <c:pt idx="156">
                  <c:v>1554310</c:v>
                </c:pt>
                <c:pt idx="157">
                  <c:v>1562239</c:v>
                </c:pt>
                <c:pt idx="158">
                  <c:v>1564524</c:v>
                </c:pt>
                <c:pt idx="159">
                  <c:v>1571441</c:v>
                </c:pt>
                <c:pt idx="160">
                  <c:v>1595403</c:v>
                </c:pt>
                <c:pt idx="161">
                  <c:v>1597612</c:v>
                </c:pt>
                <c:pt idx="162">
                  <c:v>1607897</c:v>
                </c:pt>
                <c:pt idx="163">
                  <c:v>1610723</c:v>
                </c:pt>
                <c:pt idx="164">
                  <c:v>1618056</c:v>
                </c:pt>
                <c:pt idx="165">
                  <c:v>1634197</c:v>
                </c:pt>
                <c:pt idx="166">
                  <c:v>1636237</c:v>
                </c:pt>
                <c:pt idx="167">
                  <c:v>1644866</c:v>
                </c:pt>
                <c:pt idx="168">
                  <c:v>1647431</c:v>
                </c:pt>
                <c:pt idx="169">
                  <c:v>1652824</c:v>
                </c:pt>
                <c:pt idx="170">
                  <c:v>1668064</c:v>
                </c:pt>
                <c:pt idx="171">
                  <c:v>1683917</c:v>
                </c:pt>
                <c:pt idx="172">
                  <c:v>1695512</c:v>
                </c:pt>
                <c:pt idx="173">
                  <c:v>1699840</c:v>
                </c:pt>
                <c:pt idx="174">
                  <c:v>1709514</c:v>
                </c:pt>
                <c:pt idx="175">
                  <c:v>1726237</c:v>
                </c:pt>
                <c:pt idx="176">
                  <c:v>1730198</c:v>
                </c:pt>
                <c:pt idx="177">
                  <c:v>1737482</c:v>
                </c:pt>
                <c:pt idx="178">
                  <c:v>1743809</c:v>
                </c:pt>
                <c:pt idx="179">
                  <c:v>1758855</c:v>
                </c:pt>
                <c:pt idx="180">
                  <c:v>1764698</c:v>
                </c:pt>
                <c:pt idx="181">
                  <c:v>1781510</c:v>
                </c:pt>
                <c:pt idx="182">
                  <c:v>1784801</c:v>
                </c:pt>
                <c:pt idx="183">
                  <c:v>1794328</c:v>
                </c:pt>
                <c:pt idx="184">
                  <c:v>1809454</c:v>
                </c:pt>
                <c:pt idx="185">
                  <c:v>1811542</c:v>
                </c:pt>
                <c:pt idx="186">
                  <c:v>1819553</c:v>
                </c:pt>
                <c:pt idx="187">
                  <c:v>1821875</c:v>
                </c:pt>
                <c:pt idx="188">
                  <c:v>1827557</c:v>
                </c:pt>
                <c:pt idx="189">
                  <c:v>1841114</c:v>
                </c:pt>
                <c:pt idx="190">
                  <c:v>1843594</c:v>
                </c:pt>
                <c:pt idx="191">
                  <c:v>1853798</c:v>
                </c:pt>
                <c:pt idx="192">
                  <c:v>1870725</c:v>
                </c:pt>
                <c:pt idx="193">
                  <c:v>1883621</c:v>
                </c:pt>
                <c:pt idx="194">
                  <c:v>1898916</c:v>
                </c:pt>
                <c:pt idx="195">
                  <c:v>1901220</c:v>
                </c:pt>
                <c:pt idx="196">
                  <c:v>1911502</c:v>
                </c:pt>
                <c:pt idx="197">
                  <c:v>1914068</c:v>
                </c:pt>
                <c:pt idx="198">
                  <c:v>1919931</c:v>
                </c:pt>
                <c:pt idx="199">
                  <c:v>1934246</c:v>
                </c:pt>
                <c:pt idx="200">
                  <c:v>1937653</c:v>
                </c:pt>
                <c:pt idx="201">
                  <c:v>1948996</c:v>
                </c:pt>
                <c:pt idx="202">
                  <c:v>1967042</c:v>
                </c:pt>
                <c:pt idx="203">
                  <c:v>1983628</c:v>
                </c:pt>
                <c:pt idx="204">
                  <c:v>1985764</c:v>
                </c:pt>
                <c:pt idx="205">
                  <c:v>1995891</c:v>
                </c:pt>
                <c:pt idx="206">
                  <c:v>1998170</c:v>
                </c:pt>
                <c:pt idx="207">
                  <c:v>2004873</c:v>
                </c:pt>
                <c:pt idx="208">
                  <c:v>2018392</c:v>
                </c:pt>
                <c:pt idx="209">
                  <c:v>2020427</c:v>
                </c:pt>
                <c:pt idx="210">
                  <c:v>2028056</c:v>
                </c:pt>
                <c:pt idx="211">
                  <c:v>2030877</c:v>
                </c:pt>
                <c:pt idx="212">
                  <c:v>2040424</c:v>
                </c:pt>
                <c:pt idx="213">
                  <c:v>2072679</c:v>
                </c:pt>
                <c:pt idx="214">
                  <c:v>2077723</c:v>
                </c:pt>
                <c:pt idx="215">
                  <c:v>2087655</c:v>
                </c:pt>
                <c:pt idx="216">
                  <c:v>2089971</c:v>
                </c:pt>
                <c:pt idx="217">
                  <c:v>2095983</c:v>
                </c:pt>
                <c:pt idx="218">
                  <c:v>2109326</c:v>
                </c:pt>
                <c:pt idx="219">
                  <c:v>2111964</c:v>
                </c:pt>
                <c:pt idx="220">
                  <c:v>2121991</c:v>
                </c:pt>
                <c:pt idx="221">
                  <c:v>2131008</c:v>
                </c:pt>
                <c:pt idx="222">
                  <c:v>2159172</c:v>
                </c:pt>
                <c:pt idx="223">
                  <c:v>2162338</c:v>
                </c:pt>
                <c:pt idx="224">
                  <c:v>2172724</c:v>
                </c:pt>
                <c:pt idx="225">
                  <c:v>2175334</c:v>
                </c:pt>
                <c:pt idx="226">
                  <c:v>2181847</c:v>
                </c:pt>
                <c:pt idx="227">
                  <c:v>2196684</c:v>
                </c:pt>
                <c:pt idx="228">
                  <c:v>2199007</c:v>
                </c:pt>
                <c:pt idx="229">
                  <c:v>2209016</c:v>
                </c:pt>
                <c:pt idx="230">
                  <c:v>2218661</c:v>
                </c:pt>
                <c:pt idx="231">
                  <c:v>2235142</c:v>
                </c:pt>
                <c:pt idx="232">
                  <c:v>2251695</c:v>
                </c:pt>
                <c:pt idx="233">
                  <c:v>2263462</c:v>
                </c:pt>
                <c:pt idx="234">
                  <c:v>2267896</c:v>
                </c:pt>
                <c:pt idx="235">
                  <c:v>2276952</c:v>
                </c:pt>
                <c:pt idx="236">
                  <c:v>2291140</c:v>
                </c:pt>
                <c:pt idx="237">
                  <c:v>2293940</c:v>
                </c:pt>
                <c:pt idx="238">
                  <c:v>2302619</c:v>
                </c:pt>
                <c:pt idx="239">
                  <c:v>2307542</c:v>
                </c:pt>
                <c:pt idx="240">
                  <c:v>2316998</c:v>
                </c:pt>
                <c:pt idx="241">
                  <c:v>2335605</c:v>
                </c:pt>
                <c:pt idx="242">
                  <c:v>2345176</c:v>
                </c:pt>
                <c:pt idx="243">
                  <c:v>2366438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56-4EE9-9BBA-0E0961742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9117048"/>
        <c:axId val="1599122296"/>
      </c:lineChart>
      <c:dateAx>
        <c:axId val="15991170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122296"/>
        <c:crosses val="autoZero"/>
        <c:auto val="1"/>
        <c:lblOffset val="100"/>
        <c:baseTimeUnit val="days"/>
      </c:dateAx>
      <c:valAx>
        <c:axId val="159912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11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8616841644794401"/>
          <c:y val="0.6996522309711285"/>
          <c:w val="0.44988517060367456"/>
          <c:h val="7.81255468066491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Income &amp; Employment Taxes Withheld ($mm) NSA</a:t>
            </a:r>
          </a:p>
        </c:rich>
      </c:tx>
      <c:layout>
        <c:manualLayout>
          <c:xMode val="edge"/>
          <c:yMode val="edge"/>
          <c:x val="0.17234011373578303"/>
          <c:y val="3.70370370370370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 from Dec 31 2019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'daily-predicted-data'!$AT$2:$AT$255</c:f>
              <c:numCache>
                <c:formatCode>General</c:formatCode>
                <c:ptCount val="254"/>
                <c:pt idx="0">
                  <c:v>234424.96827872901</c:v>
                </c:pt>
                <c:pt idx="1">
                  <c:v>234424.96827872901</c:v>
                </c:pt>
                <c:pt idx="2">
                  <c:v>234424.96827872901</c:v>
                </c:pt>
                <c:pt idx="3">
                  <c:v>234424.96827872901</c:v>
                </c:pt>
                <c:pt idx="4">
                  <c:v>234424.96827872901</c:v>
                </c:pt>
                <c:pt idx="5">
                  <c:v>234424.96827872901</c:v>
                </c:pt>
                <c:pt idx="6">
                  <c:v>234424.96827872901</c:v>
                </c:pt>
                <c:pt idx="7">
                  <c:v>234424.96827872901</c:v>
                </c:pt>
                <c:pt idx="8">
                  <c:v>234424.96827872901</c:v>
                </c:pt>
                <c:pt idx="9">
                  <c:v>234424.96827872901</c:v>
                </c:pt>
                <c:pt idx="10">
                  <c:v>234424.96827872901</c:v>
                </c:pt>
                <c:pt idx="11">
                  <c:v>234424.96827872901</c:v>
                </c:pt>
                <c:pt idx="12">
                  <c:v>234424.96827872901</c:v>
                </c:pt>
                <c:pt idx="13">
                  <c:v>234424.96827872901</c:v>
                </c:pt>
                <c:pt idx="14">
                  <c:v>234424.96827872901</c:v>
                </c:pt>
                <c:pt idx="15">
                  <c:v>234424.96827872901</c:v>
                </c:pt>
                <c:pt idx="16">
                  <c:v>234424.96827872901</c:v>
                </c:pt>
                <c:pt idx="17">
                  <c:v>234424.96827872901</c:v>
                </c:pt>
                <c:pt idx="18">
                  <c:v>234424.96827872901</c:v>
                </c:pt>
                <c:pt idx="19">
                  <c:v>234424.96827872901</c:v>
                </c:pt>
                <c:pt idx="20">
                  <c:v>234424.96827872901</c:v>
                </c:pt>
                <c:pt idx="21">
                  <c:v>225394.38640290999</c:v>
                </c:pt>
                <c:pt idx="22">
                  <c:v>225394.38640290999</c:v>
                </c:pt>
                <c:pt idx="23">
                  <c:v>225394.38640290999</c:v>
                </c:pt>
                <c:pt idx="24">
                  <c:v>225394.38640290999</c:v>
                </c:pt>
                <c:pt idx="25">
                  <c:v>225394.38640290999</c:v>
                </c:pt>
                <c:pt idx="26">
                  <c:v>225394.38640290999</c:v>
                </c:pt>
                <c:pt idx="27">
                  <c:v>225394.38640290999</c:v>
                </c:pt>
                <c:pt idx="28">
                  <c:v>225394.38640290999</c:v>
                </c:pt>
                <c:pt idx="29">
                  <c:v>225394.38640290999</c:v>
                </c:pt>
                <c:pt idx="30">
                  <c:v>225394.38640290999</c:v>
                </c:pt>
                <c:pt idx="31">
                  <c:v>225394.38640290999</c:v>
                </c:pt>
                <c:pt idx="32">
                  <c:v>225394.38640290999</c:v>
                </c:pt>
                <c:pt idx="33">
                  <c:v>225394.38640290999</c:v>
                </c:pt>
                <c:pt idx="34">
                  <c:v>225394.38640290999</c:v>
                </c:pt>
                <c:pt idx="35">
                  <c:v>225394.38640290999</c:v>
                </c:pt>
                <c:pt idx="36">
                  <c:v>225394.38640290999</c:v>
                </c:pt>
                <c:pt idx="37">
                  <c:v>225394.38640290999</c:v>
                </c:pt>
                <c:pt idx="38">
                  <c:v>225394.38640290999</c:v>
                </c:pt>
                <c:pt idx="39">
                  <c:v>225394.38640290999</c:v>
                </c:pt>
                <c:pt idx="40">
                  <c:v>259895.26629524</c:v>
                </c:pt>
                <c:pt idx="41">
                  <c:v>259895.26629524</c:v>
                </c:pt>
                <c:pt idx="42">
                  <c:v>259895.26629524</c:v>
                </c:pt>
                <c:pt idx="43">
                  <c:v>259895.26629524</c:v>
                </c:pt>
                <c:pt idx="44">
                  <c:v>259895.26629524</c:v>
                </c:pt>
                <c:pt idx="45">
                  <c:v>259895.26629524</c:v>
                </c:pt>
                <c:pt idx="46">
                  <c:v>259895.26629524</c:v>
                </c:pt>
                <c:pt idx="47">
                  <c:v>259895.26629524</c:v>
                </c:pt>
                <c:pt idx="48">
                  <c:v>259895.26629524</c:v>
                </c:pt>
                <c:pt idx="49">
                  <c:v>259895.26629524</c:v>
                </c:pt>
                <c:pt idx="50">
                  <c:v>259895.26629524</c:v>
                </c:pt>
                <c:pt idx="51">
                  <c:v>259895.26629524</c:v>
                </c:pt>
                <c:pt idx="52">
                  <c:v>259895.26629524</c:v>
                </c:pt>
                <c:pt idx="53">
                  <c:v>259895.26629524</c:v>
                </c:pt>
                <c:pt idx="54">
                  <c:v>259895.26629524</c:v>
                </c:pt>
                <c:pt idx="55">
                  <c:v>259895.26629524</c:v>
                </c:pt>
                <c:pt idx="56">
                  <c:v>259895.26629524</c:v>
                </c:pt>
                <c:pt idx="57">
                  <c:v>259895.26629524</c:v>
                </c:pt>
                <c:pt idx="58">
                  <c:v>259895.26629524</c:v>
                </c:pt>
                <c:pt idx="59">
                  <c:v>259895.26629524</c:v>
                </c:pt>
                <c:pt idx="60">
                  <c:v>259895.26629524</c:v>
                </c:pt>
                <c:pt idx="61">
                  <c:v>259895.26629524</c:v>
                </c:pt>
                <c:pt idx="62">
                  <c:v>216688.02588943401</c:v>
                </c:pt>
                <c:pt idx="63">
                  <c:v>216688.02588943401</c:v>
                </c:pt>
                <c:pt idx="64">
                  <c:v>216688.02588943401</c:v>
                </c:pt>
                <c:pt idx="65">
                  <c:v>216688.02588943401</c:v>
                </c:pt>
                <c:pt idx="66">
                  <c:v>216688.02588943401</c:v>
                </c:pt>
                <c:pt idx="67">
                  <c:v>216688.02588943401</c:v>
                </c:pt>
                <c:pt idx="68">
                  <c:v>216688.02588943401</c:v>
                </c:pt>
                <c:pt idx="69">
                  <c:v>216688.02588943401</c:v>
                </c:pt>
                <c:pt idx="70">
                  <c:v>216688.02588943401</c:v>
                </c:pt>
                <c:pt idx="71">
                  <c:v>216688.02588943401</c:v>
                </c:pt>
                <c:pt idx="72">
                  <c:v>216688.02588943401</c:v>
                </c:pt>
                <c:pt idx="73">
                  <c:v>216688.02588943401</c:v>
                </c:pt>
                <c:pt idx="74">
                  <c:v>216688.02588943401</c:v>
                </c:pt>
                <c:pt idx="75">
                  <c:v>216688.02588943401</c:v>
                </c:pt>
                <c:pt idx="76">
                  <c:v>216688.02588943401</c:v>
                </c:pt>
                <c:pt idx="77">
                  <c:v>216688.02588943401</c:v>
                </c:pt>
                <c:pt idx="78">
                  <c:v>216688.02588943401</c:v>
                </c:pt>
                <c:pt idx="79">
                  <c:v>216688.02588943401</c:v>
                </c:pt>
                <c:pt idx="80">
                  <c:v>216688.02588943401</c:v>
                </c:pt>
                <c:pt idx="81">
                  <c:v>216688.02588943401</c:v>
                </c:pt>
                <c:pt idx="82">
                  <c:v>216688.02588943401</c:v>
                </c:pt>
                <c:pt idx="83">
                  <c:v>216688.02588943401</c:v>
                </c:pt>
                <c:pt idx="84">
                  <c:v>204363.57115251399</c:v>
                </c:pt>
                <c:pt idx="85">
                  <c:v>204363.57115251399</c:v>
                </c:pt>
                <c:pt idx="86">
                  <c:v>204363.57115251399</c:v>
                </c:pt>
                <c:pt idx="87">
                  <c:v>204363.57115251399</c:v>
                </c:pt>
                <c:pt idx="88">
                  <c:v>204363.57115251399</c:v>
                </c:pt>
                <c:pt idx="89">
                  <c:v>204363.57115251399</c:v>
                </c:pt>
                <c:pt idx="90">
                  <c:v>204363.57115251399</c:v>
                </c:pt>
                <c:pt idx="91">
                  <c:v>204363.57115251399</c:v>
                </c:pt>
                <c:pt idx="92">
                  <c:v>204363.57115251399</c:v>
                </c:pt>
                <c:pt idx="93">
                  <c:v>204363.57115251399</c:v>
                </c:pt>
                <c:pt idx="94">
                  <c:v>204363.57115251399</c:v>
                </c:pt>
                <c:pt idx="95">
                  <c:v>204363.57115251399</c:v>
                </c:pt>
                <c:pt idx="96">
                  <c:v>204363.57115251399</c:v>
                </c:pt>
                <c:pt idx="97">
                  <c:v>204363.57115251399</c:v>
                </c:pt>
                <c:pt idx="98">
                  <c:v>204363.57115251399</c:v>
                </c:pt>
                <c:pt idx="99">
                  <c:v>204363.57115251399</c:v>
                </c:pt>
                <c:pt idx="100">
                  <c:v>204363.57115251399</c:v>
                </c:pt>
                <c:pt idx="101">
                  <c:v>204363.57115251399</c:v>
                </c:pt>
                <c:pt idx="102">
                  <c:v>204363.57115251399</c:v>
                </c:pt>
                <c:pt idx="103">
                  <c:v>204363.57115251399</c:v>
                </c:pt>
                <c:pt idx="104">
                  <c:v>217949.83913484999</c:v>
                </c:pt>
                <c:pt idx="105">
                  <c:v>217949.83913484999</c:v>
                </c:pt>
                <c:pt idx="106">
                  <c:v>217949.83913484999</c:v>
                </c:pt>
                <c:pt idx="107">
                  <c:v>217949.83913484999</c:v>
                </c:pt>
                <c:pt idx="108">
                  <c:v>217949.83913484999</c:v>
                </c:pt>
                <c:pt idx="109">
                  <c:v>217949.83913484999</c:v>
                </c:pt>
                <c:pt idx="110">
                  <c:v>217949.83913484999</c:v>
                </c:pt>
                <c:pt idx="111">
                  <c:v>217949.83913484999</c:v>
                </c:pt>
                <c:pt idx="112">
                  <c:v>217949.83913484999</c:v>
                </c:pt>
                <c:pt idx="113">
                  <c:v>217949.83913484999</c:v>
                </c:pt>
                <c:pt idx="114">
                  <c:v>217949.83913484999</c:v>
                </c:pt>
                <c:pt idx="115">
                  <c:v>217949.83913484999</c:v>
                </c:pt>
                <c:pt idx="116">
                  <c:v>217949.83913484999</c:v>
                </c:pt>
                <c:pt idx="117">
                  <c:v>217949.83913484999</c:v>
                </c:pt>
                <c:pt idx="118">
                  <c:v>217949.83913484999</c:v>
                </c:pt>
                <c:pt idx="119">
                  <c:v>217949.83913484999</c:v>
                </c:pt>
                <c:pt idx="120">
                  <c:v>217949.83913484999</c:v>
                </c:pt>
                <c:pt idx="121">
                  <c:v>217949.83913484999</c:v>
                </c:pt>
                <c:pt idx="122">
                  <c:v>217949.83913484999</c:v>
                </c:pt>
                <c:pt idx="123">
                  <c:v>217949.83913484999</c:v>
                </c:pt>
                <c:pt idx="124">
                  <c:v>217949.83913484999</c:v>
                </c:pt>
                <c:pt idx="125">
                  <c:v>217949.83913484999</c:v>
                </c:pt>
                <c:pt idx="126">
                  <c:v>216115.76705857099</c:v>
                </c:pt>
                <c:pt idx="127">
                  <c:v>216115.76705857099</c:v>
                </c:pt>
                <c:pt idx="128">
                  <c:v>216115.76705857099</c:v>
                </c:pt>
                <c:pt idx="129">
                  <c:v>216115.76705857099</c:v>
                </c:pt>
                <c:pt idx="130">
                  <c:v>216115.76705857099</c:v>
                </c:pt>
                <c:pt idx="131">
                  <c:v>216115.76705857099</c:v>
                </c:pt>
                <c:pt idx="132">
                  <c:v>216115.76705857099</c:v>
                </c:pt>
                <c:pt idx="133">
                  <c:v>216115.76705857099</c:v>
                </c:pt>
                <c:pt idx="134">
                  <c:v>216115.76705857099</c:v>
                </c:pt>
                <c:pt idx="135">
                  <c:v>216115.76705857099</c:v>
                </c:pt>
                <c:pt idx="136">
                  <c:v>216115.76705857099</c:v>
                </c:pt>
                <c:pt idx="137">
                  <c:v>216115.76705857099</c:v>
                </c:pt>
                <c:pt idx="138">
                  <c:v>216115.76705857099</c:v>
                </c:pt>
                <c:pt idx="139">
                  <c:v>216115.76705857099</c:v>
                </c:pt>
                <c:pt idx="140">
                  <c:v>216115.76705857099</c:v>
                </c:pt>
                <c:pt idx="141">
                  <c:v>216115.76705857099</c:v>
                </c:pt>
                <c:pt idx="142">
                  <c:v>216115.76705857099</c:v>
                </c:pt>
                <c:pt idx="143">
                  <c:v>216115.76705857099</c:v>
                </c:pt>
                <c:pt idx="144">
                  <c:v>216115.76705857099</c:v>
                </c:pt>
                <c:pt idx="145">
                  <c:v>216115.76705857099</c:v>
                </c:pt>
                <c:pt idx="146">
                  <c:v>216115.76705857099</c:v>
                </c:pt>
                <c:pt idx="147">
                  <c:v>216115.76705857099</c:v>
                </c:pt>
                <c:pt idx="148">
                  <c:v>216115.76705857099</c:v>
                </c:pt>
                <c:pt idx="149">
                  <c:v>208706.42925438</c:v>
                </c:pt>
                <c:pt idx="150">
                  <c:v>208706.42925438</c:v>
                </c:pt>
                <c:pt idx="151">
                  <c:v>208706.42925438</c:v>
                </c:pt>
                <c:pt idx="152">
                  <c:v>208706.42925438</c:v>
                </c:pt>
                <c:pt idx="153">
                  <c:v>208706.42925438</c:v>
                </c:pt>
                <c:pt idx="154">
                  <c:v>208706.42925438</c:v>
                </c:pt>
                <c:pt idx="155">
                  <c:v>208706.42925438</c:v>
                </c:pt>
                <c:pt idx="156">
                  <c:v>208706.42925438</c:v>
                </c:pt>
                <c:pt idx="157">
                  <c:v>208706.42925438</c:v>
                </c:pt>
                <c:pt idx="158">
                  <c:v>208706.42925438</c:v>
                </c:pt>
                <c:pt idx="159">
                  <c:v>208706.42925438</c:v>
                </c:pt>
                <c:pt idx="160">
                  <c:v>208706.42925438</c:v>
                </c:pt>
                <c:pt idx="161">
                  <c:v>208706.42925438</c:v>
                </c:pt>
                <c:pt idx="162">
                  <c:v>208706.42925438</c:v>
                </c:pt>
                <c:pt idx="163">
                  <c:v>208706.42925438</c:v>
                </c:pt>
                <c:pt idx="164">
                  <c:v>208706.42925438</c:v>
                </c:pt>
                <c:pt idx="165">
                  <c:v>208706.42925438</c:v>
                </c:pt>
                <c:pt idx="166">
                  <c:v>208706.42925438</c:v>
                </c:pt>
                <c:pt idx="167">
                  <c:v>208706.42925438</c:v>
                </c:pt>
                <c:pt idx="168">
                  <c:v>208706.42925438</c:v>
                </c:pt>
                <c:pt idx="169">
                  <c:v>208706.42925438</c:v>
                </c:pt>
                <c:pt idx="170">
                  <c:v>207111.23917343901</c:v>
                </c:pt>
                <c:pt idx="171">
                  <c:v>207111.23917343901</c:v>
                </c:pt>
                <c:pt idx="172">
                  <c:v>207111.23917343901</c:v>
                </c:pt>
                <c:pt idx="173">
                  <c:v>207111.23917343901</c:v>
                </c:pt>
                <c:pt idx="174">
                  <c:v>207111.23917343901</c:v>
                </c:pt>
                <c:pt idx="175">
                  <c:v>207111.23917343901</c:v>
                </c:pt>
                <c:pt idx="176">
                  <c:v>207111.23917343901</c:v>
                </c:pt>
                <c:pt idx="177">
                  <c:v>207111.23917343901</c:v>
                </c:pt>
                <c:pt idx="178">
                  <c:v>207111.23917343901</c:v>
                </c:pt>
                <c:pt idx="179">
                  <c:v>207111.23917343901</c:v>
                </c:pt>
                <c:pt idx="180">
                  <c:v>207111.23917343901</c:v>
                </c:pt>
                <c:pt idx="181">
                  <c:v>207111.23917343901</c:v>
                </c:pt>
                <c:pt idx="182">
                  <c:v>207111.23917343901</c:v>
                </c:pt>
                <c:pt idx="183">
                  <c:v>207111.23917343901</c:v>
                </c:pt>
                <c:pt idx="184">
                  <c:v>207111.23917343901</c:v>
                </c:pt>
                <c:pt idx="185">
                  <c:v>207111.23917343901</c:v>
                </c:pt>
                <c:pt idx="186">
                  <c:v>207111.23917343901</c:v>
                </c:pt>
                <c:pt idx="187">
                  <c:v>207111.23917343901</c:v>
                </c:pt>
                <c:pt idx="188">
                  <c:v>207111.23917343901</c:v>
                </c:pt>
                <c:pt idx="189">
                  <c:v>207111.23917343901</c:v>
                </c:pt>
                <c:pt idx="190">
                  <c:v>207111.23917343901</c:v>
                </c:pt>
                <c:pt idx="191">
                  <c:v>205654.207922084</c:v>
                </c:pt>
                <c:pt idx="192">
                  <c:v>205654.207922084</c:v>
                </c:pt>
                <c:pt idx="193">
                  <c:v>205654.207922084</c:v>
                </c:pt>
                <c:pt idx="194">
                  <c:v>205654.207922084</c:v>
                </c:pt>
                <c:pt idx="195">
                  <c:v>205654.207922084</c:v>
                </c:pt>
                <c:pt idx="196">
                  <c:v>205654.207922084</c:v>
                </c:pt>
                <c:pt idx="197">
                  <c:v>205654.207922084</c:v>
                </c:pt>
                <c:pt idx="198">
                  <c:v>205654.207922084</c:v>
                </c:pt>
                <c:pt idx="199">
                  <c:v>205654.207922084</c:v>
                </c:pt>
                <c:pt idx="200">
                  <c:v>205654.207922084</c:v>
                </c:pt>
                <c:pt idx="201">
                  <c:v>205654.207922084</c:v>
                </c:pt>
                <c:pt idx="202">
                  <c:v>205654.207922084</c:v>
                </c:pt>
                <c:pt idx="203">
                  <c:v>205654.207922084</c:v>
                </c:pt>
                <c:pt idx="204">
                  <c:v>205654.207922084</c:v>
                </c:pt>
                <c:pt idx="205">
                  <c:v>205654.207922084</c:v>
                </c:pt>
                <c:pt idx="206">
                  <c:v>205654.207922084</c:v>
                </c:pt>
                <c:pt idx="207">
                  <c:v>205654.207922084</c:v>
                </c:pt>
                <c:pt idx="208">
                  <c:v>205654.207922084</c:v>
                </c:pt>
                <c:pt idx="209">
                  <c:v>205654.207922084</c:v>
                </c:pt>
                <c:pt idx="210">
                  <c:v>205654.207922084</c:v>
                </c:pt>
                <c:pt idx="211">
                  <c:v>205654.207922084</c:v>
                </c:pt>
                <c:pt idx="212">
                  <c:v>214468.73736402401</c:v>
                </c:pt>
                <c:pt idx="213">
                  <c:v>214468.73736402401</c:v>
                </c:pt>
                <c:pt idx="214">
                  <c:v>214468.73736402401</c:v>
                </c:pt>
                <c:pt idx="215">
                  <c:v>214468.73736402401</c:v>
                </c:pt>
                <c:pt idx="216">
                  <c:v>214468.73736402401</c:v>
                </c:pt>
                <c:pt idx="217">
                  <c:v>214468.73736402401</c:v>
                </c:pt>
                <c:pt idx="218">
                  <c:v>214468.73736402401</c:v>
                </c:pt>
                <c:pt idx="219">
                  <c:v>214468.73736402401</c:v>
                </c:pt>
                <c:pt idx="220">
                  <c:v>214468.73736402401</c:v>
                </c:pt>
                <c:pt idx="221">
                  <c:v>214468.73736402401</c:v>
                </c:pt>
                <c:pt idx="222">
                  <c:v>214468.73736402401</c:v>
                </c:pt>
                <c:pt idx="223">
                  <c:v>214468.73736402401</c:v>
                </c:pt>
                <c:pt idx="224">
                  <c:v>214468.73736402401</c:v>
                </c:pt>
                <c:pt idx="225">
                  <c:v>214468.73736402401</c:v>
                </c:pt>
                <c:pt idx="226">
                  <c:v>214468.73736402401</c:v>
                </c:pt>
                <c:pt idx="227">
                  <c:v>214468.73736402401</c:v>
                </c:pt>
                <c:pt idx="228">
                  <c:v>214468.73736402401</c:v>
                </c:pt>
                <c:pt idx="229">
                  <c:v>214468.73736402401</c:v>
                </c:pt>
                <c:pt idx="230">
                  <c:v>214468.73736402401</c:v>
                </c:pt>
                <c:pt idx="231">
                  <c:v>255443.51709880601</c:v>
                </c:pt>
                <c:pt idx="232">
                  <c:v>255443.51709880601</c:v>
                </c:pt>
                <c:pt idx="233">
                  <c:v>255443.51709880601</c:v>
                </c:pt>
                <c:pt idx="234">
                  <c:v>255443.51709880601</c:v>
                </c:pt>
                <c:pt idx="235">
                  <c:v>255443.51709880601</c:v>
                </c:pt>
                <c:pt idx="236">
                  <c:v>255443.51709880601</c:v>
                </c:pt>
                <c:pt idx="237">
                  <c:v>255443.51709880601</c:v>
                </c:pt>
                <c:pt idx="238">
                  <c:v>255443.51709880601</c:v>
                </c:pt>
                <c:pt idx="239">
                  <c:v>255443.51709880601</c:v>
                </c:pt>
                <c:pt idx="240">
                  <c:v>255443.51709880601</c:v>
                </c:pt>
                <c:pt idx="241">
                  <c:v>255443.51709880601</c:v>
                </c:pt>
                <c:pt idx="242">
                  <c:v>255443.51709880601</c:v>
                </c:pt>
                <c:pt idx="243">
                  <c:v>255443.51709880601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7-41CC-A625-1784A77F72E0}"/>
            </c:ext>
          </c:extLst>
        </c:ser>
        <c:ser>
          <c:idx val="1"/>
          <c:order val="1"/>
          <c:tx>
            <c:v>Real-time 2020 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'daily-predicted-data'!$A$2:$A$255</c:f>
              <c:numCache>
                <c:formatCode>m/d/yyyy</c:formatCode>
                <c:ptCount val="25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'daily-predicted-data'!$CW$1:$CW$255</c:f>
              <c:numCache>
                <c:formatCode>General</c:formatCode>
                <c:ptCount val="255"/>
                <c:pt idx="1">
                  <c:v>212224.91891870165</c:v>
                </c:pt>
                <c:pt idx="2">
                  <c:v>206105.87374560229</c:v>
                </c:pt>
                <c:pt idx="3">
                  <c:v>219781.32638160518</c:v>
                </c:pt>
                <c:pt idx="4">
                  <c:v>221323.6191865326</c:v>
                </c:pt>
                <c:pt idx="5">
                  <c:v>217660.80433401355</c:v>
                </c:pt>
                <c:pt idx="6">
                  <c:v>218074.05704161731</c:v>
                </c:pt>
                <c:pt idx="7">
                  <c:v>217859.26361854962</c:v>
                </c:pt>
                <c:pt idx="8">
                  <c:v>221565.52552333433</c:v>
                </c:pt>
                <c:pt idx="9">
                  <c:v>222636.61010536682</c:v>
                </c:pt>
                <c:pt idx="10">
                  <c:v>221326.99648821325</c:v>
                </c:pt>
                <c:pt idx="11">
                  <c:v>223796.24788131245</c:v>
                </c:pt>
                <c:pt idx="12">
                  <c:v>220744.84683508685</c:v>
                </c:pt>
                <c:pt idx="13">
                  <c:v>221931.19247809911</c:v>
                </c:pt>
                <c:pt idx="14">
                  <c:v>223062.46283337998</c:v>
                </c:pt>
                <c:pt idx="15">
                  <c:v>224910.82182615844</c:v>
                </c:pt>
                <c:pt idx="16">
                  <c:v>225387.64913424436</c:v>
                </c:pt>
                <c:pt idx="17">
                  <c:v>228732.57446816465</c:v>
                </c:pt>
                <c:pt idx="18">
                  <c:v>228421.9835569564</c:v>
                </c:pt>
                <c:pt idx="19">
                  <c:v>228465.03106156146</c:v>
                </c:pt>
                <c:pt idx="20">
                  <c:v>228557.53863707519</c:v>
                </c:pt>
                <c:pt idx="21">
                  <c:v>227268.11454943471</c:v>
                </c:pt>
                <c:pt idx="22">
                  <c:v>228714.24035903011</c:v>
                </c:pt>
                <c:pt idx="23">
                  <c:v>214289.21933132765</c:v>
                </c:pt>
                <c:pt idx="24">
                  <c:v>213065.60893312926</c:v>
                </c:pt>
                <c:pt idx="25">
                  <c:v>214765.46214422138</c:v>
                </c:pt>
                <c:pt idx="26">
                  <c:v>213551.17412101335</c:v>
                </c:pt>
                <c:pt idx="27">
                  <c:v>217403.41279651481</c:v>
                </c:pt>
                <c:pt idx="28">
                  <c:v>218085.53802252549</c:v>
                </c:pt>
                <c:pt idx="29">
                  <c:v>214934.90932465179</c:v>
                </c:pt>
                <c:pt idx="30">
                  <c:v>214379.75457401993</c:v>
                </c:pt>
                <c:pt idx="31">
                  <c:v>214649.22443051887</c:v>
                </c:pt>
                <c:pt idx="32">
                  <c:v>217287.95768820934</c:v>
                </c:pt>
                <c:pt idx="33">
                  <c:v>217580.57590807311</c:v>
                </c:pt>
                <c:pt idx="34">
                  <c:v>220830.01375067199</c:v>
                </c:pt>
                <c:pt idx="35">
                  <c:v>220902.10922248865</c:v>
                </c:pt>
                <c:pt idx="36">
                  <c:v>226712.33679062134</c:v>
                </c:pt>
                <c:pt idx="37">
                  <c:v>226668.80903973681</c:v>
                </c:pt>
                <c:pt idx="38">
                  <c:v>226321.52435661503</c:v>
                </c:pt>
                <c:pt idx="39">
                  <c:v>226928.43967767496</c:v>
                </c:pt>
                <c:pt idx="40">
                  <c:v>225351.33716027651</c:v>
                </c:pt>
                <c:pt idx="41">
                  <c:v>276773.42182626406</c:v>
                </c:pt>
                <c:pt idx="42">
                  <c:v>269427.70213809266</c:v>
                </c:pt>
                <c:pt idx="43">
                  <c:v>256631.73811774064</c:v>
                </c:pt>
                <c:pt idx="44">
                  <c:v>255627.43149915541</c:v>
                </c:pt>
                <c:pt idx="45">
                  <c:v>254729.51387620525</c:v>
                </c:pt>
                <c:pt idx="46">
                  <c:v>276023.08514265384</c:v>
                </c:pt>
                <c:pt idx="47">
                  <c:v>274500.78759187035</c:v>
                </c:pt>
                <c:pt idx="48">
                  <c:v>270695.02317863179</c:v>
                </c:pt>
                <c:pt idx="49">
                  <c:v>269334.7468081704</c:v>
                </c:pt>
                <c:pt idx="50">
                  <c:v>270806.58454046812</c:v>
                </c:pt>
                <c:pt idx="51">
                  <c:v>269411.88736461865</c:v>
                </c:pt>
                <c:pt idx="52">
                  <c:v>266810.20994355797</c:v>
                </c:pt>
                <c:pt idx="53">
                  <c:v>265236.53244142974</c:v>
                </c:pt>
                <c:pt idx="54">
                  <c:v>263134.20871169266</c:v>
                </c:pt>
                <c:pt idx="55">
                  <c:v>261419.36627358934</c:v>
                </c:pt>
                <c:pt idx="56">
                  <c:v>261997.76675778453</c:v>
                </c:pt>
                <c:pt idx="57">
                  <c:v>260255.37125760285</c:v>
                </c:pt>
                <c:pt idx="58">
                  <c:v>256895.24784357692</c:v>
                </c:pt>
                <c:pt idx="59">
                  <c:v>255934.25286338435</c:v>
                </c:pt>
                <c:pt idx="60">
                  <c:v>252418.18558404985</c:v>
                </c:pt>
                <c:pt idx="61">
                  <c:v>250122.04376832518</c:v>
                </c:pt>
                <c:pt idx="62">
                  <c:v>248864.94533564796</c:v>
                </c:pt>
                <c:pt idx="63">
                  <c:v>188095.03756441074</c:v>
                </c:pt>
                <c:pt idx="64">
                  <c:v>197358.94206116028</c:v>
                </c:pt>
                <c:pt idx="65">
                  <c:v>213359.95554853219</c:v>
                </c:pt>
                <c:pt idx="66">
                  <c:v>212838.62387616248</c:v>
                </c:pt>
                <c:pt idx="67">
                  <c:v>209120.16832897402</c:v>
                </c:pt>
                <c:pt idx="68">
                  <c:v>204579.0354766348</c:v>
                </c:pt>
                <c:pt idx="69">
                  <c:v>202613.91660676902</c:v>
                </c:pt>
                <c:pt idx="70">
                  <c:v>197795.35527974291</c:v>
                </c:pt>
                <c:pt idx="71">
                  <c:v>191849.42890650753</c:v>
                </c:pt>
                <c:pt idx="72">
                  <c:v>190359.82994325264</c:v>
                </c:pt>
                <c:pt idx="73">
                  <c:v>189745.70970591644</c:v>
                </c:pt>
                <c:pt idx="74">
                  <c:v>193553.15082625343</c:v>
                </c:pt>
                <c:pt idx="75">
                  <c:v>195812.53667690628</c:v>
                </c:pt>
                <c:pt idx="76">
                  <c:v>196473.45670089469</c:v>
                </c:pt>
                <c:pt idx="77">
                  <c:v>195650.07225762375</c:v>
                </c:pt>
                <c:pt idx="78">
                  <c:v>195758.8649702137</c:v>
                </c:pt>
                <c:pt idx="79">
                  <c:v>194715.0146888225</c:v>
                </c:pt>
                <c:pt idx="80">
                  <c:v>191933.85798748271</c:v>
                </c:pt>
                <c:pt idx="81">
                  <c:v>189713.22788580417</c:v>
                </c:pt>
                <c:pt idx="82">
                  <c:v>189148.91749962582</c:v>
                </c:pt>
                <c:pt idx="83">
                  <c:v>188505.94530626191</c:v>
                </c:pt>
                <c:pt idx="84">
                  <c:v>187898.43899513187</c:v>
                </c:pt>
                <c:pt idx="85">
                  <c:v>184520.0066665936</c:v>
                </c:pt>
                <c:pt idx="86">
                  <c:v>186001.5636752033</c:v>
                </c:pt>
                <c:pt idx="87">
                  <c:v>184483.41814264705</c:v>
                </c:pt>
                <c:pt idx="88">
                  <c:v>186552.15877269726</c:v>
                </c:pt>
                <c:pt idx="89">
                  <c:v>185462.87135693352</c:v>
                </c:pt>
                <c:pt idx="90">
                  <c:v>182047.09521335695</c:v>
                </c:pt>
                <c:pt idx="91">
                  <c:v>175412.84392440293</c:v>
                </c:pt>
                <c:pt idx="92">
                  <c:v>176809.30453104546</c:v>
                </c:pt>
                <c:pt idx="93">
                  <c:v>175713.24565119401</c:v>
                </c:pt>
                <c:pt idx="94">
                  <c:v>175236.28493385002</c:v>
                </c:pt>
                <c:pt idx="95">
                  <c:v>173935.35341532063</c:v>
                </c:pt>
                <c:pt idx="96">
                  <c:v>174212.78706922606</c:v>
                </c:pt>
                <c:pt idx="97">
                  <c:v>175940.24639590477</c:v>
                </c:pt>
                <c:pt idx="98">
                  <c:v>178469.3955245442</c:v>
                </c:pt>
                <c:pt idx="99">
                  <c:v>178843.59261355331</c:v>
                </c:pt>
                <c:pt idx="100">
                  <c:v>176934.76743471829</c:v>
                </c:pt>
                <c:pt idx="101">
                  <c:v>176133.2298974125</c:v>
                </c:pt>
                <c:pt idx="102">
                  <c:v>176940.65362109619</c:v>
                </c:pt>
                <c:pt idx="103">
                  <c:v>177671.7685503322</c:v>
                </c:pt>
                <c:pt idx="104">
                  <c:v>177343.30879223772</c:v>
                </c:pt>
                <c:pt idx="105">
                  <c:v>182604.37957870285</c:v>
                </c:pt>
                <c:pt idx="106">
                  <c:v>191761.45422290236</c:v>
                </c:pt>
                <c:pt idx="107">
                  <c:v>197448.22090242762</c:v>
                </c:pt>
                <c:pt idx="108">
                  <c:v>193983.07731585938</c:v>
                </c:pt>
                <c:pt idx="109">
                  <c:v>187089.27035403822</c:v>
                </c:pt>
                <c:pt idx="110">
                  <c:v>182367.36439747532</c:v>
                </c:pt>
                <c:pt idx="111">
                  <c:v>181089.24144138358</c:v>
                </c:pt>
                <c:pt idx="112">
                  <c:v>182437.120403332</c:v>
                </c:pt>
                <c:pt idx="113">
                  <c:v>183333.58788385722</c:v>
                </c:pt>
                <c:pt idx="114">
                  <c:v>181996.90713983244</c:v>
                </c:pt>
                <c:pt idx="115">
                  <c:v>185944.55418747847</c:v>
                </c:pt>
                <c:pt idx="116">
                  <c:v>185106.05360481291</c:v>
                </c:pt>
                <c:pt idx="117">
                  <c:v>185521.29814281024</c:v>
                </c:pt>
                <c:pt idx="118">
                  <c:v>185297.48961276092</c:v>
                </c:pt>
                <c:pt idx="119">
                  <c:v>185894.85360700602</c:v>
                </c:pt>
                <c:pt idx="120">
                  <c:v>183349.30150426194</c:v>
                </c:pt>
                <c:pt idx="121">
                  <c:v>182901.82999414991</c:v>
                </c:pt>
                <c:pt idx="122">
                  <c:v>182717.77108526061</c:v>
                </c:pt>
                <c:pt idx="123">
                  <c:v>182212.72853914808</c:v>
                </c:pt>
                <c:pt idx="124">
                  <c:v>182834.35317551286</c:v>
                </c:pt>
                <c:pt idx="125">
                  <c:v>184385.63557225245</c:v>
                </c:pt>
                <c:pt idx="126">
                  <c:v>184958.68676701048</c:v>
                </c:pt>
                <c:pt idx="127">
                  <c:v>180242.69595670493</c:v>
                </c:pt>
                <c:pt idx="128">
                  <c:v>208826.36359655848</c:v>
                </c:pt>
                <c:pt idx="129">
                  <c:v>192301.02786951864</c:v>
                </c:pt>
                <c:pt idx="130">
                  <c:v>189213.11871030845</c:v>
                </c:pt>
                <c:pt idx="131">
                  <c:v>188704.58888910813</c:v>
                </c:pt>
                <c:pt idx="132">
                  <c:v>191595.65292301719</c:v>
                </c:pt>
                <c:pt idx="133">
                  <c:v>190732.40088598721</c:v>
                </c:pt>
                <c:pt idx="134">
                  <c:v>193045.52579847211</c:v>
                </c:pt>
                <c:pt idx="135">
                  <c:v>196682.52748293339</c:v>
                </c:pt>
                <c:pt idx="136">
                  <c:v>197929.71507973337</c:v>
                </c:pt>
                <c:pt idx="137">
                  <c:v>205548.09638380134</c:v>
                </c:pt>
                <c:pt idx="138">
                  <c:v>203082.78410460165</c:v>
                </c:pt>
                <c:pt idx="139">
                  <c:v>199591.95921650686</c:v>
                </c:pt>
                <c:pt idx="140">
                  <c:v>195722.36306914821</c:v>
                </c:pt>
                <c:pt idx="141">
                  <c:v>195335.11160358851</c:v>
                </c:pt>
                <c:pt idx="142">
                  <c:v>197413.90234960528</c:v>
                </c:pt>
                <c:pt idx="143">
                  <c:v>196544.11525575057</c:v>
                </c:pt>
                <c:pt idx="144">
                  <c:v>196687.74548156507</c:v>
                </c:pt>
                <c:pt idx="145">
                  <c:v>197993.46282375007</c:v>
                </c:pt>
                <c:pt idx="146">
                  <c:v>197151.66806115574</c:v>
                </c:pt>
                <c:pt idx="147">
                  <c:v>196840.33559918313</c:v>
                </c:pt>
                <c:pt idx="148">
                  <c:v>196540.06661829463</c:v>
                </c:pt>
                <c:pt idx="149">
                  <c:v>195690.44720374778</c:v>
                </c:pt>
                <c:pt idx="150">
                  <c:v>195216.2328447318</c:v>
                </c:pt>
                <c:pt idx="151">
                  <c:v>184376.05100776494</c:v>
                </c:pt>
                <c:pt idx="152">
                  <c:v>187125.83541772483</c:v>
                </c:pt>
                <c:pt idx="153">
                  <c:v>187118.59135955194</c:v>
                </c:pt>
                <c:pt idx="154">
                  <c:v>185551.94219582461</c:v>
                </c:pt>
                <c:pt idx="155">
                  <c:v>187622.37682633862</c:v>
                </c:pt>
                <c:pt idx="156">
                  <c:v>189665.45434647874</c:v>
                </c:pt>
                <c:pt idx="157">
                  <c:v>189066.49965714879</c:v>
                </c:pt>
                <c:pt idx="158">
                  <c:v>188069.07689638977</c:v>
                </c:pt>
                <c:pt idx="159">
                  <c:v>187186.46867835688</c:v>
                </c:pt>
                <c:pt idx="160">
                  <c:v>184205.43906231524</c:v>
                </c:pt>
                <c:pt idx="161">
                  <c:v>182590.40484600083</c:v>
                </c:pt>
                <c:pt idx="162">
                  <c:v>186155.20741616914</c:v>
                </c:pt>
                <c:pt idx="163">
                  <c:v>186367.09897559253</c:v>
                </c:pt>
                <c:pt idx="164">
                  <c:v>186451.47373816569</c:v>
                </c:pt>
                <c:pt idx="165">
                  <c:v>188330.2636743855</c:v>
                </c:pt>
                <c:pt idx="166">
                  <c:v>188009.82528451399</c:v>
                </c:pt>
                <c:pt idx="167">
                  <c:v>188610.08325883161</c:v>
                </c:pt>
                <c:pt idx="168">
                  <c:v>188438.83540096055</c:v>
                </c:pt>
                <c:pt idx="169">
                  <c:v>186299.83303256589</c:v>
                </c:pt>
                <c:pt idx="170">
                  <c:v>185061.29096165602</c:v>
                </c:pt>
                <c:pt idx="171">
                  <c:v>172213.88332612385</c:v>
                </c:pt>
                <c:pt idx="172">
                  <c:v>175740.75608346588</c:v>
                </c:pt>
                <c:pt idx="173">
                  <c:v>181318.48972665187</c:v>
                </c:pt>
                <c:pt idx="174">
                  <c:v>192545.68543250707</c:v>
                </c:pt>
                <c:pt idx="175">
                  <c:v>197386.77861931207</c:v>
                </c:pt>
                <c:pt idx="176">
                  <c:v>197886.45670137648</c:v>
                </c:pt>
                <c:pt idx="177">
                  <c:v>195947.86118478113</c:v>
                </c:pt>
                <c:pt idx="178">
                  <c:v>192103.98958761286</c:v>
                </c:pt>
                <c:pt idx="179">
                  <c:v>191649.80183604805</c:v>
                </c:pt>
                <c:pt idx="180">
                  <c:v>192153.91129502421</c:v>
                </c:pt>
                <c:pt idx="181">
                  <c:v>192124.49145685221</c:v>
                </c:pt>
                <c:pt idx="182">
                  <c:v>190998.53040988292</c:v>
                </c:pt>
                <c:pt idx="183">
                  <c:v>193889.24867396936</c:v>
                </c:pt>
                <c:pt idx="184">
                  <c:v>193510.15404262178</c:v>
                </c:pt>
                <c:pt idx="185">
                  <c:v>192874.65274300738</c:v>
                </c:pt>
                <c:pt idx="186">
                  <c:v>192234.7224158324</c:v>
                </c:pt>
                <c:pt idx="187">
                  <c:v>191439.51144060059</c:v>
                </c:pt>
                <c:pt idx="188">
                  <c:v>189091.86602794251</c:v>
                </c:pt>
                <c:pt idx="189">
                  <c:v>187504.63266515356</c:v>
                </c:pt>
                <c:pt idx="190">
                  <c:v>187503.27305254844</c:v>
                </c:pt>
                <c:pt idx="191">
                  <c:v>187545.84251696253</c:v>
                </c:pt>
                <c:pt idx="192">
                  <c:v>181587.53308641069</c:v>
                </c:pt>
                <c:pt idx="193">
                  <c:v>203448.56377316412</c:v>
                </c:pt>
                <c:pt idx="194">
                  <c:v>197292.98198332739</c:v>
                </c:pt>
                <c:pt idx="195">
                  <c:v>196844.00071494671</c:v>
                </c:pt>
                <c:pt idx="196">
                  <c:v>199197.95487466044</c:v>
                </c:pt>
                <c:pt idx="197">
                  <c:v>198206.09244271182</c:v>
                </c:pt>
                <c:pt idx="198">
                  <c:v>192754.44086335463</c:v>
                </c:pt>
                <c:pt idx="199">
                  <c:v>190847.65245587143</c:v>
                </c:pt>
                <c:pt idx="200">
                  <c:v>190668.17474110299</c:v>
                </c:pt>
                <c:pt idx="201">
                  <c:v>192319.11900553608</c:v>
                </c:pt>
                <c:pt idx="202">
                  <c:v>196110.23893633561</c:v>
                </c:pt>
                <c:pt idx="203">
                  <c:v>196356.59376302833</c:v>
                </c:pt>
                <c:pt idx="204">
                  <c:v>195963.50223110724</c:v>
                </c:pt>
                <c:pt idx="205">
                  <c:v>198297.74969311053</c:v>
                </c:pt>
                <c:pt idx="206">
                  <c:v>197510.23167071686</c:v>
                </c:pt>
                <c:pt idx="207">
                  <c:v>196207.22928519966</c:v>
                </c:pt>
                <c:pt idx="208">
                  <c:v>194002.41729478576</c:v>
                </c:pt>
                <c:pt idx="209">
                  <c:v>193610.92497460949</c:v>
                </c:pt>
                <c:pt idx="210">
                  <c:v>192809.99363709739</c:v>
                </c:pt>
                <c:pt idx="211">
                  <c:v>192859.39205737665</c:v>
                </c:pt>
                <c:pt idx="212">
                  <c:v>192946.93953164105</c:v>
                </c:pt>
                <c:pt idx="213">
                  <c:v>187925.58973108098</c:v>
                </c:pt>
                <c:pt idx="214">
                  <c:v>187580.90489076369</c:v>
                </c:pt>
                <c:pt idx="215">
                  <c:v>185495.02309711309</c:v>
                </c:pt>
                <c:pt idx="216">
                  <c:v>184628.95157744843</c:v>
                </c:pt>
                <c:pt idx="217">
                  <c:v>179621.54766653237</c:v>
                </c:pt>
                <c:pt idx="218">
                  <c:v>174953.40679821707</c:v>
                </c:pt>
                <c:pt idx="219">
                  <c:v>176567.31689430171</c:v>
                </c:pt>
                <c:pt idx="220">
                  <c:v>180027.69385815517</c:v>
                </c:pt>
                <c:pt idx="221">
                  <c:v>180738.1969666479</c:v>
                </c:pt>
                <c:pt idx="222">
                  <c:v>184343.96941449845</c:v>
                </c:pt>
                <c:pt idx="223">
                  <c:v>185984.5563288483</c:v>
                </c:pt>
                <c:pt idx="224">
                  <c:v>187159.15144656273</c:v>
                </c:pt>
                <c:pt idx="225">
                  <c:v>187212.88072425488</c:v>
                </c:pt>
                <c:pt idx="226">
                  <c:v>185698.04213619727</c:v>
                </c:pt>
                <c:pt idx="227">
                  <c:v>184683.9274029092</c:v>
                </c:pt>
                <c:pt idx="228">
                  <c:v>184950.48907842117</c:v>
                </c:pt>
                <c:pt idx="229">
                  <c:v>186713.24418577206</c:v>
                </c:pt>
                <c:pt idx="230">
                  <c:v>186938.49106917347</c:v>
                </c:pt>
                <c:pt idx="231">
                  <c:v>186884.1329176767</c:v>
                </c:pt>
                <c:pt idx="232">
                  <c:v>226606.85705673147</c:v>
                </c:pt>
                <c:pt idx="233">
                  <c:v>181040.89859512361</c:v>
                </c:pt>
                <c:pt idx="234">
                  <c:v>196117.33068368508</c:v>
                </c:pt>
                <c:pt idx="235">
                  <c:v>197727.63258543392</c:v>
                </c:pt>
                <c:pt idx="236">
                  <c:v>175230.11507555374</c:v>
                </c:pt>
                <c:pt idx="237">
                  <c:v>183324.90728185567</c:v>
                </c:pt>
                <c:pt idx="238">
                  <c:v>181470.05503697047</c:v>
                </c:pt>
                <c:pt idx="239">
                  <c:v>192296.11060480168</c:v>
                </c:pt>
                <c:pt idx="240">
                  <c:v>194458.67996926012</c:v>
                </c:pt>
                <c:pt idx="241">
                  <c:v>189890.05882549641</c:v>
                </c:pt>
                <c:pt idx="242">
                  <c:v>197917.91372235914</c:v>
                </c:pt>
                <c:pt idx="243">
                  <c:v>191449.48820568895</c:v>
                </c:pt>
                <c:pt idx="244">
                  <c:v>197237.54634677852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77-41CC-A625-1784A77F7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265264"/>
        <c:axId val="1273270512"/>
      </c:lineChart>
      <c:dateAx>
        <c:axId val="12732652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270512"/>
        <c:crosses val="autoZero"/>
        <c:auto val="1"/>
        <c:lblOffset val="100"/>
        <c:baseTimeUnit val="days"/>
      </c:dateAx>
      <c:valAx>
        <c:axId val="127327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26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24179790026247"/>
          <c:y val="0.58854111986001745"/>
          <c:w val="0.8073862642169729"/>
          <c:h val="7.81255468066491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Income &amp; Employment Taxes Withheld ($mm) SA</a:t>
            </a:r>
            <a:endParaRPr lang="en-US" sz="1200">
              <a:effectLst/>
            </a:endParaRPr>
          </a:p>
        </c:rich>
      </c:tx>
      <c:layout>
        <c:manualLayout>
          <c:xMode val="edge"/>
          <c:yMode val="edge"/>
          <c:x val="0.25856933508311464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24759405074366"/>
          <c:y val="4.0046296296296288E-2"/>
          <c:w val="0.85219685039370074"/>
          <c:h val="0.73417432195975507"/>
        </c:manualLayout>
      </c:layout>
      <c:lineChart>
        <c:grouping val="standard"/>
        <c:varyColors val="0"/>
        <c:ser>
          <c:idx val="0"/>
          <c:order val="0"/>
          <c:tx>
            <c:strRef>
              <c:f>'daily-predicted-data'!$CP$1</c:f>
              <c:strCache>
                <c:ptCount val="1"/>
                <c:pt idx="0">
                  <c:v>Rolling 20d Forecast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'daily-predicted-data'!$A$23:$A$255</c:f>
              <c:numCache>
                <c:formatCode>m/d/yyyy</c:formatCode>
                <c:ptCount val="233"/>
                <c:pt idx="0">
                  <c:v>43864</c:v>
                </c:pt>
                <c:pt idx="1">
                  <c:v>43865</c:v>
                </c:pt>
                <c:pt idx="2">
                  <c:v>43866</c:v>
                </c:pt>
                <c:pt idx="3">
                  <c:v>43867</c:v>
                </c:pt>
                <c:pt idx="4">
                  <c:v>43868</c:v>
                </c:pt>
                <c:pt idx="5">
                  <c:v>43871</c:v>
                </c:pt>
                <c:pt idx="6">
                  <c:v>43872</c:v>
                </c:pt>
                <c:pt idx="7">
                  <c:v>43873</c:v>
                </c:pt>
                <c:pt idx="8">
                  <c:v>43874</c:v>
                </c:pt>
                <c:pt idx="9">
                  <c:v>43875</c:v>
                </c:pt>
                <c:pt idx="10">
                  <c:v>43879</c:v>
                </c:pt>
                <c:pt idx="11">
                  <c:v>43880</c:v>
                </c:pt>
                <c:pt idx="12">
                  <c:v>43881</c:v>
                </c:pt>
                <c:pt idx="13">
                  <c:v>43882</c:v>
                </c:pt>
                <c:pt idx="14">
                  <c:v>43885</c:v>
                </c:pt>
                <c:pt idx="15">
                  <c:v>43886</c:v>
                </c:pt>
                <c:pt idx="16">
                  <c:v>43887</c:v>
                </c:pt>
                <c:pt idx="17">
                  <c:v>43888</c:v>
                </c:pt>
                <c:pt idx="18">
                  <c:v>43889</c:v>
                </c:pt>
                <c:pt idx="19">
                  <c:v>43892</c:v>
                </c:pt>
                <c:pt idx="20">
                  <c:v>43893</c:v>
                </c:pt>
                <c:pt idx="21">
                  <c:v>43894</c:v>
                </c:pt>
                <c:pt idx="22">
                  <c:v>43895</c:v>
                </c:pt>
                <c:pt idx="23">
                  <c:v>43896</c:v>
                </c:pt>
                <c:pt idx="24">
                  <c:v>43899</c:v>
                </c:pt>
                <c:pt idx="25">
                  <c:v>43900</c:v>
                </c:pt>
                <c:pt idx="26">
                  <c:v>43901</c:v>
                </c:pt>
                <c:pt idx="27">
                  <c:v>43902</c:v>
                </c:pt>
                <c:pt idx="28">
                  <c:v>43903</c:v>
                </c:pt>
                <c:pt idx="29">
                  <c:v>43906</c:v>
                </c:pt>
                <c:pt idx="30">
                  <c:v>43907</c:v>
                </c:pt>
                <c:pt idx="31">
                  <c:v>43908</c:v>
                </c:pt>
                <c:pt idx="32">
                  <c:v>43909</c:v>
                </c:pt>
                <c:pt idx="33">
                  <c:v>43910</c:v>
                </c:pt>
                <c:pt idx="34">
                  <c:v>43913</c:v>
                </c:pt>
                <c:pt idx="35">
                  <c:v>43914</c:v>
                </c:pt>
                <c:pt idx="36">
                  <c:v>43915</c:v>
                </c:pt>
                <c:pt idx="37">
                  <c:v>43916</c:v>
                </c:pt>
                <c:pt idx="38">
                  <c:v>43917</c:v>
                </c:pt>
                <c:pt idx="39">
                  <c:v>43920</c:v>
                </c:pt>
                <c:pt idx="40">
                  <c:v>43921</c:v>
                </c:pt>
                <c:pt idx="41">
                  <c:v>43922</c:v>
                </c:pt>
                <c:pt idx="42">
                  <c:v>43923</c:v>
                </c:pt>
                <c:pt idx="43">
                  <c:v>43924</c:v>
                </c:pt>
                <c:pt idx="44">
                  <c:v>43927</c:v>
                </c:pt>
                <c:pt idx="45">
                  <c:v>43928</c:v>
                </c:pt>
                <c:pt idx="46">
                  <c:v>43929</c:v>
                </c:pt>
                <c:pt idx="47">
                  <c:v>43930</c:v>
                </c:pt>
                <c:pt idx="48">
                  <c:v>43931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43941</c:v>
                </c:pt>
                <c:pt idx="55">
                  <c:v>43942</c:v>
                </c:pt>
                <c:pt idx="56">
                  <c:v>43943</c:v>
                </c:pt>
                <c:pt idx="57">
                  <c:v>43944</c:v>
                </c:pt>
                <c:pt idx="58">
                  <c:v>43945</c:v>
                </c:pt>
                <c:pt idx="59">
                  <c:v>43948</c:v>
                </c:pt>
                <c:pt idx="60">
                  <c:v>43949</c:v>
                </c:pt>
                <c:pt idx="61">
                  <c:v>43950</c:v>
                </c:pt>
                <c:pt idx="62">
                  <c:v>43951</c:v>
                </c:pt>
                <c:pt idx="63">
                  <c:v>43952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43969</c:v>
                </c:pt>
                <c:pt idx="75">
                  <c:v>43970</c:v>
                </c:pt>
                <c:pt idx="76">
                  <c:v>43971</c:v>
                </c:pt>
                <c:pt idx="77">
                  <c:v>43972</c:v>
                </c:pt>
                <c:pt idx="78">
                  <c:v>43973</c:v>
                </c:pt>
                <c:pt idx="79">
                  <c:v>43977</c:v>
                </c:pt>
                <c:pt idx="80">
                  <c:v>43978</c:v>
                </c:pt>
                <c:pt idx="81">
                  <c:v>43979</c:v>
                </c:pt>
                <c:pt idx="82">
                  <c:v>43980</c:v>
                </c:pt>
                <c:pt idx="83">
                  <c:v>43983</c:v>
                </c:pt>
                <c:pt idx="84">
                  <c:v>43984</c:v>
                </c:pt>
                <c:pt idx="85">
                  <c:v>43985</c:v>
                </c:pt>
                <c:pt idx="86">
                  <c:v>43986</c:v>
                </c:pt>
                <c:pt idx="87">
                  <c:v>43987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44011</c:v>
                </c:pt>
                <c:pt idx="104">
                  <c:v>44012</c:v>
                </c:pt>
                <c:pt idx="105">
                  <c:v>44013</c:v>
                </c:pt>
                <c:pt idx="106">
                  <c:v>44014</c:v>
                </c:pt>
                <c:pt idx="107">
                  <c:v>44015</c:v>
                </c:pt>
                <c:pt idx="108">
                  <c:v>44018</c:v>
                </c:pt>
                <c:pt idx="109">
                  <c:v>44019</c:v>
                </c:pt>
                <c:pt idx="110">
                  <c:v>44020</c:v>
                </c:pt>
                <c:pt idx="111">
                  <c:v>44021</c:v>
                </c:pt>
                <c:pt idx="112">
                  <c:v>44022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44032</c:v>
                </c:pt>
                <c:pt idx="119">
                  <c:v>44033</c:v>
                </c:pt>
                <c:pt idx="120">
                  <c:v>44034</c:v>
                </c:pt>
                <c:pt idx="121">
                  <c:v>44035</c:v>
                </c:pt>
                <c:pt idx="122">
                  <c:v>44036</c:v>
                </c:pt>
                <c:pt idx="123">
                  <c:v>44039</c:v>
                </c:pt>
                <c:pt idx="124">
                  <c:v>44040</c:v>
                </c:pt>
                <c:pt idx="125">
                  <c:v>44041</c:v>
                </c:pt>
                <c:pt idx="126">
                  <c:v>44042</c:v>
                </c:pt>
                <c:pt idx="127">
                  <c:v>44043</c:v>
                </c:pt>
                <c:pt idx="128">
                  <c:v>44046</c:v>
                </c:pt>
                <c:pt idx="129">
                  <c:v>44047</c:v>
                </c:pt>
                <c:pt idx="130">
                  <c:v>44048</c:v>
                </c:pt>
                <c:pt idx="131">
                  <c:v>44049</c:v>
                </c:pt>
                <c:pt idx="132">
                  <c:v>44050</c:v>
                </c:pt>
                <c:pt idx="133">
                  <c:v>44053</c:v>
                </c:pt>
                <c:pt idx="134">
                  <c:v>44054</c:v>
                </c:pt>
                <c:pt idx="135">
                  <c:v>44055</c:v>
                </c:pt>
                <c:pt idx="136">
                  <c:v>44056</c:v>
                </c:pt>
                <c:pt idx="137">
                  <c:v>44057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44067</c:v>
                </c:pt>
                <c:pt idx="144">
                  <c:v>44068</c:v>
                </c:pt>
                <c:pt idx="145">
                  <c:v>44069</c:v>
                </c:pt>
                <c:pt idx="146">
                  <c:v>44070</c:v>
                </c:pt>
                <c:pt idx="147">
                  <c:v>44071</c:v>
                </c:pt>
                <c:pt idx="148">
                  <c:v>44074</c:v>
                </c:pt>
                <c:pt idx="149">
                  <c:v>44075</c:v>
                </c:pt>
                <c:pt idx="150">
                  <c:v>44076</c:v>
                </c:pt>
                <c:pt idx="151">
                  <c:v>44077</c:v>
                </c:pt>
                <c:pt idx="152">
                  <c:v>44078</c:v>
                </c:pt>
                <c:pt idx="153">
                  <c:v>44082</c:v>
                </c:pt>
                <c:pt idx="154">
                  <c:v>44083</c:v>
                </c:pt>
                <c:pt idx="155">
                  <c:v>44084</c:v>
                </c:pt>
                <c:pt idx="156">
                  <c:v>44085</c:v>
                </c:pt>
                <c:pt idx="157">
                  <c:v>44088</c:v>
                </c:pt>
                <c:pt idx="158">
                  <c:v>44089</c:v>
                </c:pt>
                <c:pt idx="159">
                  <c:v>44090</c:v>
                </c:pt>
                <c:pt idx="160">
                  <c:v>44091</c:v>
                </c:pt>
                <c:pt idx="161">
                  <c:v>44092</c:v>
                </c:pt>
                <c:pt idx="162">
                  <c:v>44095</c:v>
                </c:pt>
                <c:pt idx="163">
                  <c:v>44096</c:v>
                </c:pt>
                <c:pt idx="164">
                  <c:v>44097</c:v>
                </c:pt>
                <c:pt idx="165">
                  <c:v>44098</c:v>
                </c:pt>
                <c:pt idx="166">
                  <c:v>44099</c:v>
                </c:pt>
                <c:pt idx="167">
                  <c:v>44102</c:v>
                </c:pt>
                <c:pt idx="168">
                  <c:v>44103</c:v>
                </c:pt>
                <c:pt idx="169">
                  <c:v>44104</c:v>
                </c:pt>
                <c:pt idx="170">
                  <c:v>44105</c:v>
                </c:pt>
                <c:pt idx="171">
                  <c:v>44106</c:v>
                </c:pt>
                <c:pt idx="172">
                  <c:v>44109</c:v>
                </c:pt>
                <c:pt idx="173">
                  <c:v>44110</c:v>
                </c:pt>
                <c:pt idx="174">
                  <c:v>44111</c:v>
                </c:pt>
                <c:pt idx="175">
                  <c:v>44112</c:v>
                </c:pt>
                <c:pt idx="176">
                  <c:v>44113</c:v>
                </c:pt>
                <c:pt idx="177">
                  <c:v>44117</c:v>
                </c:pt>
                <c:pt idx="178">
                  <c:v>44118</c:v>
                </c:pt>
                <c:pt idx="179">
                  <c:v>44119</c:v>
                </c:pt>
                <c:pt idx="180">
                  <c:v>44120</c:v>
                </c:pt>
                <c:pt idx="181">
                  <c:v>44123</c:v>
                </c:pt>
                <c:pt idx="182">
                  <c:v>44124</c:v>
                </c:pt>
                <c:pt idx="183">
                  <c:v>44125</c:v>
                </c:pt>
                <c:pt idx="184">
                  <c:v>44126</c:v>
                </c:pt>
                <c:pt idx="185">
                  <c:v>44127</c:v>
                </c:pt>
                <c:pt idx="186">
                  <c:v>44130</c:v>
                </c:pt>
                <c:pt idx="187">
                  <c:v>44131</c:v>
                </c:pt>
                <c:pt idx="188">
                  <c:v>44132</c:v>
                </c:pt>
                <c:pt idx="189">
                  <c:v>44133</c:v>
                </c:pt>
                <c:pt idx="190">
                  <c:v>44134</c:v>
                </c:pt>
                <c:pt idx="191">
                  <c:v>44137</c:v>
                </c:pt>
                <c:pt idx="192">
                  <c:v>44138</c:v>
                </c:pt>
                <c:pt idx="193">
                  <c:v>44139</c:v>
                </c:pt>
                <c:pt idx="194">
                  <c:v>44140</c:v>
                </c:pt>
                <c:pt idx="195">
                  <c:v>44141</c:v>
                </c:pt>
                <c:pt idx="196">
                  <c:v>44144</c:v>
                </c:pt>
                <c:pt idx="197">
                  <c:v>44145</c:v>
                </c:pt>
                <c:pt idx="198">
                  <c:v>44147</c:v>
                </c:pt>
                <c:pt idx="199">
                  <c:v>44148</c:v>
                </c:pt>
                <c:pt idx="200">
                  <c:v>44151</c:v>
                </c:pt>
                <c:pt idx="201">
                  <c:v>44152</c:v>
                </c:pt>
                <c:pt idx="202">
                  <c:v>44153</c:v>
                </c:pt>
                <c:pt idx="203">
                  <c:v>44154</c:v>
                </c:pt>
                <c:pt idx="204">
                  <c:v>44155</c:v>
                </c:pt>
                <c:pt idx="205">
                  <c:v>44158</c:v>
                </c:pt>
                <c:pt idx="206">
                  <c:v>44159</c:v>
                </c:pt>
                <c:pt idx="207">
                  <c:v>44160</c:v>
                </c:pt>
                <c:pt idx="208">
                  <c:v>44162</c:v>
                </c:pt>
                <c:pt idx="209">
                  <c:v>44165</c:v>
                </c:pt>
                <c:pt idx="210">
                  <c:v>44166</c:v>
                </c:pt>
                <c:pt idx="211">
                  <c:v>44167</c:v>
                </c:pt>
                <c:pt idx="212">
                  <c:v>44168</c:v>
                </c:pt>
                <c:pt idx="213">
                  <c:v>44169</c:v>
                </c:pt>
                <c:pt idx="214">
                  <c:v>44172</c:v>
                </c:pt>
                <c:pt idx="215">
                  <c:v>44173</c:v>
                </c:pt>
                <c:pt idx="216">
                  <c:v>44174</c:v>
                </c:pt>
                <c:pt idx="217">
                  <c:v>44175</c:v>
                </c:pt>
                <c:pt idx="218">
                  <c:v>44176</c:v>
                </c:pt>
                <c:pt idx="219">
                  <c:v>44179</c:v>
                </c:pt>
                <c:pt idx="220">
                  <c:v>44180</c:v>
                </c:pt>
                <c:pt idx="221">
                  <c:v>44181</c:v>
                </c:pt>
                <c:pt idx="222">
                  <c:v>44182</c:v>
                </c:pt>
              </c:numCache>
            </c:numRef>
          </c:cat>
          <c:val>
            <c:numRef>
              <c:f>'daily-predicted-data'!$CP$21:$CP$255</c:f>
              <c:numCache>
                <c:formatCode>"$"#,##0</c:formatCode>
                <c:ptCount val="235"/>
                <c:pt idx="0">
                  <c:v>223179.41315291097</c:v>
                </c:pt>
                <c:pt idx="1">
                  <c:v>199040.61030384549</c:v>
                </c:pt>
                <c:pt idx="2">
                  <c:v>224677.65248284373</c:v>
                </c:pt>
                <c:pt idx="3">
                  <c:v>213788.76839673356</c:v>
                </c:pt>
                <c:pt idx="4">
                  <c:v>223941.39479847663</c:v>
                </c:pt>
                <c:pt idx="5">
                  <c:v>217428.563192767</c:v>
                </c:pt>
                <c:pt idx="6">
                  <c:v>223705.3579861201</c:v>
                </c:pt>
                <c:pt idx="7">
                  <c:v>234266.01649353886</c:v>
                </c:pt>
                <c:pt idx="8">
                  <c:v>219117.53187607892</c:v>
                </c:pt>
                <c:pt idx="9">
                  <c:v>226930.52779917675</c:v>
                </c:pt>
                <c:pt idx="10">
                  <c:v>216766.01107644604</c:v>
                </c:pt>
                <c:pt idx="11">
                  <c:v>213087.65153256236</c:v>
                </c:pt>
                <c:pt idx="12">
                  <c:v>237382.22963663467</c:v>
                </c:pt>
                <c:pt idx="13">
                  <c:v>225091.68846417783</c:v>
                </c:pt>
                <c:pt idx="14">
                  <c:v>230545.88711386439</c:v>
                </c:pt>
                <c:pt idx="15">
                  <c:v>231120.74817591262</c:v>
                </c:pt>
                <c:pt idx="16">
                  <c:v>241681.40668333141</c:v>
                </c:pt>
                <c:pt idx="17">
                  <c:v>226532.92206587145</c:v>
                </c:pt>
                <c:pt idx="18">
                  <c:v>234345.91798896928</c:v>
                </c:pt>
                <c:pt idx="19">
                  <c:v>227833.08638325968</c:v>
                </c:pt>
                <c:pt idx="20">
                  <c:v>236639.94152872651</c:v>
                </c:pt>
                <c:pt idx="21">
                  <c:v>263729.13136090658</c:v>
                </c:pt>
                <c:pt idx="22">
                  <c:v>231143.1939188494</c:v>
                </c:pt>
                <c:pt idx="23">
                  <c:v>237712.26789159302</c:v>
                </c:pt>
                <c:pt idx="24">
                  <c:v>228582.23132800331</c:v>
                </c:pt>
                <c:pt idx="25">
                  <c:v>234979.11024301371</c:v>
                </c:pt>
                <c:pt idx="26">
                  <c:v>244697.25702046612</c:v>
                </c:pt>
                <c:pt idx="27">
                  <c:v>228494.54440515352</c:v>
                </c:pt>
                <c:pt idx="28">
                  <c:v>236434.32665965561</c:v>
                </c:pt>
                <c:pt idx="29">
                  <c:v>229643.92057471114</c:v>
                </c:pt>
                <c:pt idx="30">
                  <c:v>236040.79948972157</c:v>
                </c:pt>
                <c:pt idx="31">
                  <c:v>266750.32387276494</c:v>
                </c:pt>
                <c:pt idx="32">
                  <c:v>236879.29840314793</c:v>
                </c:pt>
                <c:pt idx="33">
                  <c:v>241961.13721264695</c:v>
                </c:pt>
                <c:pt idx="34">
                  <c:v>236145.30876141254</c:v>
                </c:pt>
                <c:pt idx="35">
                  <c:v>236341.46890636298</c:v>
                </c:pt>
                <c:pt idx="36">
                  <c:v>236132.40914535988</c:v>
                </c:pt>
                <c:pt idx="37">
                  <c:v>236603.97904239001</c:v>
                </c:pt>
                <c:pt idx="38">
                  <c:v>236757.7299352634</c:v>
                </c:pt>
                <c:pt idx="39">
                  <c:v>237206.99800812031</c:v>
                </c:pt>
                <c:pt idx="40">
                  <c:v>234873.09780095701</c:v>
                </c:pt>
                <c:pt idx="41">
                  <c:v>215832.87076880597</c:v>
                </c:pt>
                <c:pt idx="42">
                  <c:v>214792.37367396001</c:v>
                </c:pt>
                <c:pt idx="43">
                  <c:v>229454.96197967225</c:v>
                </c:pt>
                <c:pt idx="44">
                  <c:v>232276.9467398932</c:v>
                </c:pt>
                <c:pt idx="45">
                  <c:v>232115.03541177022</c:v>
                </c:pt>
                <c:pt idx="46">
                  <c:v>230038.28593677987</c:v>
                </c:pt>
                <c:pt idx="47">
                  <c:v>229869.01355155668</c:v>
                </c:pt>
                <c:pt idx="48">
                  <c:v>228809.04758287515</c:v>
                </c:pt>
                <c:pt idx="49">
                  <c:v>228577.2739267062</c:v>
                </c:pt>
                <c:pt idx="50">
                  <c:v>227636.16066415701</c:v>
                </c:pt>
                <c:pt idx="51">
                  <c:v>204568.03358357566</c:v>
                </c:pt>
                <c:pt idx="52">
                  <c:v>203116.32811523767</c:v>
                </c:pt>
                <c:pt idx="53">
                  <c:v>205445.9341973488</c:v>
                </c:pt>
                <c:pt idx="54">
                  <c:v>206035.32773244253</c:v>
                </c:pt>
                <c:pt idx="55">
                  <c:v>210400.09391624999</c:v>
                </c:pt>
                <c:pt idx="56">
                  <c:v>208323.3444412596</c:v>
                </c:pt>
                <c:pt idx="57">
                  <c:v>208154.07205603641</c:v>
                </c:pt>
                <c:pt idx="58">
                  <c:v>207094.10608735486</c:v>
                </c:pt>
                <c:pt idx="59">
                  <c:v>206862.33243118593</c:v>
                </c:pt>
                <c:pt idx="60">
                  <c:v>205921.21916863672</c:v>
                </c:pt>
                <c:pt idx="61">
                  <c:v>203844.46969364636</c:v>
                </c:pt>
                <c:pt idx="62">
                  <c:v>201248.41181152352</c:v>
                </c:pt>
                <c:pt idx="63">
                  <c:v>183281.72873248014</c:v>
                </c:pt>
                <c:pt idx="64">
                  <c:v>182365.32613865079</c:v>
                </c:pt>
                <c:pt idx="65">
                  <c:v>198496.995133852</c:v>
                </c:pt>
                <c:pt idx="66">
                  <c:v>201481.78258105725</c:v>
                </c:pt>
                <c:pt idx="67">
                  <c:v>201545.96895257736</c:v>
                </c:pt>
                <c:pt idx="68">
                  <c:v>202304.4738414583</c:v>
                </c:pt>
                <c:pt idx="69">
                  <c:v>201576.91515655615</c:v>
                </c:pt>
                <c:pt idx="70">
                  <c:v>201056.20276443168</c:v>
                </c:pt>
                <c:pt idx="71">
                  <c:v>200866.64647634345</c:v>
                </c:pt>
                <c:pt idx="72">
                  <c:v>200120.86216851999</c:v>
                </c:pt>
                <c:pt idx="73">
                  <c:v>196245.23565451155</c:v>
                </c:pt>
                <c:pt idx="74">
                  <c:v>194696.50977834678</c:v>
                </c:pt>
                <c:pt idx="75">
                  <c:v>192393.33575412721</c:v>
                </c:pt>
                <c:pt idx="76">
                  <c:v>202983.33862298261</c:v>
                </c:pt>
                <c:pt idx="77">
                  <c:v>202237.55431515918</c:v>
                </c:pt>
                <c:pt idx="78">
                  <c:v>201751.4998519434</c:v>
                </c:pt>
                <c:pt idx="79">
                  <c:v>201023.94116704125</c:v>
                </c:pt>
                <c:pt idx="80">
                  <c:v>200503.22877491679</c:v>
                </c:pt>
                <c:pt idx="81">
                  <c:v>200313.67248682855</c:v>
                </c:pt>
                <c:pt idx="82">
                  <c:v>200903.48639765781</c:v>
                </c:pt>
                <c:pt idx="83">
                  <c:v>199561.61344741896</c:v>
                </c:pt>
                <c:pt idx="84">
                  <c:v>204363.57115251347</c:v>
                </c:pt>
                <c:pt idx="85">
                  <c:v>211113.42279471343</c:v>
                </c:pt>
                <c:pt idx="86">
                  <c:v>196824.13648001346</c:v>
                </c:pt>
                <c:pt idx="87">
                  <c:v>204799.92598214757</c:v>
                </c:pt>
                <c:pt idx="88">
                  <c:v>197767.40091535161</c:v>
                </c:pt>
                <c:pt idx="89">
                  <c:v>203344.75399843635</c:v>
                </c:pt>
                <c:pt idx="90">
                  <c:v>211494.44079073064</c:v>
                </c:pt>
                <c:pt idx="91">
                  <c:v>197460.06866581639</c:v>
                </c:pt>
                <c:pt idx="92">
                  <c:v>204356.28688961919</c:v>
                </c:pt>
                <c:pt idx="93">
                  <c:v>198568.32117491987</c:v>
                </c:pt>
                <c:pt idx="94">
                  <c:v>204145.67425800461</c:v>
                </c:pt>
                <c:pt idx="95">
                  <c:v>212012.41462977979</c:v>
                </c:pt>
                <c:pt idx="96">
                  <c:v>197112.39504577417</c:v>
                </c:pt>
                <c:pt idx="97">
                  <c:v>204008.61326957698</c:v>
                </c:pt>
                <c:pt idx="98">
                  <c:v>198220.64755487765</c:v>
                </c:pt>
                <c:pt idx="99">
                  <c:v>203798.0006379624</c:v>
                </c:pt>
                <c:pt idx="100">
                  <c:v>211947.68743025674</c:v>
                </c:pt>
                <c:pt idx="101">
                  <c:v>197913.31530534249</c:v>
                </c:pt>
                <c:pt idx="102">
                  <c:v>203473.93531049261</c:v>
                </c:pt>
                <c:pt idx="103">
                  <c:v>198541.78808281638</c:v>
                </c:pt>
                <c:pt idx="104">
                  <c:v>196452.26895334391</c:v>
                </c:pt>
                <c:pt idx="105">
                  <c:v>180420.52078168638</c:v>
                </c:pt>
                <c:pt idx="106">
                  <c:v>179544.42894886612</c:v>
                </c:pt>
                <c:pt idx="107">
                  <c:v>194270.06727919704</c:v>
                </c:pt>
                <c:pt idx="108">
                  <c:v>197112.56520944991</c:v>
                </c:pt>
                <c:pt idx="109">
                  <c:v>197712.31173071268</c:v>
                </c:pt>
                <c:pt idx="110">
                  <c:v>197391.95498050572</c:v>
                </c:pt>
                <c:pt idx="111">
                  <c:v>197395.9737480566</c:v>
                </c:pt>
                <c:pt idx="112">
                  <c:v>197248.52585115956</c:v>
                </c:pt>
                <c:pt idx="113">
                  <c:v>197241.9159814218</c:v>
                </c:pt>
                <c:pt idx="114">
                  <c:v>197114.67955039002</c:v>
                </c:pt>
                <c:pt idx="115">
                  <c:v>193553.85140644066</c:v>
                </c:pt>
                <c:pt idx="116">
                  <c:v>183643.95847613923</c:v>
                </c:pt>
                <c:pt idx="117">
                  <c:v>186658.92713345026</c:v>
                </c:pt>
                <c:pt idx="118">
                  <c:v>196327.42765993092</c:v>
                </c:pt>
                <c:pt idx="119">
                  <c:v>196200.19122889914</c:v>
                </c:pt>
                <c:pt idx="120">
                  <c:v>195879.83447869215</c:v>
                </c:pt>
                <c:pt idx="121">
                  <c:v>195883.85324624306</c:v>
                </c:pt>
                <c:pt idx="122">
                  <c:v>195736.40534934599</c:v>
                </c:pt>
                <c:pt idx="123">
                  <c:v>195729.79547960823</c:v>
                </c:pt>
                <c:pt idx="124">
                  <c:v>195602.55904857646</c:v>
                </c:pt>
                <c:pt idx="125">
                  <c:v>195282.20229836946</c:v>
                </c:pt>
                <c:pt idx="126">
                  <c:v>193242.88335323287</c:v>
                </c:pt>
                <c:pt idx="127">
                  <c:v>176480.25516832998</c:v>
                </c:pt>
                <c:pt idx="128">
                  <c:v>173631.14736833939</c:v>
                </c:pt>
                <c:pt idx="129">
                  <c:v>174898.28324113879</c:v>
                </c:pt>
                <c:pt idx="130">
                  <c:v>191432.00015985197</c:v>
                </c:pt>
                <c:pt idx="131">
                  <c:v>193956.73702539236</c:v>
                </c:pt>
                <c:pt idx="132">
                  <c:v>195716.27261517069</c:v>
                </c:pt>
                <c:pt idx="133">
                  <c:v>195278.84940154548</c:v>
                </c:pt>
                <c:pt idx="134">
                  <c:v>195069.87982499888</c:v>
                </c:pt>
                <c:pt idx="135">
                  <c:v>195226.65920818422</c:v>
                </c:pt>
                <c:pt idx="136">
                  <c:v>194769.10650715814</c:v>
                </c:pt>
                <c:pt idx="137">
                  <c:v>191435.99870281908</c:v>
                </c:pt>
                <c:pt idx="138">
                  <c:v>181323.46509297547</c:v>
                </c:pt>
                <c:pt idx="139">
                  <c:v>181114.49551642884</c:v>
                </c:pt>
                <c:pt idx="140">
                  <c:v>193605.84283607875</c:v>
                </c:pt>
                <c:pt idx="141">
                  <c:v>194251.3403486977</c:v>
                </c:pt>
                <c:pt idx="142">
                  <c:v>194080.64909856673</c:v>
                </c:pt>
                <c:pt idx="143">
                  <c:v>193643.22588494152</c:v>
                </c:pt>
                <c:pt idx="144">
                  <c:v>193434.25630839489</c:v>
                </c:pt>
                <c:pt idx="145">
                  <c:v>193591.0356915803</c:v>
                </c:pt>
                <c:pt idx="146">
                  <c:v>193133.48299055418</c:v>
                </c:pt>
                <c:pt idx="147">
                  <c:v>192962.79174042321</c:v>
                </c:pt>
                <c:pt idx="148">
                  <c:v>192525.36852679803</c:v>
                </c:pt>
                <c:pt idx="149">
                  <c:v>190322.28012515738</c:v>
                </c:pt>
                <c:pt idx="150">
                  <c:v>176032.67665490837</c:v>
                </c:pt>
                <c:pt idx="151">
                  <c:v>189761.51105603782</c:v>
                </c:pt>
                <c:pt idx="152">
                  <c:v>192279.10508184106</c:v>
                </c:pt>
                <c:pt idx="153">
                  <c:v>193275.14911235971</c:v>
                </c:pt>
                <c:pt idx="154">
                  <c:v>193538.68636352217</c:v>
                </c:pt>
                <c:pt idx="155">
                  <c:v>193855.74768695392</c:v>
                </c:pt>
                <c:pt idx="156">
                  <c:v>195345.899233498</c:v>
                </c:pt>
                <c:pt idx="157">
                  <c:v>194805.74383686058</c:v>
                </c:pt>
                <c:pt idx="158">
                  <c:v>200184.95807460003</c:v>
                </c:pt>
                <c:pt idx="159">
                  <c:v>208692.09927634912</c:v>
                </c:pt>
                <c:pt idx="160">
                  <c:v>186160.05890121686</c:v>
                </c:pt>
                <c:pt idx="161">
                  <c:v>200833.02900307337</c:v>
                </c:pt>
                <c:pt idx="162">
                  <c:v>196200.5637646933</c:v>
                </c:pt>
                <c:pt idx="163">
                  <c:v>201579.77800243275</c:v>
                </c:pt>
                <c:pt idx="164">
                  <c:v>210086.91920418185</c:v>
                </c:pt>
                <c:pt idx="165">
                  <c:v>196557.56959020876</c:v>
                </c:pt>
                <c:pt idx="166">
                  <c:v>203250.28988121674</c:v>
                </c:pt>
                <c:pt idx="167">
                  <c:v>197507.56574011542</c:v>
                </c:pt>
                <c:pt idx="168">
                  <c:v>202886.77997785487</c:v>
                </c:pt>
                <c:pt idx="169">
                  <c:v>211393.92117960399</c:v>
                </c:pt>
                <c:pt idx="170">
                  <c:v>195777.23750035212</c:v>
                </c:pt>
                <c:pt idx="171">
                  <c:v>187859.80910136332</c:v>
                </c:pt>
                <c:pt idx="172">
                  <c:v>194267.81153246007</c:v>
                </c:pt>
                <c:pt idx="173">
                  <c:v>201628.36066150345</c:v>
                </c:pt>
                <c:pt idx="174">
                  <c:v>210713.70355875025</c:v>
                </c:pt>
                <c:pt idx="175">
                  <c:v>196699.38021240657</c:v>
                </c:pt>
                <c:pt idx="176">
                  <c:v>203038.40396761871</c:v>
                </c:pt>
                <c:pt idx="177">
                  <c:v>197675.48982532005</c:v>
                </c:pt>
                <c:pt idx="178">
                  <c:v>197601.02397196274</c:v>
                </c:pt>
                <c:pt idx="179">
                  <c:v>197664.04927198155</c:v>
                </c:pt>
                <c:pt idx="180">
                  <c:v>195448.31673550315</c:v>
                </c:pt>
                <c:pt idx="181">
                  <c:v>188869.59612010905</c:v>
                </c:pt>
                <c:pt idx="182">
                  <c:v>202068.77655636356</c:v>
                </c:pt>
                <c:pt idx="183">
                  <c:v>211504.18219039365</c:v>
                </c:pt>
                <c:pt idx="184">
                  <c:v>197489.85884404994</c:v>
                </c:pt>
                <c:pt idx="185">
                  <c:v>203895.3433994498</c:v>
                </c:pt>
                <c:pt idx="186">
                  <c:v>197723.13492039248</c:v>
                </c:pt>
                <c:pt idx="187">
                  <c:v>202797.77818966017</c:v>
                </c:pt>
                <c:pt idx="188">
                  <c:v>211104.40744026561</c:v>
                </c:pt>
                <c:pt idx="189">
                  <c:v>197090.08409392191</c:v>
                </c:pt>
                <c:pt idx="190">
                  <c:v>203495.56864932177</c:v>
                </c:pt>
                <c:pt idx="191">
                  <c:v>195222.38489256531</c:v>
                </c:pt>
                <c:pt idx="192">
                  <c:v>185834.49717000828</c:v>
                </c:pt>
                <c:pt idx="193">
                  <c:v>209816.66779633</c:v>
                </c:pt>
                <c:pt idx="194">
                  <c:v>197960.96111604045</c:v>
                </c:pt>
                <c:pt idx="195">
                  <c:v>206843.0102262212</c:v>
                </c:pt>
                <c:pt idx="196">
                  <c:v>199301.46021215551</c:v>
                </c:pt>
                <c:pt idx="197">
                  <c:v>204670.12627888224</c:v>
                </c:pt>
                <c:pt idx="198">
                  <c:v>213771.75909929562</c:v>
                </c:pt>
                <c:pt idx="199">
                  <c:v>199429.22527945103</c:v>
                </c:pt>
                <c:pt idx="200">
                  <c:v>205407.22538102965</c:v>
                </c:pt>
                <c:pt idx="201">
                  <c:v>203572.3330513</c:v>
                </c:pt>
                <c:pt idx="202">
                  <c:v>215472.01803266691</c:v>
                </c:pt>
                <c:pt idx="203">
                  <c:v>200000.70782939767</c:v>
                </c:pt>
                <c:pt idx="204">
                  <c:v>207977.01691998527</c:v>
                </c:pt>
                <c:pt idx="205">
                  <c:v>201631.9983066837</c:v>
                </c:pt>
                <c:pt idx="206">
                  <c:v>207000.66437341049</c:v>
                </c:pt>
                <c:pt idx="207">
                  <c:v>216102.29719382385</c:v>
                </c:pt>
                <c:pt idx="208">
                  <c:v>201759.76337397928</c:v>
                </c:pt>
                <c:pt idx="209">
                  <c:v>208528.25699880451</c:v>
                </c:pt>
                <c:pt idx="210">
                  <c:v>209751.58399270949</c:v>
                </c:pt>
                <c:pt idx="211">
                  <c:v>224900.56039354054</c:v>
                </c:pt>
                <c:pt idx="212">
                  <c:v>233695.06951185295</c:v>
                </c:pt>
                <c:pt idx="213">
                  <c:v>220311.61326177986</c:v>
                </c:pt>
                <c:pt idx="214">
                  <c:v>217497.33260105355</c:v>
                </c:pt>
                <c:pt idx="215">
                  <c:v>217712.5823183028</c:v>
                </c:pt>
                <c:pt idx="216">
                  <c:v>243341.19883003016</c:v>
                </c:pt>
                <c:pt idx="217">
                  <c:v>235217.75480761274</c:v>
                </c:pt>
                <c:pt idx="218">
                  <c:v>231271.19308254862</c:v>
                </c:pt>
                <c:pt idx="219">
                  <c:v>230165.25765607879</c:v>
                </c:pt>
                <c:pt idx="220">
                  <c:v>232000.49933416437</c:v>
                </c:pt>
                <c:pt idx="221">
                  <c:v>250554.3337632044</c:v>
                </c:pt>
                <c:pt idx="222">
                  <c:v>228203.97394468536</c:v>
                </c:pt>
                <c:pt idx="223">
                  <c:v>260044.54451410394</c:v>
                </c:pt>
                <c:pt idx="224">
                  <c:v>250697.11482356451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C-4442-A4DA-3736F29CD8FB}"/>
            </c:ext>
          </c:extLst>
        </c:ser>
        <c:ser>
          <c:idx val="1"/>
          <c:order val="1"/>
          <c:tx>
            <c:strRef>
              <c:f>'daily-predicted-data'!$CQ$1</c:f>
              <c:strCache>
                <c:ptCount val="1"/>
                <c:pt idx="0">
                  <c:v>Rolling 20d Actual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'daily-predicted-data'!$A$23:$A$255</c:f>
              <c:numCache>
                <c:formatCode>m/d/yyyy</c:formatCode>
                <c:ptCount val="233"/>
                <c:pt idx="0">
                  <c:v>43864</c:v>
                </c:pt>
                <c:pt idx="1">
                  <c:v>43865</c:v>
                </c:pt>
                <c:pt idx="2">
                  <c:v>43866</c:v>
                </c:pt>
                <c:pt idx="3">
                  <c:v>43867</c:v>
                </c:pt>
                <c:pt idx="4">
                  <c:v>43868</c:v>
                </c:pt>
                <c:pt idx="5">
                  <c:v>43871</c:v>
                </c:pt>
                <c:pt idx="6">
                  <c:v>43872</c:v>
                </c:pt>
                <c:pt idx="7">
                  <c:v>43873</c:v>
                </c:pt>
                <c:pt idx="8">
                  <c:v>43874</c:v>
                </c:pt>
                <c:pt idx="9">
                  <c:v>43875</c:v>
                </c:pt>
                <c:pt idx="10">
                  <c:v>43879</c:v>
                </c:pt>
                <c:pt idx="11">
                  <c:v>43880</c:v>
                </c:pt>
                <c:pt idx="12">
                  <c:v>43881</c:v>
                </c:pt>
                <c:pt idx="13">
                  <c:v>43882</c:v>
                </c:pt>
                <c:pt idx="14">
                  <c:v>43885</c:v>
                </c:pt>
                <c:pt idx="15">
                  <c:v>43886</c:v>
                </c:pt>
                <c:pt idx="16">
                  <c:v>43887</c:v>
                </c:pt>
                <c:pt idx="17">
                  <c:v>43888</c:v>
                </c:pt>
                <c:pt idx="18">
                  <c:v>43889</c:v>
                </c:pt>
                <c:pt idx="19">
                  <c:v>43892</c:v>
                </c:pt>
                <c:pt idx="20">
                  <c:v>43893</c:v>
                </c:pt>
                <c:pt idx="21">
                  <c:v>43894</c:v>
                </c:pt>
                <c:pt idx="22">
                  <c:v>43895</c:v>
                </c:pt>
                <c:pt idx="23">
                  <c:v>43896</c:v>
                </c:pt>
                <c:pt idx="24">
                  <c:v>43899</c:v>
                </c:pt>
                <c:pt idx="25">
                  <c:v>43900</c:v>
                </c:pt>
                <c:pt idx="26">
                  <c:v>43901</c:v>
                </c:pt>
                <c:pt idx="27">
                  <c:v>43902</c:v>
                </c:pt>
                <c:pt idx="28">
                  <c:v>43903</c:v>
                </c:pt>
                <c:pt idx="29">
                  <c:v>43906</c:v>
                </c:pt>
                <c:pt idx="30">
                  <c:v>43907</c:v>
                </c:pt>
                <c:pt idx="31">
                  <c:v>43908</c:v>
                </c:pt>
                <c:pt idx="32">
                  <c:v>43909</c:v>
                </c:pt>
                <c:pt idx="33">
                  <c:v>43910</c:v>
                </c:pt>
                <c:pt idx="34">
                  <c:v>43913</c:v>
                </c:pt>
                <c:pt idx="35">
                  <c:v>43914</c:v>
                </c:pt>
                <c:pt idx="36">
                  <c:v>43915</c:v>
                </c:pt>
                <c:pt idx="37">
                  <c:v>43916</c:v>
                </c:pt>
                <c:pt idx="38">
                  <c:v>43917</c:v>
                </c:pt>
                <c:pt idx="39">
                  <c:v>43920</c:v>
                </c:pt>
                <c:pt idx="40">
                  <c:v>43921</c:v>
                </c:pt>
                <c:pt idx="41">
                  <c:v>43922</c:v>
                </c:pt>
                <c:pt idx="42">
                  <c:v>43923</c:v>
                </c:pt>
                <c:pt idx="43">
                  <c:v>43924</c:v>
                </c:pt>
                <c:pt idx="44">
                  <c:v>43927</c:v>
                </c:pt>
                <c:pt idx="45">
                  <c:v>43928</c:v>
                </c:pt>
                <c:pt idx="46">
                  <c:v>43929</c:v>
                </c:pt>
                <c:pt idx="47">
                  <c:v>43930</c:v>
                </c:pt>
                <c:pt idx="48">
                  <c:v>43931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43941</c:v>
                </c:pt>
                <c:pt idx="55">
                  <c:v>43942</c:v>
                </c:pt>
                <c:pt idx="56">
                  <c:v>43943</c:v>
                </c:pt>
                <c:pt idx="57">
                  <c:v>43944</c:v>
                </c:pt>
                <c:pt idx="58">
                  <c:v>43945</c:v>
                </c:pt>
                <c:pt idx="59">
                  <c:v>43948</c:v>
                </c:pt>
                <c:pt idx="60">
                  <c:v>43949</c:v>
                </c:pt>
                <c:pt idx="61">
                  <c:v>43950</c:v>
                </c:pt>
                <c:pt idx="62">
                  <c:v>43951</c:v>
                </c:pt>
                <c:pt idx="63">
                  <c:v>43952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43969</c:v>
                </c:pt>
                <c:pt idx="75">
                  <c:v>43970</c:v>
                </c:pt>
                <c:pt idx="76">
                  <c:v>43971</c:v>
                </c:pt>
                <c:pt idx="77">
                  <c:v>43972</c:v>
                </c:pt>
                <c:pt idx="78">
                  <c:v>43973</c:v>
                </c:pt>
                <c:pt idx="79">
                  <c:v>43977</c:v>
                </c:pt>
                <c:pt idx="80">
                  <c:v>43978</c:v>
                </c:pt>
                <c:pt idx="81">
                  <c:v>43979</c:v>
                </c:pt>
                <c:pt idx="82">
                  <c:v>43980</c:v>
                </c:pt>
                <c:pt idx="83">
                  <c:v>43983</c:v>
                </c:pt>
                <c:pt idx="84">
                  <c:v>43984</c:v>
                </c:pt>
                <c:pt idx="85">
                  <c:v>43985</c:v>
                </c:pt>
                <c:pt idx="86">
                  <c:v>43986</c:v>
                </c:pt>
                <c:pt idx="87">
                  <c:v>43987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44011</c:v>
                </c:pt>
                <c:pt idx="104">
                  <c:v>44012</c:v>
                </c:pt>
                <c:pt idx="105">
                  <c:v>44013</c:v>
                </c:pt>
                <c:pt idx="106">
                  <c:v>44014</c:v>
                </c:pt>
                <c:pt idx="107">
                  <c:v>44015</c:v>
                </c:pt>
                <c:pt idx="108">
                  <c:v>44018</c:v>
                </c:pt>
                <c:pt idx="109">
                  <c:v>44019</c:v>
                </c:pt>
                <c:pt idx="110">
                  <c:v>44020</c:v>
                </c:pt>
                <c:pt idx="111">
                  <c:v>44021</c:v>
                </c:pt>
                <c:pt idx="112">
                  <c:v>44022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44032</c:v>
                </c:pt>
                <c:pt idx="119">
                  <c:v>44033</c:v>
                </c:pt>
                <c:pt idx="120">
                  <c:v>44034</c:v>
                </c:pt>
                <c:pt idx="121">
                  <c:v>44035</c:v>
                </c:pt>
                <c:pt idx="122">
                  <c:v>44036</c:v>
                </c:pt>
                <c:pt idx="123">
                  <c:v>44039</c:v>
                </c:pt>
                <c:pt idx="124">
                  <c:v>44040</c:v>
                </c:pt>
                <c:pt idx="125">
                  <c:v>44041</c:v>
                </c:pt>
                <c:pt idx="126">
                  <c:v>44042</c:v>
                </c:pt>
                <c:pt idx="127">
                  <c:v>44043</c:v>
                </c:pt>
                <c:pt idx="128">
                  <c:v>44046</c:v>
                </c:pt>
                <c:pt idx="129">
                  <c:v>44047</c:v>
                </c:pt>
                <c:pt idx="130">
                  <c:v>44048</c:v>
                </c:pt>
                <c:pt idx="131">
                  <c:v>44049</c:v>
                </c:pt>
                <c:pt idx="132">
                  <c:v>44050</c:v>
                </c:pt>
                <c:pt idx="133">
                  <c:v>44053</c:v>
                </c:pt>
                <c:pt idx="134">
                  <c:v>44054</c:v>
                </c:pt>
                <c:pt idx="135">
                  <c:v>44055</c:v>
                </c:pt>
                <c:pt idx="136">
                  <c:v>44056</c:v>
                </c:pt>
                <c:pt idx="137">
                  <c:v>44057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44067</c:v>
                </c:pt>
                <c:pt idx="144">
                  <c:v>44068</c:v>
                </c:pt>
                <c:pt idx="145">
                  <c:v>44069</c:v>
                </c:pt>
                <c:pt idx="146">
                  <c:v>44070</c:v>
                </c:pt>
                <c:pt idx="147">
                  <c:v>44071</c:v>
                </c:pt>
                <c:pt idx="148">
                  <c:v>44074</c:v>
                </c:pt>
                <c:pt idx="149">
                  <c:v>44075</c:v>
                </c:pt>
                <c:pt idx="150">
                  <c:v>44076</c:v>
                </c:pt>
                <c:pt idx="151">
                  <c:v>44077</c:v>
                </c:pt>
                <c:pt idx="152">
                  <c:v>44078</c:v>
                </c:pt>
                <c:pt idx="153">
                  <c:v>44082</c:v>
                </c:pt>
                <c:pt idx="154">
                  <c:v>44083</c:v>
                </c:pt>
                <c:pt idx="155">
                  <c:v>44084</c:v>
                </c:pt>
                <c:pt idx="156">
                  <c:v>44085</c:v>
                </c:pt>
                <c:pt idx="157">
                  <c:v>44088</c:v>
                </c:pt>
                <c:pt idx="158">
                  <c:v>44089</c:v>
                </c:pt>
                <c:pt idx="159">
                  <c:v>44090</c:v>
                </c:pt>
                <c:pt idx="160">
                  <c:v>44091</c:v>
                </c:pt>
                <c:pt idx="161">
                  <c:v>44092</c:v>
                </c:pt>
                <c:pt idx="162">
                  <c:v>44095</c:v>
                </c:pt>
                <c:pt idx="163">
                  <c:v>44096</c:v>
                </c:pt>
                <c:pt idx="164">
                  <c:v>44097</c:v>
                </c:pt>
                <c:pt idx="165">
                  <c:v>44098</c:v>
                </c:pt>
                <c:pt idx="166">
                  <c:v>44099</c:v>
                </c:pt>
                <c:pt idx="167">
                  <c:v>44102</c:v>
                </c:pt>
                <c:pt idx="168">
                  <c:v>44103</c:v>
                </c:pt>
                <c:pt idx="169">
                  <c:v>44104</c:v>
                </c:pt>
                <c:pt idx="170">
                  <c:v>44105</c:v>
                </c:pt>
                <c:pt idx="171">
                  <c:v>44106</c:v>
                </c:pt>
                <c:pt idx="172">
                  <c:v>44109</c:v>
                </c:pt>
                <c:pt idx="173">
                  <c:v>44110</c:v>
                </c:pt>
                <c:pt idx="174">
                  <c:v>44111</c:v>
                </c:pt>
                <c:pt idx="175">
                  <c:v>44112</c:v>
                </c:pt>
                <c:pt idx="176">
                  <c:v>44113</c:v>
                </c:pt>
                <c:pt idx="177">
                  <c:v>44117</c:v>
                </c:pt>
                <c:pt idx="178">
                  <c:v>44118</c:v>
                </c:pt>
                <c:pt idx="179">
                  <c:v>44119</c:v>
                </c:pt>
                <c:pt idx="180">
                  <c:v>44120</c:v>
                </c:pt>
                <c:pt idx="181">
                  <c:v>44123</c:v>
                </c:pt>
                <c:pt idx="182">
                  <c:v>44124</c:v>
                </c:pt>
                <c:pt idx="183">
                  <c:v>44125</c:v>
                </c:pt>
                <c:pt idx="184">
                  <c:v>44126</c:v>
                </c:pt>
                <c:pt idx="185">
                  <c:v>44127</c:v>
                </c:pt>
                <c:pt idx="186">
                  <c:v>44130</c:v>
                </c:pt>
                <c:pt idx="187">
                  <c:v>44131</c:v>
                </c:pt>
                <c:pt idx="188">
                  <c:v>44132</c:v>
                </c:pt>
                <c:pt idx="189">
                  <c:v>44133</c:v>
                </c:pt>
                <c:pt idx="190">
                  <c:v>44134</c:v>
                </c:pt>
                <c:pt idx="191">
                  <c:v>44137</c:v>
                </c:pt>
                <c:pt idx="192">
                  <c:v>44138</c:v>
                </c:pt>
                <c:pt idx="193">
                  <c:v>44139</c:v>
                </c:pt>
                <c:pt idx="194">
                  <c:v>44140</c:v>
                </c:pt>
                <c:pt idx="195">
                  <c:v>44141</c:v>
                </c:pt>
                <c:pt idx="196">
                  <c:v>44144</c:v>
                </c:pt>
                <c:pt idx="197">
                  <c:v>44145</c:v>
                </c:pt>
                <c:pt idx="198">
                  <c:v>44147</c:v>
                </c:pt>
                <c:pt idx="199">
                  <c:v>44148</c:v>
                </c:pt>
                <c:pt idx="200">
                  <c:v>44151</c:v>
                </c:pt>
                <c:pt idx="201">
                  <c:v>44152</c:v>
                </c:pt>
                <c:pt idx="202">
                  <c:v>44153</c:v>
                </c:pt>
                <c:pt idx="203">
                  <c:v>44154</c:v>
                </c:pt>
                <c:pt idx="204">
                  <c:v>44155</c:v>
                </c:pt>
                <c:pt idx="205">
                  <c:v>44158</c:v>
                </c:pt>
                <c:pt idx="206">
                  <c:v>44159</c:v>
                </c:pt>
                <c:pt idx="207">
                  <c:v>44160</c:v>
                </c:pt>
                <c:pt idx="208">
                  <c:v>44162</c:v>
                </c:pt>
                <c:pt idx="209">
                  <c:v>44165</c:v>
                </c:pt>
                <c:pt idx="210">
                  <c:v>44166</c:v>
                </c:pt>
                <c:pt idx="211">
                  <c:v>44167</c:v>
                </c:pt>
                <c:pt idx="212">
                  <c:v>44168</c:v>
                </c:pt>
                <c:pt idx="213">
                  <c:v>44169</c:v>
                </c:pt>
                <c:pt idx="214">
                  <c:v>44172</c:v>
                </c:pt>
                <c:pt idx="215">
                  <c:v>44173</c:v>
                </c:pt>
                <c:pt idx="216">
                  <c:v>44174</c:v>
                </c:pt>
                <c:pt idx="217">
                  <c:v>44175</c:v>
                </c:pt>
                <c:pt idx="218">
                  <c:v>44176</c:v>
                </c:pt>
                <c:pt idx="219">
                  <c:v>44179</c:v>
                </c:pt>
                <c:pt idx="220">
                  <c:v>44180</c:v>
                </c:pt>
                <c:pt idx="221">
                  <c:v>44181</c:v>
                </c:pt>
                <c:pt idx="222">
                  <c:v>44182</c:v>
                </c:pt>
              </c:numCache>
            </c:numRef>
          </c:cat>
          <c:val>
            <c:numRef>
              <c:f>'daily-predicted-data'!$CQ$21:$CQ$255</c:f>
              <c:numCache>
                <c:formatCode>"$"#,##0</c:formatCode>
                <c:ptCount val="235"/>
                <c:pt idx="0">
                  <c:v>222549</c:v>
                </c:pt>
                <c:pt idx="1">
                  <c:v>199681</c:v>
                </c:pt>
                <c:pt idx="2">
                  <c:v>227793</c:v>
                </c:pt>
                <c:pt idx="3">
                  <c:v>211812</c:v>
                </c:pt>
                <c:pt idx="4">
                  <c:v>220527</c:v>
                </c:pt>
                <c:pt idx="5">
                  <c:v>215863</c:v>
                </c:pt>
                <c:pt idx="6">
                  <c:v>221225</c:v>
                </c:pt>
                <c:pt idx="7">
                  <c:v>232623</c:v>
                </c:pt>
                <c:pt idx="8">
                  <c:v>216748</c:v>
                </c:pt>
                <c:pt idx="9">
                  <c:v>222228</c:v>
                </c:pt>
                <c:pt idx="10">
                  <c:v>212715</c:v>
                </c:pt>
                <c:pt idx="11">
                  <c:v>207568</c:v>
                </c:pt>
                <c:pt idx="12">
                  <c:v>233851</c:v>
                </c:pt>
                <c:pt idx="13">
                  <c:v>221298</c:v>
                </c:pt>
                <c:pt idx="14">
                  <c:v>227992</c:v>
                </c:pt>
                <c:pt idx="15">
                  <c:v>227115</c:v>
                </c:pt>
                <c:pt idx="16">
                  <c:v>241864</c:v>
                </c:pt>
                <c:pt idx="17">
                  <c:v>223939</c:v>
                </c:pt>
                <c:pt idx="18">
                  <c:v>231667</c:v>
                </c:pt>
                <c:pt idx="19">
                  <c:v>225692</c:v>
                </c:pt>
                <c:pt idx="20">
                  <c:v>232810</c:v>
                </c:pt>
                <c:pt idx="21">
                  <c:v>264841</c:v>
                </c:pt>
                <c:pt idx="22">
                  <c:v>231432</c:v>
                </c:pt>
                <c:pt idx="23">
                  <c:v>238779</c:v>
                </c:pt>
                <c:pt idx="24">
                  <c:v>230544</c:v>
                </c:pt>
                <c:pt idx="25">
                  <c:v>236541</c:v>
                </c:pt>
                <c:pt idx="26">
                  <c:v>254976</c:v>
                </c:pt>
                <c:pt idx="27">
                  <c:v>238188</c:v>
                </c:pt>
                <c:pt idx="28">
                  <c:v>245308</c:v>
                </c:pt>
                <c:pt idx="29">
                  <c:v>240101</c:v>
                </c:pt>
                <c:pt idx="30">
                  <c:v>248271</c:v>
                </c:pt>
                <c:pt idx="31">
                  <c:v>281356</c:v>
                </c:pt>
                <c:pt idx="32">
                  <c:v>250336</c:v>
                </c:pt>
                <c:pt idx="33">
                  <c:v>254980</c:v>
                </c:pt>
                <c:pt idx="34">
                  <c:v>245916</c:v>
                </c:pt>
                <c:pt idx="35">
                  <c:v>245467</c:v>
                </c:pt>
                <c:pt idx="36">
                  <c:v>241954</c:v>
                </c:pt>
                <c:pt idx="37">
                  <c:v>241145</c:v>
                </c:pt>
                <c:pt idx="38">
                  <c:v>239042</c:v>
                </c:pt>
                <c:pt idx="39">
                  <c:v>238149</c:v>
                </c:pt>
                <c:pt idx="40">
                  <c:v>234272</c:v>
                </c:pt>
                <c:pt idx="41">
                  <c:v>209285</c:v>
                </c:pt>
                <c:pt idx="42">
                  <c:v>207562</c:v>
                </c:pt>
                <c:pt idx="43">
                  <c:v>220002</c:v>
                </c:pt>
                <c:pt idx="44">
                  <c:v>223405</c:v>
                </c:pt>
                <c:pt idx="45">
                  <c:v>225452</c:v>
                </c:pt>
                <c:pt idx="46">
                  <c:v>214712</c:v>
                </c:pt>
                <c:pt idx="47">
                  <c:v>213597</c:v>
                </c:pt>
                <c:pt idx="48">
                  <c:v>211098</c:v>
                </c:pt>
                <c:pt idx="49">
                  <c:v>210206</c:v>
                </c:pt>
                <c:pt idx="50">
                  <c:v>205275</c:v>
                </c:pt>
                <c:pt idx="51">
                  <c:v>175556</c:v>
                </c:pt>
                <c:pt idx="52">
                  <c:v>174340</c:v>
                </c:pt>
                <c:pt idx="53">
                  <c:v>174927</c:v>
                </c:pt>
                <c:pt idx="54">
                  <c:v>178279</c:v>
                </c:pt>
                <c:pt idx="55">
                  <c:v>183071</c:v>
                </c:pt>
                <c:pt idx="56">
                  <c:v>178254</c:v>
                </c:pt>
                <c:pt idx="57">
                  <c:v>178460</c:v>
                </c:pt>
                <c:pt idx="58">
                  <c:v>178928</c:v>
                </c:pt>
                <c:pt idx="59">
                  <c:v>178250</c:v>
                </c:pt>
                <c:pt idx="60">
                  <c:v>177088</c:v>
                </c:pt>
                <c:pt idx="61">
                  <c:v>173002</c:v>
                </c:pt>
                <c:pt idx="62">
                  <c:v>170788</c:v>
                </c:pt>
                <c:pt idx="63">
                  <c:v>155063</c:v>
                </c:pt>
                <c:pt idx="64">
                  <c:v>152283</c:v>
                </c:pt>
                <c:pt idx="65">
                  <c:v>163171</c:v>
                </c:pt>
                <c:pt idx="66">
                  <c:v>164854</c:v>
                </c:pt>
                <c:pt idx="67">
                  <c:v>165404</c:v>
                </c:pt>
                <c:pt idx="68">
                  <c:v>167556</c:v>
                </c:pt>
                <c:pt idx="69">
                  <c:v>167157</c:v>
                </c:pt>
                <c:pt idx="70">
                  <c:v>167167</c:v>
                </c:pt>
                <c:pt idx="71">
                  <c:v>166604</c:v>
                </c:pt>
                <c:pt idx="72">
                  <c:v>167207</c:v>
                </c:pt>
                <c:pt idx="73">
                  <c:v>163575</c:v>
                </c:pt>
                <c:pt idx="74">
                  <c:v>159853</c:v>
                </c:pt>
                <c:pt idx="75">
                  <c:v>155314</c:v>
                </c:pt>
                <c:pt idx="76">
                  <c:v>162877</c:v>
                </c:pt>
                <c:pt idx="77">
                  <c:v>163860</c:v>
                </c:pt>
                <c:pt idx="78">
                  <c:v>164803</c:v>
                </c:pt>
                <c:pt idx="79">
                  <c:v>165159</c:v>
                </c:pt>
                <c:pt idx="80">
                  <c:v>165265</c:v>
                </c:pt>
                <c:pt idx="81">
                  <c:v>166025</c:v>
                </c:pt>
                <c:pt idx="82">
                  <c:v>167692</c:v>
                </c:pt>
                <c:pt idx="83">
                  <c:v>167763</c:v>
                </c:pt>
                <c:pt idx="84">
                  <c:v>172073</c:v>
                </c:pt>
                <c:pt idx="85">
                  <c:v>177366</c:v>
                </c:pt>
                <c:pt idx="86">
                  <c:v>166062</c:v>
                </c:pt>
                <c:pt idx="87">
                  <c:v>174971</c:v>
                </c:pt>
                <c:pt idx="88">
                  <c:v>167538</c:v>
                </c:pt>
                <c:pt idx="89">
                  <c:v>171021</c:v>
                </c:pt>
                <c:pt idx="90">
                  <c:v>177577</c:v>
                </c:pt>
                <c:pt idx="91">
                  <c:v>167702</c:v>
                </c:pt>
                <c:pt idx="92">
                  <c:v>173576</c:v>
                </c:pt>
                <c:pt idx="93">
                  <c:v>169686</c:v>
                </c:pt>
                <c:pt idx="94">
                  <c:v>174151</c:v>
                </c:pt>
                <c:pt idx="95">
                  <c:v>184093</c:v>
                </c:pt>
                <c:pt idx="96">
                  <c:v>171676</c:v>
                </c:pt>
                <c:pt idx="97">
                  <c:v>176863</c:v>
                </c:pt>
                <c:pt idx="98">
                  <c:v>170151</c:v>
                </c:pt>
                <c:pt idx="99">
                  <c:v>175224</c:v>
                </c:pt>
                <c:pt idx="100">
                  <c:v>181962</c:v>
                </c:pt>
                <c:pt idx="101">
                  <c:v>170557</c:v>
                </c:pt>
                <c:pt idx="102">
                  <c:v>174542</c:v>
                </c:pt>
                <c:pt idx="103">
                  <c:v>169340</c:v>
                </c:pt>
                <c:pt idx="104">
                  <c:v>168567</c:v>
                </c:pt>
                <c:pt idx="105">
                  <c:v>156396</c:v>
                </c:pt>
                <c:pt idx="106">
                  <c:v>154623</c:v>
                </c:pt>
                <c:pt idx="107">
                  <c:v>164717</c:v>
                </c:pt>
                <c:pt idx="108">
                  <c:v>171831</c:v>
                </c:pt>
                <c:pt idx="109">
                  <c:v>171686</c:v>
                </c:pt>
                <c:pt idx="110">
                  <c:v>172422</c:v>
                </c:pt>
                <c:pt idx="111">
                  <c:v>172813</c:v>
                </c:pt>
                <c:pt idx="112">
                  <c:v>173207</c:v>
                </c:pt>
                <c:pt idx="113">
                  <c:v>172604</c:v>
                </c:pt>
                <c:pt idx="114">
                  <c:v>174140</c:v>
                </c:pt>
                <c:pt idx="115">
                  <c:v>171018</c:v>
                </c:pt>
                <c:pt idx="116">
                  <c:v>163572</c:v>
                </c:pt>
                <c:pt idx="117">
                  <c:v>170372</c:v>
                </c:pt>
                <c:pt idx="118">
                  <c:v>178499</c:v>
                </c:pt>
                <c:pt idx="119">
                  <c:v>176335</c:v>
                </c:pt>
                <c:pt idx="120">
                  <c:v>176177</c:v>
                </c:pt>
                <c:pt idx="121">
                  <c:v>176395</c:v>
                </c:pt>
                <c:pt idx="122">
                  <c:v>178347</c:v>
                </c:pt>
                <c:pt idx="123">
                  <c:v>178297</c:v>
                </c:pt>
                <c:pt idx="124">
                  <c:v>178137</c:v>
                </c:pt>
                <c:pt idx="125">
                  <c:v>178208</c:v>
                </c:pt>
                <c:pt idx="126">
                  <c:v>175245</c:v>
                </c:pt>
                <c:pt idx="127">
                  <c:v>161768</c:v>
                </c:pt>
                <c:pt idx="128">
                  <c:v>155153</c:v>
                </c:pt>
                <c:pt idx="129">
                  <c:v>158076</c:v>
                </c:pt>
                <c:pt idx="130">
                  <c:v>175313</c:v>
                </c:pt>
                <c:pt idx="131">
                  <c:v>176041</c:v>
                </c:pt>
                <c:pt idx="132">
                  <c:v>177505</c:v>
                </c:pt>
                <c:pt idx="133">
                  <c:v>177465</c:v>
                </c:pt>
                <c:pt idx="134">
                  <c:v>176152</c:v>
                </c:pt>
                <c:pt idx="135">
                  <c:v>175507</c:v>
                </c:pt>
                <c:pt idx="136">
                  <c:v>175290</c:v>
                </c:pt>
                <c:pt idx="137">
                  <c:v>168075</c:v>
                </c:pt>
                <c:pt idx="138">
                  <c:v>159397</c:v>
                </c:pt>
                <c:pt idx="139">
                  <c:v>160699</c:v>
                </c:pt>
                <c:pt idx="140">
                  <c:v>172517</c:v>
                </c:pt>
                <c:pt idx="141">
                  <c:v>172300</c:v>
                </c:pt>
                <c:pt idx="142">
                  <c:v>172825</c:v>
                </c:pt>
                <c:pt idx="143">
                  <c:v>173201</c:v>
                </c:pt>
                <c:pt idx="144">
                  <c:v>172901</c:v>
                </c:pt>
                <c:pt idx="145">
                  <c:v>173297</c:v>
                </c:pt>
                <c:pt idx="146">
                  <c:v>173355</c:v>
                </c:pt>
                <c:pt idx="147">
                  <c:v>173990</c:v>
                </c:pt>
                <c:pt idx="148">
                  <c:v>173735</c:v>
                </c:pt>
                <c:pt idx="149">
                  <c:v>170652</c:v>
                </c:pt>
                <c:pt idx="150">
                  <c:v>155193</c:v>
                </c:pt>
                <c:pt idx="151">
                  <c:v>167850</c:v>
                </c:pt>
                <c:pt idx="152">
                  <c:v>169128</c:v>
                </c:pt>
                <c:pt idx="153">
                  <c:v>170764</c:v>
                </c:pt>
                <c:pt idx="154">
                  <c:v>173591</c:v>
                </c:pt>
                <c:pt idx="155">
                  <c:v>174998</c:v>
                </c:pt>
                <c:pt idx="156">
                  <c:v>175888</c:v>
                </c:pt>
                <c:pt idx="157">
                  <c:v>175243</c:v>
                </c:pt>
                <c:pt idx="158">
                  <c:v>179285</c:v>
                </c:pt>
                <c:pt idx="159">
                  <c:v>187414</c:v>
                </c:pt>
                <c:pt idx="160">
                  <c:v>169295</c:v>
                </c:pt>
                <c:pt idx="161">
                  <c:v>183898</c:v>
                </c:pt>
                <c:pt idx="162">
                  <c:v>176904</c:v>
                </c:pt>
                <c:pt idx="163">
                  <c:v>183605</c:v>
                </c:pt>
                <c:pt idx="164">
                  <c:v>191398</c:v>
                </c:pt>
                <c:pt idx="165">
                  <c:v>177345</c:v>
                </c:pt>
                <c:pt idx="166">
                  <c:v>183316</c:v>
                </c:pt>
                <c:pt idx="167">
                  <c:v>177009</c:v>
                </c:pt>
                <c:pt idx="168">
                  <c:v>180126</c:v>
                </c:pt>
                <c:pt idx="169">
                  <c:v>188290</c:v>
                </c:pt>
                <c:pt idx="170">
                  <c:v>175530</c:v>
                </c:pt>
                <c:pt idx="171">
                  <c:v>169881</c:v>
                </c:pt>
                <c:pt idx="172">
                  <c:v>175213</c:v>
                </c:pt>
                <c:pt idx="173">
                  <c:v>183781</c:v>
                </c:pt>
                <c:pt idx="174">
                  <c:v>189402</c:v>
                </c:pt>
                <c:pt idx="175">
                  <c:v>174983</c:v>
                </c:pt>
                <c:pt idx="176">
                  <c:v>181304</c:v>
                </c:pt>
                <c:pt idx="177">
                  <c:v>176586</c:v>
                </c:pt>
                <c:pt idx="178">
                  <c:v>176122</c:v>
                </c:pt>
                <c:pt idx="179">
                  <c:v>175391</c:v>
                </c:pt>
                <c:pt idx="180">
                  <c:v>172955</c:v>
                </c:pt>
                <c:pt idx="181">
                  <c:v>167486</c:v>
                </c:pt>
                <c:pt idx="182">
                  <c:v>182241</c:v>
                </c:pt>
                <c:pt idx="183">
                  <c:v>189300</c:v>
                </c:pt>
                <c:pt idx="184">
                  <c:v>176310</c:v>
                </c:pt>
                <c:pt idx="185">
                  <c:v>184349</c:v>
                </c:pt>
                <c:pt idx="186">
                  <c:v>178617</c:v>
                </c:pt>
                <c:pt idx="187">
                  <c:v>182998</c:v>
                </c:pt>
                <c:pt idx="188">
                  <c:v>190835</c:v>
                </c:pt>
                <c:pt idx="189">
                  <c:v>179313</c:v>
                </c:pt>
                <c:pt idx="190">
                  <c:v>184462</c:v>
                </c:pt>
                <c:pt idx="191">
                  <c:v>177079</c:v>
                </c:pt>
                <c:pt idx="192">
                  <c:v>169699</c:v>
                </c:pt>
                <c:pt idx="193">
                  <c:v>189058</c:v>
                </c:pt>
                <c:pt idx="194">
                  <c:v>178807</c:v>
                </c:pt>
                <c:pt idx="195">
                  <c:v>186435</c:v>
                </c:pt>
                <c:pt idx="196">
                  <c:v>178469</c:v>
                </c:pt>
                <c:pt idx="197">
                  <c:v>181915</c:v>
                </c:pt>
                <c:pt idx="198">
                  <c:v>189395</c:v>
                </c:pt>
                <c:pt idx="199">
                  <c:v>177718</c:v>
                </c:pt>
                <c:pt idx="200">
                  <c:v>184338</c:v>
                </c:pt>
                <c:pt idx="201">
                  <c:v>182012</c:v>
                </c:pt>
                <c:pt idx="202">
                  <c:v>192130</c:v>
                </c:pt>
                <c:pt idx="203">
                  <c:v>178710</c:v>
                </c:pt>
                <c:pt idx="204">
                  <c:v>186960</c:v>
                </c:pt>
                <c:pt idx="205">
                  <c:v>179443</c:v>
                </c:pt>
                <c:pt idx="206">
                  <c:v>183677</c:v>
                </c:pt>
                <c:pt idx="207">
                  <c:v>191811</c:v>
                </c:pt>
                <c:pt idx="208">
                  <c:v>180615</c:v>
                </c:pt>
                <c:pt idx="209">
                  <c:v>188589</c:v>
                </c:pt>
                <c:pt idx="210">
                  <c:v>190605</c:v>
                </c:pt>
                <c:pt idx="211">
                  <c:v>204265</c:v>
                </c:pt>
                <c:pt idx="212">
                  <c:v>211271</c:v>
                </c:pt>
                <c:pt idx="213">
                  <c:v>190783</c:v>
                </c:pt>
                <c:pt idx="214">
                  <c:v>190173</c:v>
                </c:pt>
                <c:pt idx="215">
                  <c:v>189297</c:v>
                </c:pt>
                <c:pt idx="216">
                  <c:v>201169</c:v>
                </c:pt>
                <c:pt idx="217">
                  <c:v>197957</c:v>
                </c:pt>
                <c:pt idx="218">
                  <c:v>193293</c:v>
                </c:pt>
                <c:pt idx="219">
                  <c:v>195578</c:v>
                </c:pt>
                <c:pt idx="220">
                  <c:v>195007</c:v>
                </c:pt>
                <c:pt idx="221">
                  <c:v>204597</c:v>
                </c:pt>
                <c:pt idx="222">
                  <c:v>186004</c:v>
                </c:pt>
                <c:pt idx="223">
                  <c:v>204100</c:v>
                </c:pt>
                <c:pt idx="224">
                  <c:v>198604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C-4442-A4DA-3736F29CD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587416"/>
        <c:axId val="1037582496"/>
      </c:lineChart>
      <c:dateAx>
        <c:axId val="10375874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582496"/>
        <c:crosses val="autoZero"/>
        <c:auto val="1"/>
        <c:lblOffset val="100"/>
        <c:baseTimeUnit val="days"/>
      </c:dateAx>
      <c:valAx>
        <c:axId val="10375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58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506605424321959"/>
          <c:y val="0.57002260134149885"/>
          <c:w val="0.37320122484689416"/>
          <c:h val="0.166088509769612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Receipts as % 12/2019 forecast (trailing 20d)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Receipts as % forecast trailing 20d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'daily-predicted-data'!$A$23:$A$255</c:f>
              <c:numCache>
                <c:formatCode>m/d/yyyy</c:formatCode>
                <c:ptCount val="233"/>
                <c:pt idx="0">
                  <c:v>43864</c:v>
                </c:pt>
                <c:pt idx="1">
                  <c:v>43865</c:v>
                </c:pt>
                <c:pt idx="2">
                  <c:v>43866</c:v>
                </c:pt>
                <c:pt idx="3">
                  <c:v>43867</c:v>
                </c:pt>
                <c:pt idx="4">
                  <c:v>43868</c:v>
                </c:pt>
                <c:pt idx="5">
                  <c:v>43871</c:v>
                </c:pt>
                <c:pt idx="6">
                  <c:v>43872</c:v>
                </c:pt>
                <c:pt idx="7">
                  <c:v>43873</c:v>
                </c:pt>
                <c:pt idx="8">
                  <c:v>43874</c:v>
                </c:pt>
                <c:pt idx="9">
                  <c:v>43875</c:v>
                </c:pt>
                <c:pt idx="10">
                  <c:v>43879</c:v>
                </c:pt>
                <c:pt idx="11">
                  <c:v>43880</c:v>
                </c:pt>
                <c:pt idx="12">
                  <c:v>43881</c:v>
                </c:pt>
                <c:pt idx="13">
                  <c:v>43882</c:v>
                </c:pt>
                <c:pt idx="14">
                  <c:v>43885</c:v>
                </c:pt>
                <c:pt idx="15">
                  <c:v>43886</c:v>
                </c:pt>
                <c:pt idx="16">
                  <c:v>43887</c:v>
                </c:pt>
                <c:pt idx="17">
                  <c:v>43888</c:v>
                </c:pt>
                <c:pt idx="18">
                  <c:v>43889</c:v>
                </c:pt>
                <c:pt idx="19">
                  <c:v>43892</c:v>
                </c:pt>
                <c:pt idx="20">
                  <c:v>43893</c:v>
                </c:pt>
                <c:pt idx="21">
                  <c:v>43894</c:v>
                </c:pt>
                <c:pt idx="22">
                  <c:v>43895</c:v>
                </c:pt>
                <c:pt idx="23">
                  <c:v>43896</c:v>
                </c:pt>
                <c:pt idx="24">
                  <c:v>43899</c:v>
                </c:pt>
                <c:pt idx="25">
                  <c:v>43900</c:v>
                </c:pt>
                <c:pt idx="26">
                  <c:v>43901</c:v>
                </c:pt>
                <c:pt idx="27">
                  <c:v>43902</c:v>
                </c:pt>
                <c:pt idx="28">
                  <c:v>43903</c:v>
                </c:pt>
                <c:pt idx="29">
                  <c:v>43906</c:v>
                </c:pt>
                <c:pt idx="30">
                  <c:v>43907</c:v>
                </c:pt>
                <c:pt idx="31">
                  <c:v>43908</c:v>
                </c:pt>
                <c:pt idx="32">
                  <c:v>43909</c:v>
                </c:pt>
                <c:pt idx="33">
                  <c:v>43910</c:v>
                </c:pt>
                <c:pt idx="34">
                  <c:v>43913</c:v>
                </c:pt>
                <c:pt idx="35">
                  <c:v>43914</c:v>
                </c:pt>
                <c:pt idx="36">
                  <c:v>43915</c:v>
                </c:pt>
                <c:pt idx="37">
                  <c:v>43916</c:v>
                </c:pt>
                <c:pt idx="38">
                  <c:v>43917</c:v>
                </c:pt>
                <c:pt idx="39">
                  <c:v>43920</c:v>
                </c:pt>
                <c:pt idx="40">
                  <c:v>43921</c:v>
                </c:pt>
                <c:pt idx="41">
                  <c:v>43922</c:v>
                </c:pt>
                <c:pt idx="42">
                  <c:v>43923</c:v>
                </c:pt>
                <c:pt idx="43">
                  <c:v>43924</c:v>
                </c:pt>
                <c:pt idx="44">
                  <c:v>43927</c:v>
                </c:pt>
                <c:pt idx="45">
                  <c:v>43928</c:v>
                </c:pt>
                <c:pt idx="46">
                  <c:v>43929</c:v>
                </c:pt>
                <c:pt idx="47">
                  <c:v>43930</c:v>
                </c:pt>
                <c:pt idx="48">
                  <c:v>43931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43941</c:v>
                </c:pt>
                <c:pt idx="55">
                  <c:v>43942</c:v>
                </c:pt>
                <c:pt idx="56">
                  <c:v>43943</c:v>
                </c:pt>
                <c:pt idx="57">
                  <c:v>43944</c:v>
                </c:pt>
                <c:pt idx="58">
                  <c:v>43945</c:v>
                </c:pt>
                <c:pt idx="59">
                  <c:v>43948</c:v>
                </c:pt>
                <c:pt idx="60">
                  <c:v>43949</c:v>
                </c:pt>
                <c:pt idx="61">
                  <c:v>43950</c:v>
                </c:pt>
                <c:pt idx="62">
                  <c:v>43951</c:v>
                </c:pt>
                <c:pt idx="63">
                  <c:v>43952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43969</c:v>
                </c:pt>
                <c:pt idx="75">
                  <c:v>43970</c:v>
                </c:pt>
                <c:pt idx="76">
                  <c:v>43971</c:v>
                </c:pt>
                <c:pt idx="77">
                  <c:v>43972</c:v>
                </c:pt>
                <c:pt idx="78">
                  <c:v>43973</c:v>
                </c:pt>
                <c:pt idx="79">
                  <c:v>43977</c:v>
                </c:pt>
                <c:pt idx="80">
                  <c:v>43978</c:v>
                </c:pt>
                <c:pt idx="81">
                  <c:v>43979</c:v>
                </c:pt>
                <c:pt idx="82">
                  <c:v>43980</c:v>
                </c:pt>
                <c:pt idx="83">
                  <c:v>43983</c:v>
                </c:pt>
                <c:pt idx="84">
                  <c:v>43984</c:v>
                </c:pt>
                <c:pt idx="85">
                  <c:v>43985</c:v>
                </c:pt>
                <c:pt idx="86">
                  <c:v>43986</c:v>
                </c:pt>
                <c:pt idx="87">
                  <c:v>43987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44011</c:v>
                </c:pt>
                <c:pt idx="104">
                  <c:v>44012</c:v>
                </c:pt>
                <c:pt idx="105">
                  <c:v>44013</c:v>
                </c:pt>
                <c:pt idx="106">
                  <c:v>44014</c:v>
                </c:pt>
                <c:pt idx="107">
                  <c:v>44015</c:v>
                </c:pt>
                <c:pt idx="108">
                  <c:v>44018</c:v>
                </c:pt>
                <c:pt idx="109">
                  <c:v>44019</c:v>
                </c:pt>
                <c:pt idx="110">
                  <c:v>44020</c:v>
                </c:pt>
                <c:pt idx="111">
                  <c:v>44021</c:v>
                </c:pt>
                <c:pt idx="112">
                  <c:v>44022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44032</c:v>
                </c:pt>
                <c:pt idx="119">
                  <c:v>44033</c:v>
                </c:pt>
                <c:pt idx="120">
                  <c:v>44034</c:v>
                </c:pt>
                <c:pt idx="121">
                  <c:v>44035</c:v>
                </c:pt>
                <c:pt idx="122">
                  <c:v>44036</c:v>
                </c:pt>
                <c:pt idx="123">
                  <c:v>44039</c:v>
                </c:pt>
                <c:pt idx="124">
                  <c:v>44040</c:v>
                </c:pt>
                <c:pt idx="125">
                  <c:v>44041</c:v>
                </c:pt>
                <c:pt idx="126">
                  <c:v>44042</c:v>
                </c:pt>
                <c:pt idx="127">
                  <c:v>44043</c:v>
                </c:pt>
                <c:pt idx="128">
                  <c:v>44046</c:v>
                </c:pt>
                <c:pt idx="129">
                  <c:v>44047</c:v>
                </c:pt>
                <c:pt idx="130">
                  <c:v>44048</c:v>
                </c:pt>
                <c:pt idx="131">
                  <c:v>44049</c:v>
                </c:pt>
                <c:pt idx="132">
                  <c:v>44050</c:v>
                </c:pt>
                <c:pt idx="133">
                  <c:v>44053</c:v>
                </c:pt>
                <c:pt idx="134">
                  <c:v>44054</c:v>
                </c:pt>
                <c:pt idx="135">
                  <c:v>44055</c:v>
                </c:pt>
                <c:pt idx="136">
                  <c:v>44056</c:v>
                </c:pt>
                <c:pt idx="137">
                  <c:v>44057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44067</c:v>
                </c:pt>
                <c:pt idx="144">
                  <c:v>44068</c:v>
                </c:pt>
                <c:pt idx="145">
                  <c:v>44069</c:v>
                </c:pt>
                <c:pt idx="146">
                  <c:v>44070</c:v>
                </c:pt>
                <c:pt idx="147">
                  <c:v>44071</c:v>
                </c:pt>
                <c:pt idx="148">
                  <c:v>44074</c:v>
                </c:pt>
                <c:pt idx="149">
                  <c:v>44075</c:v>
                </c:pt>
                <c:pt idx="150">
                  <c:v>44076</c:v>
                </c:pt>
                <c:pt idx="151">
                  <c:v>44077</c:v>
                </c:pt>
                <c:pt idx="152">
                  <c:v>44078</c:v>
                </c:pt>
                <c:pt idx="153">
                  <c:v>44082</c:v>
                </c:pt>
                <c:pt idx="154">
                  <c:v>44083</c:v>
                </c:pt>
                <c:pt idx="155">
                  <c:v>44084</c:v>
                </c:pt>
                <c:pt idx="156">
                  <c:v>44085</c:v>
                </c:pt>
                <c:pt idx="157">
                  <c:v>44088</c:v>
                </c:pt>
                <c:pt idx="158">
                  <c:v>44089</c:v>
                </c:pt>
                <c:pt idx="159">
                  <c:v>44090</c:v>
                </c:pt>
                <c:pt idx="160">
                  <c:v>44091</c:v>
                </c:pt>
                <c:pt idx="161">
                  <c:v>44092</c:v>
                </c:pt>
                <c:pt idx="162">
                  <c:v>44095</c:v>
                </c:pt>
                <c:pt idx="163">
                  <c:v>44096</c:v>
                </c:pt>
                <c:pt idx="164">
                  <c:v>44097</c:v>
                </c:pt>
                <c:pt idx="165">
                  <c:v>44098</c:v>
                </c:pt>
                <c:pt idx="166">
                  <c:v>44099</c:v>
                </c:pt>
                <c:pt idx="167">
                  <c:v>44102</c:v>
                </c:pt>
                <c:pt idx="168">
                  <c:v>44103</c:v>
                </c:pt>
                <c:pt idx="169">
                  <c:v>44104</c:v>
                </c:pt>
                <c:pt idx="170">
                  <c:v>44105</c:v>
                </c:pt>
                <c:pt idx="171">
                  <c:v>44106</c:v>
                </c:pt>
                <c:pt idx="172">
                  <c:v>44109</c:v>
                </c:pt>
                <c:pt idx="173">
                  <c:v>44110</c:v>
                </c:pt>
                <c:pt idx="174">
                  <c:v>44111</c:v>
                </c:pt>
                <c:pt idx="175">
                  <c:v>44112</c:v>
                </c:pt>
                <c:pt idx="176">
                  <c:v>44113</c:v>
                </c:pt>
                <c:pt idx="177">
                  <c:v>44117</c:v>
                </c:pt>
                <c:pt idx="178">
                  <c:v>44118</c:v>
                </c:pt>
                <c:pt idx="179">
                  <c:v>44119</c:v>
                </c:pt>
                <c:pt idx="180">
                  <c:v>44120</c:v>
                </c:pt>
                <c:pt idx="181">
                  <c:v>44123</c:v>
                </c:pt>
                <c:pt idx="182">
                  <c:v>44124</c:v>
                </c:pt>
                <c:pt idx="183">
                  <c:v>44125</c:v>
                </c:pt>
                <c:pt idx="184">
                  <c:v>44126</c:v>
                </c:pt>
                <c:pt idx="185">
                  <c:v>44127</c:v>
                </c:pt>
                <c:pt idx="186">
                  <c:v>44130</c:v>
                </c:pt>
                <c:pt idx="187">
                  <c:v>44131</c:v>
                </c:pt>
                <c:pt idx="188">
                  <c:v>44132</c:v>
                </c:pt>
                <c:pt idx="189">
                  <c:v>44133</c:v>
                </c:pt>
                <c:pt idx="190">
                  <c:v>44134</c:v>
                </c:pt>
                <c:pt idx="191">
                  <c:v>44137</c:v>
                </c:pt>
                <c:pt idx="192">
                  <c:v>44138</c:v>
                </c:pt>
                <c:pt idx="193">
                  <c:v>44139</c:v>
                </c:pt>
                <c:pt idx="194">
                  <c:v>44140</c:v>
                </c:pt>
                <c:pt idx="195">
                  <c:v>44141</c:v>
                </c:pt>
                <c:pt idx="196">
                  <c:v>44144</c:v>
                </c:pt>
                <c:pt idx="197">
                  <c:v>44145</c:v>
                </c:pt>
                <c:pt idx="198">
                  <c:v>44147</c:v>
                </c:pt>
                <c:pt idx="199">
                  <c:v>44148</c:v>
                </c:pt>
                <c:pt idx="200">
                  <c:v>44151</c:v>
                </c:pt>
                <c:pt idx="201">
                  <c:v>44152</c:v>
                </c:pt>
                <c:pt idx="202">
                  <c:v>44153</c:v>
                </c:pt>
                <c:pt idx="203">
                  <c:v>44154</c:v>
                </c:pt>
                <c:pt idx="204">
                  <c:v>44155</c:v>
                </c:pt>
                <c:pt idx="205">
                  <c:v>44158</c:v>
                </c:pt>
                <c:pt idx="206">
                  <c:v>44159</c:v>
                </c:pt>
                <c:pt idx="207">
                  <c:v>44160</c:v>
                </c:pt>
                <c:pt idx="208">
                  <c:v>44162</c:v>
                </c:pt>
                <c:pt idx="209">
                  <c:v>44165</c:v>
                </c:pt>
                <c:pt idx="210">
                  <c:v>44166</c:v>
                </c:pt>
                <c:pt idx="211">
                  <c:v>44167</c:v>
                </c:pt>
                <c:pt idx="212">
                  <c:v>44168</c:v>
                </c:pt>
                <c:pt idx="213">
                  <c:v>44169</c:v>
                </c:pt>
                <c:pt idx="214">
                  <c:v>44172</c:v>
                </c:pt>
                <c:pt idx="215">
                  <c:v>44173</c:v>
                </c:pt>
                <c:pt idx="216">
                  <c:v>44174</c:v>
                </c:pt>
                <c:pt idx="217">
                  <c:v>44175</c:v>
                </c:pt>
                <c:pt idx="218">
                  <c:v>44176</c:v>
                </c:pt>
                <c:pt idx="219">
                  <c:v>44179</c:v>
                </c:pt>
                <c:pt idx="220">
                  <c:v>44180</c:v>
                </c:pt>
                <c:pt idx="221">
                  <c:v>44181</c:v>
                </c:pt>
                <c:pt idx="222">
                  <c:v>44182</c:v>
                </c:pt>
              </c:numCache>
            </c:numRef>
          </c:cat>
          <c:val>
            <c:numRef>
              <c:f>'daily-predicted-data'!$CR$23:$CR$255</c:f>
              <c:numCache>
                <c:formatCode>General</c:formatCode>
                <c:ptCount val="233"/>
                <c:pt idx="0">
                  <c:v>1.0138658539589029</c:v>
                </c:pt>
                <c:pt idx="1">
                  <c:v>0.99075363775394776</c:v>
                </c:pt>
                <c:pt idx="2">
                  <c:v>0.98475317704639098</c:v>
                </c:pt>
                <c:pt idx="3">
                  <c:v>0.99279964338733628</c:v>
                </c:pt>
                <c:pt idx="4">
                  <c:v>0.98891238900825074</c:v>
                </c:pt>
                <c:pt idx="5">
                  <c:v>0.9929865350590269</c:v>
                </c:pt>
                <c:pt idx="6">
                  <c:v>0.98918602333737948</c:v>
                </c:pt>
                <c:pt idx="7">
                  <c:v>0.97927767654364128</c:v>
                </c:pt>
                <c:pt idx="8">
                  <c:v>0.98131159467146634</c:v>
                </c:pt>
                <c:pt idx="9">
                  <c:v>0.97409680245258656</c:v>
                </c:pt>
                <c:pt idx="10">
                  <c:v>0.98512428819107489</c:v>
                </c:pt>
                <c:pt idx="11">
                  <c:v>0.98314603044624826</c:v>
                </c:pt>
                <c:pt idx="12">
                  <c:v>0.98892243472292762</c:v>
                </c:pt>
                <c:pt idx="13">
                  <c:v>0.9826681584949537</c:v>
                </c:pt>
                <c:pt idx="14">
                  <c:v>1.0007555124706298</c:v>
                </c:pt>
                <c:pt idx="15">
                  <c:v>0.98854946979796088</c:v>
                </c:pt>
                <c:pt idx="16">
                  <c:v>0.9885685314599959</c:v>
                </c:pt>
                <c:pt idx="17">
                  <c:v>0.99060239047256748</c:v>
                </c:pt>
                <c:pt idx="18">
                  <c:v>0.98381532084573475</c:v>
                </c:pt>
                <c:pt idx="19">
                  <c:v>1.0042159492709657</c:v>
                </c:pt>
                <c:pt idx="20">
                  <c:v>1.0012494682463027</c:v>
                </c:pt>
                <c:pt idx="21">
                  <c:v>1.0044874928747618</c:v>
                </c:pt>
                <c:pt idx="22">
                  <c:v>1.0085823323212804</c:v>
                </c:pt>
                <c:pt idx="23">
                  <c:v>1.0066469302542298</c:v>
                </c:pt>
                <c:pt idx="24">
                  <c:v>1.0420059591378017</c:v>
                </c:pt>
                <c:pt idx="25">
                  <c:v>1.0424231380231932</c:v>
                </c:pt>
                <c:pt idx="26">
                  <c:v>1.037531239501944</c:v>
                </c:pt>
                <c:pt idx="27">
                  <c:v>1.0455360603455941</c:v>
                </c:pt>
                <c:pt idx="28">
                  <c:v>1.0518139259683832</c:v>
                </c:pt>
                <c:pt idx="29">
                  <c:v>1.0547541083181653</c:v>
                </c:pt>
                <c:pt idx="30">
                  <c:v>1.0568082634808802</c:v>
                </c:pt>
                <c:pt idx="31">
                  <c:v>1.053805594308773</c:v>
                </c:pt>
                <c:pt idx="32">
                  <c:v>1.0413757583829844</c:v>
                </c:pt>
                <c:pt idx="33">
                  <c:v>1.0386116373730947</c:v>
                </c:pt>
                <c:pt idx="34">
                  <c:v>1.024653925633124</c:v>
                </c:pt>
                <c:pt idx="35">
                  <c:v>1.0191924961532299</c:v>
                </c:pt>
                <c:pt idx="36">
                  <c:v>1.0096481329896227</c:v>
                </c:pt>
                <c:pt idx="37">
                  <c:v>1.0039712234453027</c:v>
                </c:pt>
                <c:pt idx="38">
                  <c:v>0.9974407550009563</c:v>
                </c:pt>
                <c:pt idx="39">
                  <c:v>0.96966230979793688</c:v>
                </c:pt>
                <c:pt idx="40">
                  <c:v>0.96633784733467665</c:v>
                </c:pt>
                <c:pt idx="41">
                  <c:v>0.95880253842359831</c:v>
                </c:pt>
                <c:pt idx="42">
                  <c:v>0.96180444566533707</c:v>
                </c:pt>
                <c:pt idx="43">
                  <c:v>0.971294253300093</c:v>
                </c:pt>
                <c:pt idx="44">
                  <c:v>0.93337506461427944</c:v>
                </c:pt>
                <c:pt idx="45">
                  <c:v>0.92921180066791786</c:v>
                </c:pt>
                <c:pt idx="46">
                  <c:v>0.92259463613885206</c:v>
                </c:pt>
                <c:pt idx="47">
                  <c:v>0.91962773196517789</c:v>
                </c:pt>
                <c:pt idx="48">
                  <c:v>0.90176797658634056</c:v>
                </c:pt>
                <c:pt idx="49">
                  <c:v>0.85817904647490839</c:v>
                </c:pt>
                <c:pt idx="50">
                  <c:v>0.8583258747228264</c:v>
                </c:pt>
                <c:pt idx="51">
                  <c:v>0.85145028877508622</c:v>
                </c:pt>
                <c:pt idx="52">
                  <c:v>0.86528364801357316</c:v>
                </c:pt>
                <c:pt idx="53">
                  <c:v>0.8701089271988236</c:v>
                </c:pt>
                <c:pt idx="54">
                  <c:v>0.85566022606871994</c:v>
                </c:pt>
                <c:pt idx="55">
                  <c:v>0.85734570665500809</c:v>
                </c:pt>
                <c:pt idx="56">
                  <c:v>0.86399368567508128</c:v>
                </c:pt>
                <c:pt idx="57">
                  <c:v>0.86168418341360431</c:v>
                </c:pt>
                <c:pt idx="58">
                  <c:v>0.85997936839610445</c:v>
                </c:pt>
                <c:pt idx="59">
                  <c:v>0.84869606842903877</c:v>
                </c:pt>
                <c:pt idx="60">
                  <c:v>0.84864272201039381</c:v>
                </c:pt>
                <c:pt idx="61">
                  <c:v>0.84603632381889804</c:v>
                </c:pt>
                <c:pt idx="62">
                  <c:v>0.83504360847752679</c:v>
                </c:pt>
                <c:pt idx="63">
                  <c:v>0.82203259495172354</c:v>
                </c:pt>
                <c:pt idx="64">
                  <c:v>0.81820796842353882</c:v>
                </c:pt>
                <c:pt idx="65">
                  <c:v>0.82067629960348465</c:v>
                </c:pt>
                <c:pt idx="66">
                  <c:v>0.82823675037117594</c:v>
                </c:pt>
                <c:pt idx="67">
                  <c:v>0.82924674122617825</c:v>
                </c:pt>
                <c:pt idx="68">
                  <c:v>0.83144413204631096</c:v>
                </c:pt>
                <c:pt idx="69">
                  <c:v>0.82942590481103773</c:v>
                </c:pt>
                <c:pt idx="70">
                  <c:v>0.83553008011326912</c:v>
                </c:pt>
                <c:pt idx="71">
                  <c:v>0.8335234200945022</c:v>
                </c:pt>
                <c:pt idx="72">
                  <c:v>0.82103680328931139</c:v>
                </c:pt>
                <c:pt idx="73">
                  <c:v>0.80727328413540544</c:v>
                </c:pt>
                <c:pt idx="74">
                  <c:v>0.8024156125568741</c:v>
                </c:pt>
                <c:pt idx="75">
                  <c:v>0.81023527284476016</c:v>
                </c:pt>
                <c:pt idx="76">
                  <c:v>0.81686133744205969</c:v>
                </c:pt>
                <c:pt idx="77">
                  <c:v>0.82158870750007229</c:v>
                </c:pt>
                <c:pt idx="78">
                  <c:v>0.82425106572984452</c:v>
                </c:pt>
                <c:pt idx="79">
                  <c:v>0.8288251018457905</c:v>
                </c:pt>
                <c:pt idx="80">
                  <c:v>0.83468934764068392</c:v>
                </c:pt>
                <c:pt idx="81">
                  <c:v>0.84065766507847284</c:v>
                </c:pt>
                <c:pt idx="82">
                  <c:v>0.8419944857568793</c:v>
                </c:pt>
                <c:pt idx="83">
                  <c:v>0.84014553718107532</c:v>
                </c:pt>
                <c:pt idx="84">
                  <c:v>0.84370749934352074</c:v>
                </c:pt>
                <c:pt idx="85">
                  <c:v>0.85435089471298065</c:v>
                </c:pt>
                <c:pt idx="86">
                  <c:v>0.84714669467547687</c:v>
                </c:pt>
                <c:pt idx="87">
                  <c:v>0.84103964639931206</c:v>
                </c:pt>
                <c:pt idx="88">
                  <c:v>0.83962963440589322</c:v>
                </c:pt>
                <c:pt idx="89">
                  <c:v>0.84929576462277401</c:v>
                </c:pt>
                <c:pt idx="90">
                  <c:v>0.84937930044577081</c:v>
                </c:pt>
                <c:pt idx="91">
                  <c:v>0.85454718555293985</c:v>
                </c:pt>
                <c:pt idx="92">
                  <c:v>0.85307220264634864</c:v>
                </c:pt>
                <c:pt idx="93">
                  <c:v>0.86831235954492003</c:v>
                </c:pt>
                <c:pt idx="94">
                  <c:v>0.87095486795811472</c:v>
                </c:pt>
                <c:pt idx="95">
                  <c:v>0.86693888638071004</c:v>
                </c:pt>
                <c:pt idx="96">
                  <c:v>0.85839190870816562</c:v>
                </c:pt>
                <c:pt idx="97">
                  <c:v>0.85979253698017</c:v>
                </c:pt>
                <c:pt idx="98">
                  <c:v>0.858523167703239</c:v>
                </c:pt>
                <c:pt idx="99">
                  <c:v>0.86177627683545743</c:v>
                </c:pt>
                <c:pt idx="100">
                  <c:v>0.85781011574606003</c:v>
                </c:pt>
                <c:pt idx="101">
                  <c:v>0.85291868092456369</c:v>
                </c:pt>
                <c:pt idx="102">
                  <c:v>0.85805575521264932</c:v>
                </c:pt>
                <c:pt idx="103">
                  <c:v>0.86684152846029805</c:v>
                </c:pt>
                <c:pt idx="104">
                  <c:v>0.86119631171645161</c:v>
                </c:pt>
                <c:pt idx="105">
                  <c:v>0.84787637286023798</c:v>
                </c:pt>
                <c:pt idx="106">
                  <c:v>0.87174046878956724</c:v>
                </c:pt>
                <c:pt idx="107">
                  <c:v>0.86836271599433357</c:v>
                </c:pt>
                <c:pt idx="108">
                  <c:v>0.87350064503403024</c:v>
                </c:pt>
                <c:pt idx="109">
                  <c:v>0.87546365165769435</c:v>
                </c:pt>
                <c:pt idx="110">
                  <c:v>0.87811556133351842</c:v>
                </c:pt>
                <c:pt idx="111">
                  <c:v>0.87508782877701086</c:v>
                </c:pt>
                <c:pt idx="112">
                  <c:v>0.88344511122766578</c:v>
                </c:pt>
                <c:pt idx="113">
                  <c:v>0.88356805487110668</c:v>
                </c:pt>
                <c:pt idx="114">
                  <c:v>0.89070177618313984</c:v>
                </c:pt>
                <c:pt idx="115">
                  <c:v>0.91274498689362948</c:v>
                </c:pt>
                <c:pt idx="116">
                  <c:v>0.9091903364067272</c:v>
                </c:pt>
                <c:pt idx="117">
                  <c:v>0.89875039823114544</c:v>
                </c:pt>
                <c:pt idx="118">
                  <c:v>0.89941366587771221</c:v>
                </c:pt>
                <c:pt idx="119">
                  <c:v>0.9005081178296821</c:v>
                </c:pt>
                <c:pt idx="120">
                  <c:v>0.91115906456793372</c:v>
                </c:pt>
                <c:pt idx="121">
                  <c:v>0.91093438054798126</c:v>
                </c:pt>
                <c:pt idx="122">
                  <c:v>0.91070894402644798</c:v>
                </c:pt>
                <c:pt idx="123">
                  <c:v>0.91256652118106507</c:v>
                </c:pt>
                <c:pt idx="124">
                  <c:v>0.90686392667649163</c:v>
                </c:pt>
                <c:pt idx="125">
                  <c:v>0.91663512071479514</c:v>
                </c:pt>
                <c:pt idx="126">
                  <c:v>0.89357815318043121</c:v>
                </c:pt>
                <c:pt idx="127">
                  <c:v>0.9038167617806443</c:v>
                </c:pt>
                <c:pt idx="128">
                  <c:v>0.91579777599151613</c:v>
                </c:pt>
                <c:pt idx="129">
                  <c:v>0.9076302411550321</c:v>
                </c:pt>
                <c:pt idx="130">
                  <c:v>0.90695064660781266</c:v>
                </c:pt>
                <c:pt idx="131">
                  <c:v>0.90877737422082283</c:v>
                </c:pt>
                <c:pt idx="132">
                  <c:v>0.90301998523826188</c:v>
                </c:pt>
                <c:pt idx="133">
                  <c:v>0.89899095088670378</c:v>
                </c:pt>
                <c:pt idx="134">
                  <c:v>0.89998872584835599</c:v>
                </c:pt>
                <c:pt idx="135">
                  <c:v>0.87796966682800259</c:v>
                </c:pt>
                <c:pt idx="136">
                  <c:v>0.87907541320296056</c:v>
                </c:pt>
                <c:pt idx="137">
                  <c:v>0.88727851153925474</c:v>
                </c:pt>
                <c:pt idx="138">
                  <c:v>0.89107331407382084</c:v>
                </c:pt>
                <c:pt idx="139">
                  <c:v>0.88699516662642752</c:v>
                </c:pt>
                <c:pt idx="140">
                  <c:v>0.89048032765094609</c:v>
                </c:pt>
                <c:pt idx="141">
                  <c:v>0.89443356052595491</c:v>
                </c:pt>
                <c:pt idx="142">
                  <c:v>0.89384891435331681</c:v>
                </c:pt>
                <c:pt idx="143">
                  <c:v>0.89517058153502649</c:v>
                </c:pt>
                <c:pt idx="144">
                  <c:v>0.89759164136484038</c:v>
                </c:pt>
                <c:pt idx="145">
                  <c:v>0.90167642388826064</c:v>
                </c:pt>
                <c:pt idx="146">
                  <c:v>0.90240055806368935</c:v>
                </c:pt>
                <c:pt idx="147">
                  <c:v>0.8966475175044033</c:v>
                </c:pt>
                <c:pt idx="148">
                  <c:v>0.88161472602179347</c:v>
                </c:pt>
                <c:pt idx="149">
                  <c:v>0.88453132073991969</c:v>
                </c:pt>
                <c:pt idx="150">
                  <c:v>0.87959635514224443</c:v>
                </c:pt>
                <c:pt idx="151">
                  <c:v>0.88352796924102772</c:v>
                </c:pt>
                <c:pt idx="152">
                  <c:v>0.89693178796277151</c:v>
                </c:pt>
                <c:pt idx="153">
                  <c:v>0.90272278272911377</c:v>
                </c:pt>
                <c:pt idx="154">
                  <c:v>0.90039258919768839</c:v>
                </c:pt>
                <c:pt idx="155">
                  <c:v>0.89957819799582839</c:v>
                </c:pt>
                <c:pt idx="156">
                  <c:v>0.89559676073757977</c:v>
                </c:pt>
                <c:pt idx="157">
                  <c:v>0.89804070518178669</c:v>
                </c:pt>
                <c:pt idx="158">
                  <c:v>0.90940559967180679</c:v>
                </c:pt>
                <c:pt idx="159">
                  <c:v>0.9156760763548798</c:v>
                </c:pt>
                <c:pt idx="160">
                  <c:v>0.9016487853325641</c:v>
                </c:pt>
                <c:pt idx="161">
                  <c:v>0.91083045045214894</c:v>
                </c:pt>
                <c:pt idx="162">
                  <c:v>0.91104196646332736</c:v>
                </c:pt>
                <c:pt idx="163">
                  <c:v>0.90225474587285592</c:v>
                </c:pt>
                <c:pt idx="164">
                  <c:v>0.9019224528886689</c:v>
                </c:pt>
                <c:pt idx="165">
                  <c:v>0.89621376951661758</c:v>
                </c:pt>
                <c:pt idx="166">
                  <c:v>0.88781536194551858</c:v>
                </c:pt>
                <c:pt idx="167">
                  <c:v>0.89070678546156257</c:v>
                </c:pt>
                <c:pt idx="168">
                  <c:v>0.89658022679824712</c:v>
                </c:pt>
                <c:pt idx="169">
                  <c:v>0.90429667107953615</c:v>
                </c:pt>
                <c:pt idx="170">
                  <c:v>0.9019147259540925</c:v>
                </c:pt>
                <c:pt idx="171">
                  <c:v>0.91148387755100657</c:v>
                </c:pt>
                <c:pt idx="172">
                  <c:v>0.89885943249624378</c:v>
                </c:pt>
                <c:pt idx="173">
                  <c:v>0.88959609232649306</c:v>
                </c:pt>
                <c:pt idx="174">
                  <c:v>0.89295422174868455</c:v>
                </c:pt>
                <c:pt idx="175">
                  <c:v>0.89331257079997017</c:v>
                </c:pt>
                <c:pt idx="176">
                  <c:v>0.89130104925463161</c:v>
                </c:pt>
                <c:pt idx="177">
                  <c:v>0.88731866338863519</c:v>
                </c:pt>
                <c:pt idx="178">
                  <c:v>0.88491424683926556</c:v>
                </c:pt>
                <c:pt idx="179">
                  <c:v>0.88678116245607663</c:v>
                </c:pt>
                <c:pt idx="180">
                  <c:v>0.90187609934465585</c:v>
                </c:pt>
                <c:pt idx="181">
                  <c:v>0.89501776295654667</c:v>
                </c:pt>
                <c:pt idx="182">
                  <c:v>0.89275470159318482</c:v>
                </c:pt>
                <c:pt idx="183">
                  <c:v>0.9041354104828343</c:v>
                </c:pt>
                <c:pt idx="184">
                  <c:v>0.90336924949078412</c:v>
                </c:pt>
                <c:pt idx="185">
                  <c:v>0.90236688800829434</c:v>
                </c:pt>
                <c:pt idx="186">
                  <c:v>0.90398396847303597</c:v>
                </c:pt>
                <c:pt idx="187">
                  <c:v>0.90980224004851329</c:v>
                </c:pt>
                <c:pt idx="188">
                  <c:v>0.90646691337971208</c:v>
                </c:pt>
                <c:pt idx="189">
                  <c:v>0.90706298920305695</c:v>
                </c:pt>
                <c:pt idx="190">
                  <c:v>0.91317275631958184</c:v>
                </c:pt>
                <c:pt idx="191">
                  <c:v>0.90106282778029567</c:v>
                </c:pt>
                <c:pt idx="192">
                  <c:v>0.90324374559480536</c:v>
                </c:pt>
                <c:pt idx="193">
                  <c:v>0.90133575118684817</c:v>
                </c:pt>
                <c:pt idx="194">
                  <c:v>0.89547261625690322</c:v>
                </c:pt>
                <c:pt idx="195">
                  <c:v>0.88882048058212348</c:v>
                </c:pt>
                <c:pt idx="196">
                  <c:v>0.88596829065726701</c:v>
                </c:pt>
                <c:pt idx="197">
                  <c:v>0.8911331814631076</c:v>
                </c:pt>
                <c:pt idx="198">
                  <c:v>0.89742704843051979</c:v>
                </c:pt>
                <c:pt idx="199">
                  <c:v>0.89409006259280421</c:v>
                </c:pt>
                <c:pt idx="200">
                  <c:v>0.89167030482293008</c:v>
                </c:pt>
                <c:pt idx="201">
                  <c:v>0.89354683760640075</c:v>
                </c:pt>
                <c:pt idx="202">
                  <c:v>0.8989454833460222</c:v>
                </c:pt>
                <c:pt idx="203">
                  <c:v>0.88995299112726112</c:v>
                </c:pt>
                <c:pt idx="204">
                  <c:v>0.88732565451414824</c:v>
                </c:pt>
                <c:pt idx="205">
                  <c:v>0.88759352626392118</c:v>
                </c:pt>
                <c:pt idx="206">
                  <c:v>0.89519831397311056</c:v>
                </c:pt>
                <c:pt idx="207">
                  <c:v>0.90438103072564013</c:v>
                </c:pt>
                <c:pt idx="208">
                  <c:v>0.90871780976216621</c:v>
                </c:pt>
                <c:pt idx="209">
                  <c:v>0.90824584715381962</c:v>
                </c:pt>
                <c:pt idx="210">
                  <c:v>0.90404560285036051</c:v>
                </c:pt>
                <c:pt idx="211">
                  <c:v>0.86596887551863544</c:v>
                </c:pt>
                <c:pt idx="212">
                  <c:v>0.87436934387065124</c:v>
                </c:pt>
                <c:pt idx="213">
                  <c:v>0.86948121226747332</c:v>
                </c:pt>
                <c:pt idx="214">
                  <c:v>0.82669519574658312</c:v>
                </c:pt>
                <c:pt idx="215">
                  <c:v>0.84159038148251719</c:v>
                </c:pt>
                <c:pt idx="216">
                  <c:v>0.83578502546578337</c:v>
                </c:pt>
                <c:pt idx="217">
                  <c:v>0.84972859062960615</c:v>
                </c:pt>
                <c:pt idx="218">
                  <c:v>0.8405456046847537</c:v>
                </c:pt>
                <c:pt idx="219">
                  <c:v>0.81657737436448385</c:v>
                </c:pt>
                <c:pt idx="220">
                  <c:v>0.81507783052492211</c:v>
                </c:pt>
                <c:pt idx="221">
                  <c:v>0.78486553287000527</c:v>
                </c:pt>
                <c:pt idx="222">
                  <c:v>0.79220696313068228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57-4260-8773-589224460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922800"/>
        <c:axId val="790925424"/>
      </c:lineChart>
      <c:dateAx>
        <c:axId val="79092280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25424"/>
        <c:crosses val="autoZero"/>
        <c:auto val="1"/>
        <c:lblOffset val="100"/>
        <c:baseTimeUnit val="days"/>
      </c:dateAx>
      <c:valAx>
        <c:axId val="790925424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2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'daily-predicted-data'!$CO$1</c:f>
              <c:strCache>
                <c:ptCount val="1"/>
                <c:pt idx="0">
                  <c:v>Actual % Forecast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'daily-predicted-data'!$A$2:$A$245</c:f>
              <c:numCache>
                <c:formatCode>m/d/yyyy</c:formatCode>
                <c:ptCount val="24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43959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</c:numCache>
            </c:numRef>
          </c:cat>
          <c:val>
            <c:numRef>
              <c:f>'daily-predicted-data'!$CO$2:$CO$245</c:f>
              <c:numCache>
                <c:formatCode>General</c:formatCode>
                <c:ptCount val="244"/>
                <c:pt idx="0">
                  <c:v>0.92591760526661704</c:v>
                </c:pt>
                <c:pt idx="1">
                  <c:v>1.3345036760115505</c:v>
                </c:pt>
                <c:pt idx="2">
                  <c:v>1.1577733829226571</c:v>
                </c:pt>
                <c:pt idx="3">
                  <c:v>1.3932774571282185</c:v>
                </c:pt>
                <c:pt idx="4">
                  <c:v>1.2590042098673546</c:v>
                </c:pt>
                <c:pt idx="5">
                  <c:v>1.3091082934362923</c:v>
                </c:pt>
                <c:pt idx="6">
                  <c:v>1.2168957594602581</c:v>
                </c:pt>
                <c:pt idx="7">
                  <c:v>1.0938538134183438</c:v>
                </c:pt>
                <c:pt idx="8">
                  <c:v>1.2346559927949106</c:v>
                </c:pt>
                <c:pt idx="9">
                  <c:v>1.1273708885261291</c:v>
                </c:pt>
                <c:pt idx="10">
                  <c:v>1.1093131075908991</c:v>
                </c:pt>
                <c:pt idx="11">
                  <c:v>1.1296056007927926</c:v>
                </c:pt>
                <c:pt idx="12">
                  <c:v>1.0555525646723758</c:v>
                </c:pt>
                <c:pt idx="13">
                  <c:v>1.135894318518752</c:v>
                </c:pt>
                <c:pt idx="14">
                  <c:v>1.106350779921613</c:v>
                </c:pt>
                <c:pt idx="15">
                  <c:v>1.1080419817074445</c:v>
                </c:pt>
                <c:pt idx="16">
                  <c:v>1.0561515165023359</c:v>
                </c:pt>
                <c:pt idx="17">
                  <c:v>1.1406422064072177</c:v>
                </c:pt>
                <c:pt idx="18">
                  <c:v>1.1007694180821965</c:v>
                </c:pt>
                <c:pt idx="19">
                  <c:v>1.1288361970348428</c:v>
                </c:pt>
                <c:pt idx="20">
                  <c:v>1.0890990062817776</c:v>
                </c:pt>
                <c:pt idx="21">
                  <c:v>0.96868988595689864</c:v>
                </c:pt>
                <c:pt idx="22">
                  <c:v>1.087379687368337</c:v>
                </c:pt>
                <c:pt idx="23">
                  <c:v>1.051504035066356</c:v>
                </c:pt>
                <c:pt idx="24">
                  <c:v>1.0795545542044842</c:v>
                </c:pt>
                <c:pt idx="25">
                  <c:v>1.0576089381624889</c:v>
                </c:pt>
                <c:pt idx="26">
                  <c:v>1.0208094408339219</c:v>
                </c:pt>
                <c:pt idx="27">
                  <c:v>1.0723611430407916</c:v>
                </c:pt>
                <c:pt idx="28">
                  <c:v>1.0475808428185407</c:v>
                </c:pt>
                <c:pt idx="29">
                  <c:v>1.0626974160368825</c:v>
                </c:pt>
                <c:pt idx="30">
                  <c:v>1.0420861702500128</c:v>
                </c:pt>
                <c:pt idx="31">
                  <c:v>0.97285866066798354</c:v>
                </c:pt>
                <c:pt idx="32">
                  <c:v>1.0460029040404426</c:v>
                </c:pt>
                <c:pt idx="33">
                  <c:v>1.0349075570138033</c:v>
                </c:pt>
                <c:pt idx="34">
                  <c:v>1.0389969732056614</c:v>
                </c:pt>
                <c:pt idx="35">
                  <c:v>1.0136376216215948</c:v>
                </c:pt>
                <c:pt idx="36">
                  <c:v>1.0621712968176686</c:v>
                </c:pt>
                <c:pt idx="37">
                  <c:v>1.0430455207204361</c:v>
                </c:pt>
                <c:pt idx="38">
                  <c:v>1.058052996626043</c:v>
                </c:pt>
                <c:pt idx="39">
                  <c:v>1.0387231314582015</c:v>
                </c:pt>
                <c:pt idx="40">
                  <c:v>0.97986145321921081</c:v>
                </c:pt>
                <c:pt idx="41">
                  <c:v>1.0497616273224131</c:v>
                </c:pt>
                <c:pt idx="42">
                  <c:v>1.0351502225598064</c:v>
                </c:pt>
                <c:pt idx="43">
                  <c:v>1.0484832257744958</c:v>
                </c:pt>
                <c:pt idx="44">
                  <c:v>1.0360412206442013</c:v>
                </c:pt>
                <c:pt idx="45">
                  <c:v>1.0172097037904413</c:v>
                </c:pt>
                <c:pt idx="46">
                  <c:v>1.0600180723940817</c:v>
                </c:pt>
                <c:pt idx="47">
                  <c:v>1.0451792411184893</c:v>
                </c:pt>
                <c:pt idx="48">
                  <c:v>1.0559107926930005</c:v>
                </c:pt>
                <c:pt idx="49">
                  <c:v>1.0441338137831815</c:v>
                </c:pt>
                <c:pt idx="50">
                  <c:v>0.99407914159798438</c:v>
                </c:pt>
                <c:pt idx="51">
                  <c:v>1.0545218977268553</c:v>
                </c:pt>
                <c:pt idx="52">
                  <c:v>1.0416567309120475</c:v>
                </c:pt>
                <c:pt idx="53">
                  <c:v>1.0515096456461792</c:v>
                </c:pt>
                <c:pt idx="54">
                  <c:v>1.0395495628104943</c:v>
                </c:pt>
                <c:pt idx="55">
                  <c:v>1.0228041534191796</c:v>
                </c:pt>
                <c:pt idx="56">
                  <c:v>1.0482080068325959</c:v>
                </c:pt>
                <c:pt idx="57">
                  <c:v>1.0345238171421898</c:v>
                </c:pt>
                <c:pt idx="58">
                  <c:v>1.0406267622679659</c:v>
                </c:pt>
                <c:pt idx="59">
                  <c:v>1.0303465906993334</c:v>
                </c:pt>
                <c:pt idx="60">
                  <c:v>1.0117747661231828</c:v>
                </c:pt>
                <c:pt idx="61">
                  <c:v>1.0272585528365323</c:v>
                </c:pt>
                <c:pt idx="62">
                  <c:v>0.99506627936391145</c:v>
                </c:pt>
                <c:pt idx="63">
                  <c:v>1.0172692768837688</c:v>
                </c:pt>
                <c:pt idx="64">
                  <c:v>1.0136804655004255</c:v>
                </c:pt>
                <c:pt idx="65">
                  <c:v>1.0062664947365019</c:v>
                </c:pt>
                <c:pt idx="66">
                  <c:v>1.0230877046741091</c:v>
                </c:pt>
                <c:pt idx="67">
                  <c:v>1.0129891689634765</c:v>
                </c:pt>
                <c:pt idx="68">
                  <c:v>1.0179586702808014</c:v>
                </c:pt>
                <c:pt idx="69">
                  <c:v>1.010049262593453</c:v>
                </c:pt>
                <c:pt idx="70">
                  <c:v>0.99640887706530534</c:v>
                </c:pt>
                <c:pt idx="71">
                  <c:v>1.0077759390531218</c:v>
                </c:pt>
                <c:pt idx="72">
                  <c:v>0.99441383998728394</c:v>
                </c:pt>
                <c:pt idx="73">
                  <c:v>1.0020766316188952</c:v>
                </c:pt>
                <c:pt idx="74">
                  <c:v>0.99242116063859009</c:v>
                </c:pt>
                <c:pt idx="75">
                  <c:v>0.98852867881172235</c:v>
                </c:pt>
                <c:pt idx="76">
                  <c:v>1.0027490718600929</c:v>
                </c:pt>
                <c:pt idx="77">
                  <c:v>0.99423534156626303</c:v>
                </c:pt>
                <c:pt idx="78">
                  <c:v>0.99987860980637722</c:v>
                </c:pt>
                <c:pt idx="79">
                  <c:v>0.99268313167048694</c:v>
                </c:pt>
                <c:pt idx="80">
                  <c:v>0.9800078322659701</c:v>
                </c:pt>
                <c:pt idx="81">
                  <c:v>0.99063151018963547</c:v>
                </c:pt>
                <c:pt idx="82">
                  <c:v>0.98261348601790421</c:v>
                </c:pt>
                <c:pt idx="83">
                  <c:v>0.98474945909849743</c:v>
                </c:pt>
                <c:pt idx="84">
                  <c:v>0.96282583372327457</c:v>
                </c:pt>
                <c:pt idx="85">
                  <c:v>0.96598200534301837</c:v>
                </c:pt>
                <c:pt idx="86">
                  <c:v>0.98113601773378911</c:v>
                </c:pt>
                <c:pt idx="87">
                  <c:v>0.97330261398205453</c:v>
                </c:pt>
                <c:pt idx="88">
                  <c:v>0.98027536364075252</c:v>
                </c:pt>
                <c:pt idx="89">
                  <c:v>0.9743859122014753</c:v>
                </c:pt>
                <c:pt idx="90">
                  <c:v>0.9642102693511857</c:v>
                </c:pt>
                <c:pt idx="91">
                  <c:v>0.97361175753119955</c:v>
                </c:pt>
                <c:pt idx="92">
                  <c:v>0.96743824239985055</c:v>
                </c:pt>
                <c:pt idx="93">
                  <c:v>0.9717251048258031</c:v>
                </c:pt>
                <c:pt idx="94">
                  <c:v>0.96283381331821227</c:v>
                </c:pt>
                <c:pt idx="95">
                  <c:v>0.94648145919168769</c:v>
                </c:pt>
                <c:pt idx="96">
                  <c:v>0.96581387089422421</c:v>
                </c:pt>
                <c:pt idx="97">
                  <c:v>0.96053766011298813</c:v>
                </c:pt>
                <c:pt idx="98">
                  <c:v>0.96675604973620921</c:v>
                </c:pt>
                <c:pt idx="99">
                  <c:v>0.96191694050838839</c:v>
                </c:pt>
                <c:pt idx="100">
                  <c:v>0.95224402272324093</c:v>
                </c:pt>
                <c:pt idx="101">
                  <c:v>0.96121952260628729</c:v>
                </c:pt>
                <c:pt idx="102">
                  <c:v>0.95748600024645136</c:v>
                </c:pt>
                <c:pt idx="103">
                  <c:v>0.95539733100863644</c:v>
                </c:pt>
                <c:pt idx="104">
                  <c:v>0.93623965423153443</c:v>
                </c:pt>
                <c:pt idx="105">
                  <c:v>0.95515866652481662</c:v>
                </c:pt>
                <c:pt idx="106">
                  <c:v>0.95183809432389832</c:v>
                </c:pt>
                <c:pt idx="107">
                  <c:v>0.95862943015325286</c:v>
                </c:pt>
                <c:pt idx="108">
                  <c:v>0.95382777488011627</c:v>
                </c:pt>
                <c:pt idx="109">
                  <c:v>0.945620233789636</c:v>
                </c:pt>
                <c:pt idx="110">
                  <c:v>0.95371973696671775</c:v>
                </c:pt>
                <c:pt idx="111">
                  <c:v>0.948215524161651</c:v>
                </c:pt>
                <c:pt idx="112">
                  <c:v>0.95242957502771819</c:v>
                </c:pt>
                <c:pt idx="113">
                  <c:v>0.94864282544266687</c:v>
                </c:pt>
                <c:pt idx="114">
                  <c:v>0.93908659936523708</c:v>
                </c:pt>
                <c:pt idx="115">
                  <c:v>0.94454470067965524</c:v>
                </c:pt>
                <c:pt idx="116">
                  <c:v>0.94607554127273619</c:v>
                </c:pt>
                <c:pt idx="117">
                  <c:v>0.950030127035143</c:v>
                </c:pt>
                <c:pt idx="118">
                  <c:v>0.94603118232046168</c:v>
                </c:pt>
                <c:pt idx="119">
                  <c:v>0.94009617761087105</c:v>
                </c:pt>
                <c:pt idx="120">
                  <c:v>0.94730520589027356</c:v>
                </c:pt>
                <c:pt idx="121">
                  <c:v>0.94233673752486369</c:v>
                </c:pt>
                <c:pt idx="122">
                  <c:v>0.94577673708111099</c:v>
                </c:pt>
                <c:pt idx="123">
                  <c:v>0.94167483643696381</c:v>
                </c:pt>
                <c:pt idx="124">
                  <c:v>0.93598121332782924</c:v>
                </c:pt>
                <c:pt idx="125">
                  <c:v>0.94404713423867748</c:v>
                </c:pt>
                <c:pt idx="126">
                  <c:v>0.92996147981369337</c:v>
                </c:pt>
                <c:pt idx="127">
                  <c:v>0.94120109923424267</c:v>
                </c:pt>
                <c:pt idx="128">
                  <c:v>0.94186113941191474</c:v>
                </c:pt>
                <c:pt idx="129">
                  <c:v>0.93504745927868271</c:v>
                </c:pt>
                <c:pt idx="130">
                  <c:v>0.94255861021471443</c:v>
                </c:pt>
                <c:pt idx="131">
                  <c:v>0.93825819714506653</c:v>
                </c:pt>
                <c:pt idx="132">
                  <c:v>0.94219509530463075</c:v>
                </c:pt>
                <c:pt idx="133">
                  <c:v>0.93865121146772834</c:v>
                </c:pt>
                <c:pt idx="134">
                  <c:v>0.93385077817590867</c:v>
                </c:pt>
                <c:pt idx="135">
                  <c:v>0.94287110208123281</c:v>
                </c:pt>
                <c:pt idx="136">
                  <c:v>0.9372257536753712</c:v>
                </c:pt>
                <c:pt idx="137">
                  <c:v>0.93915434789503682</c:v>
                </c:pt>
                <c:pt idx="138">
                  <c:v>0.94126666063003694</c:v>
                </c:pt>
                <c:pt idx="139">
                  <c:v>0.93491978837555323</c:v>
                </c:pt>
                <c:pt idx="140">
                  <c:v>0.94109809464861116</c:v>
                </c:pt>
                <c:pt idx="141">
                  <c:v>0.93704140640493427</c:v>
                </c:pt>
                <c:pt idx="142">
                  <c:v>0.94133615748126009</c:v>
                </c:pt>
                <c:pt idx="143">
                  <c:v>0.93782767644785225</c:v>
                </c:pt>
                <c:pt idx="144">
                  <c:v>0.932983415188539</c:v>
                </c:pt>
                <c:pt idx="145">
                  <c:v>0.94132644999154225</c:v>
                </c:pt>
                <c:pt idx="146">
                  <c:v>0.9370879976096137</c:v>
                </c:pt>
                <c:pt idx="147">
                  <c:v>0.94014401805307535</c:v>
                </c:pt>
                <c:pt idx="148">
                  <c:v>0.93577992096849361</c:v>
                </c:pt>
                <c:pt idx="149">
                  <c:v>0.92203226003091321</c:v>
                </c:pt>
                <c:pt idx="150">
                  <c:v>0.9379073631872763</c:v>
                </c:pt>
                <c:pt idx="151">
                  <c:v>0.93358346784448876</c:v>
                </c:pt>
                <c:pt idx="152">
                  <c:v>0.93820854362817419</c:v>
                </c:pt>
                <c:pt idx="153">
                  <c:v>0.9352031932525402</c:v>
                </c:pt>
                <c:pt idx="154">
                  <c:v>0.93012007836895216</c:v>
                </c:pt>
                <c:pt idx="155">
                  <c:v>0.93795219971334121</c:v>
                </c:pt>
                <c:pt idx="156">
                  <c:v>0.93474277568532127</c:v>
                </c:pt>
                <c:pt idx="157">
                  <c:v>0.93782423355923272</c:v>
                </c:pt>
                <c:pt idx="158">
                  <c:v>0.93464744120162979</c:v>
                </c:pt>
                <c:pt idx="159">
                  <c:v>0.92299242621304145</c:v>
                </c:pt>
                <c:pt idx="160">
                  <c:v>0.93506562204089239</c:v>
                </c:pt>
                <c:pt idx="161">
                  <c:v>0.9314666388763313</c:v>
                </c:pt>
                <c:pt idx="162">
                  <c:v>0.93583117941493887</c:v>
                </c:pt>
                <c:pt idx="163">
                  <c:v>0.93307345548873522</c:v>
                </c:pt>
                <c:pt idx="164">
                  <c:v>0.92855529762901334</c:v>
                </c:pt>
                <c:pt idx="165">
                  <c:v>0.93645297979392617</c:v>
                </c:pt>
                <c:pt idx="166">
                  <c:v>0.93283037139854985</c:v>
                </c:pt>
                <c:pt idx="167">
                  <c:v>0.93615347478882738</c:v>
                </c:pt>
                <c:pt idx="168">
                  <c:v>0.93330718034865867</c:v>
                </c:pt>
                <c:pt idx="169">
                  <c:v>0.92671070933715327</c:v>
                </c:pt>
                <c:pt idx="170">
                  <c:v>0.9252682191556354</c:v>
                </c:pt>
                <c:pt idx="171">
                  <c:v>0.92716424926630969</c:v>
                </c:pt>
                <c:pt idx="172">
                  <c:v>0.93150352587432217</c:v>
                </c:pt>
                <c:pt idx="173">
                  <c:v>0.92960643711190427</c:v>
                </c:pt>
                <c:pt idx="174">
                  <c:v>0.9264791598583384</c:v>
                </c:pt>
                <c:pt idx="175">
                  <c:v>0.93350319360442358</c:v>
                </c:pt>
                <c:pt idx="176">
                  <c:v>0.93140235143835393</c:v>
                </c:pt>
                <c:pt idx="177">
                  <c:v>0.93112791830637542</c:v>
                </c:pt>
                <c:pt idx="178">
                  <c:v>0.92627155433863306</c:v>
                </c:pt>
                <c:pt idx="179">
                  <c:v>0.93124656416744678</c:v>
                </c:pt>
                <c:pt idx="180">
                  <c:v>0.92536619744903326</c:v>
                </c:pt>
                <c:pt idx="181">
                  <c:v>0.93206501986040224</c:v>
                </c:pt>
                <c:pt idx="182">
                  <c:v>0.92971539671896275</c:v>
                </c:pt>
                <c:pt idx="183">
                  <c:v>0.92665851110716169</c:v>
                </c:pt>
                <c:pt idx="184">
                  <c:v>0.93313648637122848</c:v>
                </c:pt>
                <c:pt idx="185">
                  <c:v>0.92978611389089438</c:v>
                </c:pt>
                <c:pt idx="186">
                  <c:v>0.93235636390413823</c:v>
                </c:pt>
                <c:pt idx="187">
                  <c:v>0.92955929198389764</c:v>
                </c:pt>
                <c:pt idx="188">
                  <c:v>0.92462058923256785</c:v>
                </c:pt>
                <c:pt idx="189">
                  <c:v>0.93017712860951918</c:v>
                </c:pt>
                <c:pt idx="190">
                  <c:v>0.9261268780949331</c:v>
                </c:pt>
                <c:pt idx="191">
                  <c:v>0.92207231867675898</c:v>
                </c:pt>
                <c:pt idx="192">
                  <c:v>0.92526926739396953</c:v>
                </c:pt>
                <c:pt idx="193">
                  <c:v>0.92367303910187748</c:v>
                </c:pt>
                <c:pt idx="194">
                  <c:v>0.92998776539042582</c:v>
                </c:pt>
                <c:pt idx="195">
                  <c:v>0.9264114363741085</c:v>
                </c:pt>
                <c:pt idx="196">
                  <c:v>0.93003446700873749</c:v>
                </c:pt>
                <c:pt idx="197">
                  <c:v>0.92753912356866308</c:v>
                </c:pt>
                <c:pt idx="198">
                  <c:v>0.9229217154696745</c:v>
                </c:pt>
                <c:pt idx="199">
                  <c:v>0.92807042713898991</c:v>
                </c:pt>
                <c:pt idx="200">
                  <c:v>0.92449853046487818</c:v>
                </c:pt>
                <c:pt idx="201">
                  <c:v>0.9221970472634694</c:v>
                </c:pt>
                <c:pt idx="202">
                  <c:v>0.92295982478197836</c:v>
                </c:pt>
                <c:pt idx="203">
                  <c:v>0.92960829403651768</c:v>
                </c:pt>
                <c:pt idx="204">
                  <c:v>0.92662591634016989</c:v>
                </c:pt>
                <c:pt idx="205">
                  <c:v>0.93002318711790966</c:v>
                </c:pt>
                <c:pt idx="206">
                  <c:v>0.92749979812882521</c:v>
                </c:pt>
                <c:pt idx="207">
                  <c:v>0.92346264138559353</c:v>
                </c:pt>
                <c:pt idx="208">
                  <c:v>0.92857775683795263</c:v>
                </c:pt>
                <c:pt idx="209">
                  <c:v>0.92560782624729809</c:v>
                </c:pt>
                <c:pt idx="210">
                  <c:v>0.92780186288376465</c:v>
                </c:pt>
                <c:pt idx="211">
                  <c:v>0.92467949650141767</c:v>
                </c:pt>
                <c:pt idx="212">
                  <c:v>0.91431858295046764</c:v>
                </c:pt>
                <c:pt idx="213">
                  <c:v>0.92644735730035321</c:v>
                </c:pt>
                <c:pt idx="214">
                  <c:v>0.92396011463616057</c:v>
                </c:pt>
                <c:pt idx="215">
                  <c:v>0.92721082061930526</c:v>
                </c:pt>
                <c:pt idx="216">
                  <c:v>0.92477720300400035</c:v>
                </c:pt>
                <c:pt idx="217">
                  <c:v>0.92035246927768022</c:v>
                </c:pt>
                <c:pt idx="218">
                  <c:v>0.92526300043076404</c:v>
                </c:pt>
                <c:pt idx="219">
                  <c:v>0.92242989432553413</c:v>
                </c:pt>
                <c:pt idx="220">
                  <c:v>0.92281800184908891</c:v>
                </c:pt>
                <c:pt idx="221">
                  <c:v>0.91502814051871439</c:v>
                </c:pt>
                <c:pt idx="222">
                  <c:v>0.92619304127520996</c:v>
                </c:pt>
                <c:pt idx="223">
                  <c:v>0.92336219997416535</c:v>
                </c:pt>
                <c:pt idx="224">
                  <c:v>0.92667819087310188</c:v>
                </c:pt>
                <c:pt idx="225">
                  <c:v>0.92446770555983104</c:v>
                </c:pt>
                <c:pt idx="226">
                  <c:v>0.92043036473467088</c:v>
                </c:pt>
                <c:pt idx="227">
                  <c:v>0.92577779642559799</c:v>
                </c:pt>
                <c:pt idx="228">
                  <c:v>0.92311226907699151</c:v>
                </c:pt>
                <c:pt idx="229">
                  <c:v>0.92328449827665182</c:v>
                </c:pt>
                <c:pt idx="230">
                  <c:v>0.92031125173663175</c:v>
                </c:pt>
                <c:pt idx="231">
                  <c:v>0.91981198818958221</c:v>
                </c:pt>
                <c:pt idx="232">
                  <c:v>0.91833009112465525</c:v>
                </c:pt>
                <c:pt idx="233">
                  <c:v>0.92208157137948721</c:v>
                </c:pt>
                <c:pt idx="234">
                  <c:v>0.91950640902292324</c:v>
                </c:pt>
                <c:pt idx="235">
                  <c:v>0.9126483839386258</c:v>
                </c:pt>
                <c:pt idx="236">
                  <c:v>0.9182225854984104</c:v>
                </c:pt>
                <c:pt idx="237">
                  <c:v>0.91441538495826291</c:v>
                </c:pt>
                <c:pt idx="238">
                  <c:v>0.91742578148899456</c:v>
                </c:pt>
                <c:pt idx="239">
                  <c:v>0.91512245386462743</c:v>
                </c:pt>
                <c:pt idx="240">
                  <c:v>0.90861850213191553</c:v>
                </c:pt>
                <c:pt idx="241">
                  <c:v>0.91337937697679217</c:v>
                </c:pt>
                <c:pt idx="242">
                  <c:v>0.90502686295938251</c:v>
                </c:pt>
                <c:pt idx="243">
                  <c:v>0.91279935567214154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86-471D-A0BD-E2BBF3A86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88591"/>
        <c:axId val="102088919"/>
      </c:lineChart>
      <c:dateAx>
        <c:axId val="10208859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88919"/>
        <c:crosses val="autoZero"/>
        <c:auto val="1"/>
        <c:lblOffset val="100"/>
        <c:baseTimeUnit val="days"/>
      </c:dateAx>
      <c:valAx>
        <c:axId val="102088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88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t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Income</a:t>
            </a:r>
            <a:r>
              <a:rPr lang="en-US" b="1" baseline="0"/>
              <a:t> &amp; </a:t>
            </a:r>
            <a:r>
              <a:rPr lang="en-US" b="1"/>
              <a:t>Employment Taxes Withheld</a:t>
            </a:r>
          </a:p>
        </c:rich>
      </c:tx>
      <c:layout>
        <c:manualLayout>
          <c:xMode val="edge"/>
          <c:yMode val="edge"/>
          <c:x val="0.2732160433070866"/>
          <c:y val="3.33333333333333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58128280839896"/>
          <c:y val="0.10552785068533101"/>
          <c:w val="0.84479371719160101"/>
          <c:h val="0.72524817731116942"/>
        </c:manualLayout>
      </c:layout>
      <c:lineChart>
        <c:grouping val="standard"/>
        <c:varyColors val="0"/>
        <c:ser>
          <c:idx val="0"/>
          <c:order val="0"/>
          <c:tx>
            <c:strRef>
              <c:f>'daily-predicted-data'!$CI$1</c:f>
              <c:strCache>
                <c:ptCount val="1"/>
                <c:pt idx="0">
                  <c:v> Daily Forecast 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'daily-predicted-data'!$A$172:$A$255</c:f>
              <c:numCache>
                <c:formatCode>m/d/yyyy</c:formatCode>
                <c:ptCount val="84"/>
                <c:pt idx="0">
                  <c:v>44075</c:v>
                </c:pt>
                <c:pt idx="1">
                  <c:v>44076</c:v>
                </c:pt>
                <c:pt idx="2">
                  <c:v>44077</c:v>
                </c:pt>
                <c:pt idx="3">
                  <c:v>44078</c:v>
                </c:pt>
                <c:pt idx="4">
                  <c:v>44082</c:v>
                </c:pt>
                <c:pt idx="5">
                  <c:v>44083</c:v>
                </c:pt>
                <c:pt idx="6">
                  <c:v>44084</c:v>
                </c:pt>
                <c:pt idx="7">
                  <c:v>44085</c:v>
                </c:pt>
                <c:pt idx="8">
                  <c:v>44088</c:v>
                </c:pt>
                <c:pt idx="9">
                  <c:v>44089</c:v>
                </c:pt>
                <c:pt idx="10">
                  <c:v>44090</c:v>
                </c:pt>
                <c:pt idx="11">
                  <c:v>44091</c:v>
                </c:pt>
                <c:pt idx="12">
                  <c:v>44092</c:v>
                </c:pt>
                <c:pt idx="13">
                  <c:v>44095</c:v>
                </c:pt>
                <c:pt idx="14">
                  <c:v>44096</c:v>
                </c:pt>
                <c:pt idx="15">
                  <c:v>44097</c:v>
                </c:pt>
                <c:pt idx="16">
                  <c:v>44098</c:v>
                </c:pt>
                <c:pt idx="17">
                  <c:v>44099</c:v>
                </c:pt>
                <c:pt idx="18">
                  <c:v>44102</c:v>
                </c:pt>
                <c:pt idx="19">
                  <c:v>44103</c:v>
                </c:pt>
                <c:pt idx="20">
                  <c:v>44104</c:v>
                </c:pt>
                <c:pt idx="21">
                  <c:v>44105</c:v>
                </c:pt>
                <c:pt idx="22">
                  <c:v>44106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44117</c:v>
                </c:pt>
                <c:pt idx="29">
                  <c:v>44118</c:v>
                </c:pt>
                <c:pt idx="30">
                  <c:v>44119</c:v>
                </c:pt>
                <c:pt idx="31">
                  <c:v>44120</c:v>
                </c:pt>
                <c:pt idx="32">
                  <c:v>44123</c:v>
                </c:pt>
                <c:pt idx="33">
                  <c:v>44124</c:v>
                </c:pt>
                <c:pt idx="34">
                  <c:v>44125</c:v>
                </c:pt>
                <c:pt idx="35">
                  <c:v>44126</c:v>
                </c:pt>
                <c:pt idx="36">
                  <c:v>44127</c:v>
                </c:pt>
                <c:pt idx="37">
                  <c:v>44130</c:v>
                </c:pt>
                <c:pt idx="38">
                  <c:v>44131</c:v>
                </c:pt>
                <c:pt idx="39">
                  <c:v>44132</c:v>
                </c:pt>
                <c:pt idx="40">
                  <c:v>44133</c:v>
                </c:pt>
                <c:pt idx="41">
                  <c:v>44134</c:v>
                </c:pt>
                <c:pt idx="42">
                  <c:v>44137</c:v>
                </c:pt>
                <c:pt idx="43">
                  <c:v>44138</c:v>
                </c:pt>
                <c:pt idx="44">
                  <c:v>44139</c:v>
                </c:pt>
                <c:pt idx="45">
                  <c:v>44140</c:v>
                </c:pt>
                <c:pt idx="46">
                  <c:v>44141</c:v>
                </c:pt>
                <c:pt idx="47">
                  <c:v>44144</c:v>
                </c:pt>
                <c:pt idx="48">
                  <c:v>44145</c:v>
                </c:pt>
                <c:pt idx="49">
                  <c:v>44147</c:v>
                </c:pt>
                <c:pt idx="50">
                  <c:v>44148</c:v>
                </c:pt>
                <c:pt idx="51">
                  <c:v>44151</c:v>
                </c:pt>
                <c:pt idx="52">
                  <c:v>44152</c:v>
                </c:pt>
                <c:pt idx="53">
                  <c:v>44153</c:v>
                </c:pt>
                <c:pt idx="54">
                  <c:v>44154</c:v>
                </c:pt>
                <c:pt idx="55">
                  <c:v>44155</c:v>
                </c:pt>
                <c:pt idx="56">
                  <c:v>44158</c:v>
                </c:pt>
                <c:pt idx="57">
                  <c:v>44159</c:v>
                </c:pt>
                <c:pt idx="58">
                  <c:v>44160</c:v>
                </c:pt>
                <c:pt idx="59">
                  <c:v>44162</c:v>
                </c:pt>
                <c:pt idx="60">
                  <c:v>44165</c:v>
                </c:pt>
                <c:pt idx="61">
                  <c:v>44166</c:v>
                </c:pt>
                <c:pt idx="62">
                  <c:v>44167</c:v>
                </c:pt>
                <c:pt idx="63">
                  <c:v>44168</c:v>
                </c:pt>
                <c:pt idx="64">
                  <c:v>44169</c:v>
                </c:pt>
                <c:pt idx="65">
                  <c:v>44172</c:v>
                </c:pt>
                <c:pt idx="66">
                  <c:v>44173</c:v>
                </c:pt>
                <c:pt idx="67">
                  <c:v>44174</c:v>
                </c:pt>
                <c:pt idx="68">
                  <c:v>44175</c:v>
                </c:pt>
                <c:pt idx="69">
                  <c:v>44176</c:v>
                </c:pt>
                <c:pt idx="70">
                  <c:v>44179</c:v>
                </c:pt>
                <c:pt idx="71">
                  <c:v>44180</c:v>
                </c:pt>
                <c:pt idx="72">
                  <c:v>44181</c:v>
                </c:pt>
                <c:pt idx="73">
                  <c:v>44182</c:v>
                </c:pt>
              </c:numCache>
            </c:numRef>
          </c:cat>
          <c:val>
            <c:numRef>
              <c:f>'daily-predicted-data'!$CI$172:$CI$255</c:f>
              <c:numCache>
                <c:formatCode>"$"#,##0.00</c:formatCode>
                <c:ptCount val="84"/>
                <c:pt idx="0">
                  <c:v>19251.430072073937</c:v>
                </c:pt>
                <c:pt idx="1">
                  <c:v>13411.708320977299</c:v>
                </c:pt>
                <c:pt idx="2">
                  <c:v>3987.1022295676207</c:v>
                </c:pt>
                <c:pt idx="3">
                  <c:v>8370.272436788433</c:v>
                </c:pt>
                <c:pt idx="4">
                  <c:v>16613.876387375054</c:v>
                </c:pt>
                <c:pt idx="5">
                  <c:v>4030.457650922112</c:v>
                </c:pt>
                <c:pt idx="6">
                  <c:v>8423.7320586273563</c:v>
                </c:pt>
                <c:pt idx="7">
                  <c:v>8370.272436788433</c:v>
                </c:pt>
                <c:pt idx="8">
                  <c:v>16613.876387375054</c:v>
                </c:pt>
                <c:pt idx="9">
                  <c:v>6099.3426252755735</c:v>
                </c:pt>
                <c:pt idx="10">
                  <c:v>18316.326419879661</c:v>
                </c:pt>
                <c:pt idx="11">
                  <c:v>4331.4222168846927</c:v>
                </c:pt>
                <c:pt idx="12">
                  <c:v>8370.272436788433</c:v>
                </c:pt>
                <c:pt idx="13">
                  <c:v>16613.876387375054</c:v>
                </c:pt>
                <c:pt idx="14">
                  <c:v>2767.4654499702237</c:v>
                </c:pt>
                <c:pt idx="15">
                  <c:v>9233.0263953860231</c:v>
                </c:pt>
                <c:pt idx="16">
                  <c:v>3221.1633141634429</c:v>
                </c:pt>
                <c:pt idx="17">
                  <c:v>8370.272436788433</c:v>
                </c:pt>
                <c:pt idx="18">
                  <c:v>16613.876387375054</c:v>
                </c:pt>
                <c:pt idx="19">
                  <c:v>2767.4654499702237</c:v>
                </c:pt>
                <c:pt idx="20">
                  <c:v>11334.001673085157</c:v>
                </c:pt>
                <c:pt idx="21">
                  <c:v>19819.710752074014</c:v>
                </c:pt>
                <c:pt idx="22">
                  <c:v>11347.651358611016</c:v>
                </c:pt>
                <c:pt idx="23">
                  <c:v>17455.615334035254</c:v>
                </c:pt>
                <c:pt idx="24">
                  <c:v>2599.5530410313436</c:v>
                </c:pt>
                <c:pt idx="25">
                  <c:v>10369.481406134237</c:v>
                </c:pt>
                <c:pt idx="26">
                  <c:v>3060.8179163286995</c:v>
                </c:pt>
                <c:pt idx="27">
                  <c:v>8295.8065834311474</c:v>
                </c:pt>
                <c:pt idx="28">
                  <c:v>16676.901687393871</c:v>
                </c:pt>
                <c:pt idx="29">
                  <c:v>3883.6100887971688</c:v>
                </c:pt>
                <c:pt idx="30">
                  <c:v>11737.605804485554</c:v>
                </c:pt>
                <c:pt idx="31">
                  <c:v>17530.602653139209</c:v>
                </c:pt>
                <c:pt idx="32">
                  <c:v>17805.678070818551</c:v>
                </c:pt>
                <c:pt idx="33">
                  <c:v>2599.5530410313436</c:v>
                </c:pt>
                <c:pt idx="34">
                  <c:v>9172.9500053700722</c:v>
                </c:pt>
                <c:pt idx="35">
                  <c:v>3060.8179163286995</c:v>
                </c:pt>
                <c:pt idx="36">
                  <c:v>8295.8065834311474</c:v>
                </c:pt>
                <c:pt idx="37">
                  <c:v>16676.901687393871</c:v>
                </c:pt>
                <c:pt idx="38">
                  <c:v>2599.5530410313436</c:v>
                </c:pt>
                <c:pt idx="39">
                  <c:v>9172.9500053700722</c:v>
                </c:pt>
                <c:pt idx="40">
                  <c:v>3060.8179163286995</c:v>
                </c:pt>
                <c:pt idx="41">
                  <c:v>10431.823029516956</c:v>
                </c:pt>
                <c:pt idx="42">
                  <c:v>35329.821984932714</c:v>
                </c:pt>
                <c:pt idx="43">
                  <c:v>5599.9086537457461</c:v>
                </c:pt>
                <c:pt idx="44">
                  <c:v>11481.602151212104</c:v>
                </c:pt>
                <c:pt idx="45">
                  <c:v>2827.9313920685054</c:v>
                </c:pt>
                <c:pt idx="46">
                  <c:v>8429.4839830554665</c:v>
                </c:pt>
                <c:pt idx="47">
                  <c:v>17397.439403844532</c:v>
                </c:pt>
                <c:pt idx="48">
                  <c:v>2334.3678675493002</c:v>
                </c:pt>
                <c:pt idx="49">
                  <c:v>9861.6101903757881</c:v>
                </c:pt>
                <c:pt idx="50">
                  <c:v>9902.7134747558466</c:v>
                </c:pt>
                <c:pt idx="51">
                  <c:v>29430.287634506141</c:v>
                </c:pt>
                <c:pt idx="52">
                  <c:v>2334.3678675493002</c:v>
                </c:pt>
                <c:pt idx="53">
                  <c:v>10575.862131618953</c:v>
                </c:pt>
                <c:pt idx="54">
                  <c:v>2827.9313920685054</c:v>
                </c:pt>
                <c:pt idx="55">
                  <c:v>8429.4839830554665</c:v>
                </c:pt>
                <c:pt idx="56">
                  <c:v>17397.439403844532</c:v>
                </c:pt>
                <c:pt idx="57">
                  <c:v>2334.3678675493002</c:v>
                </c:pt>
                <c:pt idx="58">
                  <c:v>9368.046665856582</c:v>
                </c:pt>
                <c:pt idx="59">
                  <c:v>10396.276999275055</c:v>
                </c:pt>
                <c:pt idx="60">
                  <c:v>18209.794317159733</c:v>
                </c:pt>
                <c:pt idx="61">
                  <c:v>19226.332147829351</c:v>
                </c:pt>
                <c:pt idx="62">
                  <c:v>21946.365734859643</c:v>
                </c:pt>
                <c:pt idx="63">
                  <c:v>2785.6279930194378</c:v>
                </c:pt>
                <c:pt idx="64">
                  <c:v>11696.851868461346</c:v>
                </c:pt>
                <c:pt idx="65">
                  <c:v>28456.547903795858</c:v>
                </c:pt>
                <c:pt idx="66">
                  <c:v>306.03996063804476</c:v>
                </c:pt>
                <c:pt idx="67">
                  <c:v>13450.877678780418</c:v>
                </c:pt>
                <c:pt idx="68">
                  <c:v>1228.4324410795266</c:v>
                </c:pt>
                <c:pt idx="69">
                  <c:v>11696.851868461346</c:v>
                </c:pt>
                <c:pt idx="70">
                  <c:v>28456.547903795858</c:v>
                </c:pt>
                <c:pt idx="71">
                  <c:v>7079.9278159871374</c:v>
                </c:pt>
                <c:pt idx="72">
                  <c:v>34174.938436967874</c:v>
                </c:pt>
                <c:pt idx="73">
                  <c:v>1228.4324410795266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83-4341-A545-0644F5A1466A}"/>
            </c:ext>
          </c:extLst>
        </c:ser>
        <c:ser>
          <c:idx val="1"/>
          <c:order val="1"/>
          <c:tx>
            <c:strRef>
              <c:f>'daily-predicted-data'!$CJ$1</c:f>
              <c:strCache>
                <c:ptCount val="1"/>
                <c:pt idx="0">
                  <c:v> Daily Actual 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'daily-predicted-data'!$A$172:$A$255</c:f>
              <c:numCache>
                <c:formatCode>m/d/yyyy</c:formatCode>
                <c:ptCount val="84"/>
                <c:pt idx="0">
                  <c:v>44075</c:v>
                </c:pt>
                <c:pt idx="1">
                  <c:v>44076</c:v>
                </c:pt>
                <c:pt idx="2">
                  <c:v>44077</c:v>
                </c:pt>
                <c:pt idx="3">
                  <c:v>44078</c:v>
                </c:pt>
                <c:pt idx="4">
                  <c:v>44082</c:v>
                </c:pt>
                <c:pt idx="5">
                  <c:v>44083</c:v>
                </c:pt>
                <c:pt idx="6">
                  <c:v>44084</c:v>
                </c:pt>
                <c:pt idx="7">
                  <c:v>44085</c:v>
                </c:pt>
                <c:pt idx="8">
                  <c:v>44088</c:v>
                </c:pt>
                <c:pt idx="9">
                  <c:v>44089</c:v>
                </c:pt>
                <c:pt idx="10">
                  <c:v>44090</c:v>
                </c:pt>
                <c:pt idx="11">
                  <c:v>44091</c:v>
                </c:pt>
                <c:pt idx="12">
                  <c:v>44092</c:v>
                </c:pt>
                <c:pt idx="13">
                  <c:v>44095</c:v>
                </c:pt>
                <c:pt idx="14">
                  <c:v>44096</c:v>
                </c:pt>
                <c:pt idx="15">
                  <c:v>44097</c:v>
                </c:pt>
                <c:pt idx="16">
                  <c:v>44098</c:v>
                </c:pt>
                <c:pt idx="17">
                  <c:v>44099</c:v>
                </c:pt>
                <c:pt idx="18">
                  <c:v>44102</c:v>
                </c:pt>
                <c:pt idx="19">
                  <c:v>44103</c:v>
                </c:pt>
                <c:pt idx="20">
                  <c:v>44104</c:v>
                </c:pt>
                <c:pt idx="21">
                  <c:v>44105</c:v>
                </c:pt>
                <c:pt idx="22">
                  <c:v>44106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44117</c:v>
                </c:pt>
                <c:pt idx="29">
                  <c:v>44118</c:v>
                </c:pt>
                <c:pt idx="30">
                  <c:v>44119</c:v>
                </c:pt>
                <c:pt idx="31">
                  <c:v>44120</c:v>
                </c:pt>
                <c:pt idx="32">
                  <c:v>44123</c:v>
                </c:pt>
                <c:pt idx="33">
                  <c:v>44124</c:v>
                </c:pt>
                <c:pt idx="34">
                  <c:v>44125</c:v>
                </c:pt>
                <c:pt idx="35">
                  <c:v>44126</c:v>
                </c:pt>
                <c:pt idx="36">
                  <c:v>44127</c:v>
                </c:pt>
                <c:pt idx="37">
                  <c:v>44130</c:v>
                </c:pt>
                <c:pt idx="38">
                  <c:v>44131</c:v>
                </c:pt>
                <c:pt idx="39">
                  <c:v>44132</c:v>
                </c:pt>
                <c:pt idx="40">
                  <c:v>44133</c:v>
                </c:pt>
                <c:pt idx="41">
                  <c:v>44134</c:v>
                </c:pt>
                <c:pt idx="42">
                  <c:v>44137</c:v>
                </c:pt>
                <c:pt idx="43">
                  <c:v>44138</c:v>
                </c:pt>
                <c:pt idx="44">
                  <c:v>44139</c:v>
                </c:pt>
                <c:pt idx="45">
                  <c:v>44140</c:v>
                </c:pt>
                <c:pt idx="46">
                  <c:v>44141</c:v>
                </c:pt>
                <c:pt idx="47">
                  <c:v>44144</c:v>
                </c:pt>
                <c:pt idx="48">
                  <c:v>44145</c:v>
                </c:pt>
                <c:pt idx="49">
                  <c:v>44147</c:v>
                </c:pt>
                <c:pt idx="50">
                  <c:v>44148</c:v>
                </c:pt>
                <c:pt idx="51">
                  <c:v>44151</c:v>
                </c:pt>
                <c:pt idx="52">
                  <c:v>44152</c:v>
                </c:pt>
                <c:pt idx="53">
                  <c:v>44153</c:v>
                </c:pt>
                <c:pt idx="54">
                  <c:v>44154</c:v>
                </c:pt>
                <c:pt idx="55">
                  <c:v>44155</c:v>
                </c:pt>
                <c:pt idx="56">
                  <c:v>44158</c:v>
                </c:pt>
                <c:pt idx="57">
                  <c:v>44159</c:v>
                </c:pt>
                <c:pt idx="58">
                  <c:v>44160</c:v>
                </c:pt>
                <c:pt idx="59">
                  <c:v>44162</c:v>
                </c:pt>
                <c:pt idx="60">
                  <c:v>44165</c:v>
                </c:pt>
                <c:pt idx="61">
                  <c:v>44166</c:v>
                </c:pt>
                <c:pt idx="62">
                  <c:v>44167</c:v>
                </c:pt>
                <c:pt idx="63">
                  <c:v>44168</c:v>
                </c:pt>
                <c:pt idx="64">
                  <c:v>44169</c:v>
                </c:pt>
                <c:pt idx="65">
                  <c:v>44172</c:v>
                </c:pt>
                <c:pt idx="66">
                  <c:v>44173</c:v>
                </c:pt>
                <c:pt idx="67">
                  <c:v>44174</c:v>
                </c:pt>
                <c:pt idx="68">
                  <c:v>44175</c:v>
                </c:pt>
                <c:pt idx="69">
                  <c:v>44176</c:v>
                </c:pt>
                <c:pt idx="70">
                  <c:v>44179</c:v>
                </c:pt>
                <c:pt idx="71">
                  <c:v>44180</c:v>
                </c:pt>
                <c:pt idx="72">
                  <c:v>44181</c:v>
                </c:pt>
                <c:pt idx="73">
                  <c:v>44182</c:v>
                </c:pt>
              </c:numCache>
            </c:numRef>
          </c:cat>
          <c:val>
            <c:numRef>
              <c:f>'daily-predicted-data'!$CJ$172:$CJ$255</c:f>
              <c:numCache>
                <c:formatCode>_("$"* #,##0_);_("$"* \(#,##0\);_("$"* "-"??_);_(@_)</c:formatCode>
                <c:ptCount val="84"/>
                <c:pt idx="0">
                  <c:v>15853</c:v>
                </c:pt>
                <c:pt idx="1">
                  <c:v>11595</c:v>
                </c:pt>
                <c:pt idx="2">
                  <c:v>4328</c:v>
                </c:pt>
                <c:pt idx="3">
                  <c:v>9674</c:v>
                </c:pt>
                <c:pt idx="4">
                  <c:v>16723</c:v>
                </c:pt>
                <c:pt idx="5">
                  <c:v>3961</c:v>
                </c:pt>
                <c:pt idx="6">
                  <c:v>7284</c:v>
                </c:pt>
                <c:pt idx="7">
                  <c:v>6327</c:v>
                </c:pt>
                <c:pt idx="8">
                  <c:v>15046</c:v>
                </c:pt>
                <c:pt idx="9">
                  <c:v>5843</c:v>
                </c:pt>
                <c:pt idx="10">
                  <c:v>16812</c:v>
                </c:pt>
                <c:pt idx="11">
                  <c:v>3291</c:v>
                </c:pt>
                <c:pt idx="12">
                  <c:v>9527</c:v>
                </c:pt>
                <c:pt idx="13">
                  <c:v>15126</c:v>
                </c:pt>
                <c:pt idx="14">
                  <c:v>2088</c:v>
                </c:pt>
                <c:pt idx="15">
                  <c:v>8011</c:v>
                </c:pt>
                <c:pt idx="16">
                  <c:v>2322</c:v>
                </c:pt>
                <c:pt idx="17">
                  <c:v>5682</c:v>
                </c:pt>
                <c:pt idx="18">
                  <c:v>13557</c:v>
                </c:pt>
                <c:pt idx="19">
                  <c:v>2480</c:v>
                </c:pt>
                <c:pt idx="20">
                  <c:v>10204</c:v>
                </c:pt>
                <c:pt idx="21">
                  <c:v>16927</c:v>
                </c:pt>
                <c:pt idx="22">
                  <c:v>12896</c:v>
                </c:pt>
                <c:pt idx="23">
                  <c:v>15295</c:v>
                </c:pt>
                <c:pt idx="24">
                  <c:v>2304</c:v>
                </c:pt>
                <c:pt idx="25">
                  <c:v>10282</c:v>
                </c:pt>
                <c:pt idx="26">
                  <c:v>2566</c:v>
                </c:pt>
                <c:pt idx="27">
                  <c:v>5863</c:v>
                </c:pt>
                <c:pt idx="28">
                  <c:v>14315</c:v>
                </c:pt>
                <c:pt idx="29">
                  <c:v>3407</c:v>
                </c:pt>
                <c:pt idx="30">
                  <c:v>11343</c:v>
                </c:pt>
                <c:pt idx="31">
                  <c:v>18046</c:v>
                </c:pt>
                <c:pt idx="32">
                  <c:v>16586</c:v>
                </c:pt>
                <c:pt idx="33">
                  <c:v>2136</c:v>
                </c:pt>
                <c:pt idx="34">
                  <c:v>10127</c:v>
                </c:pt>
                <c:pt idx="35">
                  <c:v>2279</c:v>
                </c:pt>
                <c:pt idx="36">
                  <c:v>6703</c:v>
                </c:pt>
                <c:pt idx="37">
                  <c:v>13519</c:v>
                </c:pt>
                <c:pt idx="38">
                  <c:v>2035</c:v>
                </c:pt>
                <c:pt idx="39">
                  <c:v>7629</c:v>
                </c:pt>
                <c:pt idx="40">
                  <c:v>2821</c:v>
                </c:pt>
                <c:pt idx="41">
                  <c:v>9547</c:v>
                </c:pt>
                <c:pt idx="42">
                  <c:v>32255</c:v>
                </c:pt>
                <c:pt idx="43">
                  <c:v>5044</c:v>
                </c:pt>
                <c:pt idx="44">
                  <c:v>9932</c:v>
                </c:pt>
                <c:pt idx="45">
                  <c:v>2316</c:v>
                </c:pt>
                <c:pt idx="46">
                  <c:v>6012</c:v>
                </c:pt>
                <c:pt idx="47">
                  <c:v>13343</c:v>
                </c:pt>
                <c:pt idx="48">
                  <c:v>2638</c:v>
                </c:pt>
                <c:pt idx="49">
                  <c:v>10027</c:v>
                </c:pt>
                <c:pt idx="50">
                  <c:v>9017</c:v>
                </c:pt>
                <c:pt idx="51">
                  <c:v>28164</c:v>
                </c:pt>
                <c:pt idx="52">
                  <c:v>3166</c:v>
                </c:pt>
                <c:pt idx="53">
                  <c:v>10386</c:v>
                </c:pt>
                <c:pt idx="54">
                  <c:v>2610</c:v>
                </c:pt>
                <c:pt idx="55">
                  <c:v>6513</c:v>
                </c:pt>
                <c:pt idx="56">
                  <c:v>14837</c:v>
                </c:pt>
                <c:pt idx="57">
                  <c:v>2323</c:v>
                </c:pt>
                <c:pt idx="58">
                  <c:v>10009</c:v>
                </c:pt>
                <c:pt idx="59">
                  <c:v>9645</c:v>
                </c:pt>
                <c:pt idx="60">
                  <c:v>16481</c:v>
                </c:pt>
                <c:pt idx="61">
                  <c:v>16553</c:v>
                </c:pt>
                <c:pt idx="62">
                  <c:v>11767</c:v>
                </c:pt>
                <c:pt idx="63">
                  <c:v>4434</c:v>
                </c:pt>
                <c:pt idx="64">
                  <c:v>9056</c:v>
                </c:pt>
                <c:pt idx="65">
                  <c:v>14188</c:v>
                </c:pt>
                <c:pt idx="66">
                  <c:v>2800</c:v>
                </c:pt>
                <c:pt idx="67">
                  <c:v>8679</c:v>
                </c:pt>
                <c:pt idx="68">
                  <c:v>4923</c:v>
                </c:pt>
                <c:pt idx="69">
                  <c:v>9456</c:v>
                </c:pt>
                <c:pt idx="70">
                  <c:v>18607</c:v>
                </c:pt>
                <c:pt idx="71">
                  <c:v>9571</c:v>
                </c:pt>
                <c:pt idx="72">
                  <c:v>21262</c:v>
                </c:pt>
                <c:pt idx="73">
                  <c:v>4890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83-4341-A545-0644F5A1466A}"/>
            </c:ext>
          </c:extLst>
        </c:ser>
        <c:ser>
          <c:idx val="2"/>
          <c:order val="2"/>
          <c:tx>
            <c:strRef>
              <c:f>'daily-predicted-data'!$CK$1</c:f>
              <c:strCache>
                <c:ptCount val="1"/>
                <c:pt idx="0">
                  <c:v> Actual - Forcast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'daily-predicted-data'!$A$172:$A$255</c:f>
              <c:numCache>
                <c:formatCode>m/d/yyyy</c:formatCode>
                <c:ptCount val="84"/>
                <c:pt idx="0">
                  <c:v>44075</c:v>
                </c:pt>
                <c:pt idx="1">
                  <c:v>44076</c:v>
                </c:pt>
                <c:pt idx="2">
                  <c:v>44077</c:v>
                </c:pt>
                <c:pt idx="3">
                  <c:v>44078</c:v>
                </c:pt>
                <c:pt idx="4">
                  <c:v>44082</c:v>
                </c:pt>
                <c:pt idx="5">
                  <c:v>44083</c:v>
                </c:pt>
                <c:pt idx="6">
                  <c:v>44084</c:v>
                </c:pt>
                <c:pt idx="7">
                  <c:v>44085</c:v>
                </c:pt>
                <c:pt idx="8">
                  <c:v>44088</c:v>
                </c:pt>
                <c:pt idx="9">
                  <c:v>44089</c:v>
                </c:pt>
                <c:pt idx="10">
                  <c:v>44090</c:v>
                </c:pt>
                <c:pt idx="11">
                  <c:v>44091</c:v>
                </c:pt>
                <c:pt idx="12">
                  <c:v>44092</c:v>
                </c:pt>
                <c:pt idx="13">
                  <c:v>44095</c:v>
                </c:pt>
                <c:pt idx="14">
                  <c:v>44096</c:v>
                </c:pt>
                <c:pt idx="15">
                  <c:v>44097</c:v>
                </c:pt>
                <c:pt idx="16">
                  <c:v>44098</c:v>
                </c:pt>
                <c:pt idx="17">
                  <c:v>44099</c:v>
                </c:pt>
                <c:pt idx="18">
                  <c:v>44102</c:v>
                </c:pt>
                <c:pt idx="19">
                  <c:v>44103</c:v>
                </c:pt>
                <c:pt idx="20">
                  <c:v>44104</c:v>
                </c:pt>
                <c:pt idx="21">
                  <c:v>44105</c:v>
                </c:pt>
                <c:pt idx="22">
                  <c:v>44106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44117</c:v>
                </c:pt>
                <c:pt idx="29">
                  <c:v>44118</c:v>
                </c:pt>
                <c:pt idx="30">
                  <c:v>44119</c:v>
                </c:pt>
                <c:pt idx="31">
                  <c:v>44120</c:v>
                </c:pt>
                <c:pt idx="32">
                  <c:v>44123</c:v>
                </c:pt>
                <c:pt idx="33">
                  <c:v>44124</c:v>
                </c:pt>
                <c:pt idx="34">
                  <c:v>44125</c:v>
                </c:pt>
                <c:pt idx="35">
                  <c:v>44126</c:v>
                </c:pt>
                <c:pt idx="36">
                  <c:v>44127</c:v>
                </c:pt>
                <c:pt idx="37">
                  <c:v>44130</c:v>
                </c:pt>
                <c:pt idx="38">
                  <c:v>44131</c:v>
                </c:pt>
                <c:pt idx="39">
                  <c:v>44132</c:v>
                </c:pt>
                <c:pt idx="40">
                  <c:v>44133</c:v>
                </c:pt>
                <c:pt idx="41">
                  <c:v>44134</c:v>
                </c:pt>
                <c:pt idx="42">
                  <c:v>44137</c:v>
                </c:pt>
                <c:pt idx="43">
                  <c:v>44138</c:v>
                </c:pt>
                <c:pt idx="44">
                  <c:v>44139</c:v>
                </c:pt>
                <c:pt idx="45">
                  <c:v>44140</c:v>
                </c:pt>
                <c:pt idx="46">
                  <c:v>44141</c:v>
                </c:pt>
                <c:pt idx="47">
                  <c:v>44144</c:v>
                </c:pt>
                <c:pt idx="48">
                  <c:v>44145</c:v>
                </c:pt>
                <c:pt idx="49">
                  <c:v>44147</c:v>
                </c:pt>
                <c:pt idx="50">
                  <c:v>44148</c:v>
                </c:pt>
                <c:pt idx="51">
                  <c:v>44151</c:v>
                </c:pt>
                <c:pt idx="52">
                  <c:v>44152</c:v>
                </c:pt>
                <c:pt idx="53">
                  <c:v>44153</c:v>
                </c:pt>
                <c:pt idx="54">
                  <c:v>44154</c:v>
                </c:pt>
                <c:pt idx="55">
                  <c:v>44155</c:v>
                </c:pt>
                <c:pt idx="56">
                  <c:v>44158</c:v>
                </c:pt>
                <c:pt idx="57">
                  <c:v>44159</c:v>
                </c:pt>
                <c:pt idx="58">
                  <c:v>44160</c:v>
                </c:pt>
                <c:pt idx="59">
                  <c:v>44162</c:v>
                </c:pt>
                <c:pt idx="60">
                  <c:v>44165</c:v>
                </c:pt>
                <c:pt idx="61">
                  <c:v>44166</c:v>
                </c:pt>
                <c:pt idx="62">
                  <c:v>44167</c:v>
                </c:pt>
                <c:pt idx="63">
                  <c:v>44168</c:v>
                </c:pt>
                <c:pt idx="64">
                  <c:v>44169</c:v>
                </c:pt>
                <c:pt idx="65">
                  <c:v>44172</c:v>
                </c:pt>
                <c:pt idx="66">
                  <c:v>44173</c:v>
                </c:pt>
                <c:pt idx="67">
                  <c:v>44174</c:v>
                </c:pt>
                <c:pt idx="68">
                  <c:v>44175</c:v>
                </c:pt>
                <c:pt idx="69">
                  <c:v>44176</c:v>
                </c:pt>
                <c:pt idx="70">
                  <c:v>44179</c:v>
                </c:pt>
                <c:pt idx="71">
                  <c:v>44180</c:v>
                </c:pt>
                <c:pt idx="72">
                  <c:v>44181</c:v>
                </c:pt>
                <c:pt idx="73">
                  <c:v>44182</c:v>
                </c:pt>
              </c:numCache>
            </c:numRef>
          </c:cat>
          <c:val>
            <c:numRef>
              <c:f>'daily-predicted-data'!$CK$172:$CK$255</c:f>
              <c:numCache>
                <c:formatCode>"$"#,##0.00</c:formatCode>
                <c:ptCount val="84"/>
                <c:pt idx="0">
                  <c:v>-3398.4300720739375</c:v>
                </c:pt>
                <c:pt idx="1">
                  <c:v>-1816.7083209772991</c:v>
                </c:pt>
                <c:pt idx="2">
                  <c:v>340.89777043237928</c:v>
                </c:pt>
                <c:pt idx="3">
                  <c:v>1303.727563211567</c:v>
                </c:pt>
                <c:pt idx="4">
                  <c:v>109.12361262494596</c:v>
                </c:pt>
                <c:pt idx="5">
                  <c:v>-69.457650922111952</c:v>
                </c:pt>
                <c:pt idx="6">
                  <c:v>-1139.7320586273563</c:v>
                </c:pt>
                <c:pt idx="7">
                  <c:v>-2043.272436788433</c:v>
                </c:pt>
                <c:pt idx="8">
                  <c:v>-1567.876387375054</c:v>
                </c:pt>
                <c:pt idx="9">
                  <c:v>-256.34262527557348</c:v>
                </c:pt>
                <c:pt idx="10">
                  <c:v>-1504.3264198796605</c:v>
                </c:pt>
                <c:pt idx="11">
                  <c:v>-1040.4222168846927</c:v>
                </c:pt>
                <c:pt idx="12">
                  <c:v>1156.727563211567</c:v>
                </c:pt>
                <c:pt idx="13">
                  <c:v>-1487.876387375054</c:v>
                </c:pt>
                <c:pt idx="14">
                  <c:v>-679.46544997022374</c:v>
                </c:pt>
                <c:pt idx="15">
                  <c:v>-1222.0263953860231</c:v>
                </c:pt>
                <c:pt idx="16">
                  <c:v>-899.16331416344292</c:v>
                </c:pt>
                <c:pt idx="17">
                  <c:v>-2688.272436788433</c:v>
                </c:pt>
                <c:pt idx="18">
                  <c:v>-3056.876387375054</c:v>
                </c:pt>
                <c:pt idx="19">
                  <c:v>-287.46544997022374</c:v>
                </c:pt>
                <c:pt idx="20">
                  <c:v>-1130.0016730851567</c:v>
                </c:pt>
                <c:pt idx="21">
                  <c:v>-2892.7107520740137</c:v>
                </c:pt>
                <c:pt idx="22">
                  <c:v>1548.3486413889841</c:v>
                </c:pt>
                <c:pt idx="23">
                  <c:v>-2160.6153340352539</c:v>
                </c:pt>
                <c:pt idx="24">
                  <c:v>-295.55304103134358</c:v>
                </c:pt>
                <c:pt idx="25">
                  <c:v>-87.481406134236749</c:v>
                </c:pt>
                <c:pt idx="26">
                  <c:v>-494.81791632869954</c:v>
                </c:pt>
                <c:pt idx="27">
                  <c:v>-2432.8065834311474</c:v>
                </c:pt>
                <c:pt idx="28">
                  <c:v>-2361.9016873938708</c:v>
                </c:pt>
                <c:pt idx="29">
                  <c:v>-476.61008879716883</c:v>
                </c:pt>
                <c:pt idx="30">
                  <c:v>-394.60580448555447</c:v>
                </c:pt>
                <c:pt idx="31">
                  <c:v>515.397346860791</c:v>
                </c:pt>
                <c:pt idx="32">
                  <c:v>-1219.6780708185506</c:v>
                </c:pt>
                <c:pt idx="33">
                  <c:v>-463.55304103134358</c:v>
                </c:pt>
                <c:pt idx="34">
                  <c:v>954.04999462992782</c:v>
                </c:pt>
                <c:pt idx="35">
                  <c:v>-781.81791632869954</c:v>
                </c:pt>
                <c:pt idx="36">
                  <c:v>-1592.8065834311474</c:v>
                </c:pt>
                <c:pt idx="37">
                  <c:v>-3157.9016873938708</c:v>
                </c:pt>
                <c:pt idx="38">
                  <c:v>-564.55304103134358</c:v>
                </c:pt>
                <c:pt idx="39">
                  <c:v>-1543.9500053700722</c:v>
                </c:pt>
                <c:pt idx="40">
                  <c:v>-239.81791632869954</c:v>
                </c:pt>
                <c:pt idx="41">
                  <c:v>-884.82302951695601</c:v>
                </c:pt>
                <c:pt idx="42">
                  <c:v>-3074.8219849327143</c:v>
                </c:pt>
                <c:pt idx="43">
                  <c:v>-555.90865374574605</c:v>
                </c:pt>
                <c:pt idx="44">
                  <c:v>-1549.6021512121042</c:v>
                </c:pt>
                <c:pt idx="45">
                  <c:v>-511.93139206850537</c:v>
                </c:pt>
                <c:pt idx="46">
                  <c:v>-2417.4839830554665</c:v>
                </c:pt>
                <c:pt idx="47">
                  <c:v>-4054.4394038445316</c:v>
                </c:pt>
                <c:pt idx="48">
                  <c:v>303.63213245069983</c:v>
                </c:pt>
                <c:pt idx="49">
                  <c:v>165.38980962421192</c:v>
                </c:pt>
                <c:pt idx="50">
                  <c:v>-885.71347475584662</c:v>
                </c:pt>
                <c:pt idx="51">
                  <c:v>-1266.2876345061413</c:v>
                </c:pt>
                <c:pt idx="52">
                  <c:v>831.63213245069983</c:v>
                </c:pt>
                <c:pt idx="53">
                  <c:v>-189.86213161895284</c:v>
                </c:pt>
                <c:pt idx="54">
                  <c:v>-217.93139206850537</c:v>
                </c:pt>
                <c:pt idx="55">
                  <c:v>-1916.4839830554665</c:v>
                </c:pt>
                <c:pt idx="56">
                  <c:v>-2560.4394038445316</c:v>
                </c:pt>
                <c:pt idx="57">
                  <c:v>-11.367867549300172</c:v>
                </c:pt>
                <c:pt idx="58">
                  <c:v>640.95333414341803</c:v>
                </c:pt>
                <c:pt idx="59">
                  <c:v>-751.27699927505455</c:v>
                </c:pt>
                <c:pt idx="60">
                  <c:v>-1728.7943171597326</c:v>
                </c:pt>
                <c:pt idx="61">
                  <c:v>-2673.332147829351</c:v>
                </c:pt>
                <c:pt idx="62">
                  <c:v>-10179.365734859643</c:v>
                </c:pt>
                <c:pt idx="63">
                  <c:v>1648.3720069805622</c:v>
                </c:pt>
                <c:pt idx="64">
                  <c:v>-2640.8518684613464</c:v>
                </c:pt>
                <c:pt idx="65">
                  <c:v>-14268.547903795858</c:v>
                </c:pt>
                <c:pt idx="66">
                  <c:v>2493.9600393619553</c:v>
                </c:pt>
                <c:pt idx="67">
                  <c:v>-4771.8776787804181</c:v>
                </c:pt>
                <c:pt idx="68">
                  <c:v>3694.5675589204734</c:v>
                </c:pt>
                <c:pt idx="69">
                  <c:v>-2240.8518684613464</c:v>
                </c:pt>
                <c:pt idx="70">
                  <c:v>-9849.5479037958576</c:v>
                </c:pt>
                <c:pt idx="71">
                  <c:v>2491.0721840128626</c:v>
                </c:pt>
                <c:pt idx="72">
                  <c:v>-12912.938436967874</c:v>
                </c:pt>
                <c:pt idx="73">
                  <c:v>3661.5675589204734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83-4341-A545-0644F5A14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5309240"/>
        <c:axId val="1325305960"/>
      </c:lineChart>
      <c:dateAx>
        <c:axId val="13253092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5960"/>
        <c:crosses val="autoZero"/>
        <c:auto val="1"/>
        <c:lblOffset val="100"/>
        <c:baseTimeUnit val="days"/>
      </c:dateAx>
      <c:valAx>
        <c:axId val="132530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444307742782153"/>
          <c:y val="0.67180437445319341"/>
          <c:w val="0.69555818022747151"/>
          <c:h val="0.1493066491688538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8493312674536"/>
          <c:y val="3.60082304526749E-2"/>
          <c:w val="0.72963670736773167"/>
          <c:h val="0.84139373882612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>
                    <a:alpha val="5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23475946246698787"/>
                  <c:y val="-7.92068926166837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'Effective Income Tax Rate'!$I$62:$I$364</c:f>
              <c:numCache>
                <c:formatCode>0.00%</c:formatCode>
                <c:ptCount val="303"/>
                <c:pt idx="0">
                  <c:v>6.9619774657633388E-3</c:v>
                </c:pt>
                <c:pt idx="1">
                  <c:v>4.2374209207767305E-3</c:v>
                </c:pt>
                <c:pt idx="2">
                  <c:v>4.1305795471569982E-3</c:v>
                </c:pt>
                <c:pt idx="3">
                  <c:v>5.5301860617244384E-3</c:v>
                </c:pt>
                <c:pt idx="4">
                  <c:v>-1.1213079164787594E-3</c:v>
                </c:pt>
                <c:pt idx="5">
                  <c:v>6.1223479633670391E-3</c:v>
                </c:pt>
                <c:pt idx="6">
                  <c:v>5.5891406268724023E-3</c:v>
                </c:pt>
                <c:pt idx="7">
                  <c:v>2.7101472198554541E-3</c:v>
                </c:pt>
                <c:pt idx="8">
                  <c:v>5.0509556134010489E-3</c:v>
                </c:pt>
                <c:pt idx="9">
                  <c:v>4.8238802940024561E-3</c:v>
                </c:pt>
                <c:pt idx="10">
                  <c:v>3.1360163800885164E-3</c:v>
                </c:pt>
                <c:pt idx="11">
                  <c:v>1.9801134273135079E-3</c:v>
                </c:pt>
                <c:pt idx="12">
                  <c:v>7.7376094648415209E-4</c:v>
                </c:pt>
                <c:pt idx="13">
                  <c:v>1.1705033463104631E-2</c:v>
                </c:pt>
                <c:pt idx="14">
                  <c:v>5.3087973777601301E-3</c:v>
                </c:pt>
                <c:pt idx="15">
                  <c:v>3.5984408119043693E-3</c:v>
                </c:pt>
                <c:pt idx="16">
                  <c:v>6.1826161047370898E-3</c:v>
                </c:pt>
                <c:pt idx="17">
                  <c:v>9.7415532452993728E-3</c:v>
                </c:pt>
                <c:pt idx="18">
                  <c:v>4.6941227684726272E-4</c:v>
                </c:pt>
                <c:pt idx="19">
                  <c:v>6.631013855478738E-3</c:v>
                </c:pt>
                <c:pt idx="20">
                  <c:v>7.1865105107244637E-3</c:v>
                </c:pt>
                <c:pt idx="21">
                  <c:v>1.6322980935302577E-3</c:v>
                </c:pt>
                <c:pt idx="22">
                  <c:v>6.718707545349447E-3</c:v>
                </c:pt>
                <c:pt idx="23">
                  <c:v>7.2101469202190847E-3</c:v>
                </c:pt>
                <c:pt idx="24">
                  <c:v>4.2532197277089729E-3</c:v>
                </c:pt>
                <c:pt idx="25">
                  <c:v>8.3996134580901563E-3</c:v>
                </c:pt>
                <c:pt idx="26">
                  <c:v>7.1214100615830736E-3</c:v>
                </c:pt>
                <c:pt idx="27">
                  <c:v>3.0440624970315675E-3</c:v>
                </c:pt>
                <c:pt idx="28">
                  <c:v>4.8095866035606063E-3</c:v>
                </c:pt>
                <c:pt idx="29">
                  <c:v>5.357341430929554E-3</c:v>
                </c:pt>
                <c:pt idx="30">
                  <c:v>4.6319740206161187E-3</c:v>
                </c:pt>
                <c:pt idx="31">
                  <c:v>8.8418814867793349E-3</c:v>
                </c:pt>
                <c:pt idx="32">
                  <c:v>5.0794570318288199E-3</c:v>
                </c:pt>
                <c:pt idx="33">
                  <c:v>7.912196071115922E-3</c:v>
                </c:pt>
                <c:pt idx="34">
                  <c:v>1.0453144406823045E-2</c:v>
                </c:pt>
                <c:pt idx="35">
                  <c:v>4.3151358378703975E-3</c:v>
                </c:pt>
                <c:pt idx="36">
                  <c:v>7.9330080371199808E-3</c:v>
                </c:pt>
                <c:pt idx="37">
                  <c:v>6.5958104844609866E-3</c:v>
                </c:pt>
                <c:pt idx="38">
                  <c:v>5.3089459119212146E-3</c:v>
                </c:pt>
                <c:pt idx="39">
                  <c:v>5.013883842505582E-3</c:v>
                </c:pt>
                <c:pt idx="40">
                  <c:v>7.6667646835032691E-3</c:v>
                </c:pt>
                <c:pt idx="41">
                  <c:v>3.9434503348935107E-3</c:v>
                </c:pt>
                <c:pt idx="42">
                  <c:v>4.8359003534280435E-3</c:v>
                </c:pt>
                <c:pt idx="43">
                  <c:v>8.9396696168420574E-3</c:v>
                </c:pt>
                <c:pt idx="44">
                  <c:v>3.638515532140217E-3</c:v>
                </c:pt>
                <c:pt idx="45">
                  <c:v>5.1515586212774727E-3</c:v>
                </c:pt>
                <c:pt idx="46">
                  <c:v>7.3402545663984152E-3</c:v>
                </c:pt>
                <c:pt idx="47">
                  <c:v>3.9284561035054389E-3</c:v>
                </c:pt>
                <c:pt idx="48">
                  <c:v>7.6037206082026406E-3</c:v>
                </c:pt>
                <c:pt idx="49">
                  <c:v>7.0663565196670223E-3</c:v>
                </c:pt>
                <c:pt idx="50">
                  <c:v>1.2566116553553444E-3</c:v>
                </c:pt>
                <c:pt idx="51">
                  <c:v>3.3963630054301671E-3</c:v>
                </c:pt>
                <c:pt idx="52">
                  <c:v>4.2689499195760145E-3</c:v>
                </c:pt>
                <c:pt idx="53">
                  <c:v>1.7884435125245955E-3</c:v>
                </c:pt>
                <c:pt idx="54">
                  <c:v>6.1333285078866689E-3</c:v>
                </c:pt>
                <c:pt idx="55">
                  <c:v>5.9395241458698872E-3</c:v>
                </c:pt>
                <c:pt idx="56">
                  <c:v>4.6596225077630889E-3</c:v>
                </c:pt>
                <c:pt idx="57">
                  <c:v>8.7035064244516749E-3</c:v>
                </c:pt>
                <c:pt idx="58">
                  <c:v>9.0436773284952362E-3</c:v>
                </c:pt>
                <c:pt idx="59">
                  <c:v>1.3737344256454179E-2</c:v>
                </c:pt>
                <c:pt idx="60">
                  <c:v>1.8302895368078394E-2</c:v>
                </c:pt>
                <c:pt idx="61">
                  <c:v>6.7071878878320734E-3</c:v>
                </c:pt>
                <c:pt idx="62">
                  <c:v>3.6300727057555745E-3</c:v>
                </c:pt>
                <c:pt idx="63">
                  <c:v>1.1722349161146241E-3</c:v>
                </c:pt>
                <c:pt idx="64">
                  <c:v>-3.8147984806998301E-3</c:v>
                </c:pt>
                <c:pt idx="65">
                  <c:v>7.6150995610974577E-3</c:v>
                </c:pt>
                <c:pt idx="66">
                  <c:v>1.2447734897682151E-2</c:v>
                </c:pt>
                <c:pt idx="67">
                  <c:v>1.9535071654928678E-3</c:v>
                </c:pt>
                <c:pt idx="68">
                  <c:v>4.693352879215934E-3</c:v>
                </c:pt>
                <c:pt idx="69">
                  <c:v>2.0017982009442729E-3</c:v>
                </c:pt>
                <c:pt idx="70">
                  <c:v>-3.2655060804091519E-4</c:v>
                </c:pt>
                <c:pt idx="71">
                  <c:v>-3.2665727817470251E-4</c:v>
                </c:pt>
                <c:pt idx="72">
                  <c:v>1.2197376910097701E-2</c:v>
                </c:pt>
                <c:pt idx="73">
                  <c:v>5.5720536421609056E-3</c:v>
                </c:pt>
                <c:pt idx="74">
                  <c:v>2.5643608162559529E-3</c:v>
                </c:pt>
                <c:pt idx="75">
                  <c:v>-5.0347624582600314E-3</c:v>
                </c:pt>
                <c:pt idx="76">
                  <c:v>-2.8192857692818326E-3</c:v>
                </c:pt>
                <c:pt idx="77">
                  <c:v>-7.6660819990339744E-4</c:v>
                </c:pt>
                <c:pt idx="78">
                  <c:v>-2.2224476265616799E-3</c:v>
                </c:pt>
                <c:pt idx="79">
                  <c:v>-1.7612588440423633E-3</c:v>
                </c:pt>
                <c:pt idx="80">
                  <c:v>-8.7165406935824812E-4</c:v>
                </c:pt>
                <c:pt idx="81">
                  <c:v>2.0279656463338116E-5</c:v>
                </c:pt>
                <c:pt idx="82">
                  <c:v>1.7425137123745767E-3</c:v>
                </c:pt>
                <c:pt idx="83">
                  <c:v>1.0925867062936267E-3</c:v>
                </c:pt>
                <c:pt idx="84">
                  <c:v>-1.2950486441410736E-3</c:v>
                </c:pt>
                <c:pt idx="85">
                  <c:v>2.227058773187799E-4</c:v>
                </c:pt>
                <c:pt idx="86">
                  <c:v>4.1010572736243471E-3</c:v>
                </c:pt>
                <c:pt idx="87">
                  <c:v>3.4817645236460016E-3</c:v>
                </c:pt>
                <c:pt idx="88">
                  <c:v>3.5898040094750252E-3</c:v>
                </c:pt>
                <c:pt idx="89">
                  <c:v>5.4701673634528838E-3</c:v>
                </c:pt>
                <c:pt idx="90">
                  <c:v>-4.2497644790802933E-3</c:v>
                </c:pt>
                <c:pt idx="91">
                  <c:v>2.4363466869124924E-3</c:v>
                </c:pt>
                <c:pt idx="92">
                  <c:v>2.052304580873794E-3</c:v>
                </c:pt>
                <c:pt idx="93">
                  <c:v>1.5922616119463053E-4</c:v>
                </c:pt>
                <c:pt idx="94">
                  <c:v>9.5482492185874738E-4</c:v>
                </c:pt>
                <c:pt idx="95">
                  <c:v>-1.9884668985782841E-4</c:v>
                </c:pt>
                <c:pt idx="96">
                  <c:v>-3.1270876866078602E-3</c:v>
                </c:pt>
                <c:pt idx="97">
                  <c:v>1.7738805787566843E-3</c:v>
                </c:pt>
                <c:pt idx="98">
                  <c:v>5.1839830081389692E-3</c:v>
                </c:pt>
                <c:pt idx="99">
                  <c:v>3.618786021377475E-3</c:v>
                </c:pt>
                <c:pt idx="100">
                  <c:v>8.4128260310220807E-3</c:v>
                </c:pt>
                <c:pt idx="101">
                  <c:v>4.1995119974308935E-3</c:v>
                </c:pt>
                <c:pt idx="102">
                  <c:v>2.3946045258946202E-3</c:v>
                </c:pt>
                <c:pt idx="103">
                  <c:v>5.2944551419271549E-3</c:v>
                </c:pt>
                <c:pt idx="104">
                  <c:v>4.7661865289262825E-3</c:v>
                </c:pt>
                <c:pt idx="105">
                  <c:v>7.4413952635373959E-3</c:v>
                </c:pt>
                <c:pt idx="106">
                  <c:v>7.2346817220658262E-3</c:v>
                </c:pt>
                <c:pt idx="107">
                  <c:v>-1.3287777201903546E-3</c:v>
                </c:pt>
                <c:pt idx="108">
                  <c:v>2.0892489226154666E-4</c:v>
                </c:pt>
                <c:pt idx="109">
                  <c:v>4.936490255747966E-4</c:v>
                </c:pt>
                <c:pt idx="110">
                  <c:v>4.4697044110908928E-3</c:v>
                </c:pt>
                <c:pt idx="111">
                  <c:v>7.5304395920195591E-3</c:v>
                </c:pt>
                <c:pt idx="112">
                  <c:v>1.1987578184274148E-2</c:v>
                </c:pt>
                <c:pt idx="113">
                  <c:v>3.7179921301295571E-3</c:v>
                </c:pt>
                <c:pt idx="114">
                  <c:v>9.1343298744811664E-3</c:v>
                </c:pt>
                <c:pt idx="115">
                  <c:v>5.9829082392663406E-3</c:v>
                </c:pt>
                <c:pt idx="116">
                  <c:v>3.0506097635244526E-3</c:v>
                </c:pt>
                <c:pt idx="117">
                  <c:v>3.1317060795349057E-3</c:v>
                </c:pt>
                <c:pt idx="118">
                  <c:v>-9.0411014602993821E-4</c:v>
                </c:pt>
                <c:pt idx="119">
                  <c:v>3.755737324335792E-3</c:v>
                </c:pt>
                <c:pt idx="120">
                  <c:v>2.6098631587288851E-3</c:v>
                </c:pt>
                <c:pt idx="121">
                  <c:v>2.7106368638612922E-3</c:v>
                </c:pt>
                <c:pt idx="122">
                  <c:v>1.128759291014057E-3</c:v>
                </c:pt>
                <c:pt idx="123">
                  <c:v>5.8206134908171826E-3</c:v>
                </c:pt>
                <c:pt idx="124">
                  <c:v>3.2703582104349235E-3</c:v>
                </c:pt>
                <c:pt idx="125">
                  <c:v>4.7266345732090318E-3</c:v>
                </c:pt>
                <c:pt idx="126">
                  <c:v>9.5267273522973255E-3</c:v>
                </c:pt>
                <c:pt idx="127">
                  <c:v>3.2485139558313084E-3</c:v>
                </c:pt>
                <c:pt idx="128">
                  <c:v>5.0959733909853684E-3</c:v>
                </c:pt>
                <c:pt idx="129">
                  <c:v>5.4497933345059391E-3</c:v>
                </c:pt>
                <c:pt idx="130">
                  <c:v>3.1696839630041521E-3</c:v>
                </c:pt>
                <c:pt idx="131">
                  <c:v>3.7766988514830895E-3</c:v>
                </c:pt>
                <c:pt idx="132">
                  <c:v>1.5927449339724575E-2</c:v>
                </c:pt>
                <c:pt idx="133">
                  <c:v>8.7476107467190662E-3</c:v>
                </c:pt>
                <c:pt idx="134">
                  <c:v>3.6376418827152044E-3</c:v>
                </c:pt>
                <c:pt idx="135">
                  <c:v>3.6410531101889448E-3</c:v>
                </c:pt>
                <c:pt idx="136">
                  <c:v>-4.7743110142877592E-3</c:v>
                </c:pt>
                <c:pt idx="137">
                  <c:v>3.0801273050694664E-3</c:v>
                </c:pt>
                <c:pt idx="138">
                  <c:v>4.4287125471709861E-3</c:v>
                </c:pt>
                <c:pt idx="139">
                  <c:v>2.0005793470292267E-3</c:v>
                </c:pt>
                <c:pt idx="140">
                  <c:v>5.6822545854023051E-3</c:v>
                </c:pt>
                <c:pt idx="141">
                  <c:v>6.2868576422020388E-3</c:v>
                </c:pt>
                <c:pt idx="142">
                  <c:v>7.3012609599130843E-3</c:v>
                </c:pt>
                <c:pt idx="143">
                  <c:v>1.172599406592667E-2</c:v>
                </c:pt>
                <c:pt idx="144">
                  <c:v>9.3716319516199409E-3</c:v>
                </c:pt>
                <c:pt idx="145">
                  <c:v>7.7116736214757802E-3</c:v>
                </c:pt>
                <c:pt idx="146">
                  <c:v>3.9120545732717936E-3</c:v>
                </c:pt>
                <c:pt idx="147">
                  <c:v>-1.1610212013819189E-3</c:v>
                </c:pt>
                <c:pt idx="148">
                  <c:v>-1.1623707386051371E-3</c:v>
                </c:pt>
                <c:pt idx="149">
                  <c:v>2.5742464143515007E-3</c:v>
                </c:pt>
                <c:pt idx="150">
                  <c:v>1.472500540199054E-3</c:v>
                </c:pt>
                <c:pt idx="151">
                  <c:v>-1.0179871359839989E-3</c:v>
                </c:pt>
                <c:pt idx="152">
                  <c:v>6.2793083551161482E-3</c:v>
                </c:pt>
                <c:pt idx="153">
                  <c:v>1.5092698467078292E-3</c:v>
                </c:pt>
                <c:pt idx="154">
                  <c:v>6.755944873458054E-3</c:v>
                </c:pt>
                <c:pt idx="155">
                  <c:v>6.3270402493221878E-3</c:v>
                </c:pt>
                <c:pt idx="156">
                  <c:v>4.2958622302582278E-4</c:v>
                </c:pt>
                <c:pt idx="157">
                  <c:v>2.7266338390195279E-3</c:v>
                </c:pt>
                <c:pt idx="158">
                  <c:v>3.9694102591506094E-3</c:v>
                </c:pt>
                <c:pt idx="159">
                  <c:v>-4.9948551548244478E-3</c:v>
                </c:pt>
                <c:pt idx="160">
                  <c:v>3.3682921546350026E-4</c:v>
                </c:pt>
                <c:pt idx="161">
                  <c:v>3.3671579974386013E-4</c:v>
                </c:pt>
                <c:pt idx="162">
                  <c:v>-4.4387642597051754E-4</c:v>
                </c:pt>
                <c:pt idx="163">
                  <c:v>2.8435168673424426E-3</c:v>
                </c:pt>
                <c:pt idx="164">
                  <c:v>1.113798243046849E-3</c:v>
                </c:pt>
                <c:pt idx="165">
                  <c:v>3.4707457357882714E-3</c:v>
                </c:pt>
                <c:pt idx="166">
                  <c:v>-6.3569709864565874E-3</c:v>
                </c:pt>
                <c:pt idx="167">
                  <c:v>-1.6156984477078321E-2</c:v>
                </c:pt>
                <c:pt idx="168">
                  <c:v>-2.3143867689905964E-2</c:v>
                </c:pt>
                <c:pt idx="169">
                  <c:v>-1.2194492427107453E-2</c:v>
                </c:pt>
                <c:pt idx="170">
                  <c:v>-5.3761400384979337E-3</c:v>
                </c:pt>
                <c:pt idx="171">
                  <c:v>9.2490306613816197E-3</c:v>
                </c:pt>
                <c:pt idx="172">
                  <c:v>4.608598056391913E-3</c:v>
                </c:pt>
                <c:pt idx="173">
                  <c:v>-6.3863077583448436E-5</c:v>
                </c:pt>
                <c:pt idx="174">
                  <c:v>-4.047649333546021E-3</c:v>
                </c:pt>
                <c:pt idx="175">
                  <c:v>-1.6031164584260757E-5</c:v>
                </c:pt>
                <c:pt idx="176">
                  <c:v>-4.6501560243702772E-4</c:v>
                </c:pt>
                <c:pt idx="177">
                  <c:v>3.7620208777336792E-3</c:v>
                </c:pt>
                <c:pt idx="178">
                  <c:v>4.8457121086758013E-3</c:v>
                </c:pt>
                <c:pt idx="179">
                  <c:v>-1.5901411250530276E-5</c:v>
                </c:pt>
                <c:pt idx="180">
                  <c:v>-6.8611451184586118E-3</c:v>
                </c:pt>
                <c:pt idx="181">
                  <c:v>-5.6196159578254653E-3</c:v>
                </c:pt>
                <c:pt idx="182">
                  <c:v>5.0110122041348761E-3</c:v>
                </c:pt>
                <c:pt idx="183">
                  <c:v>1.1658967775814691E-2</c:v>
                </c:pt>
                <c:pt idx="184">
                  <c:v>1.0772945288443943E-2</c:v>
                </c:pt>
                <c:pt idx="185">
                  <c:v>-2.3500842221664751E-4</c:v>
                </c:pt>
                <c:pt idx="186">
                  <c:v>4.34654134170791E-3</c:v>
                </c:pt>
                <c:pt idx="187">
                  <c:v>2.7420326905381767E-3</c:v>
                </c:pt>
                <c:pt idx="188">
                  <c:v>2.4890327125177123E-4</c:v>
                </c:pt>
                <c:pt idx="189">
                  <c:v>4.5006671765337397E-3</c:v>
                </c:pt>
                <c:pt idx="190">
                  <c:v>5.1086360279105673E-4</c:v>
                </c:pt>
                <c:pt idx="191">
                  <c:v>6.0639443949316472E-3</c:v>
                </c:pt>
                <c:pt idx="192">
                  <c:v>8.0437397932922872E-3</c:v>
                </c:pt>
                <c:pt idx="193">
                  <c:v>5.0838795606461019E-3</c:v>
                </c:pt>
                <c:pt idx="194">
                  <c:v>8.3469291942588758E-4</c:v>
                </c:pt>
                <c:pt idx="195">
                  <c:v>3.9433971360212401E-4</c:v>
                </c:pt>
                <c:pt idx="196">
                  <c:v>6.0637299859971723E-4</c:v>
                </c:pt>
                <c:pt idx="197">
                  <c:v>4.8227108161443145E-3</c:v>
                </c:pt>
                <c:pt idx="198">
                  <c:v>9.8002480273269282E-3</c:v>
                </c:pt>
                <c:pt idx="199">
                  <c:v>-2.287629116031992E-3</c:v>
                </c:pt>
                <c:pt idx="200">
                  <c:v>-1.8578732701180791E-3</c:v>
                </c:pt>
                <c:pt idx="201">
                  <c:v>-5.8357438467722548E-3</c:v>
                </c:pt>
                <c:pt idx="202">
                  <c:v>-3.7479830481401788E-3</c:v>
                </c:pt>
                <c:pt idx="203">
                  <c:v>1.100740667260861E-2</c:v>
                </c:pt>
                <c:pt idx="204">
                  <c:v>1.5292203991473128E-2</c:v>
                </c:pt>
                <c:pt idx="205">
                  <c:v>9.9203959906963759E-3</c:v>
                </c:pt>
                <c:pt idx="206">
                  <c:v>4.4729765913480764E-3</c:v>
                </c:pt>
                <c:pt idx="207">
                  <c:v>1.6704073140582981E-3</c:v>
                </c:pt>
                <c:pt idx="208">
                  <c:v>-4.2322718884326401E-3</c:v>
                </c:pt>
                <c:pt idx="209">
                  <c:v>1.9074666334610078E-3</c:v>
                </c:pt>
                <c:pt idx="210">
                  <c:v>-1.7471576740328044E-3</c:v>
                </c:pt>
                <c:pt idx="211">
                  <c:v>3.4331800789275842E-3</c:v>
                </c:pt>
                <c:pt idx="212">
                  <c:v>1.1809342070500408E-2</c:v>
                </c:pt>
                <c:pt idx="213">
                  <c:v>4.9963240018370174E-3</c:v>
                </c:pt>
                <c:pt idx="214">
                  <c:v>1.2615375088299234E-2</c:v>
                </c:pt>
                <c:pt idx="215">
                  <c:v>1.3307382256624265E-2</c:v>
                </c:pt>
                <c:pt idx="216">
                  <c:v>-1.9176649184972173E-2</c:v>
                </c:pt>
                <c:pt idx="217">
                  <c:v>-1.4478561486811869E-3</c:v>
                </c:pt>
                <c:pt idx="218">
                  <c:v>-8.5233326282114569E-5</c:v>
                </c:pt>
                <c:pt idx="219">
                  <c:v>4.6770781292278067E-3</c:v>
                </c:pt>
                <c:pt idx="220">
                  <c:v>4.9367492395295349E-3</c:v>
                </c:pt>
                <c:pt idx="221">
                  <c:v>2.7680025541738794E-3</c:v>
                </c:pt>
                <c:pt idx="222">
                  <c:v>-4.7679750521954127E-3</c:v>
                </c:pt>
                <c:pt idx="223">
                  <c:v>2.7735363450622076E-3</c:v>
                </c:pt>
                <c:pt idx="224">
                  <c:v>2.4713907123589734E-3</c:v>
                </c:pt>
                <c:pt idx="225">
                  <c:v>2.1154837424969789E-3</c:v>
                </c:pt>
                <c:pt idx="226">
                  <c:v>7.4733344672978609E-3</c:v>
                </c:pt>
                <c:pt idx="227">
                  <c:v>6.0105156919276733E-3</c:v>
                </c:pt>
                <c:pt idx="228">
                  <c:v>9.1675039877776223E-3</c:v>
                </c:pt>
                <c:pt idx="229">
                  <c:v>6.9126112916528043E-3</c:v>
                </c:pt>
                <c:pt idx="230">
                  <c:v>5.8930882932043804E-3</c:v>
                </c:pt>
                <c:pt idx="231">
                  <c:v>-6.8911937328325237E-4</c:v>
                </c:pt>
                <c:pt idx="232">
                  <c:v>6.0807114954572754E-4</c:v>
                </c:pt>
                <c:pt idx="233">
                  <c:v>2.8327866566648361E-3</c:v>
                </c:pt>
                <c:pt idx="234">
                  <c:v>4.43537191196794E-3</c:v>
                </c:pt>
                <c:pt idx="235">
                  <c:v>6.7362823060122907E-3</c:v>
                </c:pt>
                <c:pt idx="236">
                  <c:v>4.6514184281003009E-3</c:v>
                </c:pt>
                <c:pt idx="237">
                  <c:v>5.4609900682625924E-3</c:v>
                </c:pt>
                <c:pt idx="238">
                  <c:v>7.3312377548571664E-3</c:v>
                </c:pt>
                <c:pt idx="239">
                  <c:v>4.9750371931416935E-3</c:v>
                </c:pt>
                <c:pt idx="240">
                  <c:v>5.2743834599504533E-3</c:v>
                </c:pt>
                <c:pt idx="241">
                  <c:v>4.4343677423098957E-3</c:v>
                </c:pt>
                <c:pt idx="242">
                  <c:v>2.1004215006609592E-3</c:v>
                </c:pt>
                <c:pt idx="243">
                  <c:v>3.5721666274578976E-3</c:v>
                </c:pt>
                <c:pt idx="244">
                  <c:v>5.6788539134934755E-3</c:v>
                </c:pt>
                <c:pt idx="245">
                  <c:v>1.8730772991777688E-3</c:v>
                </c:pt>
                <c:pt idx="246">
                  <c:v>3.6341959004258604E-3</c:v>
                </c:pt>
                <c:pt idx="247">
                  <c:v>3.1027411309327343E-3</c:v>
                </c:pt>
                <c:pt idx="248">
                  <c:v>9.9842661328201107E-4</c:v>
                </c:pt>
                <c:pt idx="249">
                  <c:v>3.8076071974159566E-3</c:v>
                </c:pt>
                <c:pt idx="250">
                  <c:v>8.6791912417371068E-4</c:v>
                </c:pt>
                <c:pt idx="251">
                  <c:v>2.5490837734152747E-3</c:v>
                </c:pt>
                <c:pt idx="252">
                  <c:v>2.1547412626324314E-3</c:v>
                </c:pt>
                <c:pt idx="253">
                  <c:v>-9.7657480435998424E-4</c:v>
                </c:pt>
                <c:pt idx="254">
                  <c:v>2.1772052795108214E-3</c:v>
                </c:pt>
                <c:pt idx="255">
                  <c:v>3.0077462722645277E-3</c:v>
                </c:pt>
                <c:pt idx="256">
                  <c:v>4.983368112399881E-4</c:v>
                </c:pt>
                <c:pt idx="257">
                  <c:v>3.6924036953533048E-3</c:v>
                </c:pt>
                <c:pt idx="258">
                  <c:v>5.2477965871733064E-3</c:v>
                </c:pt>
                <c:pt idx="259">
                  <c:v>3.0856388442868137E-4</c:v>
                </c:pt>
                <c:pt idx="260">
                  <c:v>5.2801747342170859E-3</c:v>
                </c:pt>
                <c:pt idx="261">
                  <c:v>4.7638673672954646E-3</c:v>
                </c:pt>
                <c:pt idx="262">
                  <c:v>2.5501658005453736E-3</c:v>
                </c:pt>
                <c:pt idx="263">
                  <c:v>4.3289058091894568E-3</c:v>
                </c:pt>
                <c:pt idx="264">
                  <c:v>5.1435150943557884E-3</c:v>
                </c:pt>
                <c:pt idx="265">
                  <c:v>3.8553800119520009E-3</c:v>
                </c:pt>
                <c:pt idx="266">
                  <c:v>1.2257848960686079E-3</c:v>
                </c:pt>
                <c:pt idx="267">
                  <c:v>5.2347046698238558E-3</c:v>
                </c:pt>
                <c:pt idx="268">
                  <c:v>2.8632804100151548E-3</c:v>
                </c:pt>
                <c:pt idx="269">
                  <c:v>4.9436807440732203E-3</c:v>
                </c:pt>
                <c:pt idx="270">
                  <c:v>4.8839712750505448E-3</c:v>
                </c:pt>
                <c:pt idx="271">
                  <c:v>3.4622485007003035E-3</c:v>
                </c:pt>
                <c:pt idx="272">
                  <c:v>6.6201740397071216E-3</c:v>
                </c:pt>
                <c:pt idx="273">
                  <c:v>5.5667629518737815E-3</c:v>
                </c:pt>
                <c:pt idx="274">
                  <c:v>6.8286512038443293E-3</c:v>
                </c:pt>
                <c:pt idx="275">
                  <c:v>4.1093819519963659E-3</c:v>
                </c:pt>
                <c:pt idx="276">
                  <c:v>4.424278816655797E-3</c:v>
                </c:pt>
                <c:pt idx="277">
                  <c:v>1.051608944143827E-3</c:v>
                </c:pt>
                <c:pt idx="278">
                  <c:v>2.1683070600197175E-3</c:v>
                </c:pt>
                <c:pt idx="279">
                  <c:v>3.6980817831152074E-3</c:v>
                </c:pt>
                <c:pt idx="280">
                  <c:v>2.8693773408482049E-3</c:v>
                </c:pt>
                <c:pt idx="281">
                  <c:v>5.0270379188854502E-3</c:v>
                </c:pt>
                <c:pt idx="282">
                  <c:v>6.0440793794257121E-3</c:v>
                </c:pt>
                <c:pt idx="283">
                  <c:v>5.3395419586019484E-3</c:v>
                </c:pt>
                <c:pt idx="284">
                  <c:v>1.0466891064378695E-3</c:v>
                </c:pt>
                <c:pt idx="285">
                  <c:v>-5.5647373736528132E-5</c:v>
                </c:pt>
                <c:pt idx="286">
                  <c:v>2.3234237024722642E-3</c:v>
                </c:pt>
                <c:pt idx="287">
                  <c:v>7.3349556368195847E-3</c:v>
                </c:pt>
                <c:pt idx="288">
                  <c:v>1.0668083522900978E-2</c:v>
                </c:pt>
                <c:pt idx="289">
                  <c:v>6.3704869362724527E-3</c:v>
                </c:pt>
                <c:pt idx="290">
                  <c:v>6.5347355378144421E-3</c:v>
                </c:pt>
                <c:pt idx="291">
                  <c:v>-1.1634045974038411E-3</c:v>
                </c:pt>
                <c:pt idx="292">
                  <c:v>-1.4129856791814804E-3</c:v>
                </c:pt>
                <c:pt idx="293">
                  <c:v>1.9086753445034751E-3</c:v>
                </c:pt>
                <c:pt idx="294">
                  <c:v>-2.2626262722793189E-4</c:v>
                </c:pt>
                <c:pt idx="295">
                  <c:v>4.6871726319936595E-3</c:v>
                </c:pt>
                <c:pt idx="296">
                  <c:v>6.5402576619536564E-4</c:v>
                </c:pt>
                <c:pt idx="297">
                  <c:v>5.2595128992570248E-3</c:v>
                </c:pt>
                <c:pt idx="298">
                  <c:v>5.6031490122777474E-3</c:v>
                </c:pt>
                <c:pt idx="299">
                  <c:v>2.6153771466362018E-3</c:v>
                </c:pt>
                <c:pt idx="300">
                  <c:v>1.0969069824162226E-2</c:v>
                </c:pt>
                <c:pt idx="301">
                  <c:v>1.0249776260150717E-2</c:v>
                </c:pt>
                <c:pt idx="302">
                  <c:v>-3.1678903399729272E-2</c:v>
                </c:pt>
              </c:numCache>
            </c:numRef>
          </c:xVal>
          <c:yVal>
            <c:numRef>
              <c:f>'Effective Income Tax Rate'!$J$62:$J$364</c:f>
              <c:numCache>
                <c:formatCode>0.00%</c:formatCode>
                <c:ptCount val="303"/>
                <c:pt idx="0">
                  <c:v>6.9603592363368843E-3</c:v>
                </c:pt>
                <c:pt idx="1">
                  <c:v>3.7574515953810602E-3</c:v>
                </c:pt>
                <c:pt idx="2">
                  <c:v>3.7536521048445568E-3</c:v>
                </c:pt>
                <c:pt idx="3">
                  <c:v>5.8486543442628032E-3</c:v>
                </c:pt>
                <c:pt idx="4">
                  <c:v>-3.2284047009938344E-3</c:v>
                </c:pt>
                <c:pt idx="5">
                  <c:v>6.2109663049835706E-3</c:v>
                </c:pt>
                <c:pt idx="6">
                  <c:v>5.531622186323199E-3</c:v>
                </c:pt>
                <c:pt idx="7">
                  <c:v>1.7691734427739796E-3</c:v>
                </c:pt>
                <c:pt idx="8">
                  <c:v>5.027450844908239E-3</c:v>
                </c:pt>
                <c:pt idx="9">
                  <c:v>5.1836741162579912E-3</c:v>
                </c:pt>
                <c:pt idx="10">
                  <c:v>2.8911642478312276E-3</c:v>
                </c:pt>
                <c:pt idx="11">
                  <c:v>9.85240318387273E-4</c:v>
                </c:pt>
                <c:pt idx="12">
                  <c:v>-1.5046130260055687E-3</c:v>
                </c:pt>
                <c:pt idx="13">
                  <c:v>1.3631920215120346E-2</c:v>
                </c:pt>
                <c:pt idx="14">
                  <c:v>5.0211862324093456E-3</c:v>
                </c:pt>
                <c:pt idx="15">
                  <c:v>2.7864410240146984E-3</c:v>
                </c:pt>
                <c:pt idx="16">
                  <c:v>6.484711654416094E-3</c:v>
                </c:pt>
                <c:pt idx="17">
                  <c:v>1.1463123329695218E-2</c:v>
                </c:pt>
                <c:pt idx="18">
                  <c:v>-1.3038769715926289E-3</c:v>
                </c:pt>
                <c:pt idx="19">
                  <c:v>6.7901341349859241E-3</c:v>
                </c:pt>
                <c:pt idx="20">
                  <c:v>7.3073969274787013E-3</c:v>
                </c:pt>
                <c:pt idx="21">
                  <c:v>-5.2123337017920604E-4</c:v>
                </c:pt>
                <c:pt idx="22">
                  <c:v>6.2237781735355463E-3</c:v>
                </c:pt>
                <c:pt idx="23">
                  <c:v>6.7573458740909529E-3</c:v>
                </c:pt>
                <c:pt idx="24">
                  <c:v>2.0831597844555047E-3</c:v>
                </c:pt>
                <c:pt idx="25">
                  <c:v>8.5422628106728987E-3</c:v>
                </c:pt>
                <c:pt idx="26">
                  <c:v>6.9680801741735243E-3</c:v>
                </c:pt>
                <c:pt idx="27">
                  <c:v>1.327881510153105E-3</c:v>
                </c:pt>
                <c:pt idx="28">
                  <c:v>3.5099861719663909E-3</c:v>
                </c:pt>
                <c:pt idx="29">
                  <c:v>4.1930950690707031E-3</c:v>
                </c:pt>
                <c:pt idx="30">
                  <c:v>3.2711026382393074E-3</c:v>
                </c:pt>
                <c:pt idx="31">
                  <c:v>9.13803541376647E-3</c:v>
                </c:pt>
                <c:pt idx="32">
                  <c:v>4.083681880504785E-3</c:v>
                </c:pt>
                <c:pt idx="33">
                  <c:v>7.955765397055484E-3</c:v>
                </c:pt>
                <c:pt idx="34">
                  <c:v>1.1788163085941564E-2</c:v>
                </c:pt>
                <c:pt idx="35">
                  <c:v>3.8273872348199948E-3</c:v>
                </c:pt>
                <c:pt idx="36">
                  <c:v>8.1964934703413241E-3</c:v>
                </c:pt>
                <c:pt idx="37">
                  <c:v>6.6448971352917711E-3</c:v>
                </c:pt>
                <c:pt idx="38">
                  <c:v>4.7927397593830415E-3</c:v>
                </c:pt>
                <c:pt idx="39">
                  <c:v>4.51802011420337E-3</c:v>
                </c:pt>
                <c:pt idx="40">
                  <c:v>8.3723664831065296E-3</c:v>
                </c:pt>
                <c:pt idx="41">
                  <c:v>3.563064316409922E-3</c:v>
                </c:pt>
                <c:pt idx="42">
                  <c:v>4.6384805072189747E-3</c:v>
                </c:pt>
                <c:pt idx="43">
                  <c:v>9.9297593635174625E-3</c:v>
                </c:pt>
                <c:pt idx="44">
                  <c:v>2.5212145430124002E-3</c:v>
                </c:pt>
                <c:pt idx="45">
                  <c:v>4.3952105418024068E-3</c:v>
                </c:pt>
                <c:pt idx="46">
                  <c:v>7.2276521803121335E-3</c:v>
                </c:pt>
                <c:pt idx="47">
                  <c:v>2.530478354844897E-3</c:v>
                </c:pt>
                <c:pt idx="48">
                  <c:v>7.4659818515062388E-3</c:v>
                </c:pt>
                <c:pt idx="49">
                  <c:v>7.4035769037016311E-3</c:v>
                </c:pt>
                <c:pt idx="50">
                  <c:v>-4.7462176853918015E-4</c:v>
                </c:pt>
                <c:pt idx="51">
                  <c:v>2.2981700830035016E-3</c:v>
                </c:pt>
                <c:pt idx="52">
                  <c:v>3.1145098558287426E-3</c:v>
                </c:pt>
                <c:pt idx="53">
                  <c:v>-7.582600929929191E-4</c:v>
                </c:pt>
                <c:pt idx="54">
                  <c:v>5.2379524390656429E-3</c:v>
                </c:pt>
                <c:pt idx="55">
                  <c:v>5.3638858046333761E-3</c:v>
                </c:pt>
                <c:pt idx="56">
                  <c:v>3.503634972696585E-3</c:v>
                </c:pt>
                <c:pt idx="57">
                  <c:v>8.8265021367947422E-3</c:v>
                </c:pt>
                <c:pt idx="58">
                  <c:v>9.1217014955470195E-3</c:v>
                </c:pt>
                <c:pt idx="59">
                  <c:v>1.579256412996774E-2</c:v>
                </c:pt>
                <c:pt idx="60">
                  <c:v>2.2444602172768585E-2</c:v>
                </c:pt>
                <c:pt idx="61">
                  <c:v>6.5853854472172771E-3</c:v>
                </c:pt>
                <c:pt idx="62">
                  <c:v>2.0777920063425096E-3</c:v>
                </c:pt>
                <c:pt idx="63">
                  <c:v>-1.2676865860873833E-3</c:v>
                </c:pt>
                <c:pt idx="64">
                  <c:v>-7.8500374389472074E-3</c:v>
                </c:pt>
                <c:pt idx="65">
                  <c:v>8.1081794029586735E-3</c:v>
                </c:pt>
                <c:pt idx="66">
                  <c:v>1.4870893449171113E-2</c:v>
                </c:pt>
                <c:pt idx="67">
                  <c:v>4.0396575508108425E-4</c:v>
                </c:pt>
                <c:pt idx="68">
                  <c:v>4.5533226661955192E-3</c:v>
                </c:pt>
                <c:pt idx="69">
                  <c:v>1.4306811919866569E-3</c:v>
                </c:pt>
                <c:pt idx="70">
                  <c:v>-1.533960177502717E-3</c:v>
                </c:pt>
                <c:pt idx="71">
                  <c:v>-1.4272345684668757E-3</c:v>
                </c:pt>
                <c:pt idx="72">
                  <c:v>1.5918175859147989E-2</c:v>
                </c:pt>
                <c:pt idx="73">
                  <c:v>7.443578095577324E-3</c:v>
                </c:pt>
                <c:pt idx="74">
                  <c:v>3.9076982760041712E-3</c:v>
                </c:pt>
                <c:pt idx="75">
                  <c:v>-6.1734716177378832E-3</c:v>
                </c:pt>
                <c:pt idx="76">
                  <c:v>-2.7667676570685318E-3</c:v>
                </c:pt>
                <c:pt idx="77">
                  <c:v>2.6416345497776129E-4</c:v>
                </c:pt>
                <c:pt idx="78">
                  <c:v>-1.4488310056689122E-3</c:v>
                </c:pt>
                <c:pt idx="79">
                  <c:v>-8.6282585397463624E-4</c:v>
                </c:pt>
                <c:pt idx="80">
                  <c:v>3.2021982044511512E-4</c:v>
                </c:pt>
                <c:pt idx="81">
                  <c:v>1.183361300630298E-3</c:v>
                </c:pt>
                <c:pt idx="82">
                  <c:v>3.3355968076749301E-3</c:v>
                </c:pt>
                <c:pt idx="83">
                  <c:v>2.787845250356932E-3</c:v>
                </c:pt>
                <c:pt idx="84">
                  <c:v>2.5057794900570679E-4</c:v>
                </c:pt>
                <c:pt idx="85">
                  <c:v>1.8595836345743058E-3</c:v>
                </c:pt>
                <c:pt idx="86">
                  <c:v>6.6987947112770911E-3</c:v>
                </c:pt>
                <c:pt idx="87">
                  <c:v>5.4549777925766551E-3</c:v>
                </c:pt>
                <c:pt idx="88">
                  <c:v>4.9851651141891683E-3</c:v>
                </c:pt>
                <c:pt idx="89">
                  <c:v>7.1693031957929801E-3</c:v>
                </c:pt>
                <c:pt idx="90">
                  <c:v>-6.1579557760912075E-3</c:v>
                </c:pt>
                <c:pt idx="91">
                  <c:v>2.7734194063304628E-3</c:v>
                </c:pt>
                <c:pt idx="92">
                  <c:v>2.411866305547428E-3</c:v>
                </c:pt>
                <c:pt idx="93">
                  <c:v>1.0227682948110347E-4</c:v>
                </c:pt>
                <c:pt idx="94">
                  <c:v>1.5425163356600285E-3</c:v>
                </c:pt>
                <c:pt idx="95">
                  <c:v>2.8230722365581986E-4</c:v>
                </c:pt>
                <c:pt idx="96">
                  <c:v>-2.8858994770374416E-3</c:v>
                </c:pt>
                <c:pt idx="97">
                  <c:v>2.1537870395359742E-3</c:v>
                </c:pt>
                <c:pt idx="98">
                  <c:v>6.6349333236877146E-3</c:v>
                </c:pt>
                <c:pt idx="99">
                  <c:v>4.6212516555444415E-3</c:v>
                </c:pt>
                <c:pt idx="100">
                  <c:v>1.1418656500062491E-2</c:v>
                </c:pt>
                <c:pt idx="101">
                  <c:v>6.0939076111529173E-3</c:v>
                </c:pt>
                <c:pt idx="102">
                  <c:v>3.6583779024755374E-3</c:v>
                </c:pt>
                <c:pt idx="103">
                  <c:v>7.0904962284401366E-3</c:v>
                </c:pt>
                <c:pt idx="104">
                  <c:v>6.112293340911487E-3</c:v>
                </c:pt>
                <c:pt idx="105">
                  <c:v>9.4336820718473168E-3</c:v>
                </c:pt>
                <c:pt idx="106">
                  <c:v>9.3764616868479925E-3</c:v>
                </c:pt>
                <c:pt idx="107">
                  <c:v>-2.016398833473744E-3</c:v>
                </c:pt>
                <c:pt idx="108">
                  <c:v>1.0372297047138688E-3</c:v>
                </c:pt>
                <c:pt idx="109">
                  <c:v>-4.7104932537640152E-4</c:v>
                </c:pt>
                <c:pt idx="110">
                  <c:v>4.3882135482289052E-3</c:v>
                </c:pt>
                <c:pt idx="111">
                  <c:v>8.2143127252393387E-3</c:v>
                </c:pt>
                <c:pt idx="112">
                  <c:v>1.3929810242125583E-2</c:v>
                </c:pt>
                <c:pt idx="113">
                  <c:v>2.716829300193499E-3</c:v>
                </c:pt>
                <c:pt idx="114">
                  <c:v>1.0084661756699058E-2</c:v>
                </c:pt>
                <c:pt idx="115">
                  <c:v>6.2640018079044455E-3</c:v>
                </c:pt>
                <c:pt idx="116">
                  <c:v>2.3998356947908402E-3</c:v>
                </c:pt>
                <c:pt idx="117">
                  <c:v>2.5117094443411615E-3</c:v>
                </c:pt>
                <c:pt idx="118">
                  <c:v>-3.0849438018429958E-3</c:v>
                </c:pt>
                <c:pt idx="119">
                  <c:v>2.8115490109567771E-3</c:v>
                </c:pt>
                <c:pt idx="120">
                  <c:v>2.0483088681367161E-3</c:v>
                </c:pt>
                <c:pt idx="121">
                  <c:v>1.6195697747074585E-3</c:v>
                </c:pt>
                <c:pt idx="122">
                  <c:v>-3.9427842282828516E-4</c:v>
                </c:pt>
                <c:pt idx="123">
                  <c:v>5.8948136777113311E-3</c:v>
                </c:pt>
                <c:pt idx="124">
                  <c:v>2.494972263924014E-3</c:v>
                </c:pt>
                <c:pt idx="125">
                  <c:v>4.3986147509216559E-3</c:v>
                </c:pt>
                <c:pt idx="126">
                  <c:v>1.0599066656124579E-2</c:v>
                </c:pt>
                <c:pt idx="127">
                  <c:v>2.0815812302432974E-3</c:v>
                </c:pt>
                <c:pt idx="128">
                  <c:v>4.5721148726376596E-3</c:v>
                </c:pt>
                <c:pt idx="129">
                  <c:v>5.1345082983230471E-3</c:v>
                </c:pt>
                <c:pt idx="130">
                  <c:v>1.8759346416521332E-3</c:v>
                </c:pt>
                <c:pt idx="131">
                  <c:v>2.6882799182592703E-3</c:v>
                </c:pt>
                <c:pt idx="132">
                  <c:v>1.8711691792248242E-2</c:v>
                </c:pt>
                <c:pt idx="133">
                  <c:v>9.8536815228483128E-3</c:v>
                </c:pt>
                <c:pt idx="134">
                  <c:v>3.1771972097536997E-3</c:v>
                </c:pt>
                <c:pt idx="135">
                  <c:v>3.1143419938266725E-3</c:v>
                </c:pt>
                <c:pt idx="136">
                  <c:v>-8.304671233459902E-3</c:v>
                </c:pt>
                <c:pt idx="137">
                  <c:v>2.1210197130692118E-3</c:v>
                </c:pt>
                <c:pt idx="138">
                  <c:v>4.0767804789342719E-3</c:v>
                </c:pt>
                <c:pt idx="139">
                  <c:v>9.17692712657033E-4</c:v>
                </c:pt>
                <c:pt idx="140">
                  <c:v>5.7439734712483956E-3</c:v>
                </c:pt>
                <c:pt idx="141">
                  <c:v>6.3750314225832919E-3</c:v>
                </c:pt>
                <c:pt idx="142">
                  <c:v>7.4446656096404506E-3</c:v>
                </c:pt>
                <c:pt idx="143">
                  <c:v>1.3114427819374185E-2</c:v>
                </c:pt>
                <c:pt idx="144">
                  <c:v>9.3978812391418542E-3</c:v>
                </c:pt>
                <c:pt idx="145">
                  <c:v>8.1778125553322693E-3</c:v>
                </c:pt>
                <c:pt idx="146">
                  <c:v>3.5139225923747552E-3</c:v>
                </c:pt>
                <c:pt idx="147">
                  <c:v>-2.9278695095599559E-3</c:v>
                </c:pt>
                <c:pt idx="148">
                  <c:v>-2.7993555647629993E-3</c:v>
                </c:pt>
                <c:pt idx="149">
                  <c:v>2.3349577183304085E-3</c:v>
                </c:pt>
                <c:pt idx="150">
                  <c:v>9.4636509599721832E-4</c:v>
                </c:pt>
                <c:pt idx="151">
                  <c:v>-2.4972460315643239E-3</c:v>
                </c:pt>
                <c:pt idx="152">
                  <c:v>7.407127644387934E-3</c:v>
                </c:pt>
                <c:pt idx="153">
                  <c:v>1.0579395833845281E-3</c:v>
                </c:pt>
                <c:pt idx="154">
                  <c:v>8.1898273102824146E-3</c:v>
                </c:pt>
                <c:pt idx="155">
                  <c:v>7.9270041466216051E-3</c:v>
                </c:pt>
                <c:pt idx="156">
                  <c:v>-4.8318979766638433E-5</c:v>
                </c:pt>
                <c:pt idx="157">
                  <c:v>3.3903441560886186E-3</c:v>
                </c:pt>
                <c:pt idx="158">
                  <c:v>4.7392963269429654E-3</c:v>
                </c:pt>
                <c:pt idx="159">
                  <c:v>-7.4374017058942534E-3</c:v>
                </c:pt>
                <c:pt idx="160">
                  <c:v>-2.7182860205463981E-4</c:v>
                </c:pt>
                <c:pt idx="161">
                  <c:v>-1.9016024542649379E-5</c:v>
                </c:pt>
                <c:pt idx="162">
                  <c:v>-9.4065606256486876E-4</c:v>
                </c:pt>
                <c:pt idx="163">
                  <c:v>3.5692631170121886E-3</c:v>
                </c:pt>
                <c:pt idx="164">
                  <c:v>1.3309661617907002E-3</c:v>
                </c:pt>
                <c:pt idx="165">
                  <c:v>4.4483835515405122E-3</c:v>
                </c:pt>
                <c:pt idx="166">
                  <c:v>-8.5457979056768434E-3</c:v>
                </c:pt>
                <c:pt idx="167">
                  <c:v>4.7926928796746164E-3</c:v>
                </c:pt>
                <c:pt idx="168">
                  <c:v>-2.9645226377575586E-2</c:v>
                </c:pt>
                <c:pt idx="169">
                  <c:v>-1.4959560626277983E-2</c:v>
                </c:pt>
                <c:pt idx="170">
                  <c:v>-5.4223625874340346E-3</c:v>
                </c:pt>
                <c:pt idx="171">
                  <c:v>1.3954661495505311E-2</c:v>
                </c:pt>
                <c:pt idx="172">
                  <c:v>7.5275011593640556E-3</c:v>
                </c:pt>
                <c:pt idx="173">
                  <c:v>9.5510448402632143E-4</c:v>
                </c:pt>
                <c:pt idx="174">
                  <c:v>-4.8370551280884268E-3</c:v>
                </c:pt>
                <c:pt idx="175">
                  <c:v>2.5658736563025802E-4</c:v>
                </c:pt>
                <c:pt idx="176">
                  <c:v>-5.6954682345820861E-4</c:v>
                </c:pt>
                <c:pt idx="177">
                  <c:v>4.7003756251661963E-3</c:v>
                </c:pt>
                <c:pt idx="178">
                  <c:v>6.0492338072751775E-3</c:v>
                </c:pt>
                <c:pt idx="179">
                  <c:v>-8.4348594172594423E-4</c:v>
                </c:pt>
                <c:pt idx="180">
                  <c:v>-8.3614167703663159E-3</c:v>
                </c:pt>
                <c:pt idx="181">
                  <c:v>-9.5550666979537218E-3</c:v>
                </c:pt>
                <c:pt idx="182">
                  <c:v>4.0942824468164158E-3</c:v>
                </c:pt>
                <c:pt idx="183">
                  <c:v>1.3028729181982944E-2</c:v>
                </c:pt>
                <c:pt idx="184">
                  <c:v>1.2045927907158166E-2</c:v>
                </c:pt>
                <c:pt idx="185">
                  <c:v>-2.4256309988619348E-3</c:v>
                </c:pt>
                <c:pt idx="186">
                  <c:v>3.9536436834756682E-3</c:v>
                </c:pt>
                <c:pt idx="187">
                  <c:v>2.2594470769715298E-3</c:v>
                </c:pt>
                <c:pt idx="188">
                  <c:v>-1.1016246834583371E-3</c:v>
                </c:pt>
                <c:pt idx="189">
                  <c:v>4.6453087191530998E-3</c:v>
                </c:pt>
                <c:pt idx="190">
                  <c:v>-3.7135141981164494E-4</c:v>
                </c:pt>
                <c:pt idx="191">
                  <c:v>7.3996823848223384E-3</c:v>
                </c:pt>
                <c:pt idx="192">
                  <c:v>1.3186345958490218E-2</c:v>
                </c:pt>
                <c:pt idx="193">
                  <c:v>6.8658737392547822E-3</c:v>
                </c:pt>
                <c:pt idx="194">
                  <c:v>1.0679054416310025E-3</c:v>
                </c:pt>
                <c:pt idx="195">
                  <c:v>1.6720461008653355E-4</c:v>
                </c:pt>
                <c:pt idx="196">
                  <c:v>4.4400198670010294E-4</c:v>
                </c:pt>
                <c:pt idx="197">
                  <c:v>5.8280691026026911E-3</c:v>
                </c:pt>
                <c:pt idx="198">
                  <c:v>1.2313472951061361E-2</c:v>
                </c:pt>
                <c:pt idx="199">
                  <c:v>-3.8350587258776411E-3</c:v>
                </c:pt>
                <c:pt idx="200">
                  <c:v>-3.4113099183706464E-3</c:v>
                </c:pt>
                <c:pt idx="201">
                  <c:v>-8.3268295940795694E-3</c:v>
                </c:pt>
                <c:pt idx="202">
                  <c:v>-5.3780162406552876E-3</c:v>
                </c:pt>
                <c:pt idx="203">
                  <c:v>1.3877456795117146E-2</c:v>
                </c:pt>
                <c:pt idx="204">
                  <c:v>1.964407411140439E-2</c:v>
                </c:pt>
                <c:pt idx="205">
                  <c:v>1.1820499407832859E-2</c:v>
                </c:pt>
                <c:pt idx="206">
                  <c:v>4.6595807882649481E-3</c:v>
                </c:pt>
                <c:pt idx="207">
                  <c:v>1.0663944835958223E-3</c:v>
                </c:pt>
                <c:pt idx="208">
                  <c:v>-6.7059976343585553E-3</c:v>
                </c:pt>
                <c:pt idx="209">
                  <c:v>1.24122181372961E-3</c:v>
                </c:pt>
                <c:pt idx="210">
                  <c:v>-3.7307397598304137E-3</c:v>
                </c:pt>
                <c:pt idx="211">
                  <c:v>2.9537098631655556E-3</c:v>
                </c:pt>
                <c:pt idx="212">
                  <c:v>1.395572837602786E-2</c:v>
                </c:pt>
                <c:pt idx="213">
                  <c:v>4.413387425477009E-3</c:v>
                </c:pt>
                <c:pt idx="214">
                  <c:v>1.3494487369394896E-2</c:v>
                </c:pt>
                <c:pt idx="215">
                  <c:v>1.3923431646062166E-2</c:v>
                </c:pt>
                <c:pt idx="216">
                  <c:v>-2.9183863132957386E-2</c:v>
                </c:pt>
                <c:pt idx="217">
                  <c:v>-5.8807192058114577E-3</c:v>
                </c:pt>
                <c:pt idx="218">
                  <c:v>-3.9897724744621145E-3</c:v>
                </c:pt>
                <c:pt idx="219">
                  <c:v>2.8732173032701871E-3</c:v>
                </c:pt>
                <c:pt idx="220">
                  <c:v>3.6446383492297349E-3</c:v>
                </c:pt>
                <c:pt idx="221">
                  <c:v>9.8917894966793463E-4</c:v>
                </c:pt>
                <c:pt idx="222">
                  <c:v>-9.0695957042302086E-3</c:v>
                </c:pt>
                <c:pt idx="223">
                  <c:v>1.0176483970214085E-3</c:v>
                </c:pt>
                <c:pt idx="224">
                  <c:v>8.5486402193446032E-4</c:v>
                </c:pt>
                <c:pt idx="225">
                  <c:v>7.8926534717005544E-4</c:v>
                </c:pt>
                <c:pt idx="226">
                  <c:v>8.4878568653891096E-3</c:v>
                </c:pt>
                <c:pt idx="227">
                  <c:v>6.7319007874955313E-3</c:v>
                </c:pt>
                <c:pt idx="228">
                  <c:v>1.0444362865302115E-2</c:v>
                </c:pt>
                <c:pt idx="229">
                  <c:v>7.9353931983916874E-3</c:v>
                </c:pt>
                <c:pt idx="230">
                  <c:v>6.8191206480827269E-3</c:v>
                </c:pt>
                <c:pt idx="231">
                  <c:v>-1.7777819212223315E-3</c:v>
                </c:pt>
                <c:pt idx="232">
                  <c:v>-8.5334063498319849E-5</c:v>
                </c:pt>
                <c:pt idx="233">
                  <c:v>2.877560971008314E-3</c:v>
                </c:pt>
                <c:pt idx="234">
                  <c:v>4.9978821833015817E-3</c:v>
                </c:pt>
                <c:pt idx="235">
                  <c:v>7.9211551848324124E-3</c:v>
                </c:pt>
                <c:pt idx="236">
                  <c:v>4.9078051621868866E-3</c:v>
                </c:pt>
                <c:pt idx="237">
                  <c:v>5.5945118063244637E-3</c:v>
                </c:pt>
                <c:pt idx="238">
                  <c:v>8.2332808402140554E-3</c:v>
                </c:pt>
                <c:pt idx="239">
                  <c:v>5.4628856210622231E-3</c:v>
                </c:pt>
                <c:pt idx="240">
                  <c:v>5.1534677665813246E-3</c:v>
                </c:pt>
                <c:pt idx="241">
                  <c:v>4.3220870154751087E-3</c:v>
                </c:pt>
                <c:pt idx="242">
                  <c:v>1.1247055422717472E-3</c:v>
                </c:pt>
                <c:pt idx="243">
                  <c:v>3.1475989694184372E-3</c:v>
                </c:pt>
                <c:pt idx="244">
                  <c:v>6.0535566472797895E-3</c:v>
                </c:pt>
                <c:pt idx="245">
                  <c:v>9.2855117000069799E-4</c:v>
                </c:pt>
                <c:pt idx="246">
                  <c:v>3.365358323427881E-3</c:v>
                </c:pt>
                <c:pt idx="247">
                  <c:v>2.8304540200240805E-3</c:v>
                </c:pt>
                <c:pt idx="248">
                  <c:v>2.3277373445836135E-4</c:v>
                </c:pt>
                <c:pt idx="249">
                  <c:v>4.0529161690380901E-3</c:v>
                </c:pt>
                <c:pt idx="250">
                  <c:v>-6.1518332163132343E-5</c:v>
                </c:pt>
                <c:pt idx="251">
                  <c:v>2.248412309700059E-3</c:v>
                </c:pt>
                <c:pt idx="252">
                  <c:v>1.2690593398487606E-3</c:v>
                </c:pt>
                <c:pt idx="253">
                  <c:v>-2.5243467442476815E-3</c:v>
                </c:pt>
                <c:pt idx="254">
                  <c:v>1.6703163325444618E-3</c:v>
                </c:pt>
                <c:pt idx="255">
                  <c:v>2.8420113811341548E-3</c:v>
                </c:pt>
                <c:pt idx="256">
                  <c:v>-5.5939985457203534E-4</c:v>
                </c:pt>
                <c:pt idx="257">
                  <c:v>3.7513627416131019E-3</c:v>
                </c:pt>
                <c:pt idx="258">
                  <c:v>5.5915525884214978E-3</c:v>
                </c:pt>
                <c:pt idx="259">
                  <c:v>-1.2118376344522528E-3</c:v>
                </c:pt>
                <c:pt idx="260">
                  <c:v>5.7258413537621192E-3</c:v>
                </c:pt>
                <c:pt idx="261">
                  <c:v>5.3242411927683485E-3</c:v>
                </c:pt>
                <c:pt idx="262">
                  <c:v>2.4317936631404638E-3</c:v>
                </c:pt>
                <c:pt idx="263">
                  <c:v>4.5278052542122582E-3</c:v>
                </c:pt>
                <c:pt idx="264">
                  <c:v>5.1994996043668047E-3</c:v>
                </c:pt>
                <c:pt idx="265">
                  <c:v>3.7453203843136251E-3</c:v>
                </c:pt>
                <c:pt idx="266">
                  <c:v>1.0896657056579826E-4</c:v>
                </c:pt>
                <c:pt idx="267">
                  <c:v>5.1991620852159855E-3</c:v>
                </c:pt>
                <c:pt idx="268">
                  <c:v>2.0414299880582428E-3</c:v>
                </c:pt>
                <c:pt idx="269">
                  <c:v>5.4365324587527745E-3</c:v>
                </c:pt>
                <c:pt idx="270">
                  <c:v>6.0684235701659525E-3</c:v>
                </c:pt>
                <c:pt idx="271">
                  <c:v>4.439294792657012E-3</c:v>
                </c:pt>
                <c:pt idx="272">
                  <c:v>8.4555695530526293E-3</c:v>
                </c:pt>
                <c:pt idx="273">
                  <c:v>6.7677603430192834E-3</c:v>
                </c:pt>
                <c:pt idx="274">
                  <c:v>8.4298993217586E-3</c:v>
                </c:pt>
                <c:pt idx="275">
                  <c:v>5.0066710542451221E-3</c:v>
                </c:pt>
                <c:pt idx="276">
                  <c:v>5.654959027745805E-3</c:v>
                </c:pt>
                <c:pt idx="277">
                  <c:v>2.5055725112373551E-3</c:v>
                </c:pt>
                <c:pt idx="278">
                  <c:v>4.2848237678189561E-3</c:v>
                </c:pt>
                <c:pt idx="279">
                  <c:v>6.1614566321652256E-3</c:v>
                </c:pt>
                <c:pt idx="280">
                  <c:v>4.5301508204652341E-3</c:v>
                </c:pt>
                <c:pt idx="281">
                  <c:v>6.6940577319730271E-3</c:v>
                </c:pt>
                <c:pt idx="282">
                  <c:v>7.4028600913730773E-3</c:v>
                </c:pt>
                <c:pt idx="283">
                  <c:v>6.1484862245764077E-3</c:v>
                </c:pt>
                <c:pt idx="284">
                  <c:v>3.7231789600237412E-4</c:v>
                </c:pt>
                <c:pt idx="285">
                  <c:v>-1.0925678564570377E-3</c:v>
                </c:pt>
                <c:pt idx="286">
                  <c:v>1.9185641574266637E-3</c:v>
                </c:pt>
                <c:pt idx="287">
                  <c:v>8.3228502489195357E-3</c:v>
                </c:pt>
                <c:pt idx="288">
                  <c:v>1.1986784548714746E-2</c:v>
                </c:pt>
                <c:pt idx="289">
                  <c:v>5.9824644577303821E-3</c:v>
                </c:pt>
                <c:pt idx="290">
                  <c:v>6.0428360687078833E-3</c:v>
                </c:pt>
                <c:pt idx="291">
                  <c:v>-3.7617322014621463E-3</c:v>
                </c:pt>
                <c:pt idx="292">
                  <c:v>-3.4130630997670354E-3</c:v>
                </c:pt>
                <c:pt idx="293">
                  <c:v>1.5244674027243929E-3</c:v>
                </c:pt>
                <c:pt idx="294">
                  <c:v>-1.1741939785157463E-3</c:v>
                </c:pt>
                <c:pt idx="295">
                  <c:v>5.241280150140369E-3</c:v>
                </c:pt>
                <c:pt idx="296">
                  <c:v>-3.8883768872535713E-4</c:v>
                </c:pt>
                <c:pt idx="297">
                  <c:v>5.6927836257016397E-3</c:v>
                </c:pt>
                <c:pt idx="298">
                  <c:v>6.0840708283402527E-3</c:v>
                </c:pt>
                <c:pt idx="299">
                  <c:v>1.9491785044880308E-3</c:v>
                </c:pt>
                <c:pt idx="300">
                  <c:v>1.3186059161301803E-2</c:v>
                </c:pt>
                <c:pt idx="301">
                  <c:v>1.169093717383605E-2</c:v>
                </c:pt>
                <c:pt idx="302">
                  <c:v>-4.444642686443083E-2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42-43ED-B11D-002DC6B0B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941640"/>
        <c:axId val="927940328"/>
      </c:scatterChart>
      <c:valAx>
        <c:axId val="927941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m-o-m before-tax wages &amp; salaries</a:t>
                </a:r>
              </a:p>
            </c:rich>
          </c:tx>
          <c:layout>
            <c:manualLayout>
              <c:xMode val="edge"/>
              <c:yMode val="edge"/>
              <c:x val="0.20375421084708145"/>
              <c:y val="0.932367149758454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40328"/>
        <c:crosses val="autoZero"/>
        <c:crossBetween val="midCat"/>
      </c:valAx>
      <c:valAx>
        <c:axId val="92794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m-o-m after-tax wages &amp; salaries</a:t>
                </a:r>
              </a:p>
            </c:rich>
          </c:tx>
          <c:layout>
            <c:manualLayout>
              <c:xMode val="edge"/>
              <c:yMode val="edge"/>
              <c:x val="2.1551880971367756E-2"/>
              <c:y val="0.134999809806382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4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Deposits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'X-13 output'!$I$1</c:f>
              <c:strCache>
                <c:ptCount val="1"/>
                <c:pt idx="0">
                  <c:v>NSA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'X-13 output'!$A$2:$A$364</c:f>
              <c:numCache>
                <c:formatCode>m/d/yyyy</c:formatCode>
                <c:ptCount val="363"/>
                <c:pt idx="0">
                  <c:v>32874</c:v>
                </c:pt>
                <c:pt idx="1">
                  <c:v>32905</c:v>
                </c:pt>
                <c:pt idx="2">
                  <c:v>32933</c:v>
                </c:pt>
                <c:pt idx="3">
                  <c:v>32964</c:v>
                </c:pt>
                <c:pt idx="4">
                  <c:v>32994</c:v>
                </c:pt>
                <c:pt idx="5">
                  <c:v>33025</c:v>
                </c:pt>
                <c:pt idx="6">
                  <c:v>33055</c:v>
                </c:pt>
                <c:pt idx="7">
                  <c:v>33086</c:v>
                </c:pt>
                <c:pt idx="8">
                  <c:v>33117</c:v>
                </c:pt>
                <c:pt idx="9">
                  <c:v>33147</c:v>
                </c:pt>
                <c:pt idx="10">
                  <c:v>33178</c:v>
                </c:pt>
                <c:pt idx="11">
                  <c:v>33208</c:v>
                </c:pt>
                <c:pt idx="12">
                  <c:v>33239</c:v>
                </c:pt>
                <c:pt idx="13">
                  <c:v>33270</c:v>
                </c:pt>
                <c:pt idx="14">
                  <c:v>33298</c:v>
                </c:pt>
                <c:pt idx="15">
                  <c:v>33329</c:v>
                </c:pt>
                <c:pt idx="16">
                  <c:v>33359</c:v>
                </c:pt>
                <c:pt idx="17">
                  <c:v>33390</c:v>
                </c:pt>
                <c:pt idx="18">
                  <c:v>33420</c:v>
                </c:pt>
                <c:pt idx="19">
                  <c:v>33451</c:v>
                </c:pt>
                <c:pt idx="20">
                  <c:v>33482</c:v>
                </c:pt>
                <c:pt idx="21">
                  <c:v>33512</c:v>
                </c:pt>
                <c:pt idx="22">
                  <c:v>33543</c:v>
                </c:pt>
                <c:pt idx="23">
                  <c:v>33573</c:v>
                </c:pt>
                <c:pt idx="24">
                  <c:v>33604</c:v>
                </c:pt>
                <c:pt idx="25">
                  <c:v>33635</c:v>
                </c:pt>
                <c:pt idx="26">
                  <c:v>33664</c:v>
                </c:pt>
                <c:pt idx="27">
                  <c:v>33695</c:v>
                </c:pt>
                <c:pt idx="28">
                  <c:v>33725</c:v>
                </c:pt>
                <c:pt idx="29">
                  <c:v>33756</c:v>
                </c:pt>
                <c:pt idx="30">
                  <c:v>33786</c:v>
                </c:pt>
                <c:pt idx="31">
                  <c:v>33817</c:v>
                </c:pt>
                <c:pt idx="32">
                  <c:v>33848</c:v>
                </c:pt>
                <c:pt idx="33">
                  <c:v>33878</c:v>
                </c:pt>
                <c:pt idx="34">
                  <c:v>33909</c:v>
                </c:pt>
                <c:pt idx="35">
                  <c:v>33939</c:v>
                </c:pt>
                <c:pt idx="36">
                  <c:v>33970</c:v>
                </c:pt>
                <c:pt idx="37">
                  <c:v>34001</c:v>
                </c:pt>
                <c:pt idx="38">
                  <c:v>34029</c:v>
                </c:pt>
                <c:pt idx="39">
                  <c:v>34060</c:v>
                </c:pt>
                <c:pt idx="40">
                  <c:v>34090</c:v>
                </c:pt>
                <c:pt idx="41">
                  <c:v>34121</c:v>
                </c:pt>
                <c:pt idx="42">
                  <c:v>34151</c:v>
                </c:pt>
                <c:pt idx="43">
                  <c:v>34182</c:v>
                </c:pt>
                <c:pt idx="44">
                  <c:v>34213</c:v>
                </c:pt>
                <c:pt idx="45">
                  <c:v>34243</c:v>
                </c:pt>
                <c:pt idx="46">
                  <c:v>34274</c:v>
                </c:pt>
                <c:pt idx="47">
                  <c:v>34304</c:v>
                </c:pt>
                <c:pt idx="48">
                  <c:v>34335</c:v>
                </c:pt>
                <c:pt idx="49">
                  <c:v>34366</c:v>
                </c:pt>
                <c:pt idx="50">
                  <c:v>34394</c:v>
                </c:pt>
                <c:pt idx="51">
                  <c:v>34425</c:v>
                </c:pt>
                <c:pt idx="52">
                  <c:v>34455</c:v>
                </c:pt>
                <c:pt idx="53">
                  <c:v>34486</c:v>
                </c:pt>
                <c:pt idx="54">
                  <c:v>34516</c:v>
                </c:pt>
                <c:pt idx="55">
                  <c:v>34547</c:v>
                </c:pt>
                <c:pt idx="56">
                  <c:v>34578</c:v>
                </c:pt>
                <c:pt idx="57">
                  <c:v>34608</c:v>
                </c:pt>
                <c:pt idx="58">
                  <c:v>34639</c:v>
                </c:pt>
                <c:pt idx="59">
                  <c:v>34669</c:v>
                </c:pt>
                <c:pt idx="60">
                  <c:v>34700</c:v>
                </c:pt>
                <c:pt idx="61">
                  <c:v>34731</c:v>
                </c:pt>
                <c:pt idx="62">
                  <c:v>34759</c:v>
                </c:pt>
                <c:pt idx="63">
                  <c:v>34790</c:v>
                </c:pt>
                <c:pt idx="64">
                  <c:v>34820</c:v>
                </c:pt>
                <c:pt idx="65">
                  <c:v>34851</c:v>
                </c:pt>
                <c:pt idx="66">
                  <c:v>34881</c:v>
                </c:pt>
                <c:pt idx="67">
                  <c:v>34912</c:v>
                </c:pt>
                <c:pt idx="68">
                  <c:v>34943</c:v>
                </c:pt>
                <c:pt idx="69">
                  <c:v>34973</c:v>
                </c:pt>
                <c:pt idx="70">
                  <c:v>35004</c:v>
                </c:pt>
                <c:pt idx="71">
                  <c:v>35034</c:v>
                </c:pt>
                <c:pt idx="72">
                  <c:v>35065</c:v>
                </c:pt>
                <c:pt idx="73">
                  <c:v>35096</c:v>
                </c:pt>
                <c:pt idx="74">
                  <c:v>35125</c:v>
                </c:pt>
                <c:pt idx="75">
                  <c:v>35156</c:v>
                </c:pt>
                <c:pt idx="76">
                  <c:v>35186</c:v>
                </c:pt>
                <c:pt idx="77">
                  <c:v>35217</c:v>
                </c:pt>
                <c:pt idx="78">
                  <c:v>35247</c:v>
                </c:pt>
                <c:pt idx="79">
                  <c:v>35278</c:v>
                </c:pt>
                <c:pt idx="80">
                  <c:v>35309</c:v>
                </c:pt>
                <c:pt idx="81">
                  <c:v>35339</c:v>
                </c:pt>
                <c:pt idx="82">
                  <c:v>35370</c:v>
                </c:pt>
                <c:pt idx="83">
                  <c:v>35400</c:v>
                </c:pt>
                <c:pt idx="84">
                  <c:v>35431</c:v>
                </c:pt>
                <c:pt idx="85">
                  <c:v>35462</c:v>
                </c:pt>
                <c:pt idx="86">
                  <c:v>35490</c:v>
                </c:pt>
                <c:pt idx="87">
                  <c:v>35521</c:v>
                </c:pt>
                <c:pt idx="88">
                  <c:v>35551</c:v>
                </c:pt>
                <c:pt idx="89">
                  <c:v>35582</c:v>
                </c:pt>
                <c:pt idx="90">
                  <c:v>35612</c:v>
                </c:pt>
                <c:pt idx="91">
                  <c:v>35643</c:v>
                </c:pt>
                <c:pt idx="92">
                  <c:v>35674</c:v>
                </c:pt>
                <c:pt idx="93">
                  <c:v>35704</c:v>
                </c:pt>
                <c:pt idx="94">
                  <c:v>35735</c:v>
                </c:pt>
                <c:pt idx="95">
                  <c:v>35765</c:v>
                </c:pt>
                <c:pt idx="96">
                  <c:v>35796</c:v>
                </c:pt>
                <c:pt idx="97">
                  <c:v>35827</c:v>
                </c:pt>
                <c:pt idx="98">
                  <c:v>35855</c:v>
                </c:pt>
                <c:pt idx="99">
                  <c:v>35886</c:v>
                </c:pt>
                <c:pt idx="100">
                  <c:v>35916</c:v>
                </c:pt>
                <c:pt idx="101">
                  <c:v>35947</c:v>
                </c:pt>
                <c:pt idx="102">
                  <c:v>35977</c:v>
                </c:pt>
                <c:pt idx="103">
                  <c:v>36008</c:v>
                </c:pt>
                <c:pt idx="104">
                  <c:v>36039</c:v>
                </c:pt>
                <c:pt idx="105">
                  <c:v>36069</c:v>
                </c:pt>
                <c:pt idx="106">
                  <c:v>36100</c:v>
                </c:pt>
                <c:pt idx="107">
                  <c:v>36130</c:v>
                </c:pt>
                <c:pt idx="108">
                  <c:v>36161</c:v>
                </c:pt>
                <c:pt idx="109">
                  <c:v>36192</c:v>
                </c:pt>
                <c:pt idx="110">
                  <c:v>36220</c:v>
                </c:pt>
                <c:pt idx="111">
                  <c:v>36251</c:v>
                </c:pt>
                <c:pt idx="112">
                  <c:v>36281</c:v>
                </c:pt>
                <c:pt idx="113">
                  <c:v>36312</c:v>
                </c:pt>
                <c:pt idx="114">
                  <c:v>36342</c:v>
                </c:pt>
                <c:pt idx="115">
                  <c:v>36373</c:v>
                </c:pt>
                <c:pt idx="116">
                  <c:v>36404</c:v>
                </c:pt>
                <c:pt idx="117">
                  <c:v>36434</c:v>
                </c:pt>
                <c:pt idx="118">
                  <c:v>36465</c:v>
                </c:pt>
                <c:pt idx="119">
                  <c:v>36495</c:v>
                </c:pt>
                <c:pt idx="120">
                  <c:v>36526</c:v>
                </c:pt>
                <c:pt idx="121">
                  <c:v>36557</c:v>
                </c:pt>
                <c:pt idx="122">
                  <c:v>36586</c:v>
                </c:pt>
                <c:pt idx="123">
                  <c:v>36617</c:v>
                </c:pt>
                <c:pt idx="124">
                  <c:v>36647</c:v>
                </c:pt>
                <c:pt idx="125">
                  <c:v>36678</c:v>
                </c:pt>
                <c:pt idx="126">
                  <c:v>36708</c:v>
                </c:pt>
                <c:pt idx="127">
                  <c:v>36739</c:v>
                </c:pt>
                <c:pt idx="128">
                  <c:v>36770</c:v>
                </c:pt>
                <c:pt idx="129">
                  <c:v>36800</c:v>
                </c:pt>
                <c:pt idx="130">
                  <c:v>36831</c:v>
                </c:pt>
                <c:pt idx="131">
                  <c:v>36861</c:v>
                </c:pt>
                <c:pt idx="132">
                  <c:v>36892</c:v>
                </c:pt>
                <c:pt idx="133">
                  <c:v>36923</c:v>
                </c:pt>
                <c:pt idx="134">
                  <c:v>36951</c:v>
                </c:pt>
                <c:pt idx="135">
                  <c:v>36982</c:v>
                </c:pt>
                <c:pt idx="136">
                  <c:v>37012</c:v>
                </c:pt>
                <c:pt idx="137">
                  <c:v>37043</c:v>
                </c:pt>
                <c:pt idx="138">
                  <c:v>37073</c:v>
                </c:pt>
                <c:pt idx="139">
                  <c:v>37104</c:v>
                </c:pt>
                <c:pt idx="140">
                  <c:v>37135</c:v>
                </c:pt>
                <c:pt idx="141">
                  <c:v>37165</c:v>
                </c:pt>
                <c:pt idx="142">
                  <c:v>37196</c:v>
                </c:pt>
                <c:pt idx="143">
                  <c:v>37226</c:v>
                </c:pt>
                <c:pt idx="144">
                  <c:v>37257</c:v>
                </c:pt>
                <c:pt idx="145">
                  <c:v>37288</c:v>
                </c:pt>
                <c:pt idx="146">
                  <c:v>37316</c:v>
                </c:pt>
                <c:pt idx="147">
                  <c:v>37347</c:v>
                </c:pt>
                <c:pt idx="148">
                  <c:v>37377</c:v>
                </c:pt>
                <c:pt idx="149">
                  <c:v>37408</c:v>
                </c:pt>
                <c:pt idx="150">
                  <c:v>37438</c:v>
                </c:pt>
                <c:pt idx="151">
                  <c:v>37469</c:v>
                </c:pt>
                <c:pt idx="152">
                  <c:v>37500</c:v>
                </c:pt>
                <c:pt idx="153">
                  <c:v>37530</c:v>
                </c:pt>
                <c:pt idx="154">
                  <c:v>37561</c:v>
                </c:pt>
                <c:pt idx="155">
                  <c:v>37591</c:v>
                </c:pt>
                <c:pt idx="156">
                  <c:v>37622</c:v>
                </c:pt>
                <c:pt idx="157">
                  <c:v>37653</c:v>
                </c:pt>
                <c:pt idx="158">
                  <c:v>37681</c:v>
                </c:pt>
                <c:pt idx="159">
                  <c:v>37712</c:v>
                </c:pt>
                <c:pt idx="160">
                  <c:v>37742</c:v>
                </c:pt>
                <c:pt idx="161">
                  <c:v>37773</c:v>
                </c:pt>
                <c:pt idx="162">
                  <c:v>37803</c:v>
                </c:pt>
                <c:pt idx="163">
                  <c:v>37834</c:v>
                </c:pt>
                <c:pt idx="164">
                  <c:v>37865</c:v>
                </c:pt>
                <c:pt idx="165">
                  <c:v>37895</c:v>
                </c:pt>
                <c:pt idx="166">
                  <c:v>37926</c:v>
                </c:pt>
                <c:pt idx="167">
                  <c:v>37956</c:v>
                </c:pt>
                <c:pt idx="168">
                  <c:v>37987</c:v>
                </c:pt>
                <c:pt idx="169">
                  <c:v>38018</c:v>
                </c:pt>
                <c:pt idx="170">
                  <c:v>38047</c:v>
                </c:pt>
                <c:pt idx="171">
                  <c:v>38078</c:v>
                </c:pt>
                <c:pt idx="172">
                  <c:v>38108</c:v>
                </c:pt>
                <c:pt idx="173">
                  <c:v>38139</c:v>
                </c:pt>
                <c:pt idx="174">
                  <c:v>38169</c:v>
                </c:pt>
                <c:pt idx="175">
                  <c:v>38200</c:v>
                </c:pt>
                <c:pt idx="176">
                  <c:v>38231</c:v>
                </c:pt>
                <c:pt idx="177">
                  <c:v>38261</c:v>
                </c:pt>
                <c:pt idx="178">
                  <c:v>38292</c:v>
                </c:pt>
                <c:pt idx="179">
                  <c:v>38322</c:v>
                </c:pt>
                <c:pt idx="180">
                  <c:v>38353</c:v>
                </c:pt>
                <c:pt idx="181">
                  <c:v>38384</c:v>
                </c:pt>
                <c:pt idx="182">
                  <c:v>38412</c:v>
                </c:pt>
                <c:pt idx="183">
                  <c:v>38443</c:v>
                </c:pt>
                <c:pt idx="184">
                  <c:v>38473</c:v>
                </c:pt>
                <c:pt idx="185">
                  <c:v>38504</c:v>
                </c:pt>
                <c:pt idx="186">
                  <c:v>38534</c:v>
                </c:pt>
                <c:pt idx="187">
                  <c:v>38565</c:v>
                </c:pt>
                <c:pt idx="188">
                  <c:v>38596</c:v>
                </c:pt>
                <c:pt idx="189">
                  <c:v>38626</c:v>
                </c:pt>
                <c:pt idx="190">
                  <c:v>38657</c:v>
                </c:pt>
                <c:pt idx="191">
                  <c:v>38687</c:v>
                </c:pt>
                <c:pt idx="192">
                  <c:v>38718</c:v>
                </c:pt>
                <c:pt idx="193">
                  <c:v>38749</c:v>
                </c:pt>
                <c:pt idx="194">
                  <c:v>38777</c:v>
                </c:pt>
                <c:pt idx="195">
                  <c:v>38808</c:v>
                </c:pt>
                <c:pt idx="196">
                  <c:v>38838</c:v>
                </c:pt>
                <c:pt idx="197">
                  <c:v>38869</c:v>
                </c:pt>
                <c:pt idx="198">
                  <c:v>38899</c:v>
                </c:pt>
                <c:pt idx="199">
                  <c:v>38930</c:v>
                </c:pt>
                <c:pt idx="200">
                  <c:v>38961</c:v>
                </c:pt>
                <c:pt idx="201">
                  <c:v>38991</c:v>
                </c:pt>
                <c:pt idx="202">
                  <c:v>39022</c:v>
                </c:pt>
                <c:pt idx="203">
                  <c:v>39052</c:v>
                </c:pt>
                <c:pt idx="204">
                  <c:v>39083</c:v>
                </c:pt>
                <c:pt idx="205">
                  <c:v>39114</c:v>
                </c:pt>
                <c:pt idx="206">
                  <c:v>39142</c:v>
                </c:pt>
                <c:pt idx="207">
                  <c:v>39173</c:v>
                </c:pt>
                <c:pt idx="208">
                  <c:v>39203</c:v>
                </c:pt>
                <c:pt idx="209">
                  <c:v>39234</c:v>
                </c:pt>
                <c:pt idx="210">
                  <c:v>39264</c:v>
                </c:pt>
                <c:pt idx="211">
                  <c:v>39295</c:v>
                </c:pt>
                <c:pt idx="212">
                  <c:v>39326</c:v>
                </c:pt>
                <c:pt idx="213">
                  <c:v>39356</c:v>
                </c:pt>
                <c:pt idx="214">
                  <c:v>39387</c:v>
                </c:pt>
                <c:pt idx="215">
                  <c:v>39417</c:v>
                </c:pt>
                <c:pt idx="216">
                  <c:v>39448</c:v>
                </c:pt>
                <c:pt idx="217">
                  <c:v>39479</c:v>
                </c:pt>
                <c:pt idx="218">
                  <c:v>39508</c:v>
                </c:pt>
                <c:pt idx="219">
                  <c:v>39539</c:v>
                </c:pt>
                <c:pt idx="220">
                  <c:v>39569</c:v>
                </c:pt>
                <c:pt idx="221">
                  <c:v>39600</c:v>
                </c:pt>
                <c:pt idx="222">
                  <c:v>39630</c:v>
                </c:pt>
                <c:pt idx="223">
                  <c:v>39661</c:v>
                </c:pt>
                <c:pt idx="224">
                  <c:v>39692</c:v>
                </c:pt>
                <c:pt idx="225">
                  <c:v>39722</c:v>
                </c:pt>
                <c:pt idx="226">
                  <c:v>39753</c:v>
                </c:pt>
                <c:pt idx="227">
                  <c:v>39783</c:v>
                </c:pt>
                <c:pt idx="228">
                  <c:v>39814</c:v>
                </c:pt>
                <c:pt idx="229">
                  <c:v>39845</c:v>
                </c:pt>
                <c:pt idx="230">
                  <c:v>39873</c:v>
                </c:pt>
                <c:pt idx="231">
                  <c:v>39904</c:v>
                </c:pt>
                <c:pt idx="232">
                  <c:v>39934</c:v>
                </c:pt>
                <c:pt idx="233">
                  <c:v>39965</c:v>
                </c:pt>
                <c:pt idx="234">
                  <c:v>39995</c:v>
                </c:pt>
                <c:pt idx="235">
                  <c:v>40026</c:v>
                </c:pt>
                <c:pt idx="236">
                  <c:v>40057</c:v>
                </c:pt>
                <c:pt idx="237">
                  <c:v>40087</c:v>
                </c:pt>
                <c:pt idx="238">
                  <c:v>40118</c:v>
                </c:pt>
                <c:pt idx="239">
                  <c:v>40148</c:v>
                </c:pt>
                <c:pt idx="240">
                  <c:v>40179</c:v>
                </c:pt>
                <c:pt idx="241">
                  <c:v>40210</c:v>
                </c:pt>
                <c:pt idx="242">
                  <c:v>40238</c:v>
                </c:pt>
                <c:pt idx="243">
                  <c:v>40269</c:v>
                </c:pt>
                <c:pt idx="244">
                  <c:v>40299</c:v>
                </c:pt>
                <c:pt idx="245">
                  <c:v>40330</c:v>
                </c:pt>
                <c:pt idx="246">
                  <c:v>40360</c:v>
                </c:pt>
                <c:pt idx="247">
                  <c:v>40391</c:v>
                </c:pt>
                <c:pt idx="248">
                  <c:v>40422</c:v>
                </c:pt>
                <c:pt idx="249">
                  <c:v>40452</c:v>
                </c:pt>
                <c:pt idx="250">
                  <c:v>40483</c:v>
                </c:pt>
                <c:pt idx="251">
                  <c:v>40513</c:v>
                </c:pt>
                <c:pt idx="252">
                  <c:v>40544</c:v>
                </c:pt>
                <c:pt idx="253">
                  <c:v>40575</c:v>
                </c:pt>
                <c:pt idx="254">
                  <c:v>40603</c:v>
                </c:pt>
                <c:pt idx="255">
                  <c:v>40634</c:v>
                </c:pt>
                <c:pt idx="256">
                  <c:v>40664</c:v>
                </c:pt>
                <c:pt idx="257">
                  <c:v>40695</c:v>
                </c:pt>
                <c:pt idx="258">
                  <c:v>40725</c:v>
                </c:pt>
                <c:pt idx="259">
                  <c:v>40756</c:v>
                </c:pt>
                <c:pt idx="260">
                  <c:v>40787</c:v>
                </c:pt>
                <c:pt idx="261">
                  <c:v>40817</c:v>
                </c:pt>
                <c:pt idx="262">
                  <c:v>40848</c:v>
                </c:pt>
                <c:pt idx="263">
                  <c:v>40878</c:v>
                </c:pt>
                <c:pt idx="264">
                  <c:v>40909</c:v>
                </c:pt>
                <c:pt idx="265">
                  <c:v>40940</c:v>
                </c:pt>
                <c:pt idx="266">
                  <c:v>40969</c:v>
                </c:pt>
                <c:pt idx="267">
                  <c:v>41000</c:v>
                </c:pt>
                <c:pt idx="268">
                  <c:v>41030</c:v>
                </c:pt>
                <c:pt idx="269">
                  <c:v>41061</c:v>
                </c:pt>
                <c:pt idx="270">
                  <c:v>41091</c:v>
                </c:pt>
                <c:pt idx="271">
                  <c:v>41122</c:v>
                </c:pt>
                <c:pt idx="272">
                  <c:v>41153</c:v>
                </c:pt>
                <c:pt idx="273">
                  <c:v>41183</c:v>
                </c:pt>
                <c:pt idx="274">
                  <c:v>41214</c:v>
                </c:pt>
                <c:pt idx="275">
                  <c:v>41244</c:v>
                </c:pt>
                <c:pt idx="276">
                  <c:v>41275</c:v>
                </c:pt>
                <c:pt idx="277">
                  <c:v>41306</c:v>
                </c:pt>
                <c:pt idx="278">
                  <c:v>41334</c:v>
                </c:pt>
                <c:pt idx="279">
                  <c:v>41365</c:v>
                </c:pt>
                <c:pt idx="280">
                  <c:v>41395</c:v>
                </c:pt>
                <c:pt idx="281">
                  <c:v>41426</c:v>
                </c:pt>
                <c:pt idx="282">
                  <c:v>41456</c:v>
                </c:pt>
                <c:pt idx="283">
                  <c:v>41487</c:v>
                </c:pt>
                <c:pt idx="284">
                  <c:v>41518</c:v>
                </c:pt>
                <c:pt idx="285">
                  <c:v>41548</c:v>
                </c:pt>
                <c:pt idx="286">
                  <c:v>41579</c:v>
                </c:pt>
                <c:pt idx="287">
                  <c:v>41609</c:v>
                </c:pt>
                <c:pt idx="288">
                  <c:v>41640</c:v>
                </c:pt>
                <c:pt idx="289">
                  <c:v>41671</c:v>
                </c:pt>
                <c:pt idx="290">
                  <c:v>41699</c:v>
                </c:pt>
                <c:pt idx="291">
                  <c:v>41730</c:v>
                </c:pt>
                <c:pt idx="292">
                  <c:v>41760</c:v>
                </c:pt>
                <c:pt idx="293">
                  <c:v>41791</c:v>
                </c:pt>
                <c:pt idx="294">
                  <c:v>41821</c:v>
                </c:pt>
                <c:pt idx="295">
                  <c:v>41852</c:v>
                </c:pt>
                <c:pt idx="296">
                  <c:v>41883</c:v>
                </c:pt>
                <c:pt idx="297">
                  <c:v>41913</c:v>
                </c:pt>
                <c:pt idx="298">
                  <c:v>41944</c:v>
                </c:pt>
                <c:pt idx="299">
                  <c:v>41974</c:v>
                </c:pt>
                <c:pt idx="300">
                  <c:v>42005</c:v>
                </c:pt>
                <c:pt idx="301">
                  <c:v>42036</c:v>
                </c:pt>
                <c:pt idx="302">
                  <c:v>42064</c:v>
                </c:pt>
                <c:pt idx="303">
                  <c:v>42095</c:v>
                </c:pt>
                <c:pt idx="304">
                  <c:v>42125</c:v>
                </c:pt>
                <c:pt idx="305">
                  <c:v>42156</c:v>
                </c:pt>
                <c:pt idx="306">
                  <c:v>42186</c:v>
                </c:pt>
                <c:pt idx="307">
                  <c:v>42217</c:v>
                </c:pt>
                <c:pt idx="308">
                  <c:v>42248</c:v>
                </c:pt>
                <c:pt idx="309">
                  <c:v>42278</c:v>
                </c:pt>
                <c:pt idx="310">
                  <c:v>42309</c:v>
                </c:pt>
                <c:pt idx="311">
                  <c:v>42339</c:v>
                </c:pt>
                <c:pt idx="312">
                  <c:v>42370</c:v>
                </c:pt>
                <c:pt idx="313">
                  <c:v>42401</c:v>
                </c:pt>
                <c:pt idx="314">
                  <c:v>42430</c:v>
                </c:pt>
                <c:pt idx="315">
                  <c:v>42461</c:v>
                </c:pt>
                <c:pt idx="316">
                  <c:v>42491</c:v>
                </c:pt>
                <c:pt idx="317">
                  <c:v>42522</c:v>
                </c:pt>
                <c:pt idx="318">
                  <c:v>42552</c:v>
                </c:pt>
                <c:pt idx="319">
                  <c:v>42583</c:v>
                </c:pt>
                <c:pt idx="320">
                  <c:v>42614</c:v>
                </c:pt>
                <c:pt idx="321">
                  <c:v>42644</c:v>
                </c:pt>
                <c:pt idx="322">
                  <c:v>42675</c:v>
                </c:pt>
                <c:pt idx="323">
                  <c:v>42705</c:v>
                </c:pt>
                <c:pt idx="324">
                  <c:v>42736</c:v>
                </c:pt>
                <c:pt idx="325">
                  <c:v>42767</c:v>
                </c:pt>
                <c:pt idx="326">
                  <c:v>42795</c:v>
                </c:pt>
                <c:pt idx="327">
                  <c:v>42826</c:v>
                </c:pt>
                <c:pt idx="328">
                  <c:v>42856</c:v>
                </c:pt>
                <c:pt idx="329">
                  <c:v>42887</c:v>
                </c:pt>
                <c:pt idx="330">
                  <c:v>42917</c:v>
                </c:pt>
                <c:pt idx="331">
                  <c:v>42948</c:v>
                </c:pt>
                <c:pt idx="332">
                  <c:v>42979</c:v>
                </c:pt>
                <c:pt idx="333">
                  <c:v>43009</c:v>
                </c:pt>
                <c:pt idx="334">
                  <c:v>43040</c:v>
                </c:pt>
                <c:pt idx="335">
                  <c:v>43070</c:v>
                </c:pt>
                <c:pt idx="336">
                  <c:v>43101</c:v>
                </c:pt>
                <c:pt idx="337">
                  <c:v>43132</c:v>
                </c:pt>
                <c:pt idx="338">
                  <c:v>43160</c:v>
                </c:pt>
                <c:pt idx="339">
                  <c:v>43191</c:v>
                </c:pt>
                <c:pt idx="340">
                  <c:v>43221</c:v>
                </c:pt>
                <c:pt idx="341">
                  <c:v>43252</c:v>
                </c:pt>
                <c:pt idx="342">
                  <c:v>43282</c:v>
                </c:pt>
                <c:pt idx="343">
                  <c:v>43313</c:v>
                </c:pt>
                <c:pt idx="344">
                  <c:v>43344</c:v>
                </c:pt>
                <c:pt idx="345">
                  <c:v>43374</c:v>
                </c:pt>
                <c:pt idx="346">
                  <c:v>43405</c:v>
                </c:pt>
                <c:pt idx="347">
                  <c:v>43435</c:v>
                </c:pt>
                <c:pt idx="348">
                  <c:v>43466</c:v>
                </c:pt>
                <c:pt idx="349">
                  <c:v>43497</c:v>
                </c:pt>
                <c:pt idx="350">
                  <c:v>43525</c:v>
                </c:pt>
                <c:pt idx="351">
                  <c:v>43556</c:v>
                </c:pt>
                <c:pt idx="352">
                  <c:v>43586</c:v>
                </c:pt>
                <c:pt idx="353">
                  <c:v>43617</c:v>
                </c:pt>
                <c:pt idx="354">
                  <c:v>43647</c:v>
                </c:pt>
                <c:pt idx="355">
                  <c:v>43678</c:v>
                </c:pt>
                <c:pt idx="356">
                  <c:v>43709</c:v>
                </c:pt>
                <c:pt idx="357">
                  <c:v>43739</c:v>
                </c:pt>
                <c:pt idx="358">
                  <c:v>43770</c:v>
                </c:pt>
                <c:pt idx="359">
                  <c:v>43800</c:v>
                </c:pt>
                <c:pt idx="360">
                  <c:v>43831</c:v>
                </c:pt>
                <c:pt idx="361">
                  <c:v>43862</c:v>
                </c:pt>
                <c:pt idx="362">
                  <c:v>43891</c:v>
                </c:pt>
              </c:numCache>
            </c:numRef>
          </c:cat>
          <c:val>
            <c:numRef>
              <c:f>'X-13 output'!$I$2:$I$364</c:f>
              <c:numCache>
                <c:formatCode>General</c:formatCode>
                <c:ptCount val="363"/>
                <c:pt idx="0">
                  <c:v>72461.999999999927</c:v>
                </c:pt>
                <c:pt idx="1">
                  <c:v>57049.000000000036</c:v>
                </c:pt>
                <c:pt idx="2">
                  <c:v>63671.999999999884</c:v>
                </c:pt>
                <c:pt idx="3">
                  <c:v>58171</c:v>
                </c:pt>
                <c:pt idx="4">
                  <c:v>63365.000000000087</c:v>
                </c:pt>
                <c:pt idx="5">
                  <c:v>61084.000000000058</c:v>
                </c:pt>
                <c:pt idx="6">
                  <c:v>62499.000000000044</c:v>
                </c:pt>
                <c:pt idx="7">
                  <c:v>64307.000000000211</c:v>
                </c:pt>
                <c:pt idx="8">
                  <c:v>55857.000000000022</c:v>
                </c:pt>
                <c:pt idx="9">
                  <c:v>62138.999999999985</c:v>
                </c:pt>
                <c:pt idx="10">
                  <c:v>61407.999999999949</c:v>
                </c:pt>
                <c:pt idx="11">
                  <c:v>59155.99999999992</c:v>
                </c:pt>
                <c:pt idx="12">
                  <c:v>72716.000000000029</c:v>
                </c:pt>
                <c:pt idx="13">
                  <c:v>60126.999999999978</c:v>
                </c:pt>
                <c:pt idx="14">
                  <c:v>63996.000000000167</c:v>
                </c:pt>
                <c:pt idx="15">
                  <c:v>61923.00000000008</c:v>
                </c:pt>
                <c:pt idx="16">
                  <c:v>63503.99999999992</c:v>
                </c:pt>
                <c:pt idx="17">
                  <c:v>61742.000000000036</c:v>
                </c:pt>
                <c:pt idx="18">
                  <c:v>64777.000000000175</c:v>
                </c:pt>
                <c:pt idx="19">
                  <c:v>62769.000000000065</c:v>
                </c:pt>
                <c:pt idx="20">
                  <c:v>59528.000000000073</c:v>
                </c:pt>
                <c:pt idx="21">
                  <c:v>64556.999999999949</c:v>
                </c:pt>
                <c:pt idx="22">
                  <c:v>59475.000000000044</c:v>
                </c:pt>
                <c:pt idx="23">
                  <c:v>67368.000000000131</c:v>
                </c:pt>
                <c:pt idx="24">
                  <c:v>74829.000000000073</c:v>
                </c:pt>
                <c:pt idx="25">
                  <c:v>62700.000000000015</c:v>
                </c:pt>
                <c:pt idx="26">
                  <c:v>66702.000000000233</c:v>
                </c:pt>
                <c:pt idx="27">
                  <c:v>63154.999999999993</c:v>
                </c:pt>
                <c:pt idx="28">
                  <c:v>59585.000000000044</c:v>
                </c:pt>
                <c:pt idx="29">
                  <c:v>67472.000000000218</c:v>
                </c:pt>
                <c:pt idx="30">
                  <c:v>66172.000000000335</c:v>
                </c:pt>
                <c:pt idx="31">
                  <c:v>61328.000000000007</c:v>
                </c:pt>
                <c:pt idx="32">
                  <c:v>62324.000000000029</c:v>
                </c:pt>
                <c:pt idx="33">
                  <c:v>64459.999999999993</c:v>
                </c:pt>
                <c:pt idx="34">
                  <c:v>60568.999999999964</c:v>
                </c:pt>
                <c:pt idx="35">
                  <c:v>74104.99999999984</c:v>
                </c:pt>
                <c:pt idx="36">
                  <c:v>75276.999999999985</c:v>
                </c:pt>
                <c:pt idx="37">
                  <c:v>64275.000000000058</c:v>
                </c:pt>
                <c:pt idx="38">
                  <c:v>71395.000000000407</c:v>
                </c:pt>
                <c:pt idx="39">
                  <c:v>68253</c:v>
                </c:pt>
                <c:pt idx="40">
                  <c:v>63556.000000000007</c:v>
                </c:pt>
                <c:pt idx="41">
                  <c:v>69666.999999999927</c:v>
                </c:pt>
                <c:pt idx="42">
                  <c:v>68459.999999999971</c:v>
                </c:pt>
                <c:pt idx="43">
                  <c:v>66820.000000000015</c:v>
                </c:pt>
                <c:pt idx="44">
                  <c:v>65618</c:v>
                </c:pt>
                <c:pt idx="45">
                  <c:v>66267.999999999971</c:v>
                </c:pt>
                <c:pt idx="46">
                  <c:v>66190.999999999985</c:v>
                </c:pt>
                <c:pt idx="47">
                  <c:v>75190.000000000218</c:v>
                </c:pt>
                <c:pt idx="48">
                  <c:v>83914.999999999636</c:v>
                </c:pt>
                <c:pt idx="49">
                  <c:v>68513.000000000131</c:v>
                </c:pt>
                <c:pt idx="50">
                  <c:v>80195.000000000131</c:v>
                </c:pt>
                <c:pt idx="51">
                  <c:v>69526.000000000044</c:v>
                </c:pt>
                <c:pt idx="52">
                  <c:v>70732.999999999942</c:v>
                </c:pt>
                <c:pt idx="53">
                  <c:v>73692.000000000276</c:v>
                </c:pt>
                <c:pt idx="54">
                  <c:v>71530.999999999956</c:v>
                </c:pt>
                <c:pt idx="55">
                  <c:v>73945.000000000044</c:v>
                </c:pt>
                <c:pt idx="56">
                  <c:v>71454</c:v>
                </c:pt>
                <c:pt idx="57">
                  <c:v>70868.999999999927</c:v>
                </c:pt>
                <c:pt idx="58">
                  <c:v>72797.999999999971</c:v>
                </c:pt>
                <c:pt idx="59">
                  <c:v>77569.000000000349</c:v>
                </c:pt>
                <c:pt idx="60">
                  <c:v>90725</c:v>
                </c:pt>
                <c:pt idx="61">
                  <c:v>75458.999999999985</c:v>
                </c:pt>
                <c:pt idx="62">
                  <c:v>86793.999999999811</c:v>
                </c:pt>
                <c:pt idx="63">
                  <c:v>70550.999999999942</c:v>
                </c:pt>
                <c:pt idx="64">
                  <c:v>79343.999999999913</c:v>
                </c:pt>
                <c:pt idx="65">
                  <c:v>78518.999999999956</c:v>
                </c:pt>
                <c:pt idx="66">
                  <c:v>75857.999999999913</c:v>
                </c:pt>
                <c:pt idx="67">
                  <c:v>78290.000000000029</c:v>
                </c:pt>
                <c:pt idx="68">
                  <c:v>72983.000000000044</c:v>
                </c:pt>
                <c:pt idx="69">
                  <c:v>79741.000000000116</c:v>
                </c:pt>
                <c:pt idx="70">
                  <c:v>75210.999999999971</c:v>
                </c:pt>
                <c:pt idx="71">
                  <c:v>79305.000000000058</c:v>
                </c:pt>
                <c:pt idx="72">
                  <c:v>102962.00000000033</c:v>
                </c:pt>
                <c:pt idx="73">
                  <c:v>82241.000000000218</c:v>
                </c:pt>
                <c:pt idx="74">
                  <c:v>83241.999999999942</c:v>
                </c:pt>
                <c:pt idx="75">
                  <c:v>85609.999999999651</c:v>
                </c:pt>
                <c:pt idx="76">
                  <c:v>82176.999999999956</c:v>
                </c:pt>
                <c:pt idx="77">
                  <c:v>77309.000000000029</c:v>
                </c:pt>
                <c:pt idx="78">
                  <c:v>86555.000000000029</c:v>
                </c:pt>
                <c:pt idx="79">
                  <c:v>79879.000000000058</c:v>
                </c:pt>
                <c:pt idx="80">
                  <c:v>77730</c:v>
                </c:pt>
                <c:pt idx="81">
                  <c:v>84367.999999999971</c:v>
                </c:pt>
                <c:pt idx="82">
                  <c:v>81242.999999999971</c:v>
                </c:pt>
                <c:pt idx="83">
                  <c:v>89824.000000000146</c:v>
                </c:pt>
                <c:pt idx="84">
                  <c:v>108208.99999999969</c:v>
                </c:pt>
                <c:pt idx="85">
                  <c:v>87154.000000000058</c:v>
                </c:pt>
                <c:pt idx="86">
                  <c:v>92654.00000000016</c:v>
                </c:pt>
                <c:pt idx="87">
                  <c:v>88786.000000000073</c:v>
                </c:pt>
                <c:pt idx="88">
                  <c:v>85659.000000000015</c:v>
                </c:pt>
                <c:pt idx="89">
                  <c:v>90987.000000000102</c:v>
                </c:pt>
                <c:pt idx="90">
                  <c:v>90809.999999999956</c:v>
                </c:pt>
                <c:pt idx="91">
                  <c:v>85449.999999999884</c:v>
                </c:pt>
                <c:pt idx="92">
                  <c:v>89196</c:v>
                </c:pt>
                <c:pt idx="93">
                  <c:v>92346.000000000073</c:v>
                </c:pt>
                <c:pt idx="94">
                  <c:v>87703.999999999913</c:v>
                </c:pt>
                <c:pt idx="95">
                  <c:v>109126.99999999971</c:v>
                </c:pt>
                <c:pt idx="96">
                  <c:v>104650.0000000001</c:v>
                </c:pt>
                <c:pt idx="97">
                  <c:v>96665.999999999971</c:v>
                </c:pt>
                <c:pt idx="98">
                  <c:v>104014.00000000031</c:v>
                </c:pt>
                <c:pt idx="99">
                  <c:v>96371.000000000087</c:v>
                </c:pt>
                <c:pt idx="100">
                  <c:v>92102.000000000058</c:v>
                </c:pt>
                <c:pt idx="101">
                  <c:v>99447.999999999636</c:v>
                </c:pt>
                <c:pt idx="102">
                  <c:v>97776.999999999927</c:v>
                </c:pt>
                <c:pt idx="103">
                  <c:v>94130.000000000044</c:v>
                </c:pt>
                <c:pt idx="104">
                  <c:v>93997.000000000044</c:v>
                </c:pt>
                <c:pt idx="105">
                  <c:v>94523.00000000048</c:v>
                </c:pt>
                <c:pt idx="106">
                  <c:v>96031.999999999898</c:v>
                </c:pt>
                <c:pt idx="107">
                  <c:v>118957.99999999985</c:v>
                </c:pt>
                <c:pt idx="108">
                  <c:v>112229.00000000049</c:v>
                </c:pt>
                <c:pt idx="109">
                  <c:v>103205.00000000016</c:v>
                </c:pt>
                <c:pt idx="110">
                  <c:v>118067.00000000041</c:v>
                </c:pt>
                <c:pt idx="111">
                  <c:v>103178.99999999962</c:v>
                </c:pt>
                <c:pt idx="112">
                  <c:v>96280.000000000437</c:v>
                </c:pt>
                <c:pt idx="113">
                  <c:v>109832.00000000032</c:v>
                </c:pt>
                <c:pt idx="114">
                  <c:v>103635.9999999998</c:v>
                </c:pt>
                <c:pt idx="115">
                  <c:v>102676.99999999956</c:v>
                </c:pt>
                <c:pt idx="116">
                  <c:v>103132.00000000038</c:v>
                </c:pt>
                <c:pt idx="117">
                  <c:v>100397.00000000017</c:v>
                </c:pt>
                <c:pt idx="118">
                  <c:v>105938.00000000032</c:v>
                </c:pt>
                <c:pt idx="119">
                  <c:v>138518.00000000058</c:v>
                </c:pt>
                <c:pt idx="120">
                  <c:v>120669.00000000025</c:v>
                </c:pt>
                <c:pt idx="121">
                  <c:v>114335.00000000102</c:v>
                </c:pt>
                <c:pt idx="122">
                  <c:v>126944.00000000083</c:v>
                </c:pt>
                <c:pt idx="123">
                  <c:v>108404.99999999965</c:v>
                </c:pt>
                <c:pt idx="124">
                  <c:v>114990.9999999998</c:v>
                </c:pt>
                <c:pt idx="125">
                  <c:v>115854.00000000023</c:v>
                </c:pt>
                <c:pt idx="126">
                  <c:v>111477.9999999998</c:v>
                </c:pt>
                <c:pt idx="127">
                  <c:v>112323.00000000044</c:v>
                </c:pt>
                <c:pt idx="128">
                  <c:v>111771.00000000004</c:v>
                </c:pt>
                <c:pt idx="129">
                  <c:v>113677.99999999996</c:v>
                </c:pt>
                <c:pt idx="130">
                  <c:v>112228.00000000006</c:v>
                </c:pt>
                <c:pt idx="131">
                  <c:v>132787.00000000099</c:v>
                </c:pt>
                <c:pt idx="132">
                  <c:v>142524.0000000002</c:v>
                </c:pt>
                <c:pt idx="133">
                  <c:v>121193.99999999961</c:v>
                </c:pt>
                <c:pt idx="134">
                  <c:v>126234.99999999937</c:v>
                </c:pt>
                <c:pt idx="135">
                  <c:v>118740.99999999953</c:v>
                </c:pt>
                <c:pt idx="136">
                  <c:v>116605.99999999975</c:v>
                </c:pt>
                <c:pt idx="137">
                  <c:v>115467.00000000013</c:v>
                </c:pt>
                <c:pt idx="138">
                  <c:v>115095.99999999993</c:v>
                </c:pt>
                <c:pt idx="139">
                  <c:v>116450.00000000054</c:v>
                </c:pt>
                <c:pt idx="140">
                  <c:v>102501</c:v>
                </c:pt>
                <c:pt idx="141">
                  <c:v>118021.99999999997</c:v>
                </c:pt>
                <c:pt idx="142">
                  <c:v>110920.99999999988</c:v>
                </c:pt>
                <c:pt idx="143">
                  <c:v>135951.99999999974</c:v>
                </c:pt>
                <c:pt idx="144">
                  <c:v>126893.99999999972</c:v>
                </c:pt>
                <c:pt idx="145">
                  <c:v>114609.99999999971</c:v>
                </c:pt>
                <c:pt idx="146">
                  <c:v>122434.99999999949</c:v>
                </c:pt>
                <c:pt idx="147">
                  <c:v>112321.9999999999</c:v>
                </c:pt>
                <c:pt idx="148">
                  <c:v>114595.99999999988</c:v>
                </c:pt>
                <c:pt idx="149">
                  <c:v>107110.99999999977</c:v>
                </c:pt>
                <c:pt idx="150">
                  <c:v>116157.99999999987</c:v>
                </c:pt>
                <c:pt idx="151">
                  <c:v>108478.99999999987</c:v>
                </c:pt>
                <c:pt idx="152">
                  <c:v>109894.00000000051</c:v>
                </c:pt>
                <c:pt idx="153">
                  <c:v>110573.99999999981</c:v>
                </c:pt>
                <c:pt idx="154">
                  <c:v>113614.99999999993</c:v>
                </c:pt>
                <c:pt idx="155">
                  <c:v>127869.000000001</c:v>
                </c:pt>
                <c:pt idx="156">
                  <c:v>129063.00000000012</c:v>
                </c:pt>
                <c:pt idx="157">
                  <c:v>115967.00000000073</c:v>
                </c:pt>
                <c:pt idx="158">
                  <c:v>125206.00000000026</c:v>
                </c:pt>
                <c:pt idx="159">
                  <c:v>114580.99999999977</c:v>
                </c:pt>
                <c:pt idx="160">
                  <c:v>111298.00000000013</c:v>
                </c:pt>
                <c:pt idx="161">
                  <c:v>115242.99999999972</c:v>
                </c:pt>
                <c:pt idx="162">
                  <c:v>109794.99999999994</c:v>
                </c:pt>
                <c:pt idx="163">
                  <c:v>106279.99999999959</c:v>
                </c:pt>
                <c:pt idx="164">
                  <c:v>110731.0000000002</c:v>
                </c:pt>
                <c:pt idx="165">
                  <c:v>112906.99999999978</c:v>
                </c:pt>
                <c:pt idx="166">
                  <c:v>107821.00000000033</c:v>
                </c:pt>
                <c:pt idx="167">
                  <c:v>131523.99999999948</c:v>
                </c:pt>
                <c:pt idx="168">
                  <c:v>126601.00000000033</c:v>
                </c:pt>
                <c:pt idx="169">
                  <c:v>117213.99999999967</c:v>
                </c:pt>
                <c:pt idx="170">
                  <c:v>134894.00000000067</c:v>
                </c:pt>
                <c:pt idx="171">
                  <c:v>116337.99999999956</c:v>
                </c:pt>
                <c:pt idx="172">
                  <c:v>108349.00000000031</c:v>
                </c:pt>
                <c:pt idx="173">
                  <c:v>123039.99999999981</c:v>
                </c:pt>
                <c:pt idx="174">
                  <c:v>113251.00000000015</c:v>
                </c:pt>
                <c:pt idx="175">
                  <c:v>115147.00000000007</c:v>
                </c:pt>
                <c:pt idx="176">
                  <c:v>114754.99999999967</c:v>
                </c:pt>
                <c:pt idx="177">
                  <c:v>110541.00000000017</c:v>
                </c:pt>
                <c:pt idx="178">
                  <c:v>116785.99999999993</c:v>
                </c:pt>
                <c:pt idx="179">
                  <c:v>145209.00000000023</c:v>
                </c:pt>
                <c:pt idx="180">
                  <c:v>136226.00000000122</c:v>
                </c:pt>
                <c:pt idx="181">
                  <c:v>126644.00000000073</c:v>
                </c:pt>
                <c:pt idx="182">
                  <c:v>137557.00000000055</c:v>
                </c:pt>
                <c:pt idx="183">
                  <c:v>121642.99999999983</c:v>
                </c:pt>
                <c:pt idx="184">
                  <c:v>122473.00000000042</c:v>
                </c:pt>
                <c:pt idx="185">
                  <c:v>124381.99999999956</c:v>
                </c:pt>
                <c:pt idx="186">
                  <c:v>118601.00000000054</c:v>
                </c:pt>
                <c:pt idx="187">
                  <c:v>129569.00000000047</c:v>
                </c:pt>
                <c:pt idx="188">
                  <c:v>119970.99999999977</c:v>
                </c:pt>
                <c:pt idx="189">
                  <c:v>121916.99999999994</c:v>
                </c:pt>
                <c:pt idx="190">
                  <c:v>121277.00000000032</c:v>
                </c:pt>
                <c:pt idx="191">
                  <c:v>152228.99999999895</c:v>
                </c:pt>
                <c:pt idx="192">
                  <c:v>151629.00000000035</c:v>
                </c:pt>
                <c:pt idx="193">
                  <c:v>136120.00000000114</c:v>
                </c:pt>
                <c:pt idx="194">
                  <c:v>152100.00000000093</c:v>
                </c:pt>
                <c:pt idx="195">
                  <c:v>125422.0000000002</c:v>
                </c:pt>
                <c:pt idx="196">
                  <c:v>135055.99999999971</c:v>
                </c:pt>
                <c:pt idx="197">
                  <c:v>135282.00000000003</c:v>
                </c:pt>
                <c:pt idx="198">
                  <c:v>130419.99999999975</c:v>
                </c:pt>
                <c:pt idx="199">
                  <c:v>129548.99999999997</c:v>
                </c:pt>
                <c:pt idx="200">
                  <c:v>126536.00000000036</c:v>
                </c:pt>
                <c:pt idx="201">
                  <c:v>131088.00000000015</c:v>
                </c:pt>
                <c:pt idx="202">
                  <c:v>129946.00000000038</c:v>
                </c:pt>
                <c:pt idx="203">
                  <c:v>156957.00000000026</c:v>
                </c:pt>
                <c:pt idx="204">
                  <c:v>170341.00000000087</c:v>
                </c:pt>
                <c:pt idx="205">
                  <c:v>146391.00000000058</c:v>
                </c:pt>
                <c:pt idx="206">
                  <c:v>156986.99999999997</c:v>
                </c:pt>
                <c:pt idx="207">
                  <c:v>142435.99999999988</c:v>
                </c:pt>
                <c:pt idx="208">
                  <c:v>140801.00000000029</c:v>
                </c:pt>
                <c:pt idx="209">
                  <c:v>138805.00000000029</c:v>
                </c:pt>
                <c:pt idx="210">
                  <c:v>141020.99999999997</c:v>
                </c:pt>
                <c:pt idx="211">
                  <c:v>140380.00000000038</c:v>
                </c:pt>
                <c:pt idx="212">
                  <c:v>129271.00000000036</c:v>
                </c:pt>
                <c:pt idx="213">
                  <c:v>144840.0000000002</c:v>
                </c:pt>
                <c:pt idx="214">
                  <c:v>136234.00000000017</c:v>
                </c:pt>
                <c:pt idx="215">
                  <c:v>173826.00000000009</c:v>
                </c:pt>
                <c:pt idx="216">
                  <c:v>163391.00000000096</c:v>
                </c:pt>
                <c:pt idx="217">
                  <c:v>156120.00000000026</c:v>
                </c:pt>
                <c:pt idx="218">
                  <c:v>162547.99999999927</c:v>
                </c:pt>
                <c:pt idx="219">
                  <c:v>146914.99999999994</c:v>
                </c:pt>
                <c:pt idx="220">
                  <c:v>140830.00000000038</c:v>
                </c:pt>
                <c:pt idx="221">
                  <c:v>145500.00000000015</c:v>
                </c:pt>
                <c:pt idx="222">
                  <c:v>142962.99999999991</c:v>
                </c:pt>
                <c:pt idx="223">
                  <c:v>136465.99999999974</c:v>
                </c:pt>
                <c:pt idx="224">
                  <c:v>142759.99999999968</c:v>
                </c:pt>
                <c:pt idx="225">
                  <c:v>142511</c:v>
                </c:pt>
                <c:pt idx="226">
                  <c:v>135617.99999999965</c:v>
                </c:pt>
                <c:pt idx="227">
                  <c:v>167633.00000000006</c:v>
                </c:pt>
                <c:pt idx="228">
                  <c:v>151826.00000000073</c:v>
                </c:pt>
                <c:pt idx="229">
                  <c:v>142854.00000000026</c:v>
                </c:pt>
                <c:pt idx="230">
                  <c:v>156043.0000000009</c:v>
                </c:pt>
                <c:pt idx="231">
                  <c:v>133220.00000000026</c:v>
                </c:pt>
                <c:pt idx="232">
                  <c:v>126011.00000000041</c:v>
                </c:pt>
                <c:pt idx="233">
                  <c:v>133828.99999999953</c:v>
                </c:pt>
                <c:pt idx="234">
                  <c:v>131416.00000000006</c:v>
                </c:pt>
                <c:pt idx="235">
                  <c:v>126387.99999999962</c:v>
                </c:pt>
                <c:pt idx="236">
                  <c:v>125214.00000000015</c:v>
                </c:pt>
                <c:pt idx="237">
                  <c:v>124732.00000000036</c:v>
                </c:pt>
                <c:pt idx="238">
                  <c:v>127673.00000000004</c:v>
                </c:pt>
                <c:pt idx="239">
                  <c:v>154922.99999999977</c:v>
                </c:pt>
                <c:pt idx="240">
                  <c:v>140384.00000000081</c:v>
                </c:pt>
                <c:pt idx="241">
                  <c:v>139590.99999999965</c:v>
                </c:pt>
                <c:pt idx="242">
                  <c:v>164877.00000000015</c:v>
                </c:pt>
                <c:pt idx="243">
                  <c:v>139396.99999999997</c:v>
                </c:pt>
                <c:pt idx="244">
                  <c:v>126760.00000000003</c:v>
                </c:pt>
                <c:pt idx="245">
                  <c:v>144435.99999999977</c:v>
                </c:pt>
                <c:pt idx="246">
                  <c:v>131217.99999999991</c:v>
                </c:pt>
                <c:pt idx="247">
                  <c:v>135483.00000000017</c:v>
                </c:pt>
                <c:pt idx="248">
                  <c:v>132091.99999999985</c:v>
                </c:pt>
                <c:pt idx="249">
                  <c:v>131301.99999999959</c:v>
                </c:pt>
                <c:pt idx="250">
                  <c:v>138850.00000000009</c:v>
                </c:pt>
                <c:pt idx="251">
                  <c:v>169915.99999999921</c:v>
                </c:pt>
                <c:pt idx="252">
                  <c:v>152916.99999999991</c:v>
                </c:pt>
                <c:pt idx="253">
                  <c:v>144890.99999999965</c:v>
                </c:pt>
                <c:pt idx="254">
                  <c:v>162080.99999999974</c:v>
                </c:pt>
                <c:pt idx="255">
                  <c:v>138417.99999999965</c:v>
                </c:pt>
                <c:pt idx="256">
                  <c:v>140125.00000000023</c:v>
                </c:pt>
                <c:pt idx="257">
                  <c:v>137765.99999999956</c:v>
                </c:pt>
                <c:pt idx="258">
                  <c:v>132215.00000000009</c:v>
                </c:pt>
                <c:pt idx="259">
                  <c:v>142486.00000000006</c:v>
                </c:pt>
                <c:pt idx="260">
                  <c:v>134909.99999999988</c:v>
                </c:pt>
                <c:pt idx="261">
                  <c:v>137569.00000000017</c:v>
                </c:pt>
                <c:pt idx="262">
                  <c:v>134086.99999999939</c:v>
                </c:pt>
                <c:pt idx="263">
                  <c:v>162269.99999999991</c:v>
                </c:pt>
                <c:pt idx="264">
                  <c:v>158749.00000000044</c:v>
                </c:pt>
                <c:pt idx="265">
                  <c:v>158285.99999999956</c:v>
                </c:pt>
                <c:pt idx="266">
                  <c:v>166353.00000000015</c:v>
                </c:pt>
                <c:pt idx="267">
                  <c:v>148546.99999999985</c:v>
                </c:pt>
                <c:pt idx="268">
                  <c:v>143004.99999999991</c:v>
                </c:pt>
                <c:pt idx="269">
                  <c:v>139028.99999999991</c:v>
                </c:pt>
                <c:pt idx="270">
                  <c:v>144014.00000000038</c:v>
                </c:pt>
                <c:pt idx="271">
                  <c:v>145508.00000000026</c:v>
                </c:pt>
                <c:pt idx="272">
                  <c:v>133283.99999999974</c:v>
                </c:pt>
                <c:pt idx="273">
                  <c:v>140950.00000000032</c:v>
                </c:pt>
                <c:pt idx="274">
                  <c:v>140316.99999999956</c:v>
                </c:pt>
                <c:pt idx="275">
                  <c:v>181609.99999999997</c:v>
                </c:pt>
                <c:pt idx="276">
                  <c:v>160897.99999999974</c:v>
                </c:pt>
                <c:pt idx="277">
                  <c:v>163958.00000000029</c:v>
                </c:pt>
                <c:pt idx="278">
                  <c:v>186613.00000000105</c:v>
                </c:pt>
                <c:pt idx="279">
                  <c:v>163558.00000000049</c:v>
                </c:pt>
                <c:pt idx="280">
                  <c:v>162160.00000000009</c:v>
                </c:pt>
                <c:pt idx="281">
                  <c:v>150782.99999999956</c:v>
                </c:pt>
                <c:pt idx="282">
                  <c:v>165215.00000000015</c:v>
                </c:pt>
                <c:pt idx="283">
                  <c:v>154601.00000000035</c:v>
                </c:pt>
                <c:pt idx="284">
                  <c:v>160416.99999999997</c:v>
                </c:pt>
                <c:pt idx="285">
                  <c:v>156755.99999999968</c:v>
                </c:pt>
                <c:pt idx="286">
                  <c:v>159162.00000000029</c:v>
                </c:pt>
                <c:pt idx="287">
                  <c:v>194981.99999999953</c:v>
                </c:pt>
                <c:pt idx="288">
                  <c:v>184982.99999999916</c:v>
                </c:pt>
                <c:pt idx="289">
                  <c:v>177097.99999999968</c:v>
                </c:pt>
                <c:pt idx="290">
                  <c:v>203976.00000000114</c:v>
                </c:pt>
                <c:pt idx="291">
                  <c:v>167581.9999999998</c:v>
                </c:pt>
                <c:pt idx="292">
                  <c:v>162247.00000000038</c:v>
                </c:pt>
                <c:pt idx="293">
                  <c:v>170656.00000000012</c:v>
                </c:pt>
                <c:pt idx="294">
                  <c:v>164901.99999999962</c:v>
                </c:pt>
                <c:pt idx="295">
                  <c:v>160878.99999999962</c:v>
                </c:pt>
                <c:pt idx="296">
                  <c:v>163220.99999999956</c:v>
                </c:pt>
                <c:pt idx="297">
                  <c:v>168569.00000000003</c:v>
                </c:pt>
                <c:pt idx="298">
                  <c:v>163535.00000000003</c:v>
                </c:pt>
                <c:pt idx="299">
                  <c:v>210280.00000000047</c:v>
                </c:pt>
                <c:pt idx="300">
                  <c:v>182432.00000000052</c:v>
                </c:pt>
                <c:pt idx="301">
                  <c:v>186751.99999999884</c:v>
                </c:pt>
                <c:pt idx="302">
                  <c:v>210891.00000000079</c:v>
                </c:pt>
                <c:pt idx="303">
                  <c:v>178028.99999999965</c:v>
                </c:pt>
                <c:pt idx="304">
                  <c:v>169122.99999999953</c:v>
                </c:pt>
                <c:pt idx="305">
                  <c:v>180040.00000000032</c:v>
                </c:pt>
                <c:pt idx="306">
                  <c:v>179334.00000000052</c:v>
                </c:pt>
                <c:pt idx="307">
                  <c:v>176197.00000000012</c:v>
                </c:pt>
                <c:pt idx="308">
                  <c:v>171077.00000000015</c:v>
                </c:pt>
                <c:pt idx="309">
                  <c:v>169015.00000000012</c:v>
                </c:pt>
                <c:pt idx="310">
                  <c:v>176960.00000000035</c:v>
                </c:pt>
                <c:pt idx="311">
                  <c:v>216341.99999999907</c:v>
                </c:pt>
                <c:pt idx="312">
                  <c:v>191117.00000000099</c:v>
                </c:pt>
                <c:pt idx="313">
                  <c:v>207344.0000000002</c:v>
                </c:pt>
                <c:pt idx="314">
                  <c:v>216674.00000000064</c:v>
                </c:pt>
                <c:pt idx="315">
                  <c:v>182352.00000000047</c:v>
                </c:pt>
                <c:pt idx="316">
                  <c:v>185921.0000000002</c:v>
                </c:pt>
                <c:pt idx="317">
                  <c:v>180616.99999999974</c:v>
                </c:pt>
                <c:pt idx="318">
                  <c:v>177501.00000000047</c:v>
                </c:pt>
                <c:pt idx="319">
                  <c:v>192909.00000000032</c:v>
                </c:pt>
                <c:pt idx="320">
                  <c:v>178675.00000000012</c:v>
                </c:pt>
                <c:pt idx="321">
                  <c:v>182824.99999999956</c:v>
                </c:pt>
                <c:pt idx="322">
                  <c:v>178763.99999999988</c:v>
                </c:pt>
                <c:pt idx="323">
                  <c:v>216022.99999999968</c:v>
                </c:pt>
                <c:pt idx="324">
                  <c:v>217904.00000000064</c:v>
                </c:pt>
                <c:pt idx="325">
                  <c:v>203801.99999999956</c:v>
                </c:pt>
                <c:pt idx="326">
                  <c:v>218915.99999999872</c:v>
                </c:pt>
                <c:pt idx="327">
                  <c:v>190509.00000000017</c:v>
                </c:pt>
                <c:pt idx="328">
                  <c:v>197550.00000000017</c:v>
                </c:pt>
                <c:pt idx="329">
                  <c:v>195639.99999999945</c:v>
                </c:pt>
                <c:pt idx="330">
                  <c:v>194806</c:v>
                </c:pt>
                <c:pt idx="331">
                  <c:v>181621.99999999997</c:v>
                </c:pt>
                <c:pt idx="332">
                  <c:v>186620.99999999985</c:v>
                </c:pt>
                <c:pt idx="333">
                  <c:v>190685</c:v>
                </c:pt>
                <c:pt idx="334">
                  <c:v>186228.00000000061</c:v>
                </c:pt>
                <c:pt idx="335">
                  <c:v>230393.99999999869</c:v>
                </c:pt>
                <c:pt idx="336">
                  <c:v>237404.0000000007</c:v>
                </c:pt>
                <c:pt idx="337">
                  <c:v>200684.99999999895</c:v>
                </c:pt>
                <c:pt idx="338">
                  <c:v>229367.99999999991</c:v>
                </c:pt>
                <c:pt idx="339">
                  <c:v>194931.00000000026</c:v>
                </c:pt>
                <c:pt idx="340">
                  <c:v>186889.9999999998</c:v>
                </c:pt>
                <c:pt idx="341">
                  <c:v>185730.99999999991</c:v>
                </c:pt>
                <c:pt idx="342">
                  <c:v>192458.99999999959</c:v>
                </c:pt>
                <c:pt idx="343">
                  <c:v>191181.99999999988</c:v>
                </c:pt>
                <c:pt idx="344">
                  <c:v>177869.00000000026</c:v>
                </c:pt>
                <c:pt idx="345">
                  <c:v>196969.00000000029</c:v>
                </c:pt>
                <c:pt idx="346">
                  <c:v>186157.00000000015</c:v>
                </c:pt>
                <c:pt idx="347">
                  <c:v>234044.99999999927</c:v>
                </c:pt>
                <c:pt idx="348">
                  <c:v>211407.00000000032</c:v>
                </c:pt>
                <c:pt idx="349">
                  <c:v>209782.00000000108</c:v>
                </c:pt>
                <c:pt idx="350">
                  <c:v>237655.00000000012</c:v>
                </c:pt>
                <c:pt idx="351">
                  <c:v>213821.99999999959</c:v>
                </c:pt>
                <c:pt idx="352">
                  <c:v>203356.00000000038</c:v>
                </c:pt>
                <c:pt idx="353">
                  <c:v>193804.99999999977</c:v>
                </c:pt>
                <c:pt idx="354">
                  <c:v>210882.00000000029</c:v>
                </c:pt>
                <c:pt idx="355">
                  <c:v>193487.99999999959</c:v>
                </c:pt>
                <c:pt idx="356">
                  <c:v>202071.99999999942</c:v>
                </c:pt>
                <c:pt idx="357">
                  <c:v>197671.99999999988</c:v>
                </c:pt>
                <c:pt idx="358">
                  <c:v>200459.99999999951</c:v>
                </c:pt>
                <c:pt idx="359">
                  <c:v>243583.00000000006</c:v>
                </c:pt>
                <c:pt idx="360">
                  <c:v>232444.00000000067</c:v>
                </c:pt>
                <c:pt idx="361">
                  <c:v>222915</c:v>
                </c:pt>
                <c:pt idx="362">
                  <c:v>255580.99999999971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C-4D4D-BA05-A4DC0CE0FAEA}"/>
            </c:ext>
          </c:extLst>
        </c:ser>
        <c:ser>
          <c:idx val="1"/>
          <c:order val="1"/>
          <c:tx>
            <c:strRef>
              <c:f>'X-13 output'!$J$1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'X-13 output'!$A$2:$A$364</c:f>
              <c:numCache>
                <c:formatCode>m/d/yyyy</c:formatCode>
                <c:ptCount val="363"/>
                <c:pt idx="0">
                  <c:v>32874</c:v>
                </c:pt>
                <c:pt idx="1">
                  <c:v>32905</c:v>
                </c:pt>
                <c:pt idx="2">
                  <c:v>32933</c:v>
                </c:pt>
                <c:pt idx="3">
                  <c:v>32964</c:v>
                </c:pt>
                <c:pt idx="4">
                  <c:v>32994</c:v>
                </c:pt>
                <c:pt idx="5">
                  <c:v>33025</c:v>
                </c:pt>
                <c:pt idx="6">
                  <c:v>33055</c:v>
                </c:pt>
                <c:pt idx="7">
                  <c:v>33086</c:v>
                </c:pt>
                <c:pt idx="8">
                  <c:v>33117</c:v>
                </c:pt>
                <c:pt idx="9">
                  <c:v>33147</c:v>
                </c:pt>
                <c:pt idx="10">
                  <c:v>33178</c:v>
                </c:pt>
                <c:pt idx="11">
                  <c:v>33208</c:v>
                </c:pt>
                <c:pt idx="12">
                  <c:v>33239</c:v>
                </c:pt>
                <c:pt idx="13">
                  <c:v>33270</c:v>
                </c:pt>
                <c:pt idx="14">
                  <c:v>33298</c:v>
                </c:pt>
                <c:pt idx="15">
                  <c:v>33329</c:v>
                </c:pt>
                <c:pt idx="16">
                  <c:v>33359</c:v>
                </c:pt>
                <c:pt idx="17">
                  <c:v>33390</c:v>
                </c:pt>
                <c:pt idx="18">
                  <c:v>33420</c:v>
                </c:pt>
                <c:pt idx="19">
                  <c:v>33451</c:v>
                </c:pt>
                <c:pt idx="20">
                  <c:v>33482</c:v>
                </c:pt>
                <c:pt idx="21">
                  <c:v>33512</c:v>
                </c:pt>
                <c:pt idx="22">
                  <c:v>33543</c:v>
                </c:pt>
                <c:pt idx="23">
                  <c:v>33573</c:v>
                </c:pt>
                <c:pt idx="24">
                  <c:v>33604</c:v>
                </c:pt>
                <c:pt idx="25">
                  <c:v>33635</c:v>
                </c:pt>
                <c:pt idx="26">
                  <c:v>33664</c:v>
                </c:pt>
                <c:pt idx="27">
                  <c:v>33695</c:v>
                </c:pt>
                <c:pt idx="28">
                  <c:v>33725</c:v>
                </c:pt>
                <c:pt idx="29">
                  <c:v>33756</c:v>
                </c:pt>
                <c:pt idx="30">
                  <c:v>33786</c:v>
                </c:pt>
                <c:pt idx="31">
                  <c:v>33817</c:v>
                </c:pt>
                <c:pt idx="32">
                  <c:v>33848</c:v>
                </c:pt>
                <c:pt idx="33">
                  <c:v>33878</c:v>
                </c:pt>
                <c:pt idx="34">
                  <c:v>33909</c:v>
                </c:pt>
                <c:pt idx="35">
                  <c:v>33939</c:v>
                </c:pt>
                <c:pt idx="36">
                  <c:v>33970</c:v>
                </c:pt>
                <c:pt idx="37">
                  <c:v>34001</c:v>
                </c:pt>
                <c:pt idx="38">
                  <c:v>34029</c:v>
                </c:pt>
                <c:pt idx="39">
                  <c:v>34060</c:v>
                </c:pt>
                <c:pt idx="40">
                  <c:v>34090</c:v>
                </c:pt>
                <c:pt idx="41">
                  <c:v>34121</c:v>
                </c:pt>
                <c:pt idx="42">
                  <c:v>34151</c:v>
                </c:pt>
                <c:pt idx="43">
                  <c:v>34182</c:v>
                </c:pt>
                <c:pt idx="44">
                  <c:v>34213</c:v>
                </c:pt>
                <c:pt idx="45">
                  <c:v>34243</c:v>
                </c:pt>
                <c:pt idx="46">
                  <c:v>34274</c:v>
                </c:pt>
                <c:pt idx="47">
                  <c:v>34304</c:v>
                </c:pt>
                <c:pt idx="48">
                  <c:v>34335</c:v>
                </c:pt>
                <c:pt idx="49">
                  <c:v>34366</c:v>
                </c:pt>
                <c:pt idx="50">
                  <c:v>34394</c:v>
                </c:pt>
                <c:pt idx="51">
                  <c:v>34425</c:v>
                </c:pt>
                <c:pt idx="52">
                  <c:v>34455</c:v>
                </c:pt>
                <c:pt idx="53">
                  <c:v>34486</c:v>
                </c:pt>
                <c:pt idx="54">
                  <c:v>34516</c:v>
                </c:pt>
                <c:pt idx="55">
                  <c:v>34547</c:v>
                </c:pt>
                <c:pt idx="56">
                  <c:v>34578</c:v>
                </c:pt>
                <c:pt idx="57">
                  <c:v>34608</c:v>
                </c:pt>
                <c:pt idx="58">
                  <c:v>34639</c:v>
                </c:pt>
                <c:pt idx="59">
                  <c:v>34669</c:v>
                </c:pt>
                <c:pt idx="60">
                  <c:v>34700</c:v>
                </c:pt>
                <c:pt idx="61">
                  <c:v>34731</c:v>
                </c:pt>
                <c:pt idx="62">
                  <c:v>34759</c:v>
                </c:pt>
                <c:pt idx="63">
                  <c:v>34790</c:v>
                </c:pt>
                <c:pt idx="64">
                  <c:v>34820</c:v>
                </c:pt>
                <c:pt idx="65">
                  <c:v>34851</c:v>
                </c:pt>
                <c:pt idx="66">
                  <c:v>34881</c:v>
                </c:pt>
                <c:pt idx="67">
                  <c:v>34912</c:v>
                </c:pt>
                <c:pt idx="68">
                  <c:v>34943</c:v>
                </c:pt>
                <c:pt idx="69">
                  <c:v>34973</c:v>
                </c:pt>
                <c:pt idx="70">
                  <c:v>35004</c:v>
                </c:pt>
                <c:pt idx="71">
                  <c:v>35034</c:v>
                </c:pt>
                <c:pt idx="72">
                  <c:v>35065</c:v>
                </c:pt>
                <c:pt idx="73">
                  <c:v>35096</c:v>
                </c:pt>
                <c:pt idx="74">
                  <c:v>35125</c:v>
                </c:pt>
                <c:pt idx="75">
                  <c:v>35156</c:v>
                </c:pt>
                <c:pt idx="76">
                  <c:v>35186</c:v>
                </c:pt>
                <c:pt idx="77">
                  <c:v>35217</c:v>
                </c:pt>
                <c:pt idx="78">
                  <c:v>35247</c:v>
                </c:pt>
                <c:pt idx="79">
                  <c:v>35278</c:v>
                </c:pt>
                <c:pt idx="80">
                  <c:v>35309</c:v>
                </c:pt>
                <c:pt idx="81">
                  <c:v>35339</c:v>
                </c:pt>
                <c:pt idx="82">
                  <c:v>35370</c:v>
                </c:pt>
                <c:pt idx="83">
                  <c:v>35400</c:v>
                </c:pt>
                <c:pt idx="84">
                  <c:v>35431</c:v>
                </c:pt>
                <c:pt idx="85">
                  <c:v>35462</c:v>
                </c:pt>
                <c:pt idx="86">
                  <c:v>35490</c:v>
                </c:pt>
                <c:pt idx="87">
                  <c:v>35521</c:v>
                </c:pt>
                <c:pt idx="88">
                  <c:v>35551</c:v>
                </c:pt>
                <c:pt idx="89">
                  <c:v>35582</c:v>
                </c:pt>
                <c:pt idx="90">
                  <c:v>35612</c:v>
                </c:pt>
                <c:pt idx="91">
                  <c:v>35643</c:v>
                </c:pt>
                <c:pt idx="92">
                  <c:v>35674</c:v>
                </c:pt>
                <c:pt idx="93">
                  <c:v>35704</c:v>
                </c:pt>
                <c:pt idx="94">
                  <c:v>35735</c:v>
                </c:pt>
                <c:pt idx="95">
                  <c:v>35765</c:v>
                </c:pt>
                <c:pt idx="96">
                  <c:v>35796</c:v>
                </c:pt>
                <c:pt idx="97">
                  <c:v>35827</c:v>
                </c:pt>
                <c:pt idx="98">
                  <c:v>35855</c:v>
                </c:pt>
                <c:pt idx="99">
                  <c:v>35886</c:v>
                </c:pt>
                <c:pt idx="100">
                  <c:v>35916</c:v>
                </c:pt>
                <c:pt idx="101">
                  <c:v>35947</c:v>
                </c:pt>
                <c:pt idx="102">
                  <c:v>35977</c:v>
                </c:pt>
                <c:pt idx="103">
                  <c:v>36008</c:v>
                </c:pt>
                <c:pt idx="104">
                  <c:v>36039</c:v>
                </c:pt>
                <c:pt idx="105">
                  <c:v>36069</c:v>
                </c:pt>
                <c:pt idx="106">
                  <c:v>36100</c:v>
                </c:pt>
                <c:pt idx="107">
                  <c:v>36130</c:v>
                </c:pt>
                <c:pt idx="108">
                  <c:v>36161</c:v>
                </c:pt>
                <c:pt idx="109">
                  <c:v>36192</c:v>
                </c:pt>
                <c:pt idx="110">
                  <c:v>36220</c:v>
                </c:pt>
                <c:pt idx="111">
                  <c:v>36251</c:v>
                </c:pt>
                <c:pt idx="112">
                  <c:v>36281</c:v>
                </c:pt>
                <c:pt idx="113">
                  <c:v>36312</c:v>
                </c:pt>
                <c:pt idx="114">
                  <c:v>36342</c:v>
                </c:pt>
                <c:pt idx="115">
                  <c:v>36373</c:v>
                </c:pt>
                <c:pt idx="116">
                  <c:v>36404</c:v>
                </c:pt>
                <c:pt idx="117">
                  <c:v>36434</c:v>
                </c:pt>
                <c:pt idx="118">
                  <c:v>36465</c:v>
                </c:pt>
                <c:pt idx="119">
                  <c:v>36495</c:v>
                </c:pt>
                <c:pt idx="120">
                  <c:v>36526</c:v>
                </c:pt>
                <c:pt idx="121">
                  <c:v>36557</c:v>
                </c:pt>
                <c:pt idx="122">
                  <c:v>36586</c:v>
                </c:pt>
                <c:pt idx="123">
                  <c:v>36617</c:v>
                </c:pt>
                <c:pt idx="124">
                  <c:v>36647</c:v>
                </c:pt>
                <c:pt idx="125">
                  <c:v>36678</c:v>
                </c:pt>
                <c:pt idx="126">
                  <c:v>36708</c:v>
                </c:pt>
                <c:pt idx="127">
                  <c:v>36739</c:v>
                </c:pt>
                <c:pt idx="128">
                  <c:v>36770</c:v>
                </c:pt>
                <c:pt idx="129">
                  <c:v>36800</c:v>
                </c:pt>
                <c:pt idx="130">
                  <c:v>36831</c:v>
                </c:pt>
                <c:pt idx="131">
                  <c:v>36861</c:v>
                </c:pt>
                <c:pt idx="132">
                  <c:v>36892</c:v>
                </c:pt>
                <c:pt idx="133">
                  <c:v>36923</c:v>
                </c:pt>
                <c:pt idx="134">
                  <c:v>36951</c:v>
                </c:pt>
                <c:pt idx="135">
                  <c:v>36982</c:v>
                </c:pt>
                <c:pt idx="136">
                  <c:v>37012</c:v>
                </c:pt>
                <c:pt idx="137">
                  <c:v>37043</c:v>
                </c:pt>
                <c:pt idx="138">
                  <c:v>37073</c:v>
                </c:pt>
                <c:pt idx="139">
                  <c:v>37104</c:v>
                </c:pt>
                <c:pt idx="140">
                  <c:v>37135</c:v>
                </c:pt>
                <c:pt idx="141">
                  <c:v>37165</c:v>
                </c:pt>
                <c:pt idx="142">
                  <c:v>37196</c:v>
                </c:pt>
                <c:pt idx="143">
                  <c:v>37226</c:v>
                </c:pt>
                <c:pt idx="144">
                  <c:v>37257</c:v>
                </c:pt>
                <c:pt idx="145">
                  <c:v>37288</c:v>
                </c:pt>
                <c:pt idx="146">
                  <c:v>37316</c:v>
                </c:pt>
                <c:pt idx="147">
                  <c:v>37347</c:v>
                </c:pt>
                <c:pt idx="148">
                  <c:v>37377</c:v>
                </c:pt>
                <c:pt idx="149">
                  <c:v>37408</c:v>
                </c:pt>
                <c:pt idx="150">
                  <c:v>37438</c:v>
                </c:pt>
                <c:pt idx="151">
                  <c:v>37469</c:v>
                </c:pt>
                <c:pt idx="152">
                  <c:v>37500</c:v>
                </c:pt>
                <c:pt idx="153">
                  <c:v>37530</c:v>
                </c:pt>
                <c:pt idx="154">
                  <c:v>37561</c:v>
                </c:pt>
                <c:pt idx="155">
                  <c:v>37591</c:v>
                </c:pt>
                <c:pt idx="156">
                  <c:v>37622</c:v>
                </c:pt>
                <c:pt idx="157">
                  <c:v>37653</c:v>
                </c:pt>
                <c:pt idx="158">
                  <c:v>37681</c:v>
                </c:pt>
                <c:pt idx="159">
                  <c:v>37712</c:v>
                </c:pt>
                <c:pt idx="160">
                  <c:v>37742</c:v>
                </c:pt>
                <c:pt idx="161">
                  <c:v>37773</c:v>
                </c:pt>
                <c:pt idx="162">
                  <c:v>37803</c:v>
                </c:pt>
                <c:pt idx="163">
                  <c:v>37834</c:v>
                </c:pt>
                <c:pt idx="164">
                  <c:v>37865</c:v>
                </c:pt>
                <c:pt idx="165">
                  <c:v>37895</c:v>
                </c:pt>
                <c:pt idx="166">
                  <c:v>37926</c:v>
                </c:pt>
                <c:pt idx="167">
                  <c:v>37956</c:v>
                </c:pt>
                <c:pt idx="168">
                  <c:v>37987</c:v>
                </c:pt>
                <c:pt idx="169">
                  <c:v>38018</c:v>
                </c:pt>
                <c:pt idx="170">
                  <c:v>38047</c:v>
                </c:pt>
                <c:pt idx="171">
                  <c:v>38078</c:v>
                </c:pt>
                <c:pt idx="172">
                  <c:v>38108</c:v>
                </c:pt>
                <c:pt idx="173">
                  <c:v>38139</c:v>
                </c:pt>
                <c:pt idx="174">
                  <c:v>38169</c:v>
                </c:pt>
                <c:pt idx="175">
                  <c:v>38200</c:v>
                </c:pt>
                <c:pt idx="176">
                  <c:v>38231</c:v>
                </c:pt>
                <c:pt idx="177">
                  <c:v>38261</c:v>
                </c:pt>
                <c:pt idx="178">
                  <c:v>38292</c:v>
                </c:pt>
                <c:pt idx="179">
                  <c:v>38322</c:v>
                </c:pt>
                <c:pt idx="180">
                  <c:v>38353</c:v>
                </c:pt>
                <c:pt idx="181">
                  <c:v>38384</c:v>
                </c:pt>
                <c:pt idx="182">
                  <c:v>38412</c:v>
                </c:pt>
                <c:pt idx="183">
                  <c:v>38443</c:v>
                </c:pt>
                <c:pt idx="184">
                  <c:v>38473</c:v>
                </c:pt>
                <c:pt idx="185">
                  <c:v>38504</c:v>
                </c:pt>
                <c:pt idx="186">
                  <c:v>38534</c:v>
                </c:pt>
                <c:pt idx="187">
                  <c:v>38565</c:v>
                </c:pt>
                <c:pt idx="188">
                  <c:v>38596</c:v>
                </c:pt>
                <c:pt idx="189">
                  <c:v>38626</c:v>
                </c:pt>
                <c:pt idx="190">
                  <c:v>38657</c:v>
                </c:pt>
                <c:pt idx="191">
                  <c:v>38687</c:v>
                </c:pt>
                <c:pt idx="192">
                  <c:v>38718</c:v>
                </c:pt>
                <c:pt idx="193">
                  <c:v>38749</c:v>
                </c:pt>
                <c:pt idx="194">
                  <c:v>38777</c:v>
                </c:pt>
                <c:pt idx="195">
                  <c:v>38808</c:v>
                </c:pt>
                <c:pt idx="196">
                  <c:v>38838</c:v>
                </c:pt>
                <c:pt idx="197">
                  <c:v>38869</c:v>
                </c:pt>
                <c:pt idx="198">
                  <c:v>38899</c:v>
                </c:pt>
                <c:pt idx="199">
                  <c:v>38930</c:v>
                </c:pt>
                <c:pt idx="200">
                  <c:v>38961</c:v>
                </c:pt>
                <c:pt idx="201">
                  <c:v>38991</c:v>
                </c:pt>
                <c:pt idx="202">
                  <c:v>39022</c:v>
                </c:pt>
                <c:pt idx="203">
                  <c:v>39052</c:v>
                </c:pt>
                <c:pt idx="204">
                  <c:v>39083</c:v>
                </c:pt>
                <c:pt idx="205">
                  <c:v>39114</c:v>
                </c:pt>
                <c:pt idx="206">
                  <c:v>39142</c:v>
                </c:pt>
                <c:pt idx="207">
                  <c:v>39173</c:v>
                </c:pt>
                <c:pt idx="208">
                  <c:v>39203</c:v>
                </c:pt>
                <c:pt idx="209">
                  <c:v>39234</c:v>
                </c:pt>
                <c:pt idx="210">
                  <c:v>39264</c:v>
                </c:pt>
                <c:pt idx="211">
                  <c:v>39295</c:v>
                </c:pt>
                <c:pt idx="212">
                  <c:v>39326</c:v>
                </c:pt>
                <c:pt idx="213">
                  <c:v>39356</c:v>
                </c:pt>
                <c:pt idx="214">
                  <c:v>39387</c:v>
                </c:pt>
                <c:pt idx="215">
                  <c:v>39417</c:v>
                </c:pt>
                <c:pt idx="216">
                  <c:v>39448</c:v>
                </c:pt>
                <c:pt idx="217">
                  <c:v>39479</c:v>
                </c:pt>
                <c:pt idx="218">
                  <c:v>39508</c:v>
                </c:pt>
                <c:pt idx="219">
                  <c:v>39539</c:v>
                </c:pt>
                <c:pt idx="220">
                  <c:v>39569</c:v>
                </c:pt>
                <c:pt idx="221">
                  <c:v>39600</c:v>
                </c:pt>
                <c:pt idx="222">
                  <c:v>39630</c:v>
                </c:pt>
                <c:pt idx="223">
                  <c:v>39661</c:v>
                </c:pt>
                <c:pt idx="224">
                  <c:v>39692</c:v>
                </c:pt>
                <c:pt idx="225">
                  <c:v>39722</c:v>
                </c:pt>
                <c:pt idx="226">
                  <c:v>39753</c:v>
                </c:pt>
                <c:pt idx="227">
                  <c:v>39783</c:v>
                </c:pt>
                <c:pt idx="228">
                  <c:v>39814</c:v>
                </c:pt>
                <c:pt idx="229">
                  <c:v>39845</c:v>
                </c:pt>
                <c:pt idx="230">
                  <c:v>39873</c:v>
                </c:pt>
                <c:pt idx="231">
                  <c:v>39904</c:v>
                </c:pt>
                <c:pt idx="232">
                  <c:v>39934</c:v>
                </c:pt>
                <c:pt idx="233">
                  <c:v>39965</c:v>
                </c:pt>
                <c:pt idx="234">
                  <c:v>39995</c:v>
                </c:pt>
                <c:pt idx="235">
                  <c:v>40026</c:v>
                </c:pt>
                <c:pt idx="236">
                  <c:v>40057</c:v>
                </c:pt>
                <c:pt idx="237">
                  <c:v>40087</c:v>
                </c:pt>
                <c:pt idx="238">
                  <c:v>40118</c:v>
                </c:pt>
                <c:pt idx="239">
                  <c:v>40148</c:v>
                </c:pt>
                <c:pt idx="240">
                  <c:v>40179</c:v>
                </c:pt>
                <c:pt idx="241">
                  <c:v>40210</c:v>
                </c:pt>
                <c:pt idx="242">
                  <c:v>40238</c:v>
                </c:pt>
                <c:pt idx="243">
                  <c:v>40269</c:v>
                </c:pt>
                <c:pt idx="244">
                  <c:v>40299</c:v>
                </c:pt>
                <c:pt idx="245">
                  <c:v>40330</c:v>
                </c:pt>
                <c:pt idx="246">
                  <c:v>40360</c:v>
                </c:pt>
                <c:pt idx="247">
                  <c:v>40391</c:v>
                </c:pt>
                <c:pt idx="248">
                  <c:v>40422</c:v>
                </c:pt>
                <c:pt idx="249">
                  <c:v>40452</c:v>
                </c:pt>
                <c:pt idx="250">
                  <c:v>40483</c:v>
                </c:pt>
                <c:pt idx="251">
                  <c:v>40513</c:v>
                </c:pt>
                <c:pt idx="252">
                  <c:v>40544</c:v>
                </c:pt>
                <c:pt idx="253">
                  <c:v>40575</c:v>
                </c:pt>
                <c:pt idx="254">
                  <c:v>40603</c:v>
                </c:pt>
                <c:pt idx="255">
                  <c:v>40634</c:v>
                </c:pt>
                <c:pt idx="256">
                  <c:v>40664</c:v>
                </c:pt>
                <c:pt idx="257">
                  <c:v>40695</c:v>
                </c:pt>
                <c:pt idx="258">
                  <c:v>40725</c:v>
                </c:pt>
                <c:pt idx="259">
                  <c:v>40756</c:v>
                </c:pt>
                <c:pt idx="260">
                  <c:v>40787</c:v>
                </c:pt>
                <c:pt idx="261">
                  <c:v>40817</c:v>
                </c:pt>
                <c:pt idx="262">
                  <c:v>40848</c:v>
                </c:pt>
                <c:pt idx="263">
                  <c:v>40878</c:v>
                </c:pt>
                <c:pt idx="264">
                  <c:v>40909</c:v>
                </c:pt>
                <c:pt idx="265">
                  <c:v>40940</c:v>
                </c:pt>
                <c:pt idx="266">
                  <c:v>40969</c:v>
                </c:pt>
                <c:pt idx="267">
                  <c:v>41000</c:v>
                </c:pt>
                <c:pt idx="268">
                  <c:v>41030</c:v>
                </c:pt>
                <c:pt idx="269">
                  <c:v>41061</c:v>
                </c:pt>
                <c:pt idx="270">
                  <c:v>41091</c:v>
                </c:pt>
                <c:pt idx="271">
                  <c:v>41122</c:v>
                </c:pt>
                <c:pt idx="272">
                  <c:v>41153</c:v>
                </c:pt>
                <c:pt idx="273">
                  <c:v>41183</c:v>
                </c:pt>
                <c:pt idx="274">
                  <c:v>41214</c:v>
                </c:pt>
                <c:pt idx="275">
                  <c:v>41244</c:v>
                </c:pt>
                <c:pt idx="276">
                  <c:v>41275</c:v>
                </c:pt>
                <c:pt idx="277">
                  <c:v>41306</c:v>
                </c:pt>
                <c:pt idx="278">
                  <c:v>41334</c:v>
                </c:pt>
                <c:pt idx="279">
                  <c:v>41365</c:v>
                </c:pt>
                <c:pt idx="280">
                  <c:v>41395</c:v>
                </c:pt>
                <c:pt idx="281">
                  <c:v>41426</c:v>
                </c:pt>
                <c:pt idx="282">
                  <c:v>41456</c:v>
                </c:pt>
                <c:pt idx="283">
                  <c:v>41487</c:v>
                </c:pt>
                <c:pt idx="284">
                  <c:v>41518</c:v>
                </c:pt>
                <c:pt idx="285">
                  <c:v>41548</c:v>
                </c:pt>
                <c:pt idx="286">
                  <c:v>41579</c:v>
                </c:pt>
                <c:pt idx="287">
                  <c:v>41609</c:v>
                </c:pt>
                <c:pt idx="288">
                  <c:v>41640</c:v>
                </c:pt>
                <c:pt idx="289">
                  <c:v>41671</c:v>
                </c:pt>
                <c:pt idx="290">
                  <c:v>41699</c:v>
                </c:pt>
                <c:pt idx="291">
                  <c:v>41730</c:v>
                </c:pt>
                <c:pt idx="292">
                  <c:v>41760</c:v>
                </c:pt>
                <c:pt idx="293">
                  <c:v>41791</c:v>
                </c:pt>
                <c:pt idx="294">
                  <c:v>41821</c:v>
                </c:pt>
                <c:pt idx="295">
                  <c:v>41852</c:v>
                </c:pt>
                <c:pt idx="296">
                  <c:v>41883</c:v>
                </c:pt>
                <c:pt idx="297">
                  <c:v>41913</c:v>
                </c:pt>
                <c:pt idx="298">
                  <c:v>41944</c:v>
                </c:pt>
                <c:pt idx="299">
                  <c:v>41974</c:v>
                </c:pt>
                <c:pt idx="300">
                  <c:v>42005</c:v>
                </c:pt>
                <c:pt idx="301">
                  <c:v>42036</c:v>
                </c:pt>
                <c:pt idx="302">
                  <c:v>42064</c:v>
                </c:pt>
                <c:pt idx="303">
                  <c:v>42095</c:v>
                </c:pt>
                <c:pt idx="304">
                  <c:v>42125</c:v>
                </c:pt>
                <c:pt idx="305">
                  <c:v>42156</c:v>
                </c:pt>
                <c:pt idx="306">
                  <c:v>42186</c:v>
                </c:pt>
                <c:pt idx="307">
                  <c:v>42217</c:v>
                </c:pt>
                <c:pt idx="308">
                  <c:v>42248</c:v>
                </c:pt>
                <c:pt idx="309">
                  <c:v>42278</c:v>
                </c:pt>
                <c:pt idx="310">
                  <c:v>42309</c:v>
                </c:pt>
                <c:pt idx="311">
                  <c:v>42339</c:v>
                </c:pt>
                <c:pt idx="312">
                  <c:v>42370</c:v>
                </c:pt>
                <c:pt idx="313">
                  <c:v>42401</c:v>
                </c:pt>
                <c:pt idx="314">
                  <c:v>42430</c:v>
                </c:pt>
                <c:pt idx="315">
                  <c:v>42461</c:v>
                </c:pt>
                <c:pt idx="316">
                  <c:v>42491</c:v>
                </c:pt>
                <c:pt idx="317">
                  <c:v>42522</c:v>
                </c:pt>
                <c:pt idx="318">
                  <c:v>42552</c:v>
                </c:pt>
                <c:pt idx="319">
                  <c:v>42583</c:v>
                </c:pt>
                <c:pt idx="320">
                  <c:v>42614</c:v>
                </c:pt>
                <c:pt idx="321">
                  <c:v>42644</c:v>
                </c:pt>
                <c:pt idx="322">
                  <c:v>42675</c:v>
                </c:pt>
                <c:pt idx="323">
                  <c:v>42705</c:v>
                </c:pt>
                <c:pt idx="324">
                  <c:v>42736</c:v>
                </c:pt>
                <c:pt idx="325">
                  <c:v>42767</c:v>
                </c:pt>
                <c:pt idx="326">
                  <c:v>42795</c:v>
                </c:pt>
                <c:pt idx="327">
                  <c:v>42826</c:v>
                </c:pt>
                <c:pt idx="328">
                  <c:v>42856</c:v>
                </c:pt>
                <c:pt idx="329">
                  <c:v>42887</c:v>
                </c:pt>
                <c:pt idx="330">
                  <c:v>42917</c:v>
                </c:pt>
                <c:pt idx="331">
                  <c:v>42948</c:v>
                </c:pt>
                <c:pt idx="332">
                  <c:v>42979</c:v>
                </c:pt>
                <c:pt idx="333">
                  <c:v>43009</c:v>
                </c:pt>
                <c:pt idx="334">
                  <c:v>43040</c:v>
                </c:pt>
                <c:pt idx="335">
                  <c:v>43070</c:v>
                </c:pt>
                <c:pt idx="336">
                  <c:v>43101</c:v>
                </c:pt>
                <c:pt idx="337">
                  <c:v>43132</c:v>
                </c:pt>
                <c:pt idx="338">
                  <c:v>43160</c:v>
                </c:pt>
                <c:pt idx="339">
                  <c:v>43191</c:v>
                </c:pt>
                <c:pt idx="340">
                  <c:v>43221</c:v>
                </c:pt>
                <c:pt idx="341">
                  <c:v>43252</c:v>
                </c:pt>
                <c:pt idx="342">
                  <c:v>43282</c:v>
                </c:pt>
                <c:pt idx="343">
                  <c:v>43313</c:v>
                </c:pt>
                <c:pt idx="344">
                  <c:v>43344</c:v>
                </c:pt>
                <c:pt idx="345">
                  <c:v>43374</c:v>
                </c:pt>
                <c:pt idx="346">
                  <c:v>43405</c:v>
                </c:pt>
                <c:pt idx="347">
                  <c:v>43435</c:v>
                </c:pt>
                <c:pt idx="348">
                  <c:v>43466</c:v>
                </c:pt>
                <c:pt idx="349">
                  <c:v>43497</c:v>
                </c:pt>
                <c:pt idx="350">
                  <c:v>43525</c:v>
                </c:pt>
                <c:pt idx="351">
                  <c:v>43556</c:v>
                </c:pt>
                <c:pt idx="352">
                  <c:v>43586</c:v>
                </c:pt>
                <c:pt idx="353">
                  <c:v>43617</c:v>
                </c:pt>
                <c:pt idx="354">
                  <c:v>43647</c:v>
                </c:pt>
                <c:pt idx="355">
                  <c:v>43678</c:v>
                </c:pt>
                <c:pt idx="356">
                  <c:v>43709</c:v>
                </c:pt>
                <c:pt idx="357">
                  <c:v>43739</c:v>
                </c:pt>
                <c:pt idx="358">
                  <c:v>43770</c:v>
                </c:pt>
                <c:pt idx="359">
                  <c:v>43800</c:v>
                </c:pt>
                <c:pt idx="360">
                  <c:v>43831</c:v>
                </c:pt>
                <c:pt idx="361">
                  <c:v>43862</c:v>
                </c:pt>
                <c:pt idx="362">
                  <c:v>43891</c:v>
                </c:pt>
              </c:numCache>
            </c:numRef>
          </c:cat>
          <c:val>
            <c:numRef>
              <c:f>'X-13 output'!$J$2:$J$364</c:f>
              <c:numCache>
                <c:formatCode>General</c:formatCode>
                <c:ptCount val="363"/>
                <c:pt idx="0">
                  <c:v>60120.378791388299</c:v>
                </c:pt>
                <c:pt idx="1">
                  <c:v>60209.897451310302</c:v>
                </c:pt>
                <c:pt idx="2">
                  <c:v>60878.140577739498</c:v>
                </c:pt>
                <c:pt idx="3">
                  <c:v>61048.286308012997</c:v>
                </c:pt>
                <c:pt idx="4">
                  <c:v>62323.574263107002</c:v>
                </c:pt>
                <c:pt idx="5">
                  <c:v>61906.3610242137</c:v>
                </c:pt>
                <c:pt idx="6">
                  <c:v>62450.949525976997</c:v>
                </c:pt>
                <c:pt idx="7">
                  <c:v>62814.185500375097</c:v>
                </c:pt>
                <c:pt idx="8">
                  <c:v>62559.124391498197</c:v>
                </c:pt>
                <c:pt idx="9">
                  <c:v>61997.769595710903</c:v>
                </c:pt>
                <c:pt idx="10">
                  <c:v>62661.0100461111</c:v>
                </c:pt>
                <c:pt idx="11">
                  <c:v>61150.009531700001</c:v>
                </c:pt>
                <c:pt idx="12">
                  <c:v>62458.736177984203</c:v>
                </c:pt>
                <c:pt idx="13">
                  <c:v>62913.724286563898</c:v>
                </c:pt>
                <c:pt idx="14">
                  <c:v>63026.1810408327</c:v>
                </c:pt>
                <c:pt idx="15">
                  <c:v>63054.442663317102</c:v>
                </c:pt>
                <c:pt idx="16">
                  <c:v>63301.740265693203</c:v>
                </c:pt>
                <c:pt idx="17">
                  <c:v>63693.686416873999</c:v>
                </c:pt>
                <c:pt idx="18">
                  <c:v>63280.6438522264</c:v>
                </c:pt>
                <c:pt idx="19">
                  <c:v>64015.180150196997</c:v>
                </c:pt>
                <c:pt idx="20">
                  <c:v>63790.966289297001</c:v>
                </c:pt>
                <c:pt idx="21">
                  <c:v>64660.937509215197</c:v>
                </c:pt>
                <c:pt idx="22">
                  <c:v>64216.3066676936</c:v>
                </c:pt>
                <c:pt idx="23">
                  <c:v>64220.873468912199</c:v>
                </c:pt>
                <c:pt idx="24">
                  <c:v>63837.243605781703</c:v>
                </c:pt>
                <c:pt idx="25">
                  <c:v>64257.9577005592</c:v>
                </c:pt>
                <c:pt idx="26">
                  <c:v>64145.113336416704</c:v>
                </c:pt>
                <c:pt idx="27">
                  <c:v>64413.139591983097</c:v>
                </c:pt>
                <c:pt idx="28">
                  <c:v>64369.178713912501</c:v>
                </c:pt>
                <c:pt idx="29">
                  <c:v>64953.273052781697</c:v>
                </c:pt>
                <c:pt idx="30">
                  <c:v>65030.968626837202</c:v>
                </c:pt>
                <c:pt idx="31">
                  <c:v>64786.604910736598</c:v>
                </c:pt>
                <c:pt idx="32">
                  <c:v>65698.579078191106</c:v>
                </c:pt>
                <c:pt idx="33">
                  <c:v>66147.730012231696</c:v>
                </c:pt>
                <c:pt idx="34">
                  <c:v>66128.600800750501</c:v>
                </c:pt>
                <c:pt idx="35">
                  <c:v>68102.624066938093</c:v>
                </c:pt>
                <c:pt idx="36">
                  <c:v>67221.424966793304</c:v>
                </c:pt>
                <c:pt idx="37">
                  <c:v>66650.365955327798</c:v>
                </c:pt>
                <c:pt idx="38">
                  <c:v>66236.652698038306</c:v>
                </c:pt>
                <c:pt idx="39">
                  <c:v>68085.042380076397</c:v>
                </c:pt>
                <c:pt idx="40">
                  <c:v>68019.2924842598</c:v>
                </c:pt>
                <c:pt idx="41">
                  <c:v>68868.3507965108</c:v>
                </c:pt>
                <c:pt idx="42">
                  <c:v>69628.183566492007</c:v>
                </c:pt>
                <c:pt idx="43">
                  <c:v>69559.954033887698</c:v>
                </c:pt>
                <c:pt idx="44">
                  <c:v>69720.809205327299</c:v>
                </c:pt>
                <c:pt idx="45">
                  <c:v>69962.370515701303</c:v>
                </c:pt>
                <c:pt idx="46">
                  <c:v>69748.363275485099</c:v>
                </c:pt>
                <c:pt idx="47">
                  <c:v>70235.080912130201</c:v>
                </c:pt>
                <c:pt idx="48">
                  <c:v>71829.413961507395</c:v>
                </c:pt>
                <c:pt idx="49">
                  <c:v>72073.709767975597</c:v>
                </c:pt>
                <c:pt idx="50">
                  <c:v>73593.807841805596</c:v>
                </c:pt>
                <c:pt idx="51">
                  <c:v>72957.304570051201</c:v>
                </c:pt>
                <c:pt idx="52">
                  <c:v>73178.999686890704</c:v>
                </c:pt>
                <c:pt idx="53">
                  <c:v>73586.757917601106</c:v>
                </c:pt>
                <c:pt idx="54">
                  <c:v>74170.5094093355</c:v>
                </c:pt>
                <c:pt idx="55">
                  <c:v>74185.925574260604</c:v>
                </c:pt>
                <c:pt idx="56">
                  <c:v>75248.633656674501</c:v>
                </c:pt>
                <c:pt idx="57">
                  <c:v>75123.422514781603</c:v>
                </c:pt>
                <c:pt idx="58">
                  <c:v>76378.408057237801</c:v>
                </c:pt>
                <c:pt idx="59">
                  <c:v>76380.239981840496</c:v>
                </c:pt>
                <c:pt idx="60">
                  <c:v>76807.297146843994</c:v>
                </c:pt>
                <c:pt idx="61">
                  <c:v>77611.8327934236</c:v>
                </c:pt>
                <c:pt idx="62">
                  <c:v>78080.469422234397</c:v>
                </c:pt>
                <c:pt idx="63">
                  <c:v>77270.237311966805</c:v>
                </c:pt>
                <c:pt idx="64">
                  <c:v>78257.198056084802</c:v>
                </c:pt>
                <c:pt idx="65">
                  <c:v>78754.481038976504</c:v>
                </c:pt>
                <c:pt idx="66">
                  <c:v>79003.430228848694</c:v>
                </c:pt>
                <c:pt idx="67">
                  <c:v>80244.913587511895</c:v>
                </c:pt>
                <c:pt idx="68">
                  <c:v>80223.183337797906</c:v>
                </c:pt>
                <c:pt idx="69">
                  <c:v>80743.0379685019</c:v>
                </c:pt>
                <c:pt idx="70">
                  <c:v>79876.732082899995</c:v>
                </c:pt>
                <c:pt idx="71">
                  <c:v>79934.418096001406</c:v>
                </c:pt>
                <c:pt idx="72">
                  <c:v>82005.652298632296</c:v>
                </c:pt>
                <c:pt idx="73">
                  <c:v>81932.306046123194</c:v>
                </c:pt>
                <c:pt idx="74">
                  <c:v>81960.346532022406</c:v>
                </c:pt>
                <c:pt idx="75">
                  <c:v>83828.254487701794</c:v>
                </c:pt>
                <c:pt idx="76">
                  <c:v>83423.447530251797</c:v>
                </c:pt>
                <c:pt idx="77">
                  <c:v>83122.846717332504</c:v>
                </c:pt>
                <c:pt idx="78">
                  <c:v>84059.986797706006</c:v>
                </c:pt>
                <c:pt idx="79">
                  <c:v>84355.856501782895</c:v>
                </c:pt>
                <c:pt idx="80">
                  <c:v>84492.094102864794</c:v>
                </c:pt>
                <c:pt idx="81">
                  <c:v>86000.636968414401</c:v>
                </c:pt>
                <c:pt idx="82">
                  <c:v>86449.1126578939</c:v>
                </c:pt>
                <c:pt idx="83">
                  <c:v>86420.756081908403</c:v>
                </c:pt>
                <c:pt idx="84">
                  <c:v>89013.294167173794</c:v>
                </c:pt>
                <c:pt idx="85">
                  <c:v>88848.927915172302</c:v>
                </c:pt>
                <c:pt idx="86">
                  <c:v>88952.8435014196</c:v>
                </c:pt>
                <c:pt idx="87">
                  <c:v>89549.734708057498</c:v>
                </c:pt>
                <c:pt idx="88">
                  <c:v>90551.564196073901</c:v>
                </c:pt>
                <c:pt idx="89">
                  <c:v>91610.285419043794</c:v>
                </c:pt>
                <c:pt idx="90">
                  <c:v>92413.838417849998</c:v>
                </c:pt>
                <c:pt idx="91">
                  <c:v>92680.627226517798</c:v>
                </c:pt>
                <c:pt idx="92">
                  <c:v>93726.198031669206</c:v>
                </c:pt>
                <c:pt idx="93">
                  <c:v>94434.790946613793</c:v>
                </c:pt>
                <c:pt idx="94">
                  <c:v>95970.611238988597</c:v>
                </c:pt>
                <c:pt idx="95">
                  <c:v>95490.805942590305</c:v>
                </c:pt>
                <c:pt idx="96">
                  <c:v>94772.862930178395</c:v>
                </c:pt>
                <c:pt idx="97">
                  <c:v>96649.431689230099</c:v>
                </c:pt>
                <c:pt idx="98">
                  <c:v>97273.623874624303</c:v>
                </c:pt>
                <c:pt idx="99">
                  <c:v>98252.587502597002</c:v>
                </c:pt>
                <c:pt idx="100">
                  <c:v>99018.446011254506</c:v>
                </c:pt>
                <c:pt idx="101">
                  <c:v>98367.896978245</c:v>
                </c:pt>
                <c:pt idx="102">
                  <c:v>98701.434258266207</c:v>
                </c:pt>
                <c:pt idx="103">
                  <c:v>99940.697817467706</c:v>
                </c:pt>
                <c:pt idx="104">
                  <c:v>100362.219810517</c:v>
                </c:pt>
                <c:pt idx="105">
                  <c:v>100991.279048307</c:v>
                </c:pt>
                <c:pt idx="106">
                  <c:v>101734.178656018</c:v>
                </c:pt>
                <c:pt idx="107">
                  <c:v>103682.012554808</c:v>
                </c:pt>
                <c:pt idx="108">
                  <c:v>104038.605203905</c:v>
                </c:pt>
                <c:pt idx="109">
                  <c:v>104423.380716136</c:v>
                </c:pt>
                <c:pt idx="110">
                  <c:v>104764.115262173</c:v>
                </c:pt>
                <c:pt idx="111">
                  <c:v>104708.370074337</c:v>
                </c:pt>
                <c:pt idx="112">
                  <c:v>104873.59736339901</c:v>
                </c:pt>
                <c:pt idx="113">
                  <c:v>108090.28993784499</c:v>
                </c:pt>
                <c:pt idx="114">
                  <c:v>108709.712422627</c:v>
                </c:pt>
                <c:pt idx="115">
                  <c:v>108393.764612869</c:v>
                </c:pt>
                <c:pt idx="116">
                  <c:v>109265.70757149901</c:v>
                </c:pt>
                <c:pt idx="117">
                  <c:v>109792.122693486</c:v>
                </c:pt>
                <c:pt idx="118">
                  <c:v>111483.154107621</c:v>
                </c:pt>
                <c:pt idx="119">
                  <c:v>114408.638297111</c:v>
                </c:pt>
                <c:pt idx="120">
                  <c:v>111887.83719861601</c:v>
                </c:pt>
                <c:pt idx="121">
                  <c:v>112626.60180050301</c:v>
                </c:pt>
                <c:pt idx="122">
                  <c:v>114727.29192539401</c:v>
                </c:pt>
                <c:pt idx="123">
                  <c:v>116079.749817908</c:v>
                </c:pt>
                <c:pt idx="124">
                  <c:v>116269.88541072</c:v>
                </c:pt>
                <c:pt idx="125">
                  <c:v>116639.47039003699</c:v>
                </c:pt>
                <c:pt idx="126">
                  <c:v>117358.386639388</c:v>
                </c:pt>
                <c:pt idx="127">
                  <c:v>118517.016895012</c:v>
                </c:pt>
                <c:pt idx="128">
                  <c:v>120109.769991113</c:v>
                </c:pt>
                <c:pt idx="129">
                  <c:v>119465.226715932</c:v>
                </c:pt>
                <c:pt idx="130">
                  <c:v>119241.55746498299</c:v>
                </c:pt>
                <c:pt idx="131">
                  <c:v>119660.08563373399</c:v>
                </c:pt>
                <c:pt idx="132">
                  <c:v>121704.84389785799</c:v>
                </c:pt>
                <c:pt idx="133">
                  <c:v>121540.062169061</c:v>
                </c:pt>
                <c:pt idx="134">
                  <c:v>120092.90980279099</c:v>
                </c:pt>
                <c:pt idx="135">
                  <c:v>120626.502728803</c:v>
                </c:pt>
                <c:pt idx="136">
                  <c:v>120576.99209799401</c:v>
                </c:pt>
                <c:pt idx="137">
                  <c:v>119507.993959384</c:v>
                </c:pt>
                <c:pt idx="138">
                  <c:v>119059.060401713</c:v>
                </c:pt>
                <c:pt idx="139">
                  <c:v>118600.44406709399</c:v>
                </c:pt>
                <c:pt idx="140">
                  <c:v>117047.16846464601</c:v>
                </c:pt>
                <c:pt idx="141">
                  <c:v>117855.100843448</c:v>
                </c:pt>
                <c:pt idx="142">
                  <c:v>117681.74022925799</c:v>
                </c:pt>
                <c:pt idx="143">
                  <c:v>119047.32280631999</c:v>
                </c:pt>
                <c:pt idx="144">
                  <c:v>116165.83048506299</c:v>
                </c:pt>
                <c:pt idx="145">
                  <c:v>115526.689582016</c:v>
                </c:pt>
                <c:pt idx="146">
                  <c:v>115599.580931005</c:v>
                </c:pt>
                <c:pt idx="147">
                  <c:v>114405.367119385</c:v>
                </c:pt>
                <c:pt idx="148">
                  <c:v>115323.7376596</c:v>
                </c:pt>
                <c:pt idx="149">
                  <c:v>115290.17323091799</c:v>
                </c:pt>
                <c:pt idx="150">
                  <c:v>115853.60282627599</c:v>
                </c:pt>
                <c:pt idx="151">
                  <c:v>116185.269165501</c:v>
                </c:pt>
                <c:pt idx="152">
                  <c:v>116816.118359984</c:v>
                </c:pt>
                <c:pt idx="153">
                  <c:v>116674.39329767</c:v>
                </c:pt>
                <c:pt idx="154">
                  <c:v>117393.95802094199</c:v>
                </c:pt>
                <c:pt idx="155">
                  <c:v>114744.120003317</c:v>
                </c:pt>
                <c:pt idx="156">
                  <c:v>114794.259006864</c:v>
                </c:pt>
                <c:pt idx="157">
                  <c:v>115902.70116707501</c:v>
                </c:pt>
                <c:pt idx="158">
                  <c:v>116353.384778725</c:v>
                </c:pt>
                <c:pt idx="159">
                  <c:v>116977.47542371</c:v>
                </c:pt>
                <c:pt idx="160">
                  <c:v>117301.64439037901</c:v>
                </c:pt>
                <c:pt idx="161">
                  <c:v>115802.543520242</c:v>
                </c:pt>
                <c:pt idx="162">
                  <c:v>114919.17335840101</c:v>
                </c:pt>
                <c:pt idx="163">
                  <c:v>115327.642898519</c:v>
                </c:pt>
                <c:pt idx="164">
                  <c:v>115861.283902647</c:v>
                </c:pt>
                <c:pt idx="165">
                  <c:v>116725.211276313</c:v>
                </c:pt>
                <c:pt idx="166">
                  <c:v>117099.251548525</c:v>
                </c:pt>
                <c:pt idx="167">
                  <c:v>114892.237007524</c:v>
                </c:pt>
                <c:pt idx="168">
                  <c:v>116001.52307055199</c:v>
                </c:pt>
                <c:pt idx="169">
                  <c:v>116367.906196501</c:v>
                </c:pt>
                <c:pt idx="170">
                  <c:v>117468.395889694</c:v>
                </c:pt>
                <c:pt idx="171">
                  <c:v>117863.674987978</c:v>
                </c:pt>
                <c:pt idx="172">
                  <c:v>117566.72362421401</c:v>
                </c:pt>
                <c:pt idx="173">
                  <c:v>120931.59837883701</c:v>
                </c:pt>
                <c:pt idx="174">
                  <c:v>120895.147677438</c:v>
                </c:pt>
                <c:pt idx="175">
                  <c:v>120940.658775173</c:v>
                </c:pt>
                <c:pt idx="176">
                  <c:v>121728.869029019</c:v>
                </c:pt>
                <c:pt idx="177">
                  <c:v>121277.152158474</c:v>
                </c:pt>
                <c:pt idx="178">
                  <c:v>121925.237987163</c:v>
                </c:pt>
                <c:pt idx="179">
                  <c:v>123952.298928581</c:v>
                </c:pt>
                <c:pt idx="180">
                  <c:v>124540.80668007801</c:v>
                </c:pt>
                <c:pt idx="181">
                  <c:v>125389.028002254</c:v>
                </c:pt>
                <c:pt idx="182">
                  <c:v>125425.215176543</c:v>
                </c:pt>
                <c:pt idx="183">
                  <c:v>126320.6336799</c:v>
                </c:pt>
                <c:pt idx="184">
                  <c:v>127348.384117236</c:v>
                </c:pt>
                <c:pt idx="185">
                  <c:v>126763.147239841</c:v>
                </c:pt>
                <c:pt idx="186">
                  <c:v>128123.119036401</c:v>
                </c:pt>
                <c:pt idx="187">
                  <c:v>129859.37561873101</c:v>
                </c:pt>
                <c:pt idx="188">
                  <c:v>129805.034569157</c:v>
                </c:pt>
                <c:pt idx="189">
                  <c:v>130909.42358779701</c:v>
                </c:pt>
                <c:pt idx="190">
                  <c:v>131143.47515675999</c:v>
                </c:pt>
                <c:pt idx="191">
                  <c:v>133555.692302282</c:v>
                </c:pt>
                <c:pt idx="192">
                  <c:v>134231.48445967</c:v>
                </c:pt>
                <c:pt idx="193">
                  <c:v>134288.049272123</c:v>
                </c:pt>
                <c:pt idx="194">
                  <c:v>134531.24779969599</c:v>
                </c:pt>
                <c:pt idx="195">
                  <c:v>135053.89013096699</c:v>
                </c:pt>
                <c:pt idx="196">
                  <c:v>135795.90566605399</c:v>
                </c:pt>
                <c:pt idx="197">
                  <c:v>137609.25959696699</c:v>
                </c:pt>
                <c:pt idx="198">
                  <c:v>138148.044765578</c:v>
                </c:pt>
                <c:pt idx="199">
                  <c:v>137890.92525609001</c:v>
                </c:pt>
                <c:pt idx="200">
                  <c:v>138649.31897625199</c:v>
                </c:pt>
                <c:pt idx="201">
                  <c:v>139119.386495101</c:v>
                </c:pt>
                <c:pt idx="202">
                  <c:v>139990.06889068999</c:v>
                </c:pt>
                <c:pt idx="203">
                  <c:v>141093.553427331</c:v>
                </c:pt>
                <c:pt idx="204">
                  <c:v>144177.40967620301</c:v>
                </c:pt>
                <c:pt idx="205">
                  <c:v>144470.26806325</c:v>
                </c:pt>
                <c:pt idx="206">
                  <c:v>144274.278685739</c:v>
                </c:pt>
                <c:pt idx="207">
                  <c:v>144764.06505923299</c:v>
                </c:pt>
                <c:pt idx="208">
                  <c:v>145603.26535997901</c:v>
                </c:pt>
                <c:pt idx="209">
                  <c:v>145155.32818370999</c:v>
                </c:pt>
                <c:pt idx="210">
                  <c:v>146003.673746585</c:v>
                </c:pt>
                <c:pt idx="211">
                  <c:v>146235.69130800001</c:v>
                </c:pt>
                <c:pt idx="212">
                  <c:v>146967.30622744199</c:v>
                </c:pt>
                <c:pt idx="213">
                  <c:v>147638.02121096</c:v>
                </c:pt>
                <c:pt idx="214">
                  <c:v>147568.70726115501</c:v>
                </c:pt>
                <c:pt idx="215">
                  <c:v>149744.78176427199</c:v>
                </c:pt>
                <c:pt idx="216">
                  <c:v>147690.798057498</c:v>
                </c:pt>
                <c:pt idx="217">
                  <c:v>146959.18344294699</c:v>
                </c:pt>
                <c:pt idx="218">
                  <c:v>147929.29550728499</c:v>
                </c:pt>
                <c:pt idx="219">
                  <c:v>149200.168195946</c:v>
                </c:pt>
                <c:pt idx="220">
                  <c:v>149751.63461689901</c:v>
                </c:pt>
                <c:pt idx="221">
                  <c:v>149698.28761369799</c:v>
                </c:pt>
                <c:pt idx="222">
                  <c:v>149699.70377909401</c:v>
                </c:pt>
                <c:pt idx="223">
                  <c:v>149673.12571229</c:v>
                </c:pt>
                <c:pt idx="224">
                  <c:v>149908.39692970601</c:v>
                </c:pt>
                <c:pt idx="225">
                  <c:v>149521.83239345299</c:v>
                </c:pt>
                <c:pt idx="226">
                  <c:v>150911.95912382699</c:v>
                </c:pt>
                <c:pt idx="227">
                  <c:v>139194.74661135001</c:v>
                </c:pt>
                <c:pt idx="228">
                  <c:v>140115.29596321701</c:v>
                </c:pt>
                <c:pt idx="229">
                  <c:v>139479.424133964</c:v>
                </c:pt>
                <c:pt idx="230">
                  <c:v>137589.90014954901</c:v>
                </c:pt>
                <c:pt idx="231">
                  <c:v>135983.95291142899</c:v>
                </c:pt>
                <c:pt idx="232">
                  <c:v>135991.105831875</c:v>
                </c:pt>
                <c:pt idx="233">
                  <c:v>134734.857381954</c:v>
                </c:pt>
                <c:pt idx="234">
                  <c:v>135242.757908103</c:v>
                </c:pt>
                <c:pt idx="235">
                  <c:v>135673.408455839</c:v>
                </c:pt>
                <c:pt idx="236">
                  <c:v>135362.64755946599</c:v>
                </c:pt>
                <c:pt idx="237">
                  <c:v>135588.587477986</c:v>
                </c:pt>
                <c:pt idx="238">
                  <c:v>135231.051805617</c:v>
                </c:pt>
                <c:pt idx="239">
                  <c:v>134745.013338146</c:v>
                </c:pt>
                <c:pt idx="240">
                  <c:v>134751.15403182799</c:v>
                </c:pt>
                <c:pt idx="241">
                  <c:v>136901.084042748</c:v>
                </c:pt>
                <c:pt idx="242">
                  <c:v>138914.76625669099</c:v>
                </c:pt>
                <c:pt idx="243">
                  <c:v>139877.90760623501</c:v>
                </c:pt>
                <c:pt idx="244">
                  <c:v>138753.56618606599</c:v>
                </c:pt>
                <c:pt idx="245">
                  <c:v>142843.694374527</c:v>
                </c:pt>
                <c:pt idx="246">
                  <c:v>141578.42701936301</c:v>
                </c:pt>
                <c:pt idx="247">
                  <c:v>141787.18547494899</c:v>
                </c:pt>
                <c:pt idx="248">
                  <c:v>142140.457106849</c:v>
                </c:pt>
                <c:pt idx="249">
                  <c:v>143251.32112558599</c:v>
                </c:pt>
                <c:pt idx="250">
                  <c:v>144486.442063967</c:v>
                </c:pt>
                <c:pt idx="251">
                  <c:v>144606.21398865801</c:v>
                </c:pt>
                <c:pt idx="252">
                  <c:v>143933.526709761</c:v>
                </c:pt>
                <c:pt idx="253">
                  <c:v>142780.54181548901</c:v>
                </c:pt>
                <c:pt idx="254">
                  <c:v>142436.88938483599</c:v>
                </c:pt>
                <c:pt idx="255">
                  <c:v>143023.27342780301</c:v>
                </c:pt>
                <c:pt idx="256">
                  <c:v>144590.85530909701</c:v>
                </c:pt>
                <c:pt idx="257">
                  <c:v>142993.88605665101</c:v>
                </c:pt>
                <c:pt idx="258">
                  <c:v>143506.391946569</c:v>
                </c:pt>
                <c:pt idx="259">
                  <c:v>144349.774776101</c:v>
                </c:pt>
                <c:pt idx="260">
                  <c:v>145556.06002033199</c:v>
                </c:pt>
                <c:pt idx="261">
                  <c:v>147012.74810635799</c:v>
                </c:pt>
                <c:pt idx="262">
                  <c:v>144445.89569893299</c:v>
                </c:pt>
                <c:pt idx="263">
                  <c:v>144004.73722035301</c:v>
                </c:pt>
                <c:pt idx="264">
                  <c:v>146236.09325835601</c:v>
                </c:pt>
                <c:pt idx="265">
                  <c:v>146715.12582801</c:v>
                </c:pt>
                <c:pt idx="266">
                  <c:v>147079.34755846299</c:v>
                </c:pt>
                <c:pt idx="267">
                  <c:v>148371.93648033301</c:v>
                </c:pt>
                <c:pt idx="268">
                  <c:v>148030.496235873</c:v>
                </c:pt>
                <c:pt idx="269">
                  <c:v>147945.597125345</c:v>
                </c:pt>
                <c:pt idx="270">
                  <c:v>149819.179964643</c:v>
                </c:pt>
                <c:pt idx="271">
                  <c:v>150511.34159711801</c:v>
                </c:pt>
                <c:pt idx="272">
                  <c:v>150108.71370854799</c:v>
                </c:pt>
                <c:pt idx="273">
                  <c:v>148595.7180998</c:v>
                </c:pt>
                <c:pt idx="274">
                  <c:v>151815.492140558</c:v>
                </c:pt>
                <c:pt idx="275">
                  <c:v>156422.42133948801</c:v>
                </c:pt>
                <c:pt idx="276">
                  <c:v>155151.15490319501</c:v>
                </c:pt>
                <c:pt idx="277">
                  <c:v>159041.882306107</c:v>
                </c:pt>
                <c:pt idx="278">
                  <c:v>162489.464336896</c:v>
                </c:pt>
                <c:pt idx="279">
                  <c:v>162962.30219245201</c:v>
                </c:pt>
                <c:pt idx="280">
                  <c:v>164125.651492262</c:v>
                </c:pt>
                <c:pt idx="281">
                  <c:v>164579.05214362399</c:v>
                </c:pt>
                <c:pt idx="282">
                  <c:v>165620.37264559499</c:v>
                </c:pt>
                <c:pt idx="283">
                  <c:v>167160.78727313</c:v>
                </c:pt>
                <c:pt idx="284">
                  <c:v>170070.868861469</c:v>
                </c:pt>
                <c:pt idx="285">
                  <c:v>170192.365479751</c:v>
                </c:pt>
                <c:pt idx="286">
                  <c:v>170626.59081720799</c:v>
                </c:pt>
                <c:pt idx="287">
                  <c:v>169968.35274511401</c:v>
                </c:pt>
                <c:pt idx="288">
                  <c:v>171552.856782833</c:v>
                </c:pt>
                <c:pt idx="289">
                  <c:v>172621.278668974</c:v>
                </c:pt>
                <c:pt idx="290">
                  <c:v>174180.35293561401</c:v>
                </c:pt>
                <c:pt idx="291">
                  <c:v>172189.301333168</c:v>
                </c:pt>
                <c:pt idx="292">
                  <c:v>172986.07475968599</c:v>
                </c:pt>
                <c:pt idx="293">
                  <c:v>174515.14939784101</c:v>
                </c:pt>
                <c:pt idx="294">
                  <c:v>173887.37538731401</c:v>
                </c:pt>
                <c:pt idx="295">
                  <c:v>174335.877086069</c:v>
                </c:pt>
                <c:pt idx="296">
                  <c:v>174251.333308656</c:v>
                </c:pt>
                <c:pt idx="297">
                  <c:v>177089.51428908799</c:v>
                </c:pt>
                <c:pt idx="298">
                  <c:v>179368.09894043501</c:v>
                </c:pt>
                <c:pt idx="299">
                  <c:v>177371.26161903501</c:v>
                </c:pt>
                <c:pt idx="300">
                  <c:v>177325.49983162599</c:v>
                </c:pt>
                <c:pt idx="301">
                  <c:v>179902.88570839501</c:v>
                </c:pt>
                <c:pt idx="302">
                  <c:v>180653.29659069399</c:v>
                </c:pt>
                <c:pt idx="303">
                  <c:v>181533.91219277299</c:v>
                </c:pt>
                <c:pt idx="304">
                  <c:v>182096.83920147599</c:v>
                </c:pt>
                <c:pt idx="305">
                  <c:v>182892.99774608901</c:v>
                </c:pt>
                <c:pt idx="306">
                  <c:v>184060.89015720299</c:v>
                </c:pt>
                <c:pt idx="307">
                  <c:v>185764.215944864</c:v>
                </c:pt>
                <c:pt idx="308">
                  <c:v>184837.225863228</c:v>
                </c:pt>
                <c:pt idx="309">
                  <c:v>184654.86891069499</c:v>
                </c:pt>
                <c:pt idx="310">
                  <c:v>186575.370480246</c:v>
                </c:pt>
                <c:pt idx="311">
                  <c:v>187686.05876382301</c:v>
                </c:pt>
                <c:pt idx="312">
                  <c:v>186642.58581516199</c:v>
                </c:pt>
                <c:pt idx="313">
                  <c:v>187952.229509228</c:v>
                </c:pt>
                <c:pt idx="314">
                  <c:v>189112.53199398701</c:v>
                </c:pt>
                <c:pt idx="315">
                  <c:v>189044.59967194</c:v>
                </c:pt>
                <c:pt idx="316">
                  <c:v>190813.17885183101</c:v>
                </c:pt>
                <c:pt idx="317">
                  <c:v>189238.49033055801</c:v>
                </c:pt>
                <c:pt idx="318">
                  <c:v>190843.11425979799</c:v>
                </c:pt>
                <c:pt idx="319">
                  <c:v>193722.70049475899</c:v>
                </c:pt>
                <c:pt idx="320">
                  <c:v>193614.13884438601</c:v>
                </c:pt>
                <c:pt idx="321">
                  <c:v>195002.33911294601</c:v>
                </c:pt>
                <c:pt idx="322">
                  <c:v>192681.203067886</c:v>
                </c:pt>
                <c:pt idx="323">
                  <c:v>193316.099955969</c:v>
                </c:pt>
                <c:pt idx="324">
                  <c:v>197463.31867465301</c:v>
                </c:pt>
                <c:pt idx="325">
                  <c:v>197300.05911740899</c:v>
                </c:pt>
                <c:pt idx="326">
                  <c:v>193921.67914431999</c:v>
                </c:pt>
                <c:pt idx="327">
                  <c:v>199919.01190482001</c:v>
                </c:pt>
                <c:pt idx="328">
                  <c:v>200598.85675819899</c:v>
                </c:pt>
                <c:pt idx="329">
                  <c:v>202731.209417506</c:v>
                </c:pt>
                <c:pt idx="330">
                  <c:v>202175.764278405</c:v>
                </c:pt>
                <c:pt idx="331">
                  <c:v>197722.05769295999</c:v>
                </c:pt>
                <c:pt idx="332">
                  <c:v>200341.589836017</c:v>
                </c:pt>
                <c:pt idx="333">
                  <c:v>200762.97686044601</c:v>
                </c:pt>
                <c:pt idx="334">
                  <c:v>201589.42098216401</c:v>
                </c:pt>
                <c:pt idx="335">
                  <c:v>204664.44721340199</c:v>
                </c:pt>
                <c:pt idx="336">
                  <c:v>205782.91833880701</c:v>
                </c:pt>
                <c:pt idx="337">
                  <c:v>200501.48902718001</c:v>
                </c:pt>
                <c:pt idx="338">
                  <c:v>200686.71555083999</c:v>
                </c:pt>
                <c:pt idx="339">
                  <c:v>197619.17006525901</c:v>
                </c:pt>
                <c:pt idx="340">
                  <c:v>197205.91192059699</c:v>
                </c:pt>
                <c:pt idx="341">
                  <c:v>197141.85251977699</c:v>
                </c:pt>
                <c:pt idx="342">
                  <c:v>198989.728645745</c:v>
                </c:pt>
                <c:pt idx="343">
                  <c:v>200804.16032160801</c:v>
                </c:pt>
                <c:pt idx="344">
                  <c:v>201046.80899591799</c:v>
                </c:pt>
                <c:pt idx="345">
                  <c:v>201355.480910768</c:v>
                </c:pt>
                <c:pt idx="346">
                  <c:v>200846.84480359999</c:v>
                </c:pt>
                <c:pt idx="347">
                  <c:v>202568.629263771</c:v>
                </c:pt>
                <c:pt idx="348">
                  <c:v>200645.76409028799</c:v>
                </c:pt>
                <c:pt idx="349">
                  <c:v>205116.201304649</c:v>
                </c:pt>
                <c:pt idx="350">
                  <c:v>209063.10653765799</c:v>
                </c:pt>
                <c:pt idx="351">
                  <c:v>211235.629507926</c:v>
                </c:pt>
                <c:pt idx="352">
                  <c:v>210824.35224253</c:v>
                </c:pt>
                <c:pt idx="353">
                  <c:v>210816.68388810201</c:v>
                </c:pt>
                <c:pt idx="354">
                  <c:v>209431.553244529</c:v>
                </c:pt>
                <c:pt idx="355">
                  <c:v>209870.80293055199</c:v>
                </c:pt>
                <c:pt idx="356">
                  <c:v>212526.59617424401</c:v>
                </c:pt>
                <c:pt idx="357">
                  <c:v>212251.27007487099</c:v>
                </c:pt>
                <c:pt idx="358">
                  <c:v>214259.187998398</c:v>
                </c:pt>
                <c:pt idx="359">
                  <c:v>213513.74814553899</c:v>
                </c:pt>
                <c:pt idx="360">
                  <c:v>215380.43996307501</c:v>
                </c:pt>
                <c:pt idx="361">
                  <c:v>217079.645767729</c:v>
                </c:pt>
                <c:pt idx="362">
                  <c:v>218172.447767084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C-4D4D-BA05-A4DC0CE0F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833216"/>
        <c:axId val="790828296"/>
      </c:lineChart>
      <c:dateAx>
        <c:axId val="7908332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28296"/>
        <c:crosses val="autoZero"/>
        <c:auto val="1"/>
        <c:lblOffset val="100"/>
        <c:baseTimeUnit val="months"/>
      </c:dateAx>
      <c:valAx>
        <c:axId val="79082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3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0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Path</a:t>
            </a:r>
            <a:r>
              <a:rPr lang="en-US" baseline="0"/>
              <a:t> of April SAAR forecast (% of March SAAR)</a:t>
            </a:r>
            <a:endParaRPr lang="en-US"/>
          </a:p>
        </c:rich>
      </c:tx>
      <c:layout>
        <c:manualLayout>
          <c:xMode val="edge"/>
          <c:yMode val="edge"/>
          <c:x val="0.25621693121693123"/>
          <c:y val="9.722222222222222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372786734991459"/>
          <c:y val="9.7638888888888914E-2"/>
          <c:w val="0.8428481856434612"/>
          <c:h val="0.68261081948089819"/>
        </c:manualLayout>
      </c:layout>
      <c:lineChart>
        <c:grouping val="standard"/>
        <c:varyColors val="0"/>
        <c:ser>
          <c:idx val="2"/>
          <c:order val="0"/>
          <c:tx>
            <c:strRef>
              <c:f>'april-daily-projections'!$J$1</c:f>
              <c:strCache>
                <c:ptCount val="1"/>
                <c:pt idx="0">
                  <c:v>forecast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'april-daily-projections'!$A$2:$A$23</c:f>
              <c:numCache>
                <c:formatCode>m/d/yyyy</c:formatCode>
                <c:ptCount val="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43927</c:v>
                </c:pt>
                <c:pt idx="4">
                  <c:v>43928</c:v>
                </c:pt>
                <c:pt idx="5">
                  <c:v>43929</c:v>
                </c:pt>
                <c:pt idx="6">
                  <c:v>43930</c:v>
                </c:pt>
                <c:pt idx="7">
                  <c:v>43931</c:v>
                </c:pt>
                <c:pt idx="8">
                  <c:v>43934</c:v>
                </c:pt>
                <c:pt idx="9">
                  <c:v>43935</c:v>
                </c:pt>
                <c:pt idx="10">
                  <c:v>43936</c:v>
                </c:pt>
                <c:pt idx="11">
                  <c:v>43937</c:v>
                </c:pt>
                <c:pt idx="12">
                  <c:v>43938</c:v>
                </c:pt>
                <c:pt idx="13">
                  <c:v>43941</c:v>
                </c:pt>
                <c:pt idx="14">
                  <c:v>43942</c:v>
                </c:pt>
                <c:pt idx="15">
                  <c:v>43943</c:v>
                </c:pt>
                <c:pt idx="16">
                  <c:v>43944</c:v>
                </c:pt>
                <c:pt idx="17">
                  <c:v>43945</c:v>
                </c:pt>
                <c:pt idx="18">
                  <c:v>43948</c:v>
                </c:pt>
                <c:pt idx="19">
                  <c:v>43949</c:v>
                </c:pt>
                <c:pt idx="20">
                  <c:v>43950</c:v>
                </c:pt>
                <c:pt idx="21">
                  <c:v>43951</c:v>
                </c:pt>
              </c:numCache>
            </c:numRef>
          </c:cat>
          <c:val>
            <c:numRef>
              <c:f>'april-daily-projections'!$J$2:$J$23</c:f>
              <c:numCache>
                <c:formatCode>0%</c:formatCode>
                <c:ptCount val="22"/>
                <c:pt idx="0">
                  <c:v>0.84075036116142299</c:v>
                </c:pt>
                <c:pt idx="1">
                  <c:v>0.88172809862995938</c:v>
                </c:pt>
                <c:pt idx="2">
                  <c:v>0.97565725597900255</c:v>
                </c:pt>
                <c:pt idx="3">
                  <c:v>0.96568640991032251</c:v>
                </c:pt>
                <c:pt idx="4">
                  <c:v>0.9575495090333912</c:v>
                </c:pt>
                <c:pt idx="5">
                  <c:v>0.94877547568344045</c:v>
                </c:pt>
                <c:pt idx="6">
                  <c:v>0.91234554758213549</c:v>
                </c:pt>
                <c:pt idx="7">
                  <c:v>0.89914813819627704</c:v>
                </c:pt>
                <c:pt idx="8">
                  <c:v>0.86573235075534327</c:v>
                </c:pt>
                <c:pt idx="9">
                  <c:v>0.86183510681201081</c:v>
                </c:pt>
                <c:pt idx="10">
                  <c:v>0.87692214859283868</c:v>
                </c:pt>
                <c:pt idx="11">
                  <c:v>0.89207606404505091</c:v>
                </c:pt>
                <c:pt idx="12">
                  <c:v>0.90378870469264816</c:v>
                </c:pt>
                <c:pt idx="13">
                  <c:v>0.89420564285721471</c:v>
                </c:pt>
                <c:pt idx="14">
                  <c:v>0.89229069337936207</c:v>
                </c:pt>
                <c:pt idx="15">
                  <c:v>0.89569587935347195</c:v>
                </c:pt>
                <c:pt idx="16">
                  <c:v>0.8876629747195437</c:v>
                </c:pt>
                <c:pt idx="17">
                  <c:v>0.87846820034142581</c:v>
                </c:pt>
                <c:pt idx="18">
                  <c:v>0.86443233304120748</c:v>
                </c:pt>
                <c:pt idx="19">
                  <c:v>0.86324579058124151</c:v>
                </c:pt>
                <c:pt idx="20">
                  <c:v>0.86252226726695513</c:v>
                </c:pt>
                <c:pt idx="21">
                  <c:v>0.85603952975024167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9-4F29-943E-411B4EB69768}"/>
            </c:ext>
          </c:extLst>
        </c:ser>
        <c:ser>
          <c:idx val="3"/>
          <c:order val="1"/>
          <c:tx>
            <c:strRef>
              <c:f>'april-daily-projections'!$K$1</c:f>
              <c:strCache>
                <c:ptCount val="1"/>
                <c:pt idx="0">
                  <c:v>-2 sd</c:v>
                </c:pt>
              </c:strCache>
            </c:strRef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'april-daily-projections'!$A$2:$A$23</c:f>
              <c:numCache>
                <c:formatCode>m/d/yyyy</c:formatCode>
                <c:ptCount val="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43927</c:v>
                </c:pt>
                <c:pt idx="4">
                  <c:v>43928</c:v>
                </c:pt>
                <c:pt idx="5">
                  <c:v>43929</c:v>
                </c:pt>
                <c:pt idx="6">
                  <c:v>43930</c:v>
                </c:pt>
                <c:pt idx="7">
                  <c:v>43931</c:v>
                </c:pt>
                <c:pt idx="8">
                  <c:v>43934</c:v>
                </c:pt>
                <c:pt idx="9">
                  <c:v>43935</c:v>
                </c:pt>
                <c:pt idx="10">
                  <c:v>43936</c:v>
                </c:pt>
                <c:pt idx="11">
                  <c:v>43937</c:v>
                </c:pt>
                <c:pt idx="12">
                  <c:v>43938</c:v>
                </c:pt>
                <c:pt idx="13">
                  <c:v>43941</c:v>
                </c:pt>
                <c:pt idx="14">
                  <c:v>43942</c:v>
                </c:pt>
                <c:pt idx="15">
                  <c:v>43943</c:v>
                </c:pt>
                <c:pt idx="16">
                  <c:v>43944</c:v>
                </c:pt>
                <c:pt idx="17">
                  <c:v>43945</c:v>
                </c:pt>
                <c:pt idx="18">
                  <c:v>43948</c:v>
                </c:pt>
                <c:pt idx="19">
                  <c:v>43949</c:v>
                </c:pt>
                <c:pt idx="20">
                  <c:v>43950</c:v>
                </c:pt>
                <c:pt idx="21">
                  <c:v>43951</c:v>
                </c:pt>
              </c:numCache>
            </c:numRef>
          </c:cat>
          <c:val>
            <c:numRef>
              <c:f>'april-daily-projections'!$K$2:$K$23</c:f>
              <c:numCache>
                <c:formatCode>0%</c:formatCode>
                <c:ptCount val="22"/>
                <c:pt idx="0">
                  <c:v>0.66156142596433321</c:v>
                </c:pt>
                <c:pt idx="1">
                  <c:v>0.71901393135317515</c:v>
                </c:pt>
                <c:pt idx="2">
                  <c:v>0.82401918820840847</c:v>
                </c:pt>
                <c:pt idx="3">
                  <c:v>0.83648661241293276</c:v>
                </c:pt>
                <c:pt idx="4">
                  <c:v>0.85408485537815093</c:v>
                </c:pt>
                <c:pt idx="5">
                  <c:v>0.85231536755976001</c:v>
                </c:pt>
                <c:pt idx="6">
                  <c:v>0.82679743660162164</c:v>
                </c:pt>
                <c:pt idx="7">
                  <c:v>0.8228045571702185</c:v>
                </c:pt>
                <c:pt idx="8">
                  <c:v>0.79861482449183729</c:v>
                </c:pt>
                <c:pt idx="9">
                  <c:v>0.79440524128527679</c:v>
                </c:pt>
                <c:pt idx="10">
                  <c:v>0.81370436703858917</c:v>
                </c:pt>
                <c:pt idx="11">
                  <c:v>0.82205142394770592</c:v>
                </c:pt>
                <c:pt idx="12">
                  <c:v>0.8413682375480489</c:v>
                </c:pt>
                <c:pt idx="13">
                  <c:v>0.84425164803734631</c:v>
                </c:pt>
                <c:pt idx="14">
                  <c:v>0.84737683362425942</c:v>
                </c:pt>
                <c:pt idx="15">
                  <c:v>0.85785348999122368</c:v>
                </c:pt>
                <c:pt idx="16">
                  <c:v>0.85694807851502242</c:v>
                </c:pt>
                <c:pt idx="17">
                  <c:v>0.85366664359806732</c:v>
                </c:pt>
                <c:pt idx="18">
                  <c:v>0.84689706108986973</c:v>
                </c:pt>
                <c:pt idx="19">
                  <c:v>0.84977055839793647</c:v>
                </c:pt>
                <c:pt idx="20">
                  <c:v>0.852522700357916</c:v>
                </c:pt>
                <c:pt idx="21">
                  <c:v>0.85603952975024167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D9-4F29-943E-411B4EB69768}"/>
            </c:ext>
          </c:extLst>
        </c:ser>
        <c:ser>
          <c:idx val="0"/>
          <c:order val="2"/>
          <c:tx>
            <c:strRef>
              <c:f>'april-daily-projections'!$L$1</c:f>
              <c:strCache>
                <c:ptCount val="1"/>
                <c:pt idx="0">
                  <c:v>+2 sd</c:v>
                </c:pt>
              </c:strCache>
            </c:strRef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'april-daily-projections'!$A$2:$A$23</c:f>
              <c:numCache>
                <c:formatCode>m/d/yyyy</c:formatCode>
                <c:ptCount val="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43927</c:v>
                </c:pt>
                <c:pt idx="4">
                  <c:v>43928</c:v>
                </c:pt>
                <c:pt idx="5">
                  <c:v>43929</c:v>
                </c:pt>
                <c:pt idx="6">
                  <c:v>43930</c:v>
                </c:pt>
                <c:pt idx="7">
                  <c:v>43931</c:v>
                </c:pt>
                <c:pt idx="8">
                  <c:v>43934</c:v>
                </c:pt>
                <c:pt idx="9">
                  <c:v>43935</c:v>
                </c:pt>
                <c:pt idx="10">
                  <c:v>43936</c:v>
                </c:pt>
                <c:pt idx="11">
                  <c:v>43937</c:v>
                </c:pt>
                <c:pt idx="12">
                  <c:v>43938</c:v>
                </c:pt>
                <c:pt idx="13">
                  <c:v>43941</c:v>
                </c:pt>
                <c:pt idx="14">
                  <c:v>43942</c:v>
                </c:pt>
                <c:pt idx="15">
                  <c:v>43943</c:v>
                </c:pt>
                <c:pt idx="16">
                  <c:v>43944</c:v>
                </c:pt>
                <c:pt idx="17">
                  <c:v>43945</c:v>
                </c:pt>
                <c:pt idx="18">
                  <c:v>43948</c:v>
                </c:pt>
                <c:pt idx="19">
                  <c:v>43949</c:v>
                </c:pt>
                <c:pt idx="20">
                  <c:v>43950</c:v>
                </c:pt>
                <c:pt idx="21">
                  <c:v>43951</c:v>
                </c:pt>
              </c:numCache>
            </c:numRef>
          </c:cat>
          <c:val>
            <c:numRef>
              <c:f>'april-daily-projections'!$L$2:$L$23</c:f>
              <c:numCache>
                <c:formatCode>0%</c:formatCode>
                <c:ptCount val="22"/>
                <c:pt idx="0">
                  <c:v>1.0384952843965223</c:v>
                </c:pt>
                <c:pt idx="1">
                  <c:v>1.0534388482106201</c:v>
                </c:pt>
                <c:pt idx="2">
                  <c:v>1.0966024682664899</c:v>
                </c:pt>
                <c:pt idx="3">
                  <c:v>1.0813012375448838</c:v>
                </c:pt>
                <c:pt idx="4">
                  <c:v>1.063546834533551</c:v>
                </c:pt>
                <c:pt idx="5">
                  <c:v>1.0585453556943767</c:v>
                </c:pt>
                <c:pt idx="6">
                  <c:v>1.0183715192310812</c:v>
                </c:pt>
                <c:pt idx="7">
                  <c:v>0.99771578214150891</c:v>
                </c:pt>
                <c:pt idx="8">
                  <c:v>0.96238864945164815</c:v>
                </c:pt>
                <c:pt idx="9">
                  <c:v>0.9496824142270005</c:v>
                </c:pt>
                <c:pt idx="10">
                  <c:v>0.95614760958742606</c:v>
                </c:pt>
                <c:pt idx="11">
                  <c:v>0.95865480714186413</c:v>
                </c:pt>
                <c:pt idx="12">
                  <c:v>0.95892285115714537</c:v>
                </c:pt>
                <c:pt idx="13">
                  <c:v>0.94164393607404639</c:v>
                </c:pt>
                <c:pt idx="14">
                  <c:v>0.93062721766381629</c:v>
                </c:pt>
                <c:pt idx="15">
                  <c:v>0.92457276290394341</c:v>
                </c:pt>
                <c:pt idx="16">
                  <c:v>0.91256643608754384</c:v>
                </c:pt>
                <c:pt idx="17">
                  <c:v>0.89885310016478259</c:v>
                </c:pt>
                <c:pt idx="18">
                  <c:v>0.87847828670966854</c:v>
                </c:pt>
                <c:pt idx="19">
                  <c:v>0.87471169421387074</c:v>
                </c:pt>
                <c:pt idx="20">
                  <c:v>0.87133101703026661</c:v>
                </c:pt>
                <c:pt idx="21">
                  <c:v>0.85603952975024167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D9-4F29-943E-411B4EB69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799992"/>
        <c:axId val="788792776"/>
      </c:lineChart>
      <c:dateAx>
        <c:axId val="788799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92776"/>
        <c:crosses val="autoZero"/>
        <c:auto val="1"/>
        <c:lblOffset val="100"/>
        <c:baseTimeUnit val="days"/>
      </c:dateAx>
      <c:valAx>
        <c:axId val="788792776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9999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0</xdr:colOff>
      <xdr:row>1</xdr:row>
      <xdr:rowOff>171450</xdr:rowOff>
    </xdr:from>
    <xdr:to>
      <xdr:col>78</xdr:col>
      <xdr:colOff>304800</xdr:colOff>
      <xdr:row>16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0665AC-21DB-439B-BDE5-98B5657AB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85724</xdr:colOff>
      <xdr:row>14</xdr:row>
      <xdr:rowOff>114299</xdr:rowOff>
    </xdr:from>
    <xdr:to>
      <xdr:col>36</xdr:col>
      <xdr:colOff>114299</xdr:colOff>
      <xdr:row>39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3ED1E4-6B4D-4941-8592-B51F62478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19</xdr:col>
      <xdr:colOff>304800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00D4A-619D-4A5E-8F38-029A7F8FA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15</xdr:row>
      <xdr:rowOff>0</xdr:rowOff>
    </xdr:from>
    <xdr:to>
      <xdr:col>19</xdr:col>
      <xdr:colOff>304800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050DD5-6F9B-400F-B337-495BCC884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0</xdr:colOff>
      <xdr:row>1</xdr:row>
      <xdr:rowOff>0</xdr:rowOff>
    </xdr:from>
    <xdr:to>
      <xdr:col>117</xdr:col>
      <xdr:colOff>0</xdr:colOff>
      <xdr:row>16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57BC56-ADED-4289-A3EC-58B10F3B9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107</xdr:col>
      <xdr:colOff>0</xdr:colOff>
      <xdr:row>16</xdr:row>
      <xdr:rowOff>0</xdr:rowOff>
    </xdr:from>
    <xdr:to>
      <xdr:col>117</xdr:col>
      <xdr:colOff>0</xdr:colOff>
      <xdr:row>21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D191BE-2E56-4831-AE0B-AF3BFC85BF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107</xdr:col>
      <xdr:colOff>0</xdr:colOff>
      <xdr:row>24</xdr:row>
      <xdr:rowOff>0</xdr:rowOff>
    </xdr:from>
    <xdr:to>
      <xdr:col>117</xdr:col>
      <xdr:colOff>0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776D4D-6A2E-429A-AB23-17905D918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107</xdr:col>
      <xdr:colOff>0</xdr:colOff>
      <xdr:row>39</xdr:row>
      <xdr:rowOff>0</xdr:rowOff>
    </xdr:from>
    <xdr:to>
      <xdr:col>117</xdr:col>
      <xdr:colOff>0</xdr:colOff>
      <xdr:row>44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0D1E48-A719-4215-A1D7-77BB62D8C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107</xdr:col>
      <xdr:colOff>0</xdr:colOff>
      <xdr:row>45</xdr:row>
      <xdr:rowOff>0</xdr:rowOff>
    </xdr:from>
    <xdr:to>
      <xdr:col>114</xdr:col>
      <xdr:colOff>304800</xdr:colOff>
      <xdr:row>59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D8807E9-991E-402B-9541-AC227F261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107</xdr:col>
      <xdr:colOff>0</xdr:colOff>
      <xdr:row>62</xdr:row>
      <xdr:rowOff>0</xdr:rowOff>
    </xdr:from>
    <xdr:to>
      <xdr:col>114</xdr:col>
      <xdr:colOff>304800</xdr:colOff>
      <xdr:row>76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F7251AB-478F-4359-8D40-67587D37E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107</xdr:col>
      <xdr:colOff>0</xdr:colOff>
      <xdr:row>78</xdr:row>
      <xdr:rowOff>0</xdr:rowOff>
    </xdr:from>
    <xdr:to>
      <xdr:col>114</xdr:col>
      <xdr:colOff>304800</xdr:colOff>
      <xdr:row>92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15FD43E-37D0-4CB6-8191-E6D01555B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107</xdr:col>
      <xdr:colOff>0</xdr:colOff>
      <xdr:row>94</xdr:row>
      <xdr:rowOff>0</xdr:rowOff>
    </xdr:from>
    <xdr:to>
      <xdr:col>114</xdr:col>
      <xdr:colOff>304800</xdr:colOff>
      <xdr:row>108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443E7D7-6C83-4C61-9FD5-5F7BB4E157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107</xdr:col>
      <xdr:colOff>0</xdr:colOff>
      <xdr:row>109</xdr:row>
      <xdr:rowOff>0</xdr:rowOff>
    </xdr:from>
    <xdr:to>
      <xdr:col>114</xdr:col>
      <xdr:colOff>304800</xdr:colOff>
      <xdr:row>123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90FFDBB-6BC3-4C1D-A3BE-402A6FB6C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107</xdr:col>
      <xdr:colOff>0</xdr:colOff>
      <xdr:row>124</xdr:row>
      <xdr:rowOff>0</xdr:rowOff>
    </xdr:from>
    <xdr:to>
      <xdr:col>117</xdr:col>
      <xdr:colOff>0</xdr:colOff>
      <xdr:row>142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4FFB210-BD9D-4F56-A08E-D1EFAE9D5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409576</xdr:colOff>
      <xdr:row>1</xdr:row>
      <xdr:rowOff>0</xdr:rowOff>
    </xdr:from>
    <xdr:to>
      <xdr:col>5</xdr:col>
      <xdr:colOff>0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EB19B-35D8-4AA0-8B2E-A7D978B8E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16</xdr:row>
      <xdr:rowOff>0</xdr:rowOff>
    </xdr:from>
    <xdr:to>
      <xdr:col>8</xdr:col>
      <xdr:colOff>304800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5CAFBF-3374-4A1B-AC29-1B4820944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533400</xdr:colOff>
      <xdr:row>45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A4D0E2-DCA2-4C94-BC6A-996375448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ermo" refreshedDate="43955.801625694447" createdVersion="6" refreshedVersion="6" minRefreshableVersion="3" recordCount="1729" xr:uid="{00000000-000A-0000-FFFF-FFFF1A000000}">
  <cacheSource type="worksheet">
    <worksheetSource ref="A1:BI1730" sheet="daily-model-data"/>
  </cacheSource>
  <cacheFields count="58">
    <cacheField name="date" numFmtId="14">
      <sharedItems containsSemiMixedTypes="0" containsNonDate="0" containsDate="1" containsString="0" minDate="2013-02-01T00:00:00" maxDate="2020-01-01T00:00:00"/>
    </cacheField>
    <cacheField name="deposit.amount" numFmtId="0">
      <sharedItems containsSemiMixedTypes="0" containsString="0" containsNumber="1" containsInteger="1" minValue="1269" maxValue="46295"/>
    </cacheField>
    <cacheField name="business.day.of.month" numFmtId="0">
      <sharedItems containsSemiMixedTypes="0" containsString="0" containsNumber="1" containsInteger="1" minValue="1" maxValue="23" count="2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year.month" numFmtId="17">
      <sharedItems containsSemiMixedTypes="0" containsNonDate="0" containsDate="1" containsString="0" minDate="2013-02-01T00:00:00" maxDate="2019-12-02T00:00:00"/>
    </cacheField>
    <cacheField name="weekday" numFmtId="0">
      <sharedItems containsSemiMixedTypes="0" containsString="0" containsNumber="1" containsInteger="1" minValue="0" maxValue="4"/>
    </cacheField>
    <cacheField name="prev.weekday" numFmtId="0">
      <sharedItems containsSemiMixedTypes="0" containsString="0" containsNumber="1" containsInteger="1" minValue="0" maxValue="4"/>
    </cacheField>
    <cacheField name="prev.date" numFmtId="14">
      <sharedItems containsSemiMixedTypes="0" containsNonDate="0" containsDate="1" containsString="0" minDate="2013-01-31T00:00:00" maxDate="2019-12-31T00:00:00"/>
    </cacheField>
    <cacheField name="next.date" numFmtId="14">
      <sharedItems containsSemiMixedTypes="0" containsNonDate="0" containsDate="1" containsString="0" minDate="2013-02-04T00:00:00" maxDate="2020-01-03T00:00:00"/>
    </cacheField>
    <cacheField name="is.month.start" numFmtId="0">
      <sharedItems containsSemiMixedTypes="0" containsString="0" containsNumber="1" containsInteger="1" minValue="0" maxValue="1"/>
    </cacheField>
    <cacheField name="is.month.end" numFmtId="0">
      <sharedItems containsSemiMixedTypes="0" containsString="0" containsNumber="1" containsInteger="1" minValue="0" maxValue="1"/>
    </cacheField>
    <cacheField name="is.year.start" numFmtId="0">
      <sharedItems containsSemiMixedTypes="0" containsString="0" containsNumber="1" containsInteger="1" minValue="0" maxValue="1"/>
    </cacheField>
    <cacheField name="is.year.end" numFmtId="0">
      <sharedItems containsSemiMixedTypes="0" containsString="0" containsNumber="1" containsInteger="1" minValue="0" maxValue="1"/>
    </cacheField>
    <cacheField name="is.monday" numFmtId="0">
      <sharedItems containsSemiMixedTypes="0" containsString="0" containsNumber="1" containsInteger="1" minValue="0" maxValue="1"/>
    </cacheField>
    <cacheField name="is.tuesday" numFmtId="0">
      <sharedItems containsSemiMixedTypes="0" containsString="0" containsNumber="1" containsInteger="1" minValue="0" maxValue="1"/>
    </cacheField>
    <cacheField name="is.wednesday" numFmtId="0">
      <sharedItems containsSemiMixedTypes="0" containsString="0" containsNumber="1" containsInteger="1" minValue="0" maxValue="1"/>
    </cacheField>
    <cacheField name="is.thursday" numFmtId="0">
      <sharedItems containsSemiMixedTypes="0" containsString="0" containsNumber="1" containsInteger="1" minValue="0" maxValue="1"/>
    </cacheField>
    <cacheField name="is.friday" numFmtId="0">
      <sharedItems containsSemiMixedTypes="0" containsString="0" containsNumber="1" containsInteger="1" minValue="0" maxValue="1"/>
    </cacheField>
    <cacheField name="is.sixteen" numFmtId="0">
      <sharedItems containsSemiMixedTypes="0" containsString="0" containsNumber="1" containsInteger="1" minValue="0" maxValue="1"/>
    </cacheField>
    <cacheField name="is.second" numFmtId="0">
      <sharedItems containsSemiMixedTypes="0" containsString="0" containsNumber="1" containsInteger="1" minValue="0" maxValue="1"/>
    </cacheField>
    <cacheField name="is.eleventh" numFmtId="0">
      <sharedItems containsSemiMixedTypes="0" containsString="0" containsNumber="1" containsInteger="1" minValue="0" maxValue="1"/>
    </cacheField>
    <cacheField name="is.xmas" numFmtId="0">
      <sharedItems containsSemiMixedTypes="0" containsString="0" containsNumber="1" containsInteger="1" minValue="0" maxValue="1"/>
    </cacheField>
    <cacheField name="is.post.thanksgiving" numFmtId="0">
      <sharedItems containsSemiMixedTypes="0" containsString="0" containsNumber="1" containsInteger="1" minValue="0" maxValue="1"/>
    </cacheField>
    <cacheField name="is.march.sixteen" numFmtId="0">
      <sharedItems containsSemiMixedTypes="0" containsString="0" containsNumber="1" containsInteger="1" minValue="0" maxValue="1"/>
    </cacheField>
    <cacheField name="is.april.sixteen" numFmtId="0">
      <sharedItems containsSemiMixedTypes="0" containsString="0" containsNumber="1" containsInteger="1" minValue="0" maxValue="1"/>
    </cacheField>
    <cacheField name="is.tax.season" numFmtId="0">
      <sharedItems containsSemiMixedTypes="0" containsString="0" containsNumber="1" containsInteger="1" minValue="0" maxValue="1"/>
    </cacheField>
    <cacheField name="third.monday.date" numFmtId="14">
      <sharedItems containsSemiMixedTypes="0" containsNonDate="0" containsDate="1" containsString="0" minDate="2013-02-18T00:00:00" maxDate="2019-12-17T00:00:00"/>
    </cacheField>
    <cacheField name="first.monday.date" numFmtId="14">
      <sharedItems containsSemiMixedTypes="0" containsNonDate="0" containsDate="1" containsString="0" minDate="2013-02-04T00:00:00" maxDate="2019-12-03T00:00:00"/>
    </cacheField>
    <cacheField name="first.wednesday.date" numFmtId="14">
      <sharedItems containsSemiMixedTypes="0" containsNonDate="0" containsDate="1" containsString="0" minDate="2013-02-06T00:00:00" maxDate="2019-12-05T00:00:00"/>
    </cacheField>
    <cacheField name="first.friday.date" numFmtId="14">
      <sharedItems containsSemiMixedTypes="0" containsNonDate="0" containsDate="1" containsString="0" minDate="2013-02-01T00:00:00" maxDate="2019-12-07T00:00:00"/>
    </cacheField>
    <cacheField name="first.semiweekly.date" numFmtId="14">
      <sharedItems containsSemiMixedTypes="0" containsNonDate="0" containsDate="1" containsString="0" minDate="2013-02-01T00:00:00" maxDate="2019-12-05T00:00:00"/>
    </cacheField>
    <cacheField name="is.third.monday" numFmtId="0">
      <sharedItems containsSemiMixedTypes="0" containsString="0" containsNumber="1" containsInteger="1" minValue="0" maxValue="1"/>
    </cacheField>
    <cacheField name="is.first.monday" numFmtId="0">
      <sharedItems containsSemiMixedTypes="0" containsString="0" containsNumber="1" containsInteger="1" minValue="0" maxValue="1"/>
    </cacheField>
    <cacheField name="is.first.wednesday" numFmtId="0">
      <sharedItems containsSemiMixedTypes="0" containsString="0" containsNumber="1" containsInteger="1" minValue="0" maxValue="1"/>
    </cacheField>
    <cacheField name="is.first.friday" numFmtId="0">
      <sharedItems containsSemiMixedTypes="0" containsString="0" containsNumber="1" containsInteger="1" minValue="0" maxValue="1"/>
    </cacheField>
    <cacheField name="is.first.semiweekly" numFmtId="0">
      <sharedItems containsSemiMixedTypes="0" containsString="0" containsNumber="1" containsInteger="1" minValue="0" maxValue="1"/>
    </cacheField>
    <cacheField name="day.average" numFmtId="0">
      <sharedItems containsSemiMixedTypes="0" containsString="0" containsNumber="1" minValue="7027.3181818181802" maxValue="11702.25"/>
    </cacheField>
    <cacheField name="day.count" numFmtId="0">
      <sharedItems containsSemiMixedTypes="0" containsString="0" containsNumber="1" containsInteger="1" minValue="18" maxValue="23" count="6">
        <n v="19"/>
        <n v="21"/>
        <n v="22"/>
        <n v="20"/>
        <n v="18"/>
        <n v="23"/>
      </sharedItems>
    </cacheField>
    <cacheField name="month.length" numFmtId="0">
      <sharedItems containsSemiMixedTypes="0" containsString="0" containsNumber="1" containsInteger="1" minValue="28" maxValue="31"/>
    </cacheField>
    <cacheField name="month.deposit.amount" numFmtId="0">
      <sharedItems containsSemiMixedTypes="0" containsString="0" containsNumber="1" containsInteger="1" minValue="150783" maxValue="243583"/>
    </cacheField>
    <cacheField name="pct.deposit" numFmtId="0">
      <sharedItems containsSemiMixedTypes="0" containsString="0" containsNumber="1" minValue="0.13670991273835301" maxValue="4.09510791730552"/>
    </cacheField>
    <cacheField name="business.day.pct" numFmtId="0">
      <sharedItems containsSemiMixedTypes="0" containsString="0" containsNumber="1" minValue="0.6" maxValue="0.74193548387096697"/>
    </cacheField>
    <cacheField name="days.to.end" numFmtId="0">
      <sharedItems containsSemiMixedTypes="0" containsString="0" containsNumber="1" containsInteger="1" minValue="0" maxValue="22" count="23"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n v="20"/>
        <n v="19"/>
        <n v="21"/>
        <n v="22"/>
      </sharedItems>
    </cacheField>
    <cacheField name="fitted.value" numFmtId="0">
      <sharedItems containsSemiMixedTypes="0" containsString="0" containsNumber="1" minValue="0.18055227021468301" maxValue="4.2678354562948702"/>
    </cacheField>
    <cacheField name="residual" numFmtId="0">
      <sharedItems containsSemiMixedTypes="0" containsString="0" containsNumber="1" minValue="-1.44610821387014" maxValue="1.1434022759404201"/>
    </cacheField>
    <cacheField name="predicted.mean" numFmtId="0">
      <sharedItems containsSemiMixedTypes="0" containsString="0" containsNumber="1" minValue="1633.68342840368" maxValue="35989.550799146898"/>
    </cacheField>
    <cacheField name="day" numFmtId="0">
      <sharedItems containsSemiMixedTypes="0" containsString="0" containsNumber="1" containsInteger="1" minValue="1" maxValue="31" count="31">
        <n v="1"/>
        <n v="4"/>
        <n v="5"/>
        <n v="6"/>
        <n v="7"/>
        <n v="8"/>
        <n v="11"/>
        <n v="12"/>
        <n v="13"/>
        <n v="14"/>
        <n v="15"/>
        <n v="19"/>
        <n v="20"/>
        <n v="21"/>
        <n v="22"/>
        <n v="25"/>
        <n v="26"/>
        <n v="27"/>
        <n v="28"/>
        <n v="18"/>
        <n v="29"/>
        <n v="2"/>
        <n v="3"/>
        <n v="9"/>
        <n v="10"/>
        <n v="16"/>
        <n v="17"/>
        <n v="23"/>
        <n v="24"/>
        <n v="30"/>
        <n v="31"/>
      </sharedItems>
    </cacheField>
    <cacheField name="month" numFmtId="0">
      <sharedItems containsSemiMixedTypes="0" containsString="0" containsNumber="1" containsInteger="1" minValue="1" maxValue="12" count="12">
        <n v="2"/>
        <n v="3"/>
        <n v="4"/>
        <n v="5"/>
        <n v="6"/>
        <n v="7"/>
        <n v="8"/>
        <n v="9"/>
        <n v="10"/>
        <n v="11"/>
        <n v="12"/>
        <n v="1"/>
      </sharedItems>
    </cacheField>
    <cacheField name="year" numFmtId="0">
      <sharedItems containsSemiMixedTypes="0" containsString="0" containsNumber="1" containsInteger="1" minValue="2013" maxValue="2019"/>
    </cacheField>
    <cacheField name="mtd.fitted" numFmtId="0">
      <sharedItems containsSemiMixedTypes="0" containsString="0" containsNumber="1" minValue="1.1179684795371601" maxValue="23.681023178693401"/>
    </cacheField>
    <cacheField name="mtd.actual" numFmtId="0">
      <sharedItems containsSemiMixedTypes="0" containsString="0" containsNumber="1" minValue="1.14940013170859" maxValue="23"/>
    </cacheField>
    <cacheField name="mtd.residual" numFmtId="0">
      <sharedItems containsSemiMixedTypes="0" containsString="0" containsNumber="1" minValue="-1.66375398044658" maxValue="1.5730132479844601"/>
    </cacheField>
    <cacheField name="mtd.deposit" numFmtId="0">
      <sharedItems containsSemiMixedTypes="0" containsString="0" containsNumber="1" containsInteger="1" minValue="11054" maxValue="243583"/>
    </cacheField>
    <cacheField name="mtd.month.est" numFmtId="0">
      <sharedItems containsSemiMixedTypes="0" containsString="0" containsNumber="1" minValue="130284.58404614399" maxValue="293773.93668460799"/>
    </cacheField>
    <cacheField name="mtd.error" numFmtId="0">
      <sharedItems containsSemiMixedTypes="0" containsString="0" containsNumber="1" minValue="-0.26057167089167499" maxValue="0.55015270209151301"/>
    </cacheField>
    <cacheField name="month.fitted" numFmtId="0">
      <sharedItems containsSemiMixedTypes="0" containsString="0" containsNumber="1" minValue="17.748475161441501" maxValue="23.681023178693401"/>
    </cacheField>
    <cacheField name="scale.factor" numFmtId="0">
      <sharedItems containsSemiMixedTypes="0" containsString="0" containsNumber="1" minValue="0.93674985763533103" maxValue="1.0554311534804099"/>
    </cacheField>
    <cacheField name="scaled.mtd.est" numFmtId="0">
      <sharedItems containsSemiMixedTypes="0" containsString="0" containsNumber="1" minValue="124037.63078322042" maxValue="288699.70531843108"/>
    </cacheField>
    <cacheField name="scaled.mtd.error" numFmtId="0">
      <sharedItems containsSemiMixedTypes="0" containsString="0" containsNumber="1" minValue="-0.21958430569311305" maxValue="0.628223618306331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9">
  <r>
    <d v="2013-02-01T00:00:00"/>
    <n v="21297"/>
    <x v="0"/>
    <d v="2013-02-01T00:00:00"/>
    <n v="4"/>
    <n v="3"/>
    <d v="2013-01-31T00:00:00"/>
    <d v="2013-02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1"/>
    <n v="1"/>
    <n v="8629.3684210526299"/>
    <x v="0"/>
    <n v="28"/>
    <n v="163958"/>
    <n v="2.4679674062869701"/>
    <n v="0.67857142857142805"/>
    <x v="0"/>
    <n v="2.4961114008367402"/>
    <n v="-2.8143994549768198E-2"/>
    <n v="8532.0711218501001"/>
    <x v="0"/>
    <x v="0"/>
    <n v="2013"/>
    <n v="2.4961114008367402"/>
    <n v="2.4679674062869701"/>
    <n v="-2.8143994549768299E-2"/>
    <n v="21297"/>
    <n v="162109.35131515199"/>
    <n v="1.1403714035312399E-2"/>
    <n v="19.7764016148301"/>
    <n v="0.96074100688530195"/>
    <n v="168733.66511200211"/>
    <n v="-2.8302977410181396E-2"/>
  </r>
  <r>
    <d v="2013-02-04T00:00:00"/>
    <n v="15608"/>
    <x v="1"/>
    <d v="2013-02-01T00:00:00"/>
    <n v="0"/>
    <n v="4"/>
    <d v="2013-02-01T00:00:00"/>
    <d v="2013-02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1"/>
    <n v="0"/>
    <n v="0"/>
    <n v="0"/>
    <n v="8629.3684210526299"/>
    <x v="0"/>
    <n v="28"/>
    <n v="163958"/>
    <n v="1.80870710791788"/>
    <n v="0.67857142857142805"/>
    <x v="1"/>
    <n v="1.9096637102926599"/>
    <n v="-0.100956602374782"/>
    <n v="8173.1667810810504"/>
    <x v="1"/>
    <x v="0"/>
    <n v="2013"/>
    <n v="4.4057751111294001"/>
    <n v="4.2766745142048501"/>
    <n v="-0.12910059692455"/>
    <n v="36905"/>
    <n v="159153.606871289"/>
    <n v="3.0187145759104701E-2"/>
    <n v="19.7764016148301"/>
    <n v="0.96074100688530195"/>
    <n v="165657.13936502137"/>
    <n v="-1.0256964303104188E-2"/>
  </r>
  <r>
    <d v="2013-02-05T00:00:00"/>
    <n v="2487"/>
    <x v="2"/>
    <d v="2013-02-01T00:00:00"/>
    <n v="1"/>
    <n v="0"/>
    <d v="2013-02-04T00:00:00"/>
    <d v="2013-02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288201856573024"/>
    <n v="0.67857142857142805"/>
    <x v="2"/>
    <n v="0.27224587224243002"/>
    <n v="1.5955984330593798E-2"/>
    <n v="9135.1247294040204"/>
    <x v="2"/>
    <x v="0"/>
    <n v="2013"/>
    <n v="4.6780209833718303"/>
    <n v="4.5648763707778803"/>
    <n v="-0.113144612593957"/>
    <n v="39392"/>
    <n v="159992.441816823"/>
    <n v="2.4785909497627202E-2"/>
    <n v="19.7764016148301"/>
    <n v="0.96074100688530195"/>
    <n v="166530.25182667657"/>
    <n v="-1.5446153467381762E-2"/>
  </r>
  <r>
    <d v="2013-02-06T00:00:00"/>
    <n v="9289"/>
    <x v="3"/>
    <d v="2013-02-01T00:00:00"/>
    <n v="2"/>
    <n v="1"/>
    <d v="2013-02-05T00:00:00"/>
    <d v="2013-02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1"/>
    <n v="0"/>
    <n v="0"/>
    <n v="8629.3684210526299"/>
    <x v="0"/>
    <n v="28"/>
    <n v="163958"/>
    <n v="1.0764403078837199"/>
    <n v="0.67857142857142805"/>
    <x v="3"/>
    <n v="0.98302779552430297"/>
    <n v="9.3412512359423397E-2"/>
    <n v="9449.3767544443199"/>
    <x v="3"/>
    <x v="0"/>
    <n v="2013"/>
    <n v="5.6610487788961397"/>
    <n v="5.6413166786615996"/>
    <n v="-1.9732100234533801E-2"/>
    <n v="48681"/>
    <n v="163386.50948355801"/>
    <n v="3.4977827621645E-3"/>
    <n v="19.7764016148301"/>
    <n v="0.96074100688530195"/>
    <n v="170063.01210484726"/>
    <n v="-3.5898529781910549E-2"/>
  </r>
  <r>
    <d v="2013-02-07T00:00:00"/>
    <n v="2261"/>
    <x v="4"/>
    <d v="2013-02-01T00:00:00"/>
    <n v="3"/>
    <n v="2"/>
    <d v="2013-02-06T00:00:00"/>
    <d v="2013-02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262012222642384"/>
    <n v="0.67857142857142805"/>
    <x v="4"/>
    <n v="0.40084937178791702"/>
    <n v="-0.138837149145533"/>
    <n v="5640.5227477723301"/>
    <x v="4"/>
    <x v="0"/>
    <n v="2013"/>
    <n v="6.0618981506840601"/>
    <n v="5.9033289013039898"/>
    <n v="-0.158569249380067"/>
    <n v="50942"/>
    <n v="159669.12936186101"/>
    <n v="2.6860988440783301E-2"/>
    <n v="19.7764016148301"/>
    <n v="0.96074100688530195"/>
    <n v="166193.7277763384"/>
    <n v="-1.3452540034165517E-2"/>
  </r>
  <r>
    <d v="2013-02-08T00:00:00"/>
    <n v="6038"/>
    <x v="5"/>
    <d v="2013-02-01T00:00:00"/>
    <n v="4"/>
    <n v="3"/>
    <d v="2013-02-07T00:00:00"/>
    <d v="2013-02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69970358262481802"/>
    <n v="0.67857142857142805"/>
    <x v="5"/>
    <n v="0.75985561362077103"/>
    <n v="-6.0152030995953301E-2"/>
    <n v="7946.2464865245302"/>
    <x v="5"/>
    <x v="0"/>
    <n v="2013"/>
    <n v="6.8217537643048303"/>
    <n v="6.6030324839288097"/>
    <n v="-0.21872128037602101"/>
    <n v="56980"/>
    <n v="158701.125459095"/>
    <n v="3.3124368372920703E-2"/>
    <n v="19.7764016148301"/>
    <n v="0.96074100688530195"/>
    <n v="165186.16809497998"/>
    <n v="-7.4350540916585661E-3"/>
  </r>
  <r>
    <d v="2013-02-11T00:00:00"/>
    <n v="12640"/>
    <x v="6"/>
    <d v="2013-02-01T00:00:00"/>
    <n v="0"/>
    <n v="4"/>
    <d v="2013-02-08T00:00:00"/>
    <d v="2013-02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1.46476536674026"/>
    <n v="0.67857142857142805"/>
    <x v="6"/>
    <n v="1.6718018052053201"/>
    <n v="-0.20703643846506201"/>
    <n v="7560.7048399182604"/>
    <x v="6"/>
    <x v="0"/>
    <n v="2013"/>
    <n v="8.4935555695101499"/>
    <n v="8.06779785066907"/>
    <n v="-0.42575771884108299"/>
    <n v="69620"/>
    <n v="155739.253034202"/>
    <n v="5.2772482246289103E-2"/>
    <n v="19.7764016148301"/>
    <n v="0.96074100688530195"/>
    <n v="162103.26395779138"/>
    <n v="1.1441694614437559E-2"/>
  </r>
  <r>
    <d v="2013-02-12T00:00:00"/>
    <n v="2634"/>
    <x v="7"/>
    <d v="2013-02-01T00:00:00"/>
    <n v="1"/>
    <n v="0"/>
    <d v="2013-02-11T00:00:00"/>
    <d v="2013-02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30523670696153798"/>
    <n v="0.67857142857142805"/>
    <x v="7"/>
    <n v="0.27224587224235602"/>
    <n v="3.2990834719182502E-2"/>
    <n v="9675.0778195644507"/>
    <x v="7"/>
    <x v="0"/>
    <n v="2013"/>
    <n v="8.7658014417525099"/>
    <n v="8.3730345576306107"/>
    <n v="-0.39276688412189997"/>
    <n v="72254"/>
    <n v="156611.578430361"/>
    <n v="4.6908546885664003E-2"/>
    <n v="19.7764016148301"/>
    <n v="0.96074100688530195"/>
    <n v="163011.23539848931"/>
    <n v="5.8079714517607073E-3"/>
  </r>
  <r>
    <d v="2013-02-13T00:00:00"/>
    <n v="6417"/>
    <x v="8"/>
    <d v="2013-02-01T00:00:00"/>
    <n v="2"/>
    <n v="1"/>
    <d v="2013-02-12T00:00:00"/>
    <d v="2013-02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743623366959831"/>
    <n v="0.67857142857142805"/>
    <x v="8"/>
    <n v="0.85585484396120903"/>
    <n v="-0.11223147700137701"/>
    <n v="7497.7667594889999"/>
    <x v="8"/>
    <x v="0"/>
    <n v="2013"/>
    <n v="9.6216562857137191"/>
    <n v="9.1166579245904398"/>
    <n v="-0.504998361123279"/>
    <n v="78671"/>
    <n v="155352.566711347"/>
    <n v="5.5392926366266602E-2"/>
    <n v="19.7764016148301"/>
    <n v="0.96074100688530195"/>
    <n v="161700.77637780545"/>
    <n v="1.3959262736751965E-2"/>
  </r>
  <r>
    <d v="2013-02-14T00:00:00"/>
    <n v="2277"/>
    <x v="9"/>
    <d v="2013-02-01T00:00:00"/>
    <n v="3"/>
    <n v="2"/>
    <d v="2013-02-13T00:00:00"/>
    <d v="2013-02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26386635601800401"/>
    <n v="0.67857142857142805"/>
    <x v="9"/>
    <n v="0.40084937178770202"/>
    <n v="-0.13698301576969699"/>
    <n v="5680.43799057254"/>
    <x v="9"/>
    <x v="0"/>
    <n v="2013"/>
    <n v="10.0225056575014"/>
    <n v="9.3805242806084408"/>
    <n v="-0.64198137689297596"/>
    <n v="80948"/>
    <n v="153455.83754785499"/>
    <n v="6.8437686177102997E-2"/>
    <n v="19.7764016148301"/>
    <n v="0.96074100688530195"/>
    <n v="159726.540709817"/>
    <n v="2.6491898411989734E-2"/>
  </r>
  <r>
    <d v="2013-02-15T00:00:00"/>
    <n v="10686"/>
    <x v="10"/>
    <d v="2013-02-01T00:00:00"/>
    <n v="4"/>
    <n v="3"/>
    <d v="2013-02-14T00:00:00"/>
    <d v="2013-02-19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3-02-18T00:00:00"/>
    <d v="2013-02-04T00:00:00"/>
    <d v="2013-02-06T00:00:00"/>
    <d v="2013-02-01T00:00:00"/>
    <d v="2013-02-01T00:00:00"/>
    <n v="1"/>
    <n v="0"/>
    <n v="0"/>
    <n v="0"/>
    <n v="0"/>
    <n v="8629.3684210526299"/>
    <x v="0"/>
    <n v="28"/>
    <n v="163958"/>
    <n v="1.23832932824259"/>
    <n v="0.67857142857142805"/>
    <x v="10"/>
    <n v="1.7726819909723599"/>
    <n v="-0.534352662729765"/>
    <n v="6028.15398047703"/>
    <x v="10"/>
    <x v="0"/>
    <n v="2013"/>
    <n v="11.7951876484737"/>
    <n v="10.618853608850999"/>
    <n v="-1.17633403962274"/>
    <n v="91634"/>
    <n v="147606.46900138701"/>
    <n v="0.110777875178752"/>
    <n v="19.7764016148301"/>
    <n v="0.96074100688530195"/>
    <n v="153638.14799570746"/>
    <n v="6.7169854225142434E-2"/>
  </r>
  <r>
    <d v="2013-02-19T00:00:00"/>
    <n v="24231"/>
    <x v="11"/>
    <d v="2013-02-01T00:00:00"/>
    <n v="1"/>
    <n v="4"/>
    <d v="2013-02-15T00:00:00"/>
    <d v="2013-02-20T00:00:00"/>
    <n v="0"/>
    <n v="0"/>
    <n v="0"/>
    <n v="0"/>
    <n v="1"/>
    <n v="1"/>
    <n v="0"/>
    <n v="0"/>
    <n v="0"/>
    <n v="1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1"/>
    <n v="0"/>
    <n v="0"/>
    <n v="0"/>
    <n v="0"/>
    <n v="8629.3684210526299"/>
    <x v="0"/>
    <n v="28"/>
    <n v="163958"/>
    <n v="2.8079691140413998"/>
    <n v="0.67857142857142805"/>
    <x v="11"/>
    <n v="2.5400970597001602"/>
    <n v="0.26787205434123901"/>
    <n v="9539.3992554206798"/>
    <x v="11"/>
    <x v="0"/>
    <n v="2013"/>
    <n v="14.3352847081739"/>
    <n v="13.4268227228924"/>
    <n v="-0.90846198528150102"/>
    <n v="115865"/>
    <n v="153567.58130829001"/>
    <n v="6.7660235338669703E-2"/>
    <n v="19.7764016148301"/>
    <n v="0.96074100688530195"/>
    <n v="159842.85068267616"/>
    <n v="2.5744969510668625E-2"/>
  </r>
  <r>
    <d v="2013-02-20T00:00:00"/>
    <n v="4395"/>
    <x v="12"/>
    <d v="2013-02-01T00:00:00"/>
    <n v="2"/>
    <n v="1"/>
    <d v="2013-02-19T00:00:00"/>
    <d v="2013-02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50930726161577899"/>
    <n v="0.67857142857142805"/>
    <x v="12"/>
    <n v="0.85585484396123601"/>
    <n v="-0.34654758234545702"/>
    <n v="5135.2165977798104"/>
    <x v="12"/>
    <x v="0"/>
    <n v="2013"/>
    <n v="15.1911395521351"/>
    <n v="13.936129984508201"/>
    <n v="-1.2550095676269599"/>
    <n v="120260"/>
    <n v="150412.67919093199"/>
    <n v="9.0054381598195496E-2"/>
    <n v="19.7764016148301"/>
    <n v="0.96074100688530195"/>
    <n v="156559.02903381601"/>
    <n v="4.7259944136379683E-2"/>
  </r>
  <r>
    <d v="2013-02-21T00:00:00"/>
    <n v="8073"/>
    <x v="13"/>
    <d v="2013-02-01T00:00:00"/>
    <n v="3"/>
    <n v="2"/>
    <d v="2013-02-20T00:00:00"/>
    <d v="2013-02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93552617133656102"/>
    <n v="0.67857142857142805"/>
    <x v="13"/>
    <n v="0.40084937178770702"/>
    <n v="0.53467679954885305"/>
    <n v="20139.7346938478"/>
    <x v="13"/>
    <x v="0"/>
    <n v="2013"/>
    <n v="15.5919889239228"/>
    <n v="14.8716561558447"/>
    <n v="-0.72033276807810498"/>
    <n v="128333"/>
    <n v="156383.32042802099"/>
    <n v="4.8436620678256E-2"/>
    <n v="19.7764016148301"/>
    <n v="0.96074100688530195"/>
    <n v="162773.65003396021"/>
    <n v="7.2760546058450171E-3"/>
  </r>
  <r>
    <d v="2013-02-22T00:00:00"/>
    <n v="5855"/>
    <x v="14"/>
    <d v="2013-02-01T00:00:00"/>
    <n v="4"/>
    <n v="3"/>
    <d v="2013-02-21T00:00:00"/>
    <d v="2013-02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67849693214115803"/>
    <n v="0.67857142857142805"/>
    <x v="14"/>
    <n v="0.75985561362056597"/>
    <n v="-8.1358681479407793E-2"/>
    <n v="7705.4112584653403"/>
    <x v="14"/>
    <x v="0"/>
    <n v="2013"/>
    <n v="16.3518445375434"/>
    <n v="15.550153087985899"/>
    <n v="-0.80169144955751204"/>
    <n v="134188"/>
    <n v="155919.535202664"/>
    <n v="5.1555212673558698E-2"/>
    <n v="19.7764016148301"/>
    <n v="0.96074100688530195"/>
    <n v="162290.91304029166"/>
    <n v="1.0272213819478848E-2"/>
  </r>
  <r>
    <d v="2013-02-25T00:00:00"/>
    <n v="14722"/>
    <x v="15"/>
    <d v="2013-02-01T00:00:00"/>
    <n v="0"/>
    <n v="4"/>
    <d v="2013-02-22T00:00:00"/>
    <d v="2013-02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1.70603447224289"/>
    <n v="0.67857142857142805"/>
    <x v="15"/>
    <n v="1.67180180520537"/>
    <n v="3.4232667037518399E-2"/>
    <n v="8806.0677732020195"/>
    <x v="15"/>
    <x v="0"/>
    <n v="2013"/>
    <n v="18.023646342748801"/>
    <n v="17.256187560228799"/>
    <n v="-0.767458782519995"/>
    <n v="148910"/>
    <n v="156976.55991448401"/>
    <n v="4.4474411270818401E-2"/>
    <n v="19.7764016148301"/>
    <n v="0.96074100688530195"/>
    <n v="163391.13120964752"/>
    <n v="3.4693975502571028E-3"/>
  </r>
  <r>
    <d v="2013-02-26T00:00:00"/>
    <n v="2582"/>
    <x v="16"/>
    <d v="2013-02-01T00:00:00"/>
    <n v="1"/>
    <n v="0"/>
    <d v="2013-02-25T00:00:00"/>
    <d v="2013-02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29921077349077202"/>
    <n v="0.67857142857142805"/>
    <x v="16"/>
    <n v="0.27224587224233898"/>
    <n v="2.6964901248432701E-2"/>
    <n v="9484.07400535952"/>
    <x v="16"/>
    <x v="0"/>
    <n v="2013"/>
    <n v="18.295892214991099"/>
    <n v="17.555398333719602"/>
    <n v="-0.74049388127156102"/>
    <n v="151492"/>
    <n v="157322.08990833201"/>
    <n v="4.2180408965671601E-2"/>
    <n v="19.7764016148301"/>
    <n v="0.96074100688530195"/>
    <n v="163750.78067955826"/>
    <n v="1.2654554658109163E-3"/>
  </r>
  <r>
    <d v="2013-02-27T00:00:00"/>
    <n v="7819"/>
    <x v="17"/>
    <d v="2013-02-01T00:00:00"/>
    <n v="2"/>
    <n v="1"/>
    <d v="2013-02-26T00:00:00"/>
    <d v="2013-02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90609180399858502"/>
    <n v="0.67857142857142805"/>
    <x v="17"/>
    <n v="0.85585484396124301"/>
    <n v="5.0236960037341197E-2"/>
    <n v="9135.8950120682694"/>
    <x v="17"/>
    <x v="0"/>
    <n v="2013"/>
    <n v="19.151747058952399"/>
    <n v="18.461490137718101"/>
    <n v="-0.690256921234219"/>
    <n v="159311"/>
    <n v="158048.714338313"/>
    <n v="3.7389014434104202E-2"/>
    <n v="19.7764016148301"/>
    <n v="0.96074100688530195"/>
    <n v="164507.09734010755"/>
    <n v="-3.3378337408284109E-3"/>
  </r>
  <r>
    <d v="2013-02-28T00:00:00"/>
    <n v="4647"/>
    <x v="18"/>
    <d v="2013-02-01T00:00:00"/>
    <n v="3"/>
    <n v="2"/>
    <d v="2013-02-27T00:00:00"/>
    <d v="2013-03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53850986228180298"/>
    <n v="0.67857142857142805"/>
    <x v="18"/>
    <n v="0.62465455587769603"/>
    <n v="-8.6144693595892302E-2"/>
    <n v="7439.3117864489795"/>
    <x v="18"/>
    <x v="0"/>
    <n v="2013"/>
    <n v="19.7764016148301"/>
    <n v="19"/>
    <n v="-0.77640161483011305"/>
    <n v="163958"/>
    <n v="157521.17400689999"/>
    <n v="4.08632428857955E-2"/>
    <n v="19.7764016148301"/>
    <n v="0.96074100688530195"/>
    <n v="163958.00000000015"/>
    <n v="-8.8817841970012523E-16"/>
  </r>
  <r>
    <d v="2013-03-01T00:00:00"/>
    <n v="23295"/>
    <x v="0"/>
    <d v="2013-03-01T00:00:00"/>
    <n v="4"/>
    <n v="3"/>
    <d v="2013-02-28T00:00:00"/>
    <d v="2013-03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1"/>
    <n v="1"/>
    <n v="8886.3333333333303"/>
    <x v="1"/>
    <n v="31"/>
    <n v="186613"/>
    <n v="2.6214411643347399"/>
    <n v="0.67741935483870896"/>
    <x v="19"/>
    <n v="2.4947669198684101"/>
    <n v="0.12667424446632999"/>
    <n v="9337.5456498471904"/>
    <x v="0"/>
    <x v="1"/>
    <n v="2013"/>
    <n v="2.4947669198684101"/>
    <n v="2.6214411643347399"/>
    <n v="0.12667424446632999"/>
    <n v="23295"/>
    <n v="196088.458646791"/>
    <n v="-4.8322367936293902E-2"/>
    <n v="21.505991562909301"/>
    <n v="0.97647206540423004"/>
    <n v="200813.17796389468"/>
    <n v="-7.0713377019748225E-2"/>
  </r>
  <r>
    <d v="2013-03-04T00:00:00"/>
    <n v="18467"/>
    <x v="1"/>
    <d v="2013-03-01T00:00:00"/>
    <n v="0"/>
    <n v="4"/>
    <d v="2013-03-01T00:00:00"/>
    <d v="2013-03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1"/>
    <n v="0"/>
    <n v="0"/>
    <n v="0"/>
    <n v="8886.3333333333303"/>
    <x v="1"/>
    <n v="31"/>
    <n v="186613"/>
    <n v="2.0781349638020901"/>
    <n v="0.67741935483870896"/>
    <x v="20"/>
    <n v="1.9083192293251801"/>
    <n v="0.16981573447690601"/>
    <n v="9677.1020886951992"/>
    <x v="1"/>
    <x v="1"/>
    <n v="2013"/>
    <n v="4.4030861491935998"/>
    <n v="4.6995761281368296"/>
    <n v="0.29648997894323598"/>
    <n v="41762"/>
    <n v="199178.932749389"/>
    <n v="-6.3088663926118699E-2"/>
    <n v="21.505991562909301"/>
    <n v="0.97647206540423004"/>
    <n v="203978.11653417378"/>
    <n v="-8.5132252563301258E-2"/>
  </r>
  <r>
    <d v="2013-03-05T00:00:00"/>
    <n v="2513"/>
    <x v="2"/>
    <d v="2013-03-01T00:00:00"/>
    <n v="1"/>
    <n v="0"/>
    <d v="2013-03-04T00:00:00"/>
    <d v="2013-03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28279380321842501"/>
    <n v="0.67741935483870896"/>
    <x v="0"/>
    <n v="0.27090139127420598"/>
    <n v="1.18924119442189E-2"/>
    <n v="9276.4381466625291"/>
    <x v="2"/>
    <x v="1"/>
    <n v="2013"/>
    <n v="4.6739875404677997"/>
    <n v="4.9823699313552599"/>
    <n v="0.30838239088745401"/>
    <n v="44275"/>
    <n v="198925.43400039501"/>
    <n v="-6.1894719809287901E-2"/>
    <n v="21.505991562909301"/>
    <n v="0.97647206540423004"/>
    <n v="203718.50977431369"/>
    <n v="-8.3966399485563503E-2"/>
  </r>
  <r>
    <d v="2013-03-06T00:00:00"/>
    <n v="9101"/>
    <x v="3"/>
    <d v="2013-03-01T00:00:00"/>
    <n v="2"/>
    <n v="1"/>
    <d v="2013-03-05T00:00:00"/>
    <d v="2013-03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1"/>
    <n v="0"/>
    <n v="0"/>
    <n v="8886.3333333333303"/>
    <x v="1"/>
    <n v="31"/>
    <n v="186613"/>
    <n v="1.0241569451217201"/>
    <n v="0.67741935483870896"/>
    <x v="1"/>
    <n v="0.98168331455612901"/>
    <n v="4.2473630565592703E-2"/>
    <n v="9270.81052010651"/>
    <x v="3"/>
    <x v="1"/>
    <n v="2013"/>
    <n v="5.6556708550239296"/>
    <n v="6.0065268764769799"/>
    <n v="0.35085602145304701"/>
    <n v="53376"/>
    <n v="198189.75126607699"/>
    <n v="-5.8412461755075799E-2"/>
    <n v="21.505991562909301"/>
    <n v="0.97647206540423004"/>
    <n v="202965.10088492243"/>
    <n v="-8.0566071771096093E-2"/>
  </r>
  <r>
    <d v="2013-03-07T00:00:00"/>
    <n v="3451"/>
    <x v="4"/>
    <d v="2013-03-01T00:00:00"/>
    <n v="3"/>
    <n v="2"/>
    <d v="2013-03-06T00:00:00"/>
    <d v="2013-03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38834915038073398"/>
    <n v="0.67741935483870896"/>
    <x v="2"/>
    <n v="0.39950489081956198"/>
    <n v="-1.1155740438827499E-2"/>
    <n v="8638.1921205531798"/>
    <x v="4"/>
    <x v="1"/>
    <n v="2013"/>
    <n v="6.0551757458435"/>
    <n v="6.3948760268577196"/>
    <n v="0.33970028101422001"/>
    <n v="56827"/>
    <n v="197082.140979833"/>
    <n v="-5.3120698444742202E-2"/>
    <n v="21.505991562909301"/>
    <n v="0.97647206540423004"/>
    <n v="201830.80291011487"/>
    <n v="-7.5398812721822805E-2"/>
  </r>
  <r>
    <d v="2013-03-08T00:00:00"/>
    <n v="7062"/>
    <x v="5"/>
    <d v="2013-03-01T00:00:00"/>
    <n v="4"/>
    <n v="3"/>
    <d v="2013-03-07T00:00:00"/>
    <d v="2013-03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79470347724970902"/>
    <n v="0.67741935483870896"/>
    <x v="3"/>
    <n v="0.75851113265246095"/>
    <n v="3.61923445972476E-2"/>
    <n v="9310.3445631768991"/>
    <x v="5"/>
    <x v="1"/>
    <n v="2013"/>
    <n v="6.8136868784959601"/>
    <n v="7.1895795041074297"/>
    <n v="0.37589262561146702"/>
    <n v="63889"/>
    <n v="196907.933094829"/>
    <n v="-5.2282977800957399E-2"/>
    <n v="21.505991562909301"/>
    <n v="0.97647206540423004"/>
    <n v="201652.39751463398"/>
    <n v="-7.4580801914554851E-2"/>
  </r>
  <r>
    <d v="2013-03-11T00:00:00"/>
    <n v="15386"/>
    <x v="6"/>
    <d v="2013-03-01T00:00:00"/>
    <n v="0"/>
    <n v="4"/>
    <d v="2013-03-08T00:00:00"/>
    <d v="2013-03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1.7314227840504099"/>
    <n v="0.67741935483870896"/>
    <x v="4"/>
    <n v="1.6704573242371801"/>
    <n v="6.0965459813229199E-2"/>
    <n v="9210.6513448501391"/>
    <x v="6"/>
    <x v="1"/>
    <n v="2013"/>
    <n v="8.4841442027331393"/>
    <n v="8.9210022881578404"/>
    <n v="0.43685808542469701"/>
    <n v="79275"/>
    <n v="196221.912336626"/>
    <n v="-4.8969619255069902E-2"/>
    <n v="21.505991562909301"/>
    <n v="0.97647206540423004"/>
    <n v="200949.84719854381"/>
    <n v="-7.1345399851827862E-2"/>
  </r>
  <r>
    <d v="2013-03-12T00:00:00"/>
    <n v="1804"/>
    <x v="7"/>
    <d v="2013-03-01T00:00:00"/>
    <n v="1"/>
    <n v="0"/>
    <d v="2013-03-11T00:00:00"/>
    <d v="2013-03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20300836490491"/>
    <n v="0.67741935483870896"/>
    <x v="5"/>
    <n v="0.27090139127420598"/>
    <n v="-6.78930263692962E-2"/>
    <n v="6659.2496683562204"/>
    <x v="7"/>
    <x v="1"/>
    <n v="2013"/>
    <n v="8.7550455940073508"/>
    <n v="9.1240106530627507"/>
    <n v="0.368965059055401"/>
    <n v="81079"/>
    <n v="194477.45665258801"/>
    <n v="-4.0438911470532503E-2"/>
    <n v="21.505991562909301"/>
    <n v="0.97647206540423004"/>
    <n v="199163.35914031565"/>
    <n v="-6.3015402002100207E-2"/>
  </r>
  <r>
    <d v="2013-03-13T00:00:00"/>
    <n v="6739"/>
    <x v="8"/>
    <d v="2013-03-01T00:00:00"/>
    <n v="2"/>
    <n v="1"/>
    <d v="2013-03-12T00:00:00"/>
    <d v="2013-03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75835552721407395"/>
    <n v="0.67741935483870896"/>
    <x v="6"/>
    <n v="0.85451036299309702"/>
    <n v="-9.6154835779023798E-2"/>
    <n v="7886.3876810051397"/>
    <x v="8"/>
    <x v="1"/>
    <n v="2013"/>
    <n v="9.6095559570004507"/>
    <n v="9.8823661802768292"/>
    <n v="0.272810223276376"/>
    <n v="87818"/>
    <n v="191910.844606356"/>
    <n v="-2.7605759420335E-2"/>
    <n v="21.505991562909301"/>
    <n v="0.97647206540423004"/>
    <n v="196534.90499690955"/>
    <n v="-5.0484187513996859E-2"/>
  </r>
  <r>
    <d v="2013-03-14T00:00:00"/>
    <n v="2975"/>
    <x v="9"/>
    <d v="2013-03-01T00:00:00"/>
    <n v="3"/>
    <n v="2"/>
    <d v="2013-03-13T00:00:00"/>
    <d v="2013-03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334783750328219"/>
    <n v="0.67741935483870896"/>
    <x v="7"/>
    <n v="0.39950489081956098"/>
    <n v="-6.4721140491342505E-2"/>
    <n v="7446.7173453044697"/>
    <x v="9"/>
    <x v="1"/>
    <n v="2013"/>
    <n v="10.009060847820001"/>
    <n v="10.217149930605"/>
    <n v="0.20808908278503299"/>
    <n v="90793"/>
    <n v="190492.697465743"/>
    <n v="-2.0366646687028801E-2"/>
    <n v="21.505991562909301"/>
    <n v="0.97647206540423004"/>
    <n v="195082.58783305378"/>
    <n v="-4.3415396151612606E-2"/>
  </r>
  <r>
    <d v="2013-03-15T00:00:00"/>
    <n v="12228"/>
    <x v="10"/>
    <d v="2013-03-01T00:00:00"/>
    <n v="4"/>
    <n v="3"/>
    <d v="2013-03-14T00:00:00"/>
    <d v="2013-03-18T00:00:00"/>
    <n v="0"/>
    <n v="0"/>
    <n v="0"/>
    <n v="0"/>
    <n v="0"/>
    <n v="0"/>
    <n v="0"/>
    <n v="0"/>
    <n v="1"/>
    <n v="1"/>
    <n v="0"/>
    <n v="1"/>
    <n v="0"/>
    <n v="0"/>
    <n v="1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1.3760456131137699"/>
    <n v="0.67741935483870896"/>
    <x v="8"/>
    <n v="2.0816009189537001"/>
    <n v="-0.70555530583993498"/>
    <n v="5874.32484712116"/>
    <x v="10"/>
    <x v="1"/>
    <n v="2013"/>
    <n v="12.0906617667737"/>
    <n v="11.593195543718799"/>
    <n v="-0.49746622305490001"/>
    <n v="103021"/>
    <n v="178934.870707022"/>
    <n v="4.29101899626309E-2"/>
    <n v="21.505991562909301"/>
    <n v="0.97647206540423004"/>
    <n v="183246.27713026232"/>
    <n v="1.8372667223926387E-2"/>
  </r>
  <r>
    <d v="2013-03-18T00:00:00"/>
    <n v="29198"/>
    <x v="11"/>
    <d v="2013-03-01T00:00:00"/>
    <n v="0"/>
    <n v="4"/>
    <d v="2013-03-15T00:00:00"/>
    <d v="2013-03-19T00:00:00"/>
    <n v="0"/>
    <n v="0"/>
    <n v="0"/>
    <n v="0"/>
    <n v="1"/>
    <n v="0"/>
    <n v="0"/>
    <n v="0"/>
    <n v="0"/>
    <n v="1"/>
    <n v="0"/>
    <n v="0"/>
    <n v="0"/>
    <n v="0"/>
    <n v="1"/>
    <n v="0"/>
    <n v="0"/>
    <d v="2013-03-18T00:00:00"/>
    <d v="2013-03-04T00:00:00"/>
    <d v="2013-03-06T00:00:00"/>
    <d v="2013-03-01T00:00:00"/>
    <d v="2013-03-01T00:00:00"/>
    <n v="1"/>
    <n v="0"/>
    <n v="0"/>
    <n v="0"/>
    <n v="0"/>
    <n v="8886.3333333333303"/>
    <x v="1"/>
    <n v="31"/>
    <n v="186613"/>
    <n v="3.2857196443977599"/>
    <n v="0.67741935483870896"/>
    <x v="9"/>
    <n v="2.9542117323297501"/>
    <n v="0.33150791206800601"/>
    <n v="9883.5163642701391"/>
    <x v="19"/>
    <x v="1"/>
    <n v="2013"/>
    <n v="15.044873499103399"/>
    <n v="14.878915188116499"/>
    <n v="-0.16595831098689401"/>
    <n v="132219"/>
    <n v="184554.492941762"/>
    <n v="1.11539254635606E-2"/>
    <n v="21.505991562909301"/>
    <n v="0.97647206540423004"/>
    <n v="189001.3032429794"/>
    <n v="-1.2636437961007108E-2"/>
  </r>
  <r>
    <d v="2013-03-19T00:00:00"/>
    <n v="2237"/>
    <x v="12"/>
    <d v="2013-03-01T00:00:00"/>
    <n v="1"/>
    <n v="0"/>
    <d v="2013-03-18T00:00:00"/>
    <d v="2013-03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25173487377621001"/>
    <n v="0.67741935483870896"/>
    <x v="10"/>
    <n v="0.27090139127420598"/>
    <n v="-1.9166517497995798E-2"/>
    <n v="8257.6172439650109"/>
    <x v="11"/>
    <x v="1"/>
    <n v="2013"/>
    <n v="15.3157748903776"/>
    <n v="15.1306500618927"/>
    <n v="-0.18512482848488901"/>
    <n v="134456"/>
    <n v="184357.371416704"/>
    <n v="1.2235087569114801E-2"/>
    <n v="21.505991562909301"/>
    <n v="0.97647206540423004"/>
    <n v="188799.43210703874"/>
    <n v="-1.1580713366760254E-2"/>
  </r>
  <r>
    <d v="2013-03-20T00:00:00"/>
    <n v="8381"/>
    <x v="13"/>
    <d v="2013-03-01T00:00:00"/>
    <n v="2"/>
    <n v="1"/>
    <d v="2013-03-19T00:00:00"/>
    <d v="2013-03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94313365092463997"/>
    <n v="0.67741935483870896"/>
    <x v="11"/>
    <n v="0.85451036299309702"/>
    <n v="8.8623287931542893E-2"/>
    <n v="9807.9559511061107"/>
    <x v="12"/>
    <x v="1"/>
    <n v="2013"/>
    <n v="16.1702852533707"/>
    <n v="16.073783712817399"/>
    <n v="-9.6501540553347795E-2"/>
    <n v="142837"/>
    <n v="185499.32502734999"/>
    <n v="6.0036605118927097E-3"/>
    <n v="21.505991562909301"/>
    <n v="0.97647206540423004"/>
    <n v="189968.90090302823"/>
    <n v="-1.7665527815741267E-2"/>
  </r>
  <r>
    <d v="2013-03-21T00:00:00"/>
    <n v="2341"/>
    <x v="14"/>
    <d v="2013-03-01T00:00:00"/>
    <n v="3"/>
    <n v="2"/>
    <d v="2013-03-20T00:00:00"/>
    <d v="2013-03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26343823849356601"/>
    <n v="0.67741935483870896"/>
    <x v="12"/>
    <n v="0.39950489081956198"/>
    <n v="-0.13606665232599499"/>
    <n v="5859.75304381773"/>
    <x v="13"/>
    <x v="1"/>
    <n v="2013"/>
    <n v="16.5697901441903"/>
    <n v="16.337221951311001"/>
    <n v="-0.232568192879341"/>
    <n v="145178"/>
    <n v="183993.76054071099"/>
    <n v="1.4235479787962199E-2"/>
    <n v="21.505991562909301"/>
    <n v="0.97647206540423004"/>
    <n v="188427.06008650042"/>
    <n v="-9.6273862452009862E-3"/>
  </r>
  <r>
    <d v="2013-03-22T00:00:00"/>
    <n v="5388"/>
    <x v="15"/>
    <d v="2013-03-01T00:00:00"/>
    <n v="4"/>
    <n v="3"/>
    <d v="2013-03-21T00:00:00"/>
    <d v="2013-03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60632431824149402"/>
    <n v="0.67741935483870896"/>
    <x v="13"/>
    <n v="0.75851113265246095"/>
    <n v="-0.15218681441096699"/>
    <n v="7103.3894798070096"/>
    <x v="14"/>
    <x v="1"/>
    <n v="2013"/>
    <n v="17.328301276842801"/>
    <n v="16.9435462695524"/>
    <n v="-0.38475500729030898"/>
    <n v="150566"/>
    <n v="182469.47288627"/>
    <n v="2.27080565761912E-2"/>
    <n v="21.505991562909301"/>
    <n v="0.97647206540423004"/>
    <n v="186866.04497050712"/>
    <n v="-1.3541516895007044E-3"/>
  </r>
  <r>
    <d v="2013-03-25T00:00:00"/>
    <n v="12710"/>
    <x v="16"/>
    <d v="2013-03-01T00:00:00"/>
    <n v="0"/>
    <n v="4"/>
    <d v="2013-03-22T00:00:00"/>
    <d v="2013-03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1.4302862072845901"/>
    <n v="0.67741935483870896"/>
    <x v="14"/>
    <n v="1.6704573242371801"/>
    <n v="-0.24017111695259"/>
    <n v="7608.6948260135996"/>
    <x v="15"/>
    <x v="1"/>
    <n v="2013"/>
    <n v="18.998758601079899"/>
    <n v="18.373832476836998"/>
    <n v="-0.62492612424289995"/>
    <n v="163276"/>
    <n v="180474.739007689"/>
    <n v="3.4011746054107797E-2"/>
    <n v="21.505991562909301"/>
    <n v="0.97647206540423004"/>
    <n v="184823.24830560194"/>
    <n v="9.6835853216838963E-3"/>
  </r>
  <r>
    <d v="2013-03-26T00:00:00"/>
    <n v="2109"/>
    <x v="17"/>
    <d v="2013-03-01T00:00:00"/>
    <n v="1"/>
    <n v="0"/>
    <d v="2013-03-25T00:00:00"/>
    <d v="2013-03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23733073258561799"/>
    <n v="0.67741935483870896"/>
    <x v="15"/>
    <n v="0.27090139127420598"/>
    <n v="-3.3570658688588002E-2"/>
    <n v="7785.1205934386198"/>
    <x v="16"/>
    <x v="1"/>
    <n v="2013"/>
    <n v="19.2696599923541"/>
    <n v="18.611163209422699"/>
    <n v="-0.65849678293148595"/>
    <n v="165385"/>
    <n v="180235.92535509399"/>
    <n v="3.5381817650070202E-2"/>
    <n v="21.505991562909301"/>
    <n v="0.97647206540423004"/>
    <n v="184578.68047713485"/>
    <n v="1.1021421962744693E-2"/>
  </r>
  <r>
    <d v="2013-03-27T00:00:00"/>
    <n v="7383"/>
    <x v="18"/>
    <d v="2013-03-01T00:00:00"/>
    <n v="2"/>
    <n v="1"/>
    <d v="2013-03-26T00:00:00"/>
    <d v="2013-03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83082636257924103"/>
    <n v="0.67741935483870896"/>
    <x v="16"/>
    <n v="0.85451036299309702"/>
    <n v="-2.36840004138562E-2"/>
    <n v="8640.0356505209893"/>
    <x v="17"/>
    <x v="1"/>
    <n v="2013"/>
    <n v="20.1241703553472"/>
    <n v="19.441989572001901"/>
    <n v="-0.68218078334534404"/>
    <n v="172768"/>
    <n v="180287.08443307001"/>
    <n v="3.5088013025567001E-2"/>
    <n v="21.505991562909301"/>
    <n v="0.97647206540423004"/>
    <n v="184631.07222472187"/>
    <n v="1.0734529954231409E-2"/>
  </r>
  <r>
    <d v="2013-03-28T00:00:00"/>
    <n v="2985"/>
    <x v="19"/>
    <d v="2013-03-01T00:00:00"/>
    <n v="3"/>
    <n v="2"/>
    <d v="2013-03-27T00:00:00"/>
    <d v="2013-03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33590907385873398"/>
    <n v="0.67741935483870896"/>
    <x v="17"/>
    <n v="0.39950489081956098"/>
    <n v="-6.35958169608275E-2"/>
    <n v="7471.7483279777598"/>
    <x v="18"/>
    <x v="1"/>
    <n v="2013"/>
    <n v="20.5236752461668"/>
    <n v="19.777898645860599"/>
    <n v="-0.74577660030617199"/>
    <n v="175753"/>
    <n v="179831.97237976699"/>
    <n v="3.7707575190868599E-2"/>
    <n v="21.505991562909301"/>
    <n v="0.97647206540423004"/>
    <n v="184164.9943209826"/>
    <n v="1.3292459232240095E-2"/>
  </r>
  <r>
    <d v="2013-03-29T00:00:00"/>
    <n v="10860"/>
    <x v="20"/>
    <d v="2013-03-01T00:00:00"/>
    <n v="4"/>
    <n v="3"/>
    <d v="2013-03-28T00:00:00"/>
    <d v="2013-04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1.22210135413931"/>
    <n v="0.67741935483870896"/>
    <x v="18"/>
    <n v="0.98231631674244801"/>
    <n v="0.23978503739686599"/>
    <n v="11055.501995542299"/>
    <x v="20"/>
    <x v="1"/>
    <n v="2013"/>
    <n v="21.505991562909301"/>
    <n v="21"/>
    <n v="-0.50599156290930403"/>
    <n v="186613"/>
    <n v="182222.381541279"/>
    <n v="2.4094836329014501E-2"/>
    <n v="21.505991562909301"/>
    <n v="0.97647206540423004"/>
    <n v="186613.00000000009"/>
    <n v="0"/>
  </r>
  <r>
    <d v="2013-04-01T00:00:00"/>
    <n v="23359"/>
    <x v="0"/>
    <d v="2013-04-01T00:00:00"/>
    <n v="0"/>
    <n v="4"/>
    <d v="2013-03-29T00:00:00"/>
    <d v="2013-04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1"/>
    <n v="0"/>
    <n v="0"/>
    <n v="0"/>
    <n v="7434.4545454545396"/>
    <x v="2"/>
    <n v="30"/>
    <n v="163558"/>
    <n v="3.14199244304772"/>
    <n v="0.73333333333333295"/>
    <x v="21"/>
    <n v="3.3615995114612698"/>
    <n v="-0.21960706841354499"/>
    <n v="6948.7754030062697"/>
    <x v="0"/>
    <x v="2"/>
    <n v="2013"/>
    <n v="3.3615995114612698"/>
    <n v="3.14199244304772"/>
    <n v="-0.21960706841354499"/>
    <n v="23359"/>
    <n v="152873.05886613799"/>
    <n v="6.9894206429257505E-2"/>
    <n v="22.854515083680202"/>
    <n v="0.96261066662094896"/>
    <n v="158810.89226111351"/>
    <n v="2.9891575264758385E-2"/>
  </r>
  <r>
    <d v="2013-04-02T00:00:00"/>
    <n v="5321"/>
    <x v="1"/>
    <d v="2013-04-01T00:00:00"/>
    <n v="1"/>
    <n v="0"/>
    <d v="2013-04-01T00:00:00"/>
    <d v="2013-04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71572164002983596"/>
    <n v="0.73333333333333295"/>
    <x v="19"/>
    <n v="0.57401543934963895"/>
    <n v="0.14170620068019699"/>
    <n v="9269.7855061681003"/>
    <x v="21"/>
    <x v="2"/>
    <n v="2013"/>
    <n v="3.9356149508109102"/>
    <n v="3.85771408307756"/>
    <n v="-7.7900867733348297E-2"/>
    <n v="28680"/>
    <n v="160320.56181461399"/>
    <n v="2.0193530690901101E-2"/>
    <n v="22.854515083680202"/>
    <n v="0.96261066662094896"/>
    <n v="166547.66810073607"/>
    <n v="-1.7950825339252297E-2"/>
  </r>
  <r>
    <d v="2013-04-03T00:00:00"/>
    <n v="8454"/>
    <x v="2"/>
    <d v="2013-04-01T00:00:00"/>
    <n v="2"/>
    <n v="1"/>
    <d v="2013-04-02T00:00:00"/>
    <d v="2013-04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1"/>
    <n v="0"/>
    <n v="1"/>
    <n v="7434.4545454545396"/>
    <x v="2"/>
    <n v="30"/>
    <n v="163558"/>
    <n v="1.1371378960368701"/>
    <n v="0.73333333333333295"/>
    <x v="20"/>
    <n v="1.0469354575435601"/>
    <n v="9.0202438493316703E-2"/>
    <n v="8074.9963515761601"/>
    <x v="22"/>
    <x v="2"/>
    <n v="2013"/>
    <n v="4.9825504083544701"/>
    <n v="4.9948519791144399"/>
    <n v="1.23015707599689E-2"/>
    <n v="37134"/>
    <n v="163961.81333763999"/>
    <n v="-2.4628499125514099E-3"/>
    <n v="22.854515083680202"/>
    <n v="0.96261066662094896"/>
    <n v="170330.351639667"/>
    <n v="-3.9760098975160196E-2"/>
  </r>
  <r>
    <d v="2013-04-04T00:00:00"/>
    <n v="2763"/>
    <x v="3"/>
    <d v="2013-04-01T00:00:00"/>
    <n v="3"/>
    <n v="2"/>
    <d v="2013-04-03T00:00:00"/>
    <d v="2013-04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371647978087284"/>
    <n v="0.73333333333333295"/>
    <x v="0"/>
    <n v="0.46475703380699501"/>
    <n v="-9.3109055719711203E-2"/>
    <n v="5945.0418154347299"/>
    <x v="1"/>
    <x v="2"/>
    <n v="2013"/>
    <n v="5.4473074421614696"/>
    <n v="5.3664999572017198"/>
    <n v="-8.0807484959742604E-2"/>
    <n v="39897"/>
    <n v="161131.71678294599"/>
    <n v="1.5057763086590599E-2"/>
    <n v="22.854515083680202"/>
    <n v="0.96261066662094896"/>
    <n v="167390.32962159792"/>
    <n v="-2.289457001644768E-2"/>
  </r>
  <r>
    <d v="2013-04-05T00:00:00"/>
    <n v="5447"/>
    <x v="4"/>
    <d v="2013-04-01T00:00:00"/>
    <n v="4"/>
    <n v="3"/>
    <d v="2013-04-04T00:00:00"/>
    <d v="2013-04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1"/>
    <n v="0"/>
    <n v="7434.4545454545396"/>
    <x v="2"/>
    <n v="30"/>
    <n v="163558"/>
    <n v="0.73266975629440301"/>
    <n v="0.73333333333333295"/>
    <x v="1"/>
    <n v="0.93412901861919695"/>
    <n v="-0.201459262324793"/>
    <n v="5831.1002992408903"/>
    <x v="2"/>
    <x v="2"/>
    <n v="2013"/>
    <n v="6.3814364607806597"/>
    <n v="6.0991697134961296"/>
    <n v="-0.28226674728453599"/>
    <n v="45344"/>
    <n v="156323.424378022"/>
    <n v="4.6279536485096001E-2"/>
    <n v="22.854515083680202"/>
    <n v="0.96261066662094896"/>
    <n v="162395.27547182111"/>
    <n v="7.1598420877745372E-3"/>
  </r>
  <r>
    <d v="2013-04-08T00:00:00"/>
    <n v="11791"/>
    <x v="5"/>
    <d v="2013-04-01T00:00:00"/>
    <n v="0"/>
    <n v="4"/>
    <d v="2013-04-05T00:00:00"/>
    <d v="2013-04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1.5859939593294099"/>
    <n v="0.73333333333333295"/>
    <x v="2"/>
    <n v="1.7357094672246101"/>
    <n v="-0.14971550789520599"/>
    <n v="6793.1875827431404"/>
    <x v="5"/>
    <x v="2"/>
    <n v="2013"/>
    <n v="8.1171459280052805"/>
    <n v="7.6851636728255404"/>
    <n v="-0.43198225517974298"/>
    <n v="57135"/>
    <n v="154853.690096081"/>
    <n v="5.6209896570871699E-2"/>
    <n v="22.854515083680202"/>
    <n v="0.96261066662094896"/>
    <n v="160868.45436656574"/>
    <n v="1.6718912629729576E-2"/>
  </r>
  <r>
    <d v="2013-04-09T00:00:00"/>
    <n v="1614"/>
    <x v="6"/>
    <d v="2013-04-01T00:00:00"/>
    <n v="1"/>
    <n v="0"/>
    <d v="2013-04-08T00:00:00"/>
    <d v="2013-04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217097298817544"/>
    <n v="0.73333333333333295"/>
    <x v="3"/>
    <n v="0.33615353426163902"/>
    <n v="-0.11905623544409499"/>
    <n v="4801.37745255347"/>
    <x v="23"/>
    <x v="2"/>
    <n v="2013"/>
    <n v="8.4532994622669193"/>
    <n v="7.9022609716430798"/>
    <n v="-0.55103849062383703"/>
    <n v="58749"/>
    <n v="152896.27508989201"/>
    <n v="6.97317505206691E-2"/>
    <n v="22.854515083680202"/>
    <n v="0.96261066662094896"/>
    <n v="158835.01024002125"/>
    <n v="2.973519347429554E-2"/>
  </r>
  <r>
    <d v="2013-04-10T00:00:00"/>
    <n v="6972"/>
    <x v="7"/>
    <d v="2013-04-01T00:00:00"/>
    <n v="2"/>
    <n v="1"/>
    <d v="2013-04-09T00:00:00"/>
    <d v="2013-04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93779576663935704"/>
    <n v="0.73333333333333295"/>
    <x v="4"/>
    <n v="0.919762505980531"/>
    <n v="1.8033260658826201E-2"/>
    <n v="7580.2176699596603"/>
    <x v="24"/>
    <x v="2"/>
    <n v="2013"/>
    <n v="9.3730619682474501"/>
    <n v="8.8400567382824402"/>
    <n v="-0.53300522996501098"/>
    <n v="65721"/>
    <n v="154257.16856434499"/>
    <n v="6.02943222815297E-2"/>
    <n v="22.854515083680202"/>
    <n v="0.96261066662094896"/>
    <n v="160248.76298725622"/>
    <n v="2.0650624385830207E-2"/>
  </r>
  <r>
    <d v="2013-04-11T00:00:00"/>
    <n v="2579"/>
    <x v="8"/>
    <d v="2013-04-01T00:00:00"/>
    <n v="3"/>
    <n v="2"/>
    <d v="2013-04-10T00:00:00"/>
    <d v="2013-04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34689834798664698"/>
    <n v="0.73333333333333295"/>
    <x v="5"/>
    <n v="0.46475703380699501"/>
    <n v="-0.117858685820348"/>
    <n v="5549.1360267847103"/>
    <x v="6"/>
    <x v="2"/>
    <n v="2013"/>
    <n v="9.8378190020544505"/>
    <n v="9.1869550862690907"/>
    <n v="-0.65086391578535896"/>
    <n v="68300"/>
    <n v="152737.105621297"/>
    <n v="7.0846532901651604E-2"/>
    <n v="22.854515083680202"/>
    <n v="0.96261066662094896"/>
    <n v="158669.65837543702"/>
    <n v="3.0808294885190879E-2"/>
  </r>
  <r>
    <d v="2013-04-12T00:00:00"/>
    <n v="6622"/>
    <x v="9"/>
    <d v="2013-04-01T00:00:00"/>
    <n v="4"/>
    <n v="3"/>
    <d v="2013-04-11T00:00:00"/>
    <d v="2013-04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89071766590444901"/>
    <n v="0.73333333333333295"/>
    <x v="6"/>
    <n v="0.82376327563989504"/>
    <n v="6.6954390264554797E-2"/>
    <n v="8038.7171846864103"/>
    <x v="7"/>
    <x v="2"/>
    <n v="2013"/>
    <n v="10.661582277694301"/>
    <n v="10.0776727521735"/>
    <n v="-0.583909525520805"/>
    <n v="74922"/>
    <n v="154600.317013775"/>
    <n v="5.7940909561175098E-2"/>
    <n v="22.854515083680202"/>
    <n v="0.96261066662094896"/>
    <n v="160605.23986968666"/>
    <n v="1.8385204198251515E-2"/>
  </r>
  <r>
    <d v="2013-04-15T00:00:00"/>
    <n v="16807"/>
    <x v="10"/>
    <d v="2013-04-01T00:00:00"/>
    <n v="0"/>
    <n v="4"/>
    <d v="2013-04-12T00:00:00"/>
    <d v="2013-04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3-04-15T00:00:00"/>
    <d v="2013-04-01T00:00:00"/>
    <d v="2013-04-03T00:00:00"/>
    <d v="2013-04-05T00:00:00"/>
    <d v="2013-04-03T00:00:00"/>
    <n v="1"/>
    <n v="0"/>
    <n v="0"/>
    <n v="0"/>
    <n v="0"/>
    <n v="7434.4545454545396"/>
    <x v="2"/>
    <n v="30"/>
    <n v="163558"/>
    <n v="2.2606903972902499"/>
    <n v="0.73333333333333295"/>
    <x v="7"/>
    <n v="1.98543633472987"/>
    <n v="0.27525406256038398"/>
    <n v="8465.1417454222501"/>
    <x v="10"/>
    <x v="2"/>
    <n v="2013"/>
    <n v="12.647018612424199"/>
    <n v="12.338363149463699"/>
    <n v="-0.30865546296042001"/>
    <n v="91729"/>
    <n v="159566.302687141"/>
    <n v="2.5015916554039098E-2"/>
    <n v="22.854515083680202"/>
    <n v="0.96261066662094896"/>
    <n v="165764.11234592643"/>
    <n v="-1.3308745268834743E-2"/>
  </r>
  <r>
    <d v="2013-04-16T00:00:00"/>
    <n v="5235"/>
    <x v="11"/>
    <d v="2013-04-01T00:00:00"/>
    <n v="1"/>
    <n v="0"/>
    <d v="2013-04-15T00:00:00"/>
    <d v="2013-04-17T00:00:00"/>
    <n v="0"/>
    <n v="0"/>
    <n v="0"/>
    <n v="0"/>
    <n v="0"/>
    <n v="1"/>
    <n v="0"/>
    <n v="0"/>
    <n v="0"/>
    <n v="1"/>
    <n v="0"/>
    <n v="0"/>
    <n v="0"/>
    <n v="0"/>
    <n v="0"/>
    <n v="1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70415387813497299"/>
    <n v="0.73333333333333295"/>
    <x v="8"/>
    <n v="0.38037257576887801"/>
    <n v="0.32378130236609398"/>
    <n v="13762.8218580639"/>
    <x v="25"/>
    <x v="2"/>
    <n v="2013"/>
    <n v="13.027391188193"/>
    <n v="13.0425170275987"/>
    <n v="1.5125839405675001E-2"/>
    <n v="96964"/>
    <n v="163747.90387298301"/>
    <n v="-1.1597331537820299E-3"/>
    <n v="22.854515083680202"/>
    <n v="0.96261066662094896"/>
    <n v="170108.13359028019"/>
    <n v="-3.8505704883322944E-2"/>
  </r>
  <r>
    <d v="2013-04-17T00:00:00"/>
    <n v="10537"/>
    <x v="12"/>
    <d v="2013-04-01T00:00:00"/>
    <n v="2"/>
    <n v="1"/>
    <d v="2013-04-16T00:00:00"/>
    <d v="2013-04-18T00:00:00"/>
    <n v="0"/>
    <n v="0"/>
    <n v="0"/>
    <n v="0"/>
    <n v="0"/>
    <n v="0"/>
    <n v="1"/>
    <n v="0"/>
    <n v="0"/>
    <n v="0"/>
    <n v="0"/>
    <n v="0"/>
    <n v="0"/>
    <n v="0"/>
    <n v="0"/>
    <n v="0"/>
    <n v="1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1.4173198498391999"/>
    <n v="0.73333333333333295"/>
    <x v="9"/>
    <n v="1.44127604476544"/>
    <n v="-2.3956194926242499E-2"/>
    <n v="7310.8826295068302"/>
    <x v="26"/>
    <x v="2"/>
    <n v="2013"/>
    <n v="14.4686672329585"/>
    <n v="14.459836877437899"/>
    <n v="-8.83035552056732E-3"/>
    <n v="107501"/>
    <n v="163458.17910668699"/>
    <n v="6.1068154471000103E-4"/>
    <n v="22.854515083680202"/>
    <n v="0.96261066662094896"/>
    <n v="169807.15545203252"/>
    <n v="-3.6801484810207508E-2"/>
  </r>
  <r>
    <d v="2013-04-18T00:00:00"/>
    <n v="3647"/>
    <x v="13"/>
    <d v="2013-04-01T00:00:00"/>
    <n v="3"/>
    <n v="2"/>
    <d v="2013-04-17T00:00:00"/>
    <d v="2013-04-19T00:00:00"/>
    <n v="0"/>
    <n v="0"/>
    <n v="0"/>
    <n v="0"/>
    <n v="0"/>
    <n v="0"/>
    <n v="0"/>
    <n v="1"/>
    <n v="0"/>
    <n v="0"/>
    <n v="0"/>
    <n v="0"/>
    <n v="0"/>
    <n v="0"/>
    <n v="0"/>
    <n v="0"/>
    <n v="1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49055380965773598"/>
    <n v="0.73333333333333295"/>
    <x v="10"/>
    <n v="0.98627057259190698"/>
    <n v="-0.495716762934171"/>
    <n v="3697.7682406316999"/>
    <x v="19"/>
    <x v="2"/>
    <n v="2013"/>
    <n v="15.454937805550401"/>
    <n v="14.9503906870957"/>
    <n v="-0.50454711845473899"/>
    <n v="111148"/>
    <n v="158218.430301402"/>
    <n v="3.3748089198112702E-2"/>
    <n v="22.854515083680202"/>
    <n v="0.96261066662094896"/>
    <n v="164363.88644725631"/>
    <n v="-4.9030627388755299E-3"/>
  </r>
  <r>
    <d v="2013-04-19T00:00:00"/>
    <n v="7219"/>
    <x v="14"/>
    <d v="2013-04-01T00:00:00"/>
    <n v="4"/>
    <n v="3"/>
    <d v="2013-04-18T00:00:00"/>
    <d v="2013-04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97101945487227703"/>
    <n v="0.73333333333333295"/>
    <x v="11"/>
    <n v="0.82376327563989404"/>
    <n v="0.14725617923238199"/>
    <n v="8763.4399511101292"/>
    <x v="11"/>
    <x v="2"/>
    <n v="2013"/>
    <n v="16.278701081190299"/>
    <n v="15.9214101419679"/>
    <n v="-0.357290939222357"/>
    <n v="118367"/>
    <n v="159968.16865253099"/>
    <n v="2.24409104492924E-2"/>
    <n v="22.854515083680202"/>
    <n v="0.96261066662094896"/>
    <n v="166181.58742627254"/>
    <n v="-1.5787473611879599E-2"/>
  </r>
  <r>
    <d v="2013-04-22T00:00:00"/>
    <n v="11867"/>
    <x v="15"/>
    <d v="2013-04-01T00:00:00"/>
    <n v="0"/>
    <n v="4"/>
    <d v="2013-04-19T00:00:00"/>
    <d v="2013-04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1.5962166326318401"/>
    <n v="0.73333333333333295"/>
    <x v="12"/>
    <n v="1.7357094672246101"/>
    <n v="-0.13949283459276901"/>
    <n v="6836.9737125275897"/>
    <x v="14"/>
    <x v="2"/>
    <n v="2013"/>
    <n v="18.014410548414901"/>
    <n v="17.517626774599801"/>
    <n v="-0.49678377381512401"/>
    <n v="130234"/>
    <n v="159047.55763724301"/>
    <n v="2.8359079697682001E-2"/>
    <n v="22.854515083680202"/>
    <n v="0.96261066662094896"/>
    <n v="165225.21841104122"/>
    <n v="-1.0090580766512147E-2"/>
  </r>
  <r>
    <d v="2013-04-23T00:00:00"/>
    <n v="1725"/>
    <x v="16"/>
    <d v="2013-04-01T00:00:00"/>
    <n v="1"/>
    <n v="0"/>
    <d v="2013-04-22T00:00:00"/>
    <d v="2013-04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232027782193472"/>
    <n v="0.73333333333333295"/>
    <x v="13"/>
    <n v="0.33615353426163902"/>
    <n v="-0.104125752068167"/>
    <n v="5131.5837085841003"/>
    <x v="27"/>
    <x v="2"/>
    <n v="2013"/>
    <n v="18.350564082676598"/>
    <n v="17.749654556793299"/>
    <n v="-0.60090952588329205"/>
    <n v="131959"/>
    <n v="158202.11231220901"/>
    <n v="3.3854716662826898E-2"/>
    <n v="22.854515083680202"/>
    <n v="0.96261066662094896"/>
    <n v="164346.93464133961"/>
    <n v="-4.8004220039840062E-3"/>
  </r>
  <r>
    <d v="2013-04-24T00:00:00"/>
    <n v="6196"/>
    <x v="17"/>
    <d v="2013-04-01T00:00:00"/>
    <n v="2"/>
    <n v="1"/>
    <d v="2013-04-23T00:00:00"/>
    <d v="2013-04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83341689186710499"/>
    <n v="0.73333333333333295"/>
    <x v="14"/>
    <n v="0.919762505980531"/>
    <n v="-8.6345614113425798E-2"/>
    <n v="6736.5216126032701"/>
    <x v="28"/>
    <x v="2"/>
    <n v="2013"/>
    <n v="19.270326588657099"/>
    <n v="18.583071448660402"/>
    <n v="-0.68725513999671795"/>
    <n v="138155"/>
    <n v="157724.88265917799"/>
    <n v="3.6982860551088403E-2"/>
    <n v="22.854515083680202"/>
    <n v="0.96261066662094896"/>
    <n v="163851.16862754137"/>
    <n v="-1.7892373304201348E-3"/>
  </r>
  <r>
    <d v="2013-04-25T00:00:00"/>
    <n v="1749"/>
    <x v="18"/>
    <d v="2013-04-01T00:00:00"/>
    <n v="3"/>
    <n v="2"/>
    <d v="2013-04-24T00:00:00"/>
    <d v="2013-04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235255994815294"/>
    <n v="0.73333333333333295"/>
    <x v="15"/>
    <n v="0.46475703380699501"/>
    <n v="-0.22950103899169999"/>
    <n v="3763.25665406997"/>
    <x v="15"/>
    <x v="2"/>
    <n v="2013"/>
    <n v="19.735083622464099"/>
    <n v="18.818327443475699"/>
    <n v="-0.91675617898841799"/>
    <n v="139904"/>
    <n v="155960.22083719401"/>
    <n v="4.8716134935055298E-2"/>
    <n v="22.854515083680202"/>
    <n v="0.96261066662094896"/>
    <n v="162017.96452626211"/>
    <n v="9.5053377459772825E-3"/>
  </r>
  <r>
    <d v="2013-04-26T00:00:00"/>
    <n v="6998"/>
    <x v="19"/>
    <d v="2013-04-01T00:00:00"/>
    <n v="4"/>
    <n v="3"/>
    <d v="2013-04-25T00:00:00"/>
    <d v="2013-04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94129299697966395"/>
    <n v="0.73333333333333295"/>
    <x v="16"/>
    <n v="0.82376327563989504"/>
    <n v="0.11752972133976899"/>
    <n v="8495.1589940252998"/>
    <x v="16"/>
    <x v="2"/>
    <n v="2013"/>
    <n v="20.558846898104001"/>
    <n v="19.759620440455301"/>
    <n v="-0.79922645764864997"/>
    <n v="146902"/>
    <n v="157199.672531149"/>
    <n v="4.0447460013570601E-2"/>
    <n v="22.854515083680202"/>
    <n v="0.96261066662094896"/>
    <n v="163305.55850058043"/>
    <n v="1.5458230677352081E-3"/>
  </r>
  <r>
    <d v="2013-04-29T00:00:00"/>
    <n v="12714"/>
    <x v="20"/>
    <d v="2013-04-01T00:00:00"/>
    <n v="0"/>
    <n v="4"/>
    <d v="2013-04-26T00:00:00"/>
    <d v="2013-04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1.71014563641032"/>
    <n v="0.73333333333333295"/>
    <x v="17"/>
    <n v="1.7357094672246101"/>
    <n v="-2.55638308142929E-2"/>
    <n v="7324.9586063095803"/>
    <x v="20"/>
    <x v="2"/>
    <n v="2013"/>
    <n v="22.294556365328599"/>
    <n v="21.469766076865699"/>
    <n v="-0.824790288462942"/>
    <n v="159616"/>
    <n v="157507.14849213001"/>
    <n v="3.8416361198815002E-2"/>
    <n v="22.854515083680202"/>
    <n v="0.96261066662094896"/>
    <n v="163624.97731822182"/>
    <n v="-4.0933431631018369E-4"/>
  </r>
  <r>
    <d v="2013-04-30T00:00:00"/>
    <n v="3942"/>
    <x v="21"/>
    <d v="2013-04-01T00:00:00"/>
    <n v="1"/>
    <n v="0"/>
    <d v="2013-04-29T00:00:00"/>
    <d v="2013-05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53023392313430096"/>
    <n v="0.73333333333333295"/>
    <x v="18"/>
    <n v="0.55995871835162703"/>
    <n v="-2.9724795217325999E-2"/>
    <n v="7039.8046691802901"/>
    <x v="29"/>
    <x v="2"/>
    <n v="2013"/>
    <n v="22.854515083680202"/>
    <n v="22"/>
    <n v="-0.85451508368026896"/>
    <n v="163558"/>
    <n v="157442.675411189"/>
    <n v="3.8841594712739597E-2"/>
    <n v="22.854515083680202"/>
    <n v="0.96261066662094896"/>
    <n v="163558.00000000049"/>
    <n v="-2.9976021664879227E-15"/>
  </r>
  <r>
    <d v="2013-05-01T00:00:00"/>
    <n v="20144"/>
    <x v="0"/>
    <d v="2013-05-01T00:00:00"/>
    <n v="2"/>
    <n v="1"/>
    <d v="2013-04-30T00:00:00"/>
    <d v="2013-05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1"/>
    <n v="0"/>
    <n v="1"/>
    <n v="7370.9090909090901"/>
    <x v="2"/>
    <n v="31"/>
    <n v="162160"/>
    <n v="2.7329057720769598"/>
    <n v="0.70967741935483797"/>
    <x v="21"/>
    <n v="2.6452188259009102"/>
    <n v="8.7686946176043098E-2"/>
    <n v="7615.24899292189"/>
    <x v="0"/>
    <x v="3"/>
    <n v="2013"/>
    <n v="2.6452188259009102"/>
    <n v="2.7329057720769598"/>
    <n v="8.7686946176043001E-2"/>
    <n v="20144"/>
    <n v="167535.47784428101"/>
    <n v="-3.20856090509853E-2"/>
    <n v="21.7232878847846"/>
    <n v="1.0127380402397099"/>
    <n v="165428.24618756038"/>
    <n v="-1.9756276590485511E-2"/>
  </r>
  <r>
    <d v="2013-05-02T00:00:00"/>
    <n v="5745"/>
    <x v="1"/>
    <d v="2013-05-01T00:00:00"/>
    <n v="3"/>
    <n v="2"/>
    <d v="2013-05-01T00:00:00"/>
    <d v="2013-05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77941539220522904"/>
    <n v="0.70967741935483797"/>
    <x v="19"/>
    <n v="0.67501226301569595"/>
    <n v="0.104403129189533"/>
    <n v="8510.95648889923"/>
    <x v="21"/>
    <x v="3"/>
    <n v="2013"/>
    <n v="3.3202310889166098"/>
    <n v="3.5123211642821901"/>
    <n v="0.19209007536557601"/>
    <n v="25889"/>
    <n v="171541.67428323301"/>
    <n v="-5.4690350449439401E-2"/>
    <n v="21.7232878847846"/>
    <n v="1.0127380402397099"/>
    <n v="169384.05339512162"/>
    <n v="-4.264895809447955E-2"/>
  </r>
  <r>
    <d v="2013-05-03T00:00:00"/>
    <n v="7737"/>
    <x v="2"/>
    <d v="2013-05-01T00:00:00"/>
    <n v="4"/>
    <n v="3"/>
    <d v="2013-05-02T00:00:00"/>
    <d v="2013-05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1"/>
    <n v="0"/>
    <n v="7370.9090909090901"/>
    <x v="2"/>
    <n v="31"/>
    <n v="162160"/>
    <n v="1.04966699555994"/>
    <n v="0.70967741935483797"/>
    <x v="20"/>
    <n v="0.90652234273989796"/>
    <n v="0.14314465282004199"/>
    <n v="8534.8144609601895"/>
    <x v="22"/>
    <x v="3"/>
    <n v="2013"/>
    <n v="4.2267534316565101"/>
    <n v="4.5619881598421301"/>
    <n v="0.335234728185618"/>
    <n v="33626"/>
    <n v="175021.32829879099"/>
    <n v="-7.3484348586564302E-2"/>
    <n v="21.7232878847846"/>
    <n v="1.0127380402397099"/>
    <n v="172819.94093691334"/>
    <n v="-6.1682354936139383E-2"/>
  </r>
  <r>
    <d v="2013-05-06T00:00:00"/>
    <n v="11070"/>
    <x v="3"/>
    <d v="2013-05-01T00:00:00"/>
    <n v="0"/>
    <n v="4"/>
    <d v="2013-05-03T00:00:00"/>
    <d v="2013-05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1"/>
    <n v="0"/>
    <n v="0"/>
    <n v="0"/>
    <n v="7370.9090909090901"/>
    <x v="2"/>
    <n v="31"/>
    <n v="162160"/>
    <n v="1.5018500246669899"/>
    <n v="0.70967741935483797"/>
    <x v="0"/>
    <n v="1.7081027913453199"/>
    <n v="-0.20625276667832401"/>
    <n v="6480.8746031502797"/>
    <x v="3"/>
    <x v="3"/>
    <n v="2013"/>
    <n v="5.9348562230018302"/>
    <n v="6.0638381845091196"/>
    <n v="0.12898196150729299"/>
    <n v="44696"/>
    <n v="165684.21593584001"/>
    <n v="-2.1270679985622699E-2"/>
    <n v="21.7232878847846"/>
    <n v="1.0127380402397099"/>
    <n v="163600.26912450485"/>
    <n v="-8.8035865234962207E-3"/>
  </r>
  <r>
    <d v="2013-05-07T00:00:00"/>
    <n v="2334"/>
    <x v="4"/>
    <d v="2013-05-01T00:00:00"/>
    <n v="1"/>
    <n v="0"/>
    <d v="2013-05-06T00:00:00"/>
    <d v="2013-05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31665022200296"/>
    <n v="0.70967741935483797"/>
    <x v="1"/>
    <n v="0.30854685838234103"/>
    <n v="8.1033636206189492E-3"/>
    <n v="7564.4912161373604"/>
    <x v="4"/>
    <x v="3"/>
    <n v="2013"/>
    <n v="6.2434030813841703"/>
    <n v="6.3804884065120797"/>
    <n v="0.13708532512791199"/>
    <n v="47030"/>
    <n v="165720.519164464"/>
    <n v="-2.1485083334372899E-2"/>
    <n v="21.7232878847846"/>
    <n v="1.0127380402397099"/>
    <n v="163636.11573752968"/>
    <n v="-9.0207209507303654E-3"/>
  </r>
  <r>
    <d v="2013-05-08T00:00:00"/>
    <n v="7325"/>
    <x v="5"/>
    <d v="2013-05-01T00:00:00"/>
    <n v="2"/>
    <n v="1"/>
    <d v="2013-05-07T00:00:00"/>
    <d v="2013-05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99377158362111495"/>
    <n v="0.70967741935483797"/>
    <x v="2"/>
    <n v="0.89215583010123201"/>
    <n v="0.101615753519882"/>
    <n v="8210.4490637794006"/>
    <x v="5"/>
    <x v="3"/>
    <n v="2013"/>
    <n v="7.1355589114853997"/>
    <n v="7.3742599901331998"/>
    <n v="0.238701078647795"/>
    <n v="54355"/>
    <n v="167584.62999656799"/>
    <n v="-3.2369495917851897E-2"/>
    <n v="21.7232878847846"/>
    <n v="1.0127380402397099"/>
    <n v="165476.7801127549"/>
    <n v="-2.0043779619683622E-2"/>
  </r>
  <r>
    <d v="2013-05-09T00:00:00"/>
    <n v="1889"/>
    <x v="6"/>
    <d v="2013-05-01T00:00:00"/>
    <n v="3"/>
    <n v="2"/>
    <d v="2013-05-08T00:00:00"/>
    <d v="2013-05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256277750370004"/>
    <n v="0.70967741935483797"/>
    <x v="3"/>
    <n v="0.43715035792769602"/>
    <n v="-0.180872607557691"/>
    <n v="4321.1676846263299"/>
    <x v="23"/>
    <x v="3"/>
    <n v="2013"/>
    <n v="7.5727092694131004"/>
    <n v="7.6305377405032004"/>
    <n v="5.78284710901035E-2"/>
    <n v="56244"/>
    <n v="163398.32363535301"/>
    <n v="-7.57855777098737E-3"/>
    <n v="21.7232878847846"/>
    <n v="1.0127380402397099"/>
    <n v="161343.12837372787"/>
    <n v="5.0629464948761527E-3"/>
  </r>
  <r>
    <d v="2013-05-10T00:00:00"/>
    <n v="6505"/>
    <x v="7"/>
    <d v="2013-05-01T00:00:00"/>
    <n v="4"/>
    <n v="3"/>
    <d v="2013-05-09T00:00:00"/>
    <d v="2013-05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88252343364578101"/>
    <n v="0.70967741935483797"/>
    <x v="4"/>
    <n v="0.79615659976059605"/>
    <n v="8.6366833885185498E-2"/>
    <n v="8170.5031421658095"/>
    <x v="24"/>
    <x v="3"/>
    <n v="2013"/>
    <n v="8.3688658691736997"/>
    <n v="8.5130611741489801"/>
    <n v="0.14419530497528901"/>
    <n v="62749"/>
    <n v="164954.011879306"/>
    <n v="-1.6938126253944401E-2"/>
    <n v="21.7232878847846"/>
    <n v="1.0127380402397099"/>
    <n v="162879.24944565387"/>
    <n v="-4.4158445480426689E-3"/>
  </r>
  <r>
    <d v="2013-05-13T00:00:00"/>
    <n v="12401"/>
    <x v="8"/>
    <d v="2013-05-01T00:00:00"/>
    <n v="0"/>
    <n v="4"/>
    <d v="2013-05-10T00:00:00"/>
    <d v="2013-05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68242476566354"/>
    <n v="0.70967741935483797"/>
    <x v="5"/>
    <n v="1.7081027913453199"/>
    <n v="-2.56780256817776E-2"/>
    <n v="7260.1017121650102"/>
    <x v="8"/>
    <x v="3"/>
    <n v="2013"/>
    <n v="10.076968660519"/>
    <n v="10.1954859398125"/>
    <n v="0.118517279293511"/>
    <n v="75150"/>
    <n v="164067.196763004"/>
    <n v="-1.16244855804971E-2"/>
    <n v="21.7232878847846"/>
    <n v="1.0127380402397099"/>
    <n v="162003.58853328996"/>
    <n v="9.6548149412067907E-4"/>
  </r>
  <r>
    <d v="2013-05-14T00:00:00"/>
    <n v="1808"/>
    <x v="9"/>
    <d v="2013-05-01T00:00:00"/>
    <n v="1"/>
    <n v="0"/>
    <d v="2013-05-13T00:00:00"/>
    <d v="2013-05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24528860384805101"/>
    <n v="0.70967741935483797"/>
    <x v="6"/>
    <n v="0.30854685838234103"/>
    <n v="-6.3258254534289904E-2"/>
    <n v="5859.7258435202803"/>
    <x v="9"/>
    <x v="3"/>
    <n v="2013"/>
    <n v="10.3855155189013"/>
    <n v="10.440774543660501"/>
    <n v="5.5259024759221703E-2"/>
    <n v="76958"/>
    <n v="163022.817395886"/>
    <n v="-5.2926173750944498E-3"/>
    <n v="21.7232878847846"/>
    <n v="1.0127380402397099"/>
    <n v="160972.34518543471"/>
    <n v="7.3780052915124461E-3"/>
  </r>
  <r>
    <d v="2013-05-15T00:00:00"/>
    <n v="9493"/>
    <x v="10"/>
    <d v="2013-05-01T00:00:00"/>
    <n v="2"/>
    <n v="1"/>
    <d v="2013-05-14T00:00:00"/>
    <d v="2013-05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2879008386778401"/>
    <n v="0.70967741935483797"/>
    <x v="7"/>
    <n v="1.0366869529581899"/>
    <n v="0.25121388571965297"/>
    <n v="9157.0555343748092"/>
    <x v="10"/>
    <x v="3"/>
    <n v="2013"/>
    <n v="11.422202471859499"/>
    <n v="11.7286753823384"/>
    <n v="0.30647291047887498"/>
    <n v="86451"/>
    <n v="166510.96885085799"/>
    <n v="-2.6130223617611099E-2"/>
    <n v="21.7232878847846"/>
    <n v="1.0127380402397099"/>
    <n v="164416.62328734741"/>
    <n v="-1.3725031217820094E-2"/>
  </r>
  <r>
    <d v="2013-05-16T00:00:00"/>
    <n v="9998"/>
    <x v="11"/>
    <d v="2013-05-01T00:00:00"/>
    <n v="3"/>
    <n v="2"/>
    <d v="2013-05-15T00:00:00"/>
    <d v="2013-05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3564134188455801"/>
    <n v="0.70967741935483797"/>
    <x v="8"/>
    <n v="1.2002498677742199"/>
    <n v="0.15616355107135599"/>
    <n v="8329.9321819885099"/>
    <x v="25"/>
    <x v="3"/>
    <n v="2013"/>
    <n v="12.6224523396337"/>
    <n v="13.085088801184"/>
    <n v="0.46263646155023203"/>
    <n v="96449"/>
    <n v="168103.46697348301"/>
    <n v="-3.5356004730236999E-2"/>
    <n v="21.7232878847846"/>
    <n v="1.0127380402397099"/>
    <n v="165989.09124979211"/>
    <n v="-2.3068330701502715E-2"/>
  </r>
  <r>
    <d v="2013-05-17T00:00:00"/>
    <n v="5318"/>
    <x v="12"/>
    <d v="2013-05-01T00:00:00"/>
    <n v="4"/>
    <n v="3"/>
    <d v="2013-05-16T00:00:00"/>
    <d v="2013-05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721484953132708"/>
    <n v="0.70967741935483797"/>
    <x v="9"/>
    <n v="0.79615659976059605"/>
    <n v="-7.4671646627887903E-2"/>
    <n v="6679.59042429481"/>
    <x v="26"/>
    <x v="3"/>
    <n v="2013"/>
    <n v="13.4186089393943"/>
    <n v="13.8065737543167"/>
    <n v="0.38796481492234403"/>
    <n v="101767"/>
    <n v="166848.442346889"/>
    <n v="-2.8100006694350501E-2"/>
    <n v="21.7232878847846"/>
    <n v="1.0127380402397099"/>
    <n v="164749.85210133746"/>
    <n v="-1.5719905470655271E-2"/>
  </r>
  <r>
    <d v="2013-05-20T00:00:00"/>
    <n v="10901"/>
    <x v="13"/>
    <d v="2013-05-01T00:00:00"/>
    <n v="0"/>
    <n v="4"/>
    <d v="2013-05-17T00:00:00"/>
    <d v="2013-05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1"/>
    <n v="0"/>
    <n v="0"/>
    <n v="0"/>
    <n v="0"/>
    <n v="7370.9090909090901"/>
    <x v="2"/>
    <n v="31"/>
    <n v="162160"/>
    <n v="1.4789220522940301"/>
    <n v="0.70967741935483797"/>
    <x v="10"/>
    <n v="1.81329853599361"/>
    <n v="-0.33437648369958101"/>
    <n v="6011.6962450569099"/>
    <x v="12"/>
    <x v="3"/>
    <n v="2013"/>
    <n v="15.231907475387899"/>
    <n v="15.285495806610699"/>
    <n v="5.3588331222762499E-2"/>
    <n v="112668"/>
    <n v="162730.505289972"/>
    <n v="-3.5058287870247599E-3"/>
    <n v="21.7232878847846"/>
    <n v="1.0127380402397099"/>
    <n v="160683.70972957253"/>
    <n v="9.1875540645161013E-3"/>
  </r>
  <r>
    <d v="2013-05-21T00:00:00"/>
    <n v="1968"/>
    <x v="14"/>
    <d v="2013-05-01T00:00:00"/>
    <n v="1"/>
    <n v="0"/>
    <d v="2013-05-20T00:00:00"/>
    <d v="2013-05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26699555994079899"/>
    <n v="0.70967741935483797"/>
    <x v="11"/>
    <n v="0.30854685838234103"/>
    <n v="-4.1551298441542102E-2"/>
    <n v="6378.2856526813703"/>
    <x v="13"/>
    <x v="3"/>
    <n v="2013"/>
    <n v="15.540454333770301"/>
    <n v="15.5524913665515"/>
    <n v="1.2037032781220701E-2"/>
    <n v="114636"/>
    <n v="162285.60284235401"/>
    <n v="-7.7396170796850596E-4"/>
    <n v="21.7232878847846"/>
    <n v="1.0127380402397099"/>
    <n v="160244.40318637851"/>
    <n v="1.1954219776359354E-2"/>
  </r>
  <r>
    <d v="2013-05-22T00:00:00"/>
    <n v="8449"/>
    <x v="15"/>
    <d v="2013-05-01T00:00:00"/>
    <n v="2"/>
    <n v="1"/>
    <d v="2013-05-21T00:00:00"/>
    <d v="2013-05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14626295017266"/>
    <n v="0.70967741935483797"/>
    <x v="12"/>
    <n v="0.89215583010123201"/>
    <n v="0.25410712007143599"/>
    <n v="9470.3186539074595"/>
    <x v="14"/>
    <x v="3"/>
    <n v="2013"/>
    <n v="16.432610163871502"/>
    <n v="16.698754316724202"/>
    <n v="0.26614415285265702"/>
    <n v="123085"/>
    <n v="164786.359135657"/>
    <n v="-1.5937964461583101E-2"/>
    <n v="21.7232878847846"/>
    <n v="1.0127380402397099"/>
    <n v="162713.70540861122"/>
    <n v="-3.4029426545276742E-3"/>
  </r>
  <r>
    <d v="2013-05-23T00:00:00"/>
    <n v="2253"/>
    <x v="16"/>
    <d v="2013-05-01T00:00:00"/>
    <n v="3"/>
    <n v="2"/>
    <d v="2013-05-22T00:00:00"/>
    <d v="2013-05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30566107548100602"/>
    <n v="0.70967741935483797"/>
    <x v="13"/>
    <n v="0.43715035792769602"/>
    <n v="-0.13148928244669"/>
    <n v="5153.8331357666102"/>
    <x v="27"/>
    <x v="3"/>
    <n v="2013"/>
    <n v="16.869760521799201"/>
    <n v="17.0044153922052"/>
    <n v="0.13465487040596699"/>
    <n v="125338"/>
    <n v="163454.36536795"/>
    <n v="-7.9188179834570604E-3"/>
    <n v="21.7232878847846"/>
    <n v="1.0127380402397099"/>
    <n v="161398.46522330891"/>
    <n v="4.7183520341251839E-3"/>
  </r>
  <r>
    <d v="2013-05-24T00:00:00"/>
    <n v="6878"/>
    <x v="17"/>
    <d v="2013-05-01T00:00:00"/>
    <n v="4"/>
    <n v="3"/>
    <d v="2013-05-23T00:00:00"/>
    <d v="2013-05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93312777503699995"/>
    <n v="0.70967741935483797"/>
    <x v="14"/>
    <n v="0.79615659976059605"/>
    <n v="0.13697117527640401"/>
    <n v="8639.0039372507999"/>
    <x v="28"/>
    <x v="3"/>
    <n v="2013"/>
    <n v="17.665917121559801"/>
    <n v="17.9375431672422"/>
    <n v="0.27162604568237098"/>
    <n v="132216"/>
    <n v="164653.325382699"/>
    <n v="-1.51428789968527E-2"/>
    <n v="21.7232878847846"/>
    <n v="1.0127380402397099"/>
    <n v="162582.34493070643"/>
    <n v="-2.5977293591529227E-3"/>
  </r>
  <r>
    <d v="2013-05-28T00:00:00"/>
    <n v="13426"/>
    <x v="18"/>
    <d v="2013-05-01T00:00:00"/>
    <n v="1"/>
    <n v="4"/>
    <d v="2013-05-24T00:00:00"/>
    <d v="2013-05-29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8214849531327"/>
    <n v="0.70967741935483797"/>
    <x v="15"/>
    <n v="1.7081027913453199"/>
    <n v="0.113382161787388"/>
    <n v="7860.1826939381899"/>
    <x v="18"/>
    <x v="3"/>
    <n v="2013"/>
    <n v="19.374019912905101"/>
    <n v="19.7590281203749"/>
    <n v="0.385008207469759"/>
    <n v="145642"/>
    <n v="165382.50783285801"/>
    <n v="-1.9485179388593E-2"/>
    <n v="21.7232878847846"/>
    <n v="1.0127380402397099"/>
    <n v="163302.35585276733"/>
    <n v="-6.995342148017003E-3"/>
  </r>
  <r>
    <d v="2013-05-29T00:00:00"/>
    <n v="2838"/>
    <x v="19"/>
    <d v="2013-05-01T00:00:00"/>
    <n v="2"/>
    <n v="1"/>
    <d v="2013-05-28T00:00:00"/>
    <d v="2013-05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38502713369511499"/>
    <n v="0.70967741935483797"/>
    <x v="16"/>
    <n v="0.89215583010123201"/>
    <n v="-0.50712869640611602"/>
    <n v="3181.0586270315198"/>
    <x v="20"/>
    <x v="3"/>
    <n v="2013"/>
    <n v="20.2661757430064"/>
    <n v="20.14405525407"/>
    <n v="-0.12212048893635601"/>
    <n v="148480"/>
    <n v="161182.85173399001"/>
    <n v="6.0623587155661501E-3"/>
    <n v="21.7232878847846"/>
    <n v="1.0127380402397099"/>
    <n v="159155.52228673029"/>
    <n v="1.8877621524542088E-2"/>
  </r>
  <r>
    <d v="2013-05-30T00:00:00"/>
    <n v="5715"/>
    <x v="20"/>
    <d v="2013-05-01T00:00:00"/>
    <n v="3"/>
    <n v="2"/>
    <d v="2013-05-29T00:00:00"/>
    <d v="2013-05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775345337937839"/>
    <n v="0.70967741935483797"/>
    <x v="17"/>
    <n v="0.43715035792769602"/>
    <n v="0.33819498001014198"/>
    <n v="13073.305091392"/>
    <x v="29"/>
    <x v="3"/>
    <n v="2013"/>
    <n v="20.703326100934099"/>
    <n v="20.919400592007801"/>
    <n v="0.21607449107378299"/>
    <n v="154195"/>
    <n v="163852.41595778801"/>
    <n v="-1.0328904507728999E-2"/>
    <n v="21.7232878847846"/>
    <n v="1.0127380402397099"/>
    <n v="161791.50920311612"/>
    <n v="2.2775657307285702E-3"/>
  </r>
  <r>
    <d v="2013-05-31T00:00:00"/>
    <n v="7965"/>
    <x v="21"/>
    <d v="2013-05-01T00:00:00"/>
    <n v="4"/>
    <n v="3"/>
    <d v="2013-05-30T00:00:00"/>
    <d v="2013-06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0805994079921"/>
    <n v="0.70967741935483797"/>
    <x v="18"/>
    <n v="1.0199617838505799"/>
    <n v="6.0637624141522899E-2"/>
    <n v="7809.1161121060204"/>
    <x v="30"/>
    <x v="3"/>
    <n v="2013"/>
    <n v="21.7232878847846"/>
    <n v="22"/>
    <n v="0.27671211521530698"/>
    <n v="162160"/>
    <n v="164225.60060527199"/>
    <n v="-1.2577823418877501E-2"/>
    <n v="21.7232878847846"/>
    <n v="1.0127380402397099"/>
    <n v="162160.00000000154"/>
    <n v="-9.5479180117763462E-15"/>
  </r>
  <r>
    <d v="2013-06-03T00:00:00"/>
    <n v="25738"/>
    <x v="0"/>
    <d v="2013-06-01T00:00:00"/>
    <n v="0"/>
    <n v="4"/>
    <d v="2013-05-31T00:00:00"/>
    <d v="2013-06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1"/>
    <n v="0"/>
    <n v="0"/>
    <n v="0"/>
    <n v="7539.15"/>
    <x v="3"/>
    <n v="30"/>
    <n v="150783"/>
    <n v="3.41391270899239"/>
    <n v="0.66666666666666596"/>
    <x v="20"/>
    <n v="3.2837988794377901"/>
    <n v="0.13011382955459899"/>
    <n v="7837.8734340778201"/>
    <x v="22"/>
    <x v="4"/>
    <n v="2013"/>
    <n v="3.2837988794377901"/>
    <n v="3.41391270899239"/>
    <n v="0.13011382955459899"/>
    <n v="25738"/>
    <n v="156757.468681556"/>
    <n v="-3.81128167723426E-2"/>
    <n v="19.6655923423404"/>
    <n v="1.0170047081134399"/>
    <n v="154136.42378543576"/>
    <n v="-2.1756205983498589E-2"/>
  </r>
  <r>
    <d v="2013-06-04T00:00:00"/>
    <n v="2510"/>
    <x v="1"/>
    <d v="2013-06-01T00:00:00"/>
    <n v="1"/>
    <n v="0"/>
    <d v="2013-06-03T00:00:00"/>
    <d v="2013-06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33292877844319302"/>
    <n v="0.66666666666666596"/>
    <x v="0"/>
    <n v="0.49621480732616102"/>
    <n v="-0.163286028882967"/>
    <n v="5058.2932289446599"/>
    <x v="1"/>
    <x v="4"/>
    <n v="2013"/>
    <n v="3.78001368676395"/>
    <n v="3.7468414874355802"/>
    <n v="-3.3172199328368401E-2"/>
    <n v="28248"/>
    <n v="149459.77629082499"/>
    <n v="8.8533767546894408E-3"/>
    <n v="19.6655923423404"/>
    <n v="1.0170047081134399"/>
    <n v="146960.75160564022"/>
    <n v="2.6008633955659999E-2"/>
  </r>
  <r>
    <d v="2013-06-05T00:00:00"/>
    <n v="9059"/>
    <x v="2"/>
    <d v="2013-06-01T00:00:00"/>
    <n v="2"/>
    <n v="1"/>
    <d v="2013-06-04T00:00:00"/>
    <d v="2013-06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1"/>
    <n v="0"/>
    <n v="1"/>
    <n v="7539.15"/>
    <x v="3"/>
    <n v="30"/>
    <n v="150783"/>
    <n v="1.2015943441899899"/>
    <n v="0.66666666666666596"/>
    <x v="1"/>
    <n v="0.96913482552008401"/>
    <n v="0.23245951866990999"/>
    <n v="9347.51260758635"/>
    <x v="2"/>
    <x v="4"/>
    <n v="2013"/>
    <n v="4.74914851228404"/>
    <n v="4.9484358316255799"/>
    <n v="0.19928731934154101"/>
    <n v="37307"/>
    <n v="157110.26893980001"/>
    <n v="-4.0272790457924201E-2"/>
    <n v="19.6655923423404"/>
    <n v="1.0170047081134399"/>
    <n v="154483.32508828084"/>
    <n v="-2.3952909391134924E-2"/>
  </r>
  <r>
    <d v="2013-06-06T00:00:00"/>
    <n v="2384"/>
    <x v="3"/>
    <d v="2013-06-01T00:00:00"/>
    <n v="3"/>
    <n v="2"/>
    <d v="2013-06-05T00:00:00"/>
    <d v="2013-06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31621601904724"/>
    <n v="0.66666666666666596"/>
    <x v="2"/>
    <n v="0.38695640178351698"/>
    <n v="-7.0740382736276905E-2"/>
    <n v="6160.9007862692697"/>
    <x v="3"/>
    <x v="4"/>
    <n v="2013"/>
    <n v="5.1361049140675501"/>
    <n v="5.2646518506728199"/>
    <n v="0.12854693660526501"/>
    <n v="39691"/>
    <n v="154556.8116854"/>
    <n v="-2.44169871534499E-2"/>
    <n v="19.6655923423404"/>
    <n v="1.0170047081134399"/>
    <n v="151972.56261684981"/>
    <n v="-7.8274827795653534E-3"/>
  </r>
  <r>
    <d v="2013-06-07T00:00:00"/>
    <n v="6506"/>
    <x v="4"/>
    <d v="2013-06-01T00:00:00"/>
    <n v="4"/>
    <n v="3"/>
    <d v="2013-06-06T00:00:00"/>
    <d v="2013-06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1"/>
    <n v="0"/>
    <n v="7539.15"/>
    <x v="3"/>
    <n v="30"/>
    <n v="150783"/>
    <n v="0.86296200500056297"/>
    <n v="0.66666666666666596"/>
    <x v="3"/>
    <n v="0.85632838659571797"/>
    <n v="6.6336184048448998E-3"/>
    <n v="7597.5526466712199"/>
    <x v="4"/>
    <x v="4"/>
    <n v="2013"/>
    <n v="5.9924333006632704"/>
    <n v="6.1276138556733803"/>
    <n v="0.135180555010109"/>
    <n v="46197"/>
    <n v="154184.444555725"/>
    <n v="-2.2060880171969201E-2"/>
    <n v="19.6655923423404"/>
    <n v="1.0170047081134399"/>
    <n v="151606.42160815583"/>
    <n v="-5.4313108865801096E-3"/>
  </r>
  <r>
    <d v="2013-06-10T00:00:00"/>
    <n v="12760"/>
    <x v="5"/>
    <d v="2013-06-01T00:00:00"/>
    <n v="0"/>
    <n v="4"/>
    <d v="2013-06-07T00:00:00"/>
    <d v="2013-06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1.69249849120922"/>
    <n v="0.66666666666666596"/>
    <x v="4"/>
    <n v="1.65790883520114"/>
    <n v="3.4589656008081102E-2"/>
    <n v="7696.4424877149104"/>
    <x v="24"/>
    <x v="4"/>
    <n v="2013"/>
    <n v="7.6503421358644097"/>
    <n v="7.8201123468825999"/>
    <n v="0.16977021101819001"/>
    <n v="58957"/>
    <n v="154129.0544997"/>
    <n v="-2.1709433763552902E-2"/>
    <n v="19.6655923423404"/>
    <n v="1.0170047081134399"/>
    <n v="151551.95769507525"/>
    <n v="-5.0738882345710001E-3"/>
  </r>
  <r>
    <d v="2013-06-11T00:00:00"/>
    <n v="2382"/>
    <x v="6"/>
    <d v="2013-06-01T00:00:00"/>
    <n v="1"/>
    <n v="0"/>
    <d v="2013-06-10T00:00:00"/>
    <d v="2013-06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31595073715206601"/>
    <n v="0.66666666666666596"/>
    <x v="5"/>
    <n v="0.25835290223816099"/>
    <n v="5.7597834913904702E-2"/>
    <n v="9219.9467447985608"/>
    <x v="6"/>
    <x v="4"/>
    <n v="2013"/>
    <n v="7.9086950381025698"/>
    <n v="8.1360630840346708"/>
    <n v="0.227368045932095"/>
    <n v="61339"/>
    <n v="155117.87900400799"/>
    <n v="-2.7945708333832399E-2"/>
    <n v="19.6655923423404"/>
    <n v="1.0170047081134399"/>
    <n v="152524.24867506765"/>
    <n v="-1.1416208833633701E-2"/>
  </r>
  <r>
    <d v="2013-06-12T00:00:00"/>
    <n v="6456"/>
    <x v="7"/>
    <d v="2013-06-01T00:00:00"/>
    <n v="2"/>
    <n v="1"/>
    <d v="2013-06-11T00:00:00"/>
    <d v="2013-06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856329957621217"/>
    <n v="0.66666666666666596"/>
    <x v="6"/>
    <n v="0.84196187395705202"/>
    <n v="1.4368083664164401E-2"/>
    <n v="7667.8056331198004"/>
    <x v="7"/>
    <x v="4"/>
    <n v="2013"/>
    <n v="8.7506569120596307"/>
    <n v="8.9923930416558893"/>
    <n v="0.24173612959625801"/>
    <n v="67795"/>
    <n v="154948.36714845701"/>
    <n v="-2.6882291340742399E-2"/>
    <n v="19.6655923423404"/>
    <n v="1.0170047081134399"/>
    <n v="152357.57112264395"/>
    <n v="-1.0334708744972443E-2"/>
  </r>
  <r>
    <d v="2013-06-13T00:00:00"/>
    <n v="2926"/>
    <x v="8"/>
    <d v="2013-06-01T00:00:00"/>
    <n v="3"/>
    <n v="2"/>
    <d v="2013-06-12T00:00:00"/>
    <d v="2013-06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388107412639355"/>
    <n v="0.66666666666666596"/>
    <x v="7"/>
    <n v="0.38695640178351698"/>
    <n v="1.1510108558389499E-3"/>
    <n v="7561.5753777784803"/>
    <x v="8"/>
    <x v="4"/>
    <n v="2013"/>
    <n v="9.1376133138431399"/>
    <n v="9.3805004542952393"/>
    <n v="0.242887140452099"/>
    <n v="70721"/>
    <n v="154790.96689911399"/>
    <n v="-2.58927699684596E-2"/>
    <n v="19.6655923423404"/>
    <n v="1.0170047081134399"/>
    <n v="152202.80266573603"/>
    <n v="-9.3283608505827509E-3"/>
  </r>
  <r>
    <d v="2013-06-14T00:00:00"/>
    <n v="6870"/>
    <x v="9"/>
    <d v="2013-06-01T00:00:00"/>
    <n v="4"/>
    <n v="3"/>
    <d v="2013-06-13T00:00:00"/>
    <d v="2013-06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91124330992220604"/>
    <n v="0.66666666666666596"/>
    <x v="8"/>
    <n v="1.50906215346294"/>
    <n v="-0.597818843540741"/>
    <n v="4552.4963860732596"/>
    <x v="9"/>
    <x v="4"/>
    <n v="2013"/>
    <n v="10.646675467306"/>
    <n v="10.291743764217401"/>
    <n v="-0.35493170308864203"/>
    <n v="77591"/>
    <n v="145756.29780069299"/>
    <n v="3.44870326370421E-2"/>
    <n v="19.6655923423404"/>
    <n v="1.0170047081134399"/>
    <n v="143319.19669386253"/>
    <n v="5.2078182674164308E-2"/>
  </r>
  <r>
    <d v="2013-06-17T00:00:00"/>
    <n v="22366"/>
    <x v="10"/>
    <d v="2013-06-01T00:00:00"/>
    <n v="0"/>
    <n v="4"/>
    <d v="2013-06-14T00:00:00"/>
    <d v="2013-06-18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3-06-17T00:00:00"/>
    <d v="2013-06-03T00:00:00"/>
    <d v="2013-06-05T00:00:00"/>
    <d v="2013-06-07T00:00:00"/>
    <d v="2013-06-05T00:00:00"/>
    <n v="1"/>
    <n v="0"/>
    <n v="0"/>
    <n v="0"/>
    <n v="0"/>
    <n v="7539.15"/>
    <x v="3"/>
    <n v="30"/>
    <n v="150783"/>
    <n v="2.9666474337292601"/>
    <n v="0.66666666666666596"/>
    <x v="9"/>
    <n v="2.6707352125529198"/>
    <n v="0.29591222117633997"/>
    <n v="8374.4730270810305"/>
    <x v="26"/>
    <x v="4"/>
    <n v="2013"/>
    <n v="13.317410679859"/>
    <n v="13.2583911979467"/>
    <n v="-5.90194819123031E-2"/>
    <n v="99957"/>
    <n v="150114.76690611101"/>
    <n v="4.4514814075966502E-3"/>
    <n v="19.6655923423404"/>
    <n v="1.0170047081134399"/>
    <n v="147604.79052705396"/>
    <n v="2.1531885663043759E-2"/>
  </r>
  <r>
    <d v="2013-06-18T00:00:00"/>
    <n v="1748"/>
    <x v="11"/>
    <d v="2013-06-01T00:00:00"/>
    <n v="1"/>
    <n v="0"/>
    <d v="2013-06-17T00:00:00"/>
    <d v="2013-06-1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231856376381952"/>
    <n v="0.66666666666666596"/>
    <x v="10"/>
    <n v="0.25835290223816099"/>
    <n v="-2.64965258562085E-2"/>
    <n v="6765.93908896217"/>
    <x v="19"/>
    <x v="4"/>
    <n v="2013"/>
    <n v="13.5757635820971"/>
    <n v="13.490247574328601"/>
    <n v="-8.5516007768511301E-2"/>
    <n v="101705"/>
    <n v="149833.19263768199"/>
    <n v="6.3390984707534202E-3"/>
    <n v="19.6655923423404"/>
    <n v="1.0170047081134399"/>
    <n v="147327.92428820342"/>
    <n v="2.3451601103384512E-2"/>
  </r>
  <r>
    <d v="2013-06-19T00:00:00"/>
    <n v="8141"/>
    <x v="12"/>
    <d v="2013-06-01T00:00:00"/>
    <n v="2"/>
    <n v="1"/>
    <d v="2013-06-18T00:00:00"/>
    <d v="2013-06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1.0798299543051899"/>
    <n v="0.66666666666666596"/>
    <x v="11"/>
    <n v="0.84196187395705202"/>
    <n v="0.23786808034814"/>
    <n v="9669.0839001283002"/>
    <x v="11"/>
    <x v="4"/>
    <n v="2013"/>
    <n v="14.4177254560542"/>
    <n v="14.570077528633799"/>
    <n v="0.15235207257962899"/>
    <n v="109846"/>
    <n v="152376.32362304899"/>
    <n v="-1.04565039053649E-2"/>
    <n v="19.6655923423404"/>
    <n v="1.0170047081134399"/>
    <n v="149828.5331497732"/>
    <n v="6.3703944112747379E-3"/>
  </r>
  <r>
    <d v="2013-06-20T00:00:00"/>
    <n v="2020"/>
    <x v="13"/>
    <d v="2013-06-01T00:00:00"/>
    <n v="3"/>
    <n v="2"/>
    <d v="2013-06-19T00:00:00"/>
    <d v="2013-06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267934714125597"/>
    <n v="0.66666666666666596"/>
    <x v="12"/>
    <n v="0.38695640178351698"/>
    <n v="-0.119021687657919"/>
    <n v="5220.2263373590304"/>
    <x v="12"/>
    <x v="4"/>
    <n v="2013"/>
    <n v="14.8046818578377"/>
    <n v="14.838012242759399"/>
    <n v="3.33303849217099E-2"/>
    <n v="111866"/>
    <n v="151122.463926203"/>
    <n v="-2.2462836919394601E-3"/>
    <n v="19.6655923423404"/>
    <n v="1.0170047081134399"/>
    <n v="148595.63846713974"/>
    <n v="1.4720227022975374E-2"/>
  </r>
  <r>
    <d v="2013-06-21T00:00:00"/>
    <n v="7109"/>
    <x v="14"/>
    <d v="2013-06-01T00:00:00"/>
    <n v="4"/>
    <n v="3"/>
    <d v="2013-06-20T00:00:00"/>
    <d v="2013-06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94294449639548195"/>
    <n v="0.66666666666666596"/>
    <x v="13"/>
    <n v="0.74596264361641595"/>
    <n v="0.19698185277906499"/>
    <n v="9529.9678353002491"/>
    <x v="13"/>
    <x v="4"/>
    <n v="2013"/>
    <n v="15.5506445014541"/>
    <n v="15.780956739154901"/>
    <n v="0.230312237700776"/>
    <n v="118975"/>
    <n v="153016.16597160901"/>
    <n v="-1.45943139891725E-2"/>
    <n v="19.6655923423404"/>
    <n v="1.0170047081134399"/>
    <n v="150457.67708928027"/>
    <n v="2.1622220747612442E-3"/>
  </r>
  <r>
    <d v="2013-06-24T00:00:00"/>
    <n v="12666"/>
    <x v="15"/>
    <d v="2013-06-01T00:00:00"/>
    <n v="0"/>
    <n v="4"/>
    <d v="2013-06-21T00:00:00"/>
    <d v="2013-06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1.68003024213605"/>
    <n v="0.66666666666666596"/>
    <x v="14"/>
    <n v="1.65790883520114"/>
    <n v="2.2121406934909701E-2"/>
    <n v="7639.7445571627804"/>
    <x v="28"/>
    <x v="4"/>
    <n v="2013"/>
    <n v="17.208553336655299"/>
    <n v="17.460986981290901"/>
    <n v="0.25243364463568602"/>
    <n v="131641"/>
    <n v="152994.84788136801"/>
    <n v="-1.4457008925449599E-2"/>
    <n v="19.6655923423404"/>
    <n v="1.0170047081134399"/>
    <n v="150436.71544567062"/>
    <n v="2.3018619710188926E-3"/>
  </r>
  <r>
    <d v="2013-06-25T00:00:00"/>
    <n v="1890"/>
    <x v="16"/>
    <d v="2013-06-01T00:00:00"/>
    <n v="1"/>
    <n v="0"/>
    <d v="2013-06-24T00:00:00"/>
    <d v="2013-06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25069139093929599"/>
    <n v="0.66666666666666596"/>
    <x v="15"/>
    <n v="0.25835290223816099"/>
    <n v="-7.6615112988646901E-3"/>
    <n v="7315.5748730769401"/>
    <x v="15"/>
    <x v="4"/>
    <n v="2013"/>
    <n v="17.466906238893401"/>
    <n v="17.7116783722302"/>
    <n v="0.24477213333681999"/>
    <n v="133531"/>
    <n v="152895.99448661"/>
    <n v="-1.38198158408628E-2"/>
    <n v="19.6655923423404"/>
    <n v="1.0170047081134399"/>
    <n v="150339.51491752255"/>
    <n v="2.9498903380176245E-3"/>
  </r>
  <r>
    <d v="2013-06-26T00:00:00"/>
    <n v="7117"/>
    <x v="17"/>
    <d v="2013-06-01T00:00:00"/>
    <n v="2"/>
    <n v="1"/>
    <d v="2013-06-25T00:00:00"/>
    <d v="2013-06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94400562397617704"/>
    <n v="0.66666666666666596"/>
    <x v="16"/>
    <n v="0.84196187395705202"/>
    <n v="0.102043750019124"/>
    <n v="8452.8768108602308"/>
    <x v="16"/>
    <x v="4"/>
    <n v="2013"/>
    <n v="18.308868112850501"/>
    <n v="18.655683996206399"/>
    <n v="0.34681588335594699"/>
    <n v="140648"/>
    <n v="153639.208205648"/>
    <n v="-1.8590360097569699E-2"/>
    <n v="19.6655923423404"/>
    <n v="1.0170047081134399"/>
    <n v="151070.30181861387"/>
    <n v="-1.9017756313138845E-3"/>
  </r>
  <r>
    <d v="2013-06-27T00:00:00"/>
    <n v="2445"/>
    <x v="18"/>
    <d v="2013-06-01T00:00:00"/>
    <n v="3"/>
    <n v="2"/>
    <d v="2013-06-26T00:00:00"/>
    <d v="2013-06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32430711685004199"/>
    <n v="0.66666666666666596"/>
    <x v="17"/>
    <n v="0.38695640178351698"/>
    <n v="-6.26492849334742E-2"/>
    <n v="6318.54128457566"/>
    <x v="17"/>
    <x v="4"/>
    <n v="2013"/>
    <n v="18.695824514634001"/>
    <n v="18.979991113056499"/>
    <n v="0.28416659842247299"/>
    <n v="143093"/>
    <n v="153074.82148005199"/>
    <n v="-1.49719036605339E-2"/>
    <n v="19.6655923423404"/>
    <n v="1.0170047081134399"/>
    <n v="150515.35185516434"/>
    <n v="1.7782116012539095E-3"/>
  </r>
  <r>
    <d v="2013-06-28T00:00:00"/>
    <n v="7690"/>
    <x v="19"/>
    <d v="2013-06-01T00:00:00"/>
    <n v="4"/>
    <n v="3"/>
    <d v="2013-06-27T00:00:00"/>
    <d v="2013-07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1.02000888694348"/>
    <n v="0.66666666666666596"/>
    <x v="18"/>
    <n v="0.96976782770640402"/>
    <n v="5.0241059237084398E-2"/>
    <n v="7929.7330559909396"/>
    <x v="18"/>
    <x v="4"/>
    <n v="2013"/>
    <n v="19.6655923423404"/>
    <n v="20"/>
    <n v="0.33440765765955399"/>
    <n v="150783"/>
    <n v="153347.02090346999"/>
    <n v="-1.67203828829776E-2"/>
    <n v="19.6655923423404"/>
    <n v="1.0170047081134399"/>
    <n v="150783.00000000151"/>
    <n v="-9.9920072216264089E-15"/>
  </r>
  <r>
    <d v="2013-07-01T00:00:00"/>
    <n v="24959"/>
    <x v="0"/>
    <d v="2013-07-01T00:00:00"/>
    <n v="0"/>
    <n v="4"/>
    <d v="2013-06-28T00:00:00"/>
    <d v="2013-07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1"/>
    <n v="0"/>
    <n v="0"/>
    <n v="0"/>
    <n v="7509.7727272727197"/>
    <x v="2"/>
    <n v="31"/>
    <n v="165215"/>
    <n v="3.3235359985473401"/>
    <n v="0.70967741935483797"/>
    <x v="21"/>
    <n v="3.3339928355819701"/>
    <n v="-1.0456837034626E-2"/>
    <n v="7486.2188465510599"/>
    <x v="0"/>
    <x v="5"/>
    <n v="2013"/>
    <n v="3.3339928355819701"/>
    <n v="3.3235359985473401"/>
    <n v="-1.0456837034626E-2"/>
    <n v="24959"/>
    <n v="164696.81462412301"/>
    <n v="3.1462987129360302E-3"/>
    <n v="22.506630576824001"/>
    <n v="0.977489719081018"/>
    <n v="168489.56199658292"/>
    <n v="-1.9434806273930127E-2"/>
  </r>
  <r>
    <d v="2013-07-02T00:00:00"/>
    <n v="4846"/>
    <x v="1"/>
    <d v="2013-07-01T00:00:00"/>
    <n v="1"/>
    <n v="0"/>
    <d v="2013-07-01T00:00:00"/>
    <d v="2013-07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64529249765457097"/>
    <n v="0.70967741935483797"/>
    <x v="19"/>
    <n v="0.54640876347033995"/>
    <n v="9.8883734184230507E-2"/>
    <n v="8868.8182254292096"/>
    <x v="21"/>
    <x v="5"/>
    <n v="2013"/>
    <n v="3.88040159905231"/>
    <n v="3.96882849620191"/>
    <n v="8.84268971496045E-2"/>
    <n v="29805"/>
    <n v="168979.93242764799"/>
    <n v="-2.22803523090572E-2"/>
    <n v="22.506630576824001"/>
    <n v="0.977489719081018"/>
    <n v="172871.31427480845"/>
    <n v="-4.4289096238589565E-2"/>
  </r>
  <r>
    <d v="2013-07-03T00:00:00"/>
    <n v="9190"/>
    <x v="2"/>
    <d v="2013-07-01T00:00:00"/>
    <n v="2"/>
    <n v="1"/>
    <d v="2013-07-02T00:00:00"/>
    <d v="2013-07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1"/>
    <n v="0"/>
    <n v="1"/>
    <n v="7509.7727272727197"/>
    <x v="2"/>
    <n v="31"/>
    <n v="165215"/>
    <n v="1.22373876464001"/>
    <n v="0.70967741935483797"/>
    <x v="20"/>
    <n v="1.01932878166426"/>
    <n v="0.20440998297575"/>
    <n v="9015.73679200486"/>
    <x v="22"/>
    <x v="5"/>
    <n v="2013"/>
    <n v="4.8997303807165702"/>
    <n v="5.1925672608419298"/>
    <n v="0.29283688012535403"/>
    <n v="38995"/>
    <n v="175089.22600645901"/>
    <n v="-5.6395394689191303E-2"/>
    <n v="22.506630576824001"/>
    <n v="0.977489719081018"/>
    <n v="179121.29671406557"/>
    <n v="-7.7636199431184494E-2"/>
  </r>
  <r>
    <d v="2013-07-05T00:00:00"/>
    <n v="7184"/>
    <x v="3"/>
    <d v="2013-07-01T00:00:00"/>
    <n v="4"/>
    <n v="2"/>
    <d v="2013-07-03T00:00:00"/>
    <d v="2013-07-08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1"/>
    <n v="0"/>
    <n v="7509.7727272727197"/>
    <x v="2"/>
    <n v="31"/>
    <n v="165215"/>
    <n v="0.95662016160760199"/>
    <n v="0.70967741935483797"/>
    <x v="0"/>
    <n v="1.0351258422852501"/>
    <n v="-7.8505680677651707E-2"/>
    <n v="6940.2189632710097"/>
    <x v="2"/>
    <x v="5"/>
    <n v="2013"/>
    <n v="5.9348562230018302"/>
    <n v="6.14918742244953"/>
    <n v="0.21433119944770301"/>
    <n v="46179"/>
    <n v="171181.56899277601"/>
    <n v="-3.4855206830290898E-2"/>
    <n v="22.506630576824001"/>
    <n v="0.977489719081018"/>
    <n v="175123.65158552513"/>
    <n v="-5.6580887252034251E-2"/>
  </r>
  <r>
    <d v="2013-07-08T00:00:00"/>
    <n v="12586"/>
    <x v="4"/>
    <d v="2013-07-01T00:00:00"/>
    <n v="0"/>
    <n v="4"/>
    <d v="2013-07-05T00:00:00"/>
    <d v="2013-07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6759495203220001"/>
    <n v="0.70967741935483797"/>
    <x v="1"/>
    <n v="1.7081027913453199"/>
    <n v="-3.2153271023315097E-2"/>
    <n v="7368.4090113143202"/>
    <x v="5"/>
    <x v="5"/>
    <n v="2013"/>
    <n v="7.6429590143471504"/>
    <n v="7.8251369427715396"/>
    <n v="0.18217792842438699"/>
    <n v="58765"/>
    <n v="169153.07246488301"/>
    <n v="-2.3281116964051801E-2"/>
    <n v="22.506630576824001"/>
    <n v="0.977489719081018"/>
    <n v="173048.44149554038"/>
    <n v="-4.5267333400065612E-2"/>
  </r>
  <r>
    <d v="2013-07-09T00:00:00"/>
    <n v="1611"/>
    <x v="5"/>
    <d v="2013-07-01T00:00:00"/>
    <n v="1"/>
    <n v="0"/>
    <d v="2013-07-08T00:00:00"/>
    <d v="2013-07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21452047332263999"/>
    <n v="0.70967741935483797"/>
    <x v="2"/>
    <n v="0.30854685838234103"/>
    <n v="-9.4026385059700901E-2"/>
    <n v="5221.2490784907004"/>
    <x v="23"/>
    <x v="5"/>
    <n v="2013"/>
    <n v="7.9515058727294896"/>
    <n v="8.0396574160941796"/>
    <n v="8.8151543364687293E-2"/>
    <n v="60376"/>
    <n v="167046.59736911501"/>
    <n v="-1.09645895095257E-2"/>
    <n v="22.506630576824001"/>
    <n v="0.977489719081018"/>
    <n v="170893.45709555232"/>
    <n v="-3.322805443848742E-2"/>
  </r>
  <r>
    <d v="2013-07-10T00:00:00"/>
    <n v="6815"/>
    <x v="6"/>
    <d v="2013-07-01T00:00:00"/>
    <n v="2"/>
    <n v="1"/>
    <d v="2013-07-09T00:00:00"/>
    <d v="2013-07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907484187271131"/>
    <n v="0.70967741935483797"/>
    <x v="3"/>
    <n v="0.89215583010123201"/>
    <n v="1.5328357169899E-2"/>
    <n v="7638.8000504650599"/>
    <x v="24"/>
    <x v="5"/>
    <n v="2013"/>
    <n v="8.8436617028307207"/>
    <n v="8.9471416033653099"/>
    <n v="0.103479900534585"/>
    <n v="67191"/>
    <n v="167148.184730635"/>
    <n v="-1.15656938407752E-2"/>
    <n v="22.506630576824001"/>
    <n v="0.977489719081018"/>
    <n v="170997.383878144"/>
    <n v="-3.3815627742379006E-2"/>
  </r>
  <r>
    <d v="2013-07-11T00:00:00"/>
    <n v="2444"/>
    <x v="7"/>
    <d v="2013-07-01T00:00:00"/>
    <n v="3"/>
    <n v="2"/>
    <d v="2013-07-10T00:00:00"/>
    <d v="2013-07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32544260509033601"/>
    <n v="0.70967741935483797"/>
    <x v="4"/>
    <n v="0.43715035792769602"/>
    <n v="-0.111707752837359"/>
    <n v="5590.7537433704401"/>
    <x v="6"/>
    <x v="5"/>
    <n v="2013"/>
    <n v="9.2808120607584197"/>
    <n v="9.2725842084556493"/>
    <n v="-8.2278523027738901E-3"/>
    <n v="69635"/>
    <n v="165068.52956085"/>
    <n v="8.8733109538874301E-4"/>
    <n v="22.506630576824001"/>
    <n v="0.977489719081018"/>
    <n v="168869.83703116482"/>
    <n v="-2.1642923895818789E-2"/>
  </r>
  <r>
    <d v="2013-07-12T00:00:00"/>
    <n v="4864"/>
    <x v="8"/>
    <d v="2013-07-01T00:00:00"/>
    <n v="4"/>
    <n v="3"/>
    <d v="2013-07-11T00:00:00"/>
    <d v="2013-07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64768937445147201"/>
    <n v="0.70967741935483797"/>
    <x v="5"/>
    <n v="0.79615659976059605"/>
    <n v="-0.14846722530912301"/>
    <n v="6109.3508506524904"/>
    <x v="7"/>
    <x v="5"/>
    <n v="2013"/>
    <n v="10.076968660519"/>
    <n v="9.9202735829071198"/>
    <n v="-0.15669507761189799"/>
    <n v="74499"/>
    <n v="162645.936016594"/>
    <n v="1.5795439138078501E-2"/>
    <n v="22.506630576824001"/>
    <n v="0.977489719081018"/>
    <n v="166391.45439760239"/>
    <n v="-7.0704015531420916E-3"/>
  </r>
  <r>
    <d v="2013-07-15T00:00:00"/>
    <n v="13932"/>
    <x v="9"/>
    <d v="2013-07-01T00:00:00"/>
    <n v="0"/>
    <n v="4"/>
    <d v="2013-07-12T00:00:00"/>
    <d v="2013-07-1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1"/>
    <n v="0"/>
    <n v="0"/>
    <n v="0"/>
    <n v="0"/>
    <n v="7509.7727272727197"/>
    <x v="2"/>
    <n v="31"/>
    <n v="165215"/>
    <n v="1.8551826408013801"/>
    <n v="0.70967741935483797"/>
    <x v="6"/>
    <n v="1.81329853599361"/>
    <n v="4.1884104807767997E-2"/>
    <n v="7683.2356743539904"/>
    <x v="10"/>
    <x v="5"/>
    <n v="2013"/>
    <n v="11.8902671965126"/>
    <n v="11.775456223708501"/>
    <n v="-0.11481097280413"/>
    <n v="88431"/>
    <n v="163619.704069442"/>
    <n v="9.7500233216416508E-3"/>
    <n v="22.506630576824001"/>
    <n v="0.977489719081018"/>
    <n v="167387.64702637432"/>
    <n v="-1.2979733361279555E-2"/>
  </r>
  <r>
    <d v="2013-07-16T00:00:00"/>
    <n v="9063"/>
    <x v="10"/>
    <d v="2013-07-01T00:00:00"/>
    <n v="1"/>
    <n v="0"/>
    <d v="2013-07-15T00:00:00"/>
    <d v="2013-07-17T00:00:00"/>
    <n v="0"/>
    <n v="0"/>
    <n v="0"/>
    <n v="0"/>
    <n v="0"/>
    <n v="1"/>
    <n v="0"/>
    <n v="0"/>
    <n v="0"/>
    <n v="1"/>
    <n v="0"/>
    <n v="1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20682746723965"/>
    <n v="0.70967741935483797"/>
    <x v="7"/>
    <n v="1.2161774910858301"/>
    <n v="-9.3500238461772696E-3"/>
    <n v="7452.0372778058199"/>
    <x v="25"/>
    <x v="5"/>
    <n v="2013"/>
    <n v="13.106444687598399"/>
    <n v="12.982283690948099"/>
    <n v="-0.124160996650307"/>
    <n v="97494"/>
    <n v="163649.87234329901"/>
    <n v="9.5638794842296503E-3"/>
    <n v="22.506630576824001"/>
    <n v="0.977489719081018"/>
    <n v="167418.5100352304"/>
    <n v="-1.3161687048622639E-2"/>
  </r>
  <r>
    <d v="2013-07-17T00:00:00"/>
    <n v="6568"/>
    <x v="11"/>
    <d v="2013-07-01T00:00:00"/>
    <n v="2"/>
    <n v="1"/>
    <d v="2013-07-16T00:00:00"/>
    <d v="2013-07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87459371122476703"/>
    <n v="0.70967741935483797"/>
    <x v="8"/>
    <n v="0.89215583010123201"/>
    <n v="-1.7562118876464802E-2"/>
    <n v="7361.9425871539997"/>
    <x v="26"/>
    <x v="5"/>
    <n v="2013"/>
    <n v="13.9986005176997"/>
    <n v="13.8568774021729"/>
    <n v="-0.141723115526772"/>
    <n v="104062"/>
    <n v="163542.34818725899"/>
    <n v="1.02276372528595E-2"/>
    <n v="22.506630576824001"/>
    <n v="0.977489719081018"/>
    <n v="167308.50974168131"/>
    <n v="-1.2512870653821562E-2"/>
  </r>
  <r>
    <d v="2013-07-18T00:00:00"/>
    <n v="2558"/>
    <x v="12"/>
    <d v="2013-07-01T00:00:00"/>
    <n v="3"/>
    <n v="2"/>
    <d v="2013-07-17T00:00:00"/>
    <d v="2013-07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34062282480404299"/>
    <n v="0.70967741935483797"/>
    <x v="9"/>
    <n v="0.43715035792769602"/>
    <n v="-9.6527533123653406E-2"/>
    <n v="5851.5335824638296"/>
    <x v="19"/>
    <x v="5"/>
    <n v="2013"/>
    <n v="14.435750875627299"/>
    <n v="14.197500226976899"/>
    <n v="-0.238250648650424"/>
    <n v="106620"/>
    <n v="162488.25712005401"/>
    <n v="1.67811688565935E-2"/>
    <n v="22.506630576824001"/>
    <n v="0.977489719081018"/>
    <n v="166230.14436695905"/>
    <n v="-6.1068608875060049E-3"/>
  </r>
  <r>
    <d v="2013-07-19T00:00:00"/>
    <n v="8297"/>
    <x v="13"/>
    <d v="2013-07-01T00:00:00"/>
    <n v="4"/>
    <n v="3"/>
    <d v="2013-07-18T00:00:00"/>
    <d v="2013-07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1048270435493099"/>
    <n v="0.70967741935483797"/>
    <x v="10"/>
    <n v="0.79615659976059605"/>
    <n v="0.308670443788718"/>
    <n v="10421.316613458799"/>
    <x v="11"/>
    <x v="5"/>
    <n v="2013"/>
    <n v="15.231907475387899"/>
    <n v="15.302327270526201"/>
    <n v="7.0419795138292302E-2"/>
    <n v="114917"/>
    <n v="165978.818088612"/>
    <n v="-4.6019009980219298E-3"/>
    <n v="22.506630576824001"/>
    <n v="0.977489719081018"/>
    <n v="169801.08828628666"/>
    <n v="-2.7008591832782924E-2"/>
  </r>
  <r>
    <d v="2013-07-22T00:00:00"/>
    <n v="12525"/>
    <x v="14"/>
    <d v="2013-07-01T00:00:00"/>
    <n v="0"/>
    <n v="4"/>
    <d v="2013-07-19T00:00:00"/>
    <d v="2013-07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6678267711769501"/>
    <n v="0.70967741935483797"/>
    <x v="11"/>
    <n v="1.7081027913453199"/>
    <n v="-4.0276020168368599E-2"/>
    <n v="7332.6968748380596"/>
    <x v="14"/>
    <x v="5"/>
    <n v="2013"/>
    <n v="16.940010266733299"/>
    <n v="16.9701540417032"/>
    <n v="3.0143774969925301E-2"/>
    <n v="127442"/>
    <n v="165508.99059996"/>
    <n v="-1.7762817530026999E-3"/>
    <n v="22.506630576824001"/>
    <n v="0.977489719081018"/>
    <n v="169320.44129892555"/>
    <n v="-2.4246578070734159E-2"/>
  </r>
  <r>
    <d v="2013-07-23T00:00:00"/>
    <n v="1654"/>
    <x v="15"/>
    <d v="2013-07-01T00:00:00"/>
    <n v="1"/>
    <n v="0"/>
    <d v="2013-07-22T00:00:00"/>
    <d v="2013-07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22024634567079199"/>
    <n v="0.70967741935483797"/>
    <x v="12"/>
    <n v="0.30854685838234103"/>
    <n v="-8.8300512711548595E-2"/>
    <n v="5360.6120272027401"/>
    <x v="27"/>
    <x v="5"/>
    <n v="2013"/>
    <n v="17.2485571251156"/>
    <n v="17.190400387374002"/>
    <n v="-5.8156737741622701E-2"/>
    <n v="129096"/>
    <n v="164657.94671396"/>
    <n v="3.38309384488444E-3"/>
    <n v="22.506630576824001"/>
    <n v="0.977489719081018"/>
    <n v="168449.79901043206"/>
    <n v="-1.9203341466924151E-2"/>
  </r>
  <r>
    <d v="2013-07-24T00:00:00"/>
    <n v="6260"/>
    <x v="16"/>
    <d v="2013-07-01T00:00:00"/>
    <n v="2"/>
    <n v="1"/>
    <d v="2013-07-23T00:00:00"/>
    <d v="2013-07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83358048603335"/>
    <n v="0.70967741935483797"/>
    <x v="13"/>
    <n v="0.89215583010123201"/>
    <n v="-5.8575344067881903E-2"/>
    <n v="7016.7114183288804"/>
    <x v="28"/>
    <x v="5"/>
    <n v="2013"/>
    <n v="18.140712955216799"/>
    <n v="18.0239808734073"/>
    <n v="-0.11673208180950501"/>
    <n v="135356"/>
    <n v="164151.872495377"/>
    <n v="6.4764872216289604E-3"/>
    <n v="22.506630576824001"/>
    <n v="0.977489719081018"/>
    <n v="167932.07057942724"/>
    <n v="-1.6179581244084917E-2"/>
  </r>
  <r>
    <d v="2013-07-25T00:00:00"/>
    <n v="1999"/>
    <x v="17"/>
    <d v="2013-07-01T00:00:00"/>
    <n v="3"/>
    <n v="2"/>
    <d v="2013-07-24T00:00:00"/>
    <d v="2013-07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26618648427806102"/>
    <n v="0.70967741935483797"/>
    <x v="14"/>
    <n v="0.43715035792769602"/>
    <n v="-0.170963873649634"/>
    <n v="4572.7973539269697"/>
    <x v="15"/>
    <x v="5"/>
    <n v="2013"/>
    <n v="18.577863313144501"/>
    <n v="18.290167357685402"/>
    <n v="-0.28769595545914201"/>
    <n v="137355"/>
    <n v="162656.487942935"/>
    <n v="1.57295419901257E-2"/>
    <n v="22.506630576824001"/>
    <n v="0.977489719081018"/>
    <n v="166402.24932069523"/>
    <n v="-7.1348153377850387E-3"/>
  </r>
  <r>
    <d v="2013-07-26T00:00:00"/>
    <n v="5661"/>
    <x v="18"/>
    <d v="2013-07-01T00:00:00"/>
    <n v="4"/>
    <n v="3"/>
    <d v="2013-07-25T00:00:00"/>
    <d v="2013-07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75381775262536699"/>
    <n v="0.70967741935483797"/>
    <x v="15"/>
    <n v="0.79615659976059605"/>
    <n v="-4.2338847135229299E-2"/>
    <n v="7110.4101902844905"/>
    <x v="16"/>
    <x v="5"/>
    <n v="2013"/>
    <n v="19.374019912905101"/>
    <n v="19.0439851103108"/>
    <n v="-0.33003480259437201"/>
    <n v="143016"/>
    <n v="162400.576346274"/>
    <n v="1.7330133408667899E-2"/>
    <n v="22.506630576824001"/>
    <n v="0.977489719081018"/>
    <n v="166140.44442222393"/>
    <n v="-5.5702536817106019E-3"/>
  </r>
  <r>
    <d v="2013-07-29T00:00:00"/>
    <n v="11478"/>
    <x v="19"/>
    <d v="2013-07-01T00:00:00"/>
    <n v="0"/>
    <n v="4"/>
    <d v="2013-07-26T00:00:00"/>
    <d v="2013-07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52840843749054"/>
    <n v="0.70967741935483797"/>
    <x v="16"/>
    <n v="1.7081027913453199"/>
    <n v="-0.179694353854777"/>
    <n v="6719.7361061390202"/>
    <x v="20"/>
    <x v="5"/>
    <n v="2013"/>
    <n v="21.082122704250398"/>
    <n v="20.572393547801301"/>
    <n v="-0.50972915644914696"/>
    <n v="154494"/>
    <n v="161220.387893612"/>
    <n v="2.4777338391118901E-2"/>
    <n v="22.506630576824001"/>
    <n v="0.977489719081018"/>
    <n v="164933.07780790143"/>
    <n v="1.7093126245235624E-3"/>
  </r>
  <r>
    <d v="2013-07-30T00:00:00"/>
    <n v="1878"/>
    <x v="20"/>
    <d v="2013-07-01T00:00:00"/>
    <n v="1"/>
    <n v="0"/>
    <d v="2013-07-29T00:00:00"/>
    <d v="2013-07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25007414581000498"/>
    <n v="0.70967741935483797"/>
    <x v="17"/>
    <n v="0.30854685838234103"/>
    <n v="-5.8472712572336098E-2"/>
    <n v="6086.59576002826"/>
    <x v="29"/>
    <x v="5"/>
    <n v="2013"/>
    <n v="21.390669562632802"/>
    <n v="20.822467693611301"/>
    <n v="-0.56820186902148595"/>
    <n v="156372"/>
    <n v="160826.38226573399"/>
    <n v="2.7287921747902E-2"/>
    <n v="22.506630576824001"/>
    <n v="0.977489719081018"/>
    <n v="164529.99875736274"/>
    <n v="4.1633820446778103E-3"/>
  </r>
  <r>
    <d v="2013-07-31T00:00:00"/>
    <n v="8843"/>
    <x v="21"/>
    <d v="2013-07-01T00:00:00"/>
    <n v="2"/>
    <n v="1"/>
    <d v="2013-07-30T00:00:00"/>
    <d v="2013-08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17753230638864"/>
    <n v="0.70967741935483797"/>
    <x v="18"/>
    <n v="1.11596101419121"/>
    <n v="6.1571292197425298E-2"/>
    <n v="7924.11194257432"/>
    <x v="30"/>
    <x v="5"/>
    <n v="2013"/>
    <n v="22.506630576824001"/>
    <n v="22"/>
    <n v="-0.50663057682405799"/>
    <n v="165215"/>
    <n v="161495.96393796999"/>
    <n v="2.3028662582911599E-2"/>
    <n v="22.506630576824001"/>
    <n v="0.977489719081018"/>
    <n v="165215.00000000044"/>
    <n v="-2.6645352591003757E-15"/>
  </r>
  <r>
    <d v="2013-08-01T00:00:00"/>
    <n v="14946"/>
    <x v="0"/>
    <d v="2013-08-01T00:00:00"/>
    <n v="3"/>
    <n v="2"/>
    <d v="2013-07-31T00:00:00"/>
    <d v="2013-08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2.1268426465546701"/>
    <n v="0.70967741935483797"/>
    <x v="21"/>
    <n v="2.0630404021643498"/>
    <n v="6.3802244390329804E-2"/>
    <n v="7244.64726154662"/>
    <x v="0"/>
    <x v="6"/>
    <n v="2013"/>
    <n v="2.0630404021643498"/>
    <n v="2.1268426465546701"/>
    <n v="6.3802244390329596E-2"/>
    <n v="14946"/>
    <n v="159382.23975402501"/>
    <n v="-2.9998572999128299E-2"/>
    <n v="21.139678913065801"/>
    <n v="1.04069697985821"/>
    <n v="153149.51694751799"/>
    <n v="9.4775555379611465E-3"/>
  </r>
  <r>
    <d v="2013-08-02T00:00:00"/>
    <n v="9259"/>
    <x v="1"/>
    <d v="2013-08-01T00:00:00"/>
    <n v="4"/>
    <n v="3"/>
    <d v="2013-08-01T00:00:00"/>
    <d v="2013-08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1"/>
    <n v="1"/>
    <n v="7027.3181818181802"/>
    <x v="2"/>
    <n v="31"/>
    <n v="154601"/>
    <n v="1.3175723313562"/>
    <n v="0.70967741935483797"/>
    <x v="19"/>
    <n v="1.1443842478278901"/>
    <n v="0.17318808352830201"/>
    <n v="8090.81391811716"/>
    <x v="21"/>
    <x v="6"/>
    <n v="2013"/>
    <n v="3.2074246499922401"/>
    <n v="3.4444149779108799"/>
    <n v="0.236990327918632"/>
    <n v="24205"/>
    <n v="166024.165213448"/>
    <n v="-6.8804232195730494E-2"/>
    <n v="21.139678913065801"/>
    <n v="1.04069697985821"/>
    <n v="159531.70656464173"/>
    <n v="-3.090737678935207E-2"/>
  </r>
  <r>
    <d v="2013-08-05T00:00:00"/>
    <n v="12779"/>
    <x v="2"/>
    <d v="2013-08-01T00:00:00"/>
    <n v="0"/>
    <n v="4"/>
    <d v="2013-08-02T00:00:00"/>
    <d v="2013-08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1"/>
    <n v="0"/>
    <n v="0"/>
    <n v="0"/>
    <n v="7027.3181818181802"/>
    <x v="2"/>
    <n v="31"/>
    <n v="154601"/>
    <n v="1.81847465410961"/>
    <n v="0.70967741935483797"/>
    <x v="20"/>
    <n v="1.7081027913453199"/>
    <n v="0.11037186276429101"/>
    <n v="7481.3998693457497"/>
    <x v="2"/>
    <x v="6"/>
    <n v="2013"/>
    <n v="4.9155274413375603"/>
    <n v="5.2628896320204896"/>
    <n v="0.34736219068292301"/>
    <n v="36984"/>
    <n v="165526.082340127"/>
    <n v="-6.6002180355350895E-2"/>
    <n v="21.139678913065801"/>
    <n v="1.04069697985821"/>
    <n v="159053.10147309181"/>
    <n v="-2.799128990166222E-2"/>
  </r>
  <r>
    <d v="2013-08-06T00:00:00"/>
    <n v="2052"/>
    <x v="3"/>
    <d v="2013-08-01T00:00:00"/>
    <n v="1"/>
    <n v="0"/>
    <d v="2013-08-05T00:00:00"/>
    <d v="2013-08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9200328587784002"/>
    <n v="0.70967741935483797"/>
    <x v="0"/>
    <n v="0.30854685838234103"/>
    <n v="-1.6543572504500802E-2"/>
    <n v="6650.5295524909498"/>
    <x v="3"/>
    <x v="6"/>
    <n v="2013"/>
    <n v="5.2240742997199003"/>
    <n v="5.5548929178983304"/>
    <n v="0.33081861817842201"/>
    <n v="39036"/>
    <n v="164391.23004932"/>
    <n v="-5.9554454616487201E-2"/>
    <n v="21.139678913065801"/>
    <n v="1.04069697985821"/>
    <n v="157962.62815302738"/>
    <n v="-2.1281161198272724E-2"/>
  </r>
  <r>
    <d v="2013-08-07T00:00:00"/>
    <n v="8738"/>
    <x v="4"/>
    <d v="2013-08-01T00:00:00"/>
    <n v="2"/>
    <n v="1"/>
    <d v="2013-08-06T00:00:00"/>
    <d v="2013-08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1"/>
    <n v="0"/>
    <n v="0"/>
    <n v="7027.3181818181802"/>
    <x v="2"/>
    <n v="31"/>
    <n v="154601"/>
    <n v="1.24343309551684"/>
    <n v="0.70967741935483797"/>
    <x v="1"/>
    <n v="1.01932878166426"/>
    <n v="0.224104313852582"/>
    <n v="8572.3077354231209"/>
    <x v="4"/>
    <x v="6"/>
    <n v="2013"/>
    <n v="6.2434030813841703"/>
    <n v="6.7983260134151697"/>
    <n v="0.55492293203100496"/>
    <n v="47774"/>
    <n v="168342.16633134399"/>
    <n v="-8.1626407873934298E-2"/>
    <n v="21.139678913065801"/>
    <n v="1.04069697985821"/>
    <n v="161759.06108066143"/>
    <n v="-4.425137629286835E-2"/>
  </r>
  <r>
    <d v="2013-08-08T00:00:00"/>
    <n v="2769"/>
    <x v="5"/>
    <d v="2013-08-01T00:00:00"/>
    <n v="3"/>
    <n v="2"/>
    <d v="2013-08-07T00:00:00"/>
    <d v="2013-08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39403367377960002"/>
    <n v="0.70967741935483797"/>
    <x v="2"/>
    <n v="0.43715035792769602"/>
    <n v="-4.3116684148096197E-2"/>
    <n v="6334.2050390313998"/>
    <x v="5"/>
    <x v="6"/>
    <n v="2013"/>
    <n v="6.6805534393118702"/>
    <n v="7.1923596871947701"/>
    <n v="0.51180624788290796"/>
    <n v="50543"/>
    <n v="166445.19201908101"/>
    <n v="-7.1159712548042306E-2"/>
    <n v="21.139678913065801"/>
    <n v="1.04069697985821"/>
    <n v="159936.2689048631"/>
    <n v="-3.335871807811619E-2"/>
  </r>
  <r>
    <d v="2013-08-09T00:00:00"/>
    <n v="5274"/>
    <x v="6"/>
    <d v="2013-08-01T00:00:00"/>
    <n v="4"/>
    <n v="3"/>
    <d v="2013-08-08T00:00:00"/>
    <d v="2013-08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75049967335269496"/>
    <n v="0.70967741935483797"/>
    <x v="3"/>
    <n v="0.79615659976059605"/>
    <n v="-4.5656926407901303E-2"/>
    <n v="6624.3249149550302"/>
    <x v="23"/>
    <x v="6"/>
    <n v="2013"/>
    <n v="7.4767100390724597"/>
    <n v="7.9428593605474704"/>
    <n v="0.46614932147500598"/>
    <n v="55817"/>
    <n v="164239.88540183299"/>
    <n v="-5.8687847828502497E-2"/>
    <n v="21.139678913065801"/>
    <n v="1.04069697985821"/>
    <n v="157817.20191425036"/>
    <n v="-2.0379286131291807E-2"/>
  </r>
  <r>
    <d v="2013-08-12T00:00:00"/>
    <n v="11382"/>
    <x v="7"/>
    <d v="2013-08-01T00:00:00"/>
    <n v="0"/>
    <n v="4"/>
    <d v="2013-08-09T00:00:00"/>
    <d v="2013-08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1.6196790447668501"/>
    <n v="0.70967741935483797"/>
    <x v="4"/>
    <n v="1.70810279134531"/>
    <n v="-8.8423746578468396E-2"/>
    <n v="6663.5333995534402"/>
    <x v="7"/>
    <x v="6"/>
    <n v="2013"/>
    <n v="9.1848128304177798"/>
    <n v="9.5625384053143208"/>
    <n v="0.37772557489653702"/>
    <n v="67199"/>
    <n v="160958.96860347301"/>
    <n v="-3.9500555070881599E-2"/>
    <n v="21.139678913065801"/>
    <n v="1.04069697985821"/>
    <n v="154664.5870207136"/>
    <n v="-4.1112850678015622E-4"/>
  </r>
  <r>
    <d v="2013-08-13T00:00:00"/>
    <n v="1841"/>
    <x v="8"/>
    <d v="2013-08-01T00:00:00"/>
    <n v="1"/>
    <n v="0"/>
    <d v="2013-08-12T00:00:00"/>
    <d v="2013-08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6197760687188298"/>
    <n v="0.70967741935483797"/>
    <x v="5"/>
    <n v="0.30854685838234103"/>
    <n v="-4.6569251510458098E-2"/>
    <n v="5966.6788041597601"/>
    <x v="8"/>
    <x v="6"/>
    <n v="2013"/>
    <n v="9.4933596888001208"/>
    <n v="9.8245160121861996"/>
    <n v="0.33115632338607998"/>
    <n v="69040"/>
    <n v="159993.93784604099"/>
    <n v="-3.3707138649406998E-2"/>
    <n v="21.139678913065801"/>
    <n v="1.04069697985821"/>
    <n v="153737.29427737903"/>
    <n v="5.6180624661095191E-3"/>
  </r>
  <r>
    <d v="2013-08-14T00:00:00"/>
    <n v="6591"/>
    <x v="9"/>
    <d v="2013-08-01T00:00:00"/>
    <n v="2"/>
    <n v="1"/>
    <d v="2013-08-13T00:00:00"/>
    <d v="2013-08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93791113899651302"/>
    <n v="0.70967741935483797"/>
    <x v="6"/>
    <n v="0.89215583010123201"/>
    <n v="4.5755308895280997E-2"/>
    <n v="7387.7228367740599"/>
    <x v="9"/>
    <x v="6"/>
    <n v="2013"/>
    <n v="10.3855155189013"/>
    <n v="10.762427151182701"/>
    <n v="0.37691163228136099"/>
    <n v="75631"/>
    <n v="160211.786980798"/>
    <n v="-3.5021062348370102E-2"/>
    <n v="21.139678913065801"/>
    <n v="1.04069697985821"/>
    <n v="153946.62431193693"/>
    <n v="4.250666040829465E-3"/>
  </r>
  <r>
    <d v="2013-08-15T00:00:00"/>
    <n v="5276"/>
    <x v="10"/>
    <d v="2013-08-01T00:00:00"/>
    <n v="3"/>
    <n v="2"/>
    <d v="2013-08-14T00:00:00"/>
    <d v="2013-08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75078427694516803"/>
    <n v="0.70967741935483797"/>
    <x v="7"/>
    <n v="0.58168148078465898"/>
    <n v="0.16910279616050899"/>
    <n v="9070.2561011276102"/>
    <x v="10"/>
    <x v="6"/>
    <n v="2013"/>
    <n v="10.967196999685999"/>
    <n v="11.5132114281278"/>
    <n v="0.54601442844187098"/>
    <n v="80907"/>
    <n v="162297.98735729401"/>
    <n v="-4.7425032698340398E-2"/>
    <n v="21.139678913065801"/>
    <n v="1.04069697985821"/>
    <n v="155951.24277136574"/>
    <n v="-8.658108440631529E-3"/>
  </r>
  <r>
    <d v="2013-08-16T00:00:00"/>
    <n v="13771"/>
    <x v="11"/>
    <d v="2013-08-01T00:00:00"/>
    <n v="4"/>
    <n v="3"/>
    <d v="2013-08-15T00:00:00"/>
    <d v="2013-08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1.95963803597648"/>
    <n v="0.70967741935483797"/>
    <x v="8"/>
    <n v="1.55925610960712"/>
    <n v="0.40038192636935299"/>
    <n v="8831.7755596094794"/>
    <x v="25"/>
    <x v="6"/>
    <n v="2013"/>
    <n v="12.526453109293101"/>
    <n v="13.4728494641043"/>
    <n v="0.94639635481122397"/>
    <n v="94678"/>
    <n v="166281.38722322899"/>
    <n v="-7.0244706387665196E-2"/>
    <n v="21.139678913065801"/>
    <n v="1.04069697985821"/>
    <n v="159778.86977810302"/>
    <n v="-3.2406473930463475E-2"/>
  </r>
  <r>
    <d v="2013-08-19T00:00:00"/>
    <n v="12335"/>
    <x v="12"/>
    <d v="2013-08-01T00:00:00"/>
    <n v="0"/>
    <n v="4"/>
    <d v="2013-08-16T00:00:00"/>
    <d v="2013-08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1"/>
    <n v="0"/>
    <n v="0"/>
    <n v="0"/>
    <n v="0"/>
    <n v="7027.3181818181802"/>
    <x v="2"/>
    <n v="31"/>
    <n v="154601"/>
    <n v="1.7552926565804801"/>
    <n v="0.70967741935483797"/>
    <x v="9"/>
    <n v="1.81329853599361"/>
    <n v="-5.8005879413124101E-2"/>
    <n v="6802.5202442690597"/>
    <x v="11"/>
    <x v="6"/>
    <n v="2013"/>
    <n v="14.3397516452867"/>
    <n v="15.228142120684801"/>
    <n v="0.88839047539810001"/>
    <n v="107013"/>
    <n v="164178.994046512"/>
    <n v="-5.8338730250709403E-2"/>
    <n v="21.139678913065801"/>
    <n v="1.04069697985821"/>
    <n v="157758.6917460658"/>
    <n v="-2.0015960522470233E-2"/>
  </r>
  <r>
    <d v="2013-08-20T00:00:00"/>
    <n v="1798"/>
    <x v="13"/>
    <d v="2013-08-01T00:00:00"/>
    <n v="1"/>
    <n v="0"/>
    <d v="2013-08-19T00:00:00"/>
    <d v="2013-08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5585862963370198"/>
    <n v="0.70967741935483797"/>
    <x v="10"/>
    <n v="0.30854685838234103"/>
    <n v="-5.2688228748639002E-2"/>
    <n v="5827.3158554477204"/>
    <x v="12"/>
    <x v="6"/>
    <n v="2013"/>
    <n v="14.6482985036691"/>
    <n v="15.484000750318501"/>
    <n v="0.83570224664946102"/>
    <n v="108811"/>
    <n v="163421.164540058"/>
    <n v="-5.3971984380862897E-2"/>
    <n v="21.139678913065801"/>
    <n v="1.04069697985821"/>
    <n v="157030.4975443705"/>
    <n v="-1.5471501283908395E-2"/>
  </r>
  <r>
    <d v="2013-08-21T00:00:00"/>
    <n v="8489"/>
    <x v="14"/>
    <d v="2013-08-01T00:00:00"/>
    <n v="2"/>
    <n v="1"/>
    <d v="2013-08-20T00:00:00"/>
    <d v="2013-08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1.2079999482538899"/>
    <n v="0.70967741935483797"/>
    <x v="11"/>
    <n v="0.89215583010123201"/>
    <n v="0.315844118152659"/>
    <n v="9515.1538706379997"/>
    <x v="13"/>
    <x v="6"/>
    <n v="2013"/>
    <n v="15.540454333770301"/>
    <n v="16.6920006985724"/>
    <n v="1.15154636480212"/>
    <n v="117300"/>
    <n v="166056.921153984"/>
    <n v="-6.8987917362153206E-2"/>
    <n v="21.139678913065801"/>
    <n v="1.04069697985821"/>
    <n v="159563.18156761589"/>
    <n v="-3.1098537387292735E-2"/>
  </r>
  <r>
    <d v="2013-08-22T00:00:00"/>
    <n v="1876"/>
    <x v="15"/>
    <d v="2013-08-01T00:00:00"/>
    <n v="3"/>
    <n v="2"/>
    <d v="2013-08-21T00:00:00"/>
    <d v="2013-08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66958169740169"/>
    <n v="0.70967741935483797"/>
    <x v="12"/>
    <n v="0.43715035792769602"/>
    <n v="-0.17019218818752599"/>
    <n v="4291.42963279989"/>
    <x v="14"/>
    <x v="6"/>
    <n v="2013"/>
    <n v="15.977604691698"/>
    <n v="16.9589588683126"/>
    <n v="0.98135417661459401"/>
    <n v="119176"/>
    <n v="164096.68724388399"/>
    <n v="-5.7866416460755001E-2"/>
    <n v="21.139678913065801"/>
    <n v="1.04069697985821"/>
    <n v="157679.60359243344"/>
    <n v="-1.9524424987717115E-2"/>
  </r>
  <r>
    <d v="2013-08-23T00:00:00"/>
    <n v="5365"/>
    <x v="16"/>
    <d v="2013-08-01T00:00:00"/>
    <n v="4"/>
    <n v="3"/>
    <d v="2013-08-22T00:00:00"/>
    <d v="2013-08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76344913681023996"/>
    <n v="0.70967741935483797"/>
    <x v="13"/>
    <n v="0.79615659976059605"/>
    <n v="-3.2707462950355801E-2"/>
    <n v="6738.6240365441299"/>
    <x v="27"/>
    <x v="6"/>
    <n v="2013"/>
    <n v="16.773761291458602"/>
    <n v="17.722408005122801"/>
    <n v="0.94864671366423803"/>
    <n v="124541"/>
    <n v="163344.52079005001"/>
    <n v="-5.3528093551960802E-2"/>
    <n v="21.139678913065801"/>
    <n v="1.04069697985821"/>
    <n v="156956.85098683115"/>
    <n v="-1.5009545438884997E-2"/>
  </r>
  <r>
    <d v="2013-08-26T00:00:00"/>
    <n v="11461"/>
    <x v="17"/>
    <d v="2013-08-01T00:00:00"/>
    <n v="0"/>
    <n v="4"/>
    <d v="2013-08-23T00:00:00"/>
    <d v="2013-08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1.6309208866695499"/>
    <n v="0.70967741935483797"/>
    <x v="14"/>
    <n v="1.70810279134531"/>
    <n v="-7.7181904675764093E-2"/>
    <n v="6709.7835435144898"/>
    <x v="16"/>
    <x v="6"/>
    <n v="2013"/>
    <n v="18.481864082803899"/>
    <n v="19.353328891792401"/>
    <n v="0.871464808988474"/>
    <n v="136002"/>
    <n v="161890.812885258"/>
    <n v="-4.5029194401695699E-2"/>
    <n v="21.139678913065801"/>
    <n v="1.04069697985821"/>
    <n v="155559.99106225534"/>
    <n v="-6.1647667610854606E-3"/>
  </r>
  <r>
    <d v="2013-08-27T00:00:00"/>
    <n v="1601"/>
    <x v="18"/>
    <d v="2013-08-01T00:00:00"/>
    <n v="1"/>
    <n v="0"/>
    <d v="2013-08-26T00:00:00"/>
    <d v="2013-08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2782517577505901"/>
    <n v="0.70967741935483797"/>
    <x v="15"/>
    <n v="0.30854685838234103"/>
    <n v="-8.0721682607281395E-2"/>
    <n v="5188.8390904181297"/>
    <x v="17"/>
    <x v="6"/>
    <n v="2013"/>
    <n v="18.790410941186199"/>
    <n v="19.5811540675674"/>
    <n v="0.79074312638119004"/>
    <n v="137603"/>
    <n v="161106.96085760399"/>
    <n v="-4.03828662831935E-2"/>
    <n v="21.139678913065801"/>
    <n v="1.04069697985821"/>
    <n v="154806.79196316606"/>
    <n v="-1.3293471207324048E-3"/>
  </r>
  <r>
    <d v="2013-08-28T00:00:00"/>
    <n v="6135"/>
    <x v="19"/>
    <d v="2013-08-01T00:00:00"/>
    <n v="2"/>
    <n v="1"/>
    <d v="2013-08-27T00:00:00"/>
    <d v="2013-08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87302151991254895"/>
    <n v="0.70967741935483797"/>
    <x v="16"/>
    <n v="0.89215583010123201"/>
    <n v="-1.91343101886834E-2"/>
    <n v="6876.6013660459503"/>
    <x v="18"/>
    <x v="6"/>
    <n v="2013"/>
    <n v="19.682566771287501"/>
    <n v="20.454175587480002"/>
    <n v="0.77160881619251098"/>
    <n v="143738"/>
    <n v="160661.76920649299"/>
    <n v="-3.7723779816616398E-2"/>
    <n v="21.139678913065801"/>
    <n v="1.04069697985821"/>
    <n v="154379.00975592664"/>
    <n v="1.437956134220153E-3"/>
  </r>
  <r>
    <d v="2013-08-29T00:00:00"/>
    <n v="1972"/>
    <x v="20"/>
    <d v="2013-08-01T00:00:00"/>
    <n v="3"/>
    <n v="2"/>
    <d v="2013-08-28T00:00:00"/>
    <d v="2013-08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8061914217889899"/>
    <n v="0.70967741935483797"/>
    <x v="17"/>
    <n v="0.43715035792769602"/>
    <n v="-0.156531215748797"/>
    <n v="4511.0337078258999"/>
    <x v="20"/>
    <x v="6"/>
    <n v="2013"/>
    <n v="20.1197171292152"/>
    <n v="20.734794729658901"/>
    <n v="0.61507760044371496"/>
    <n v="145710"/>
    <n v="159327.289713493"/>
    <n v="-2.96640313281669E-2"/>
    <n v="21.139678913065801"/>
    <n v="1.04069697985821"/>
    <n v="153096.71575601256"/>
    <n v="9.8257120445666146E-3"/>
  </r>
  <r>
    <d v="2013-08-30T00:00:00"/>
    <n v="8891"/>
    <x v="21"/>
    <d v="2013-08-01T00:00:00"/>
    <n v="4"/>
    <n v="3"/>
    <d v="2013-08-29T00:00:00"/>
    <d v="2013-09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1.2652052703410701"/>
    <n v="0.70967741935483797"/>
    <x v="18"/>
    <n v="1.0199617838505799"/>
    <n v="0.24524348649048699"/>
    <n v="8716.9932646245707"/>
    <x v="29"/>
    <x v="6"/>
    <n v="2013"/>
    <n v="21.139678913065801"/>
    <n v="22"/>
    <n v="0.86032108693419895"/>
    <n v="154601"/>
    <n v="160892.79378306001"/>
    <n v="-3.9105503951554502E-2"/>
    <n v="21.139678913065801"/>
    <n v="1.04069697985821"/>
    <n v="154601.00000000096"/>
    <n v="-6.2172489379008766E-15"/>
  </r>
  <r>
    <d v="2013-09-03T00:00:00"/>
    <n v="26182"/>
    <x v="0"/>
    <d v="2013-09-01T00:00:00"/>
    <n v="1"/>
    <n v="4"/>
    <d v="2013-08-30T00:00:00"/>
    <d v="2013-09-04T00:00:00"/>
    <n v="1"/>
    <n v="0"/>
    <n v="0"/>
    <n v="0"/>
    <n v="1"/>
    <n v="1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1"/>
    <n v="0"/>
    <n v="0"/>
    <n v="0"/>
    <n v="8020.85"/>
    <x v="3"/>
    <n v="30"/>
    <n v="160417"/>
    <n v="3.2642425678076501"/>
    <n v="0.66666666666666596"/>
    <x v="20"/>
    <n v="3.2837988794377901"/>
    <n v="-1.9556311630142899E-2"/>
    <n v="7973.0826890599601"/>
    <x v="22"/>
    <x v="7"/>
    <n v="2013"/>
    <n v="3.2837988794377901"/>
    <n v="3.2642425678076501"/>
    <n v="-1.9556311630143101E-2"/>
    <n v="26182"/>
    <n v="159461.65378119901"/>
    <n v="5.9910718103517403E-3"/>
    <n v="20.302048765456799"/>
    <n v="0.98512225199799397"/>
    <n v="161869.91356431597"/>
    <n v="-8.9758098483118109E-3"/>
  </r>
  <r>
    <d v="2013-09-04T00:00:00"/>
    <n v="4995"/>
    <x v="1"/>
    <d v="2013-09-01T00:00:00"/>
    <n v="2"/>
    <n v="1"/>
    <d v="2013-09-03T00:00:00"/>
    <d v="2013-09-05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1"/>
    <n v="0"/>
    <n v="1"/>
    <n v="8020.85"/>
    <x v="3"/>
    <n v="30"/>
    <n v="160417"/>
    <n v="0.62275195272321504"/>
    <n v="0.66666666666666596"/>
    <x v="0"/>
    <n v="1.20699673060808"/>
    <n v="-0.58424477788486895"/>
    <n v="4138.3707787538997"/>
    <x v="1"/>
    <x v="7"/>
    <n v="2013"/>
    <n v="4.4907956100458701"/>
    <n v="3.8869945205308598"/>
    <n v="-0.60380108951501299"/>
    <n v="31177"/>
    <n v="138848.44783519901"/>
    <n v="0.15533880645464501"/>
    <n v="20.302048765456799"/>
    <n v="0.98512225199799397"/>
    <n v="140945.39794791167"/>
    <n v="0.13814996683527281"/>
  </r>
  <r>
    <d v="2013-09-05T00:00:00"/>
    <n v="8187"/>
    <x v="2"/>
    <d v="2013-09-01T00:00:00"/>
    <n v="3"/>
    <n v="2"/>
    <d v="2013-09-04T00:00:00"/>
    <d v="2013-09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0207147621511401"/>
    <n v="0.66666666666666596"/>
    <x v="1"/>
    <n v="0.38695640178351698"/>
    <n v="0.63375836036762601"/>
    <n v="21157.422289088299"/>
    <x v="2"/>
    <x v="7"/>
    <n v="2013"/>
    <n v="4.87775201182939"/>
    <n v="4.9077092826820099"/>
    <n v="2.9957270852614501E-2"/>
    <n v="39364"/>
    <n v="161402.21931961799"/>
    <n v="-6.1041249852199497E-3"/>
    <n v="20.302048765456799"/>
    <n v="0.98512225199799397"/>
    <n v="163839.78637399379"/>
    <n v="-2.0891057353924158E-2"/>
  </r>
  <r>
    <d v="2013-09-06T00:00:00"/>
    <n v="5026"/>
    <x v="3"/>
    <d v="2013-09-01T00:00:00"/>
    <n v="4"/>
    <n v="3"/>
    <d v="2013-09-05T00:00:00"/>
    <d v="2013-09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1"/>
    <n v="0"/>
    <n v="8020.85"/>
    <x v="3"/>
    <n v="30"/>
    <n v="160417"/>
    <n v="0.62661687975713298"/>
    <n v="0.66666666666666596"/>
    <x v="2"/>
    <n v="0.85632838659571797"/>
    <n v="-0.22971150683858499"/>
    <n v="5869.2437138286996"/>
    <x v="3"/>
    <x v="7"/>
    <n v="2013"/>
    <n v="5.7340803984251103"/>
    <n v="5.5343261624391404"/>
    <n v="-0.199754235985972"/>
    <n v="44390"/>
    <n v="154828.66271701301"/>
    <n v="3.6093686949945497E-2"/>
    <n v="20.302048765456799"/>
    <n v="0.98512225199799397"/>
    <n v="157166.95303856442"/>
    <n v="2.0678946169033985E-2"/>
  </r>
  <r>
    <d v="2013-09-09T00:00:00"/>
    <n v="11074"/>
    <x v="4"/>
    <d v="2013-09-01T00:00:00"/>
    <n v="0"/>
    <n v="4"/>
    <d v="2013-09-06T00:00:00"/>
    <d v="2013-09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38065167656794"/>
    <n v="0.66666666666666596"/>
    <x v="3"/>
    <n v="1.65790883520114"/>
    <n v="-0.277257158633195"/>
    <n v="6679.4987546202901"/>
    <x v="23"/>
    <x v="7"/>
    <n v="2013"/>
    <n v="7.3919892336262496"/>
    <n v="6.9149778390070802"/>
    <n v="-0.47701139461916697"/>
    <n v="55464"/>
    <n v="150065.153633323"/>
    <n v="6.8982346107946596E-2"/>
    <n v="20.302048765456799"/>
    <n v="0.98512225199799397"/>
    <n v="152331.50335297632"/>
    <n v="5.3078296143958426E-2"/>
  </r>
  <r>
    <d v="2013-09-10T00:00:00"/>
    <n v="1588"/>
    <x v="5"/>
    <d v="2013-09-01T00:00:00"/>
    <n v="1"/>
    <n v="0"/>
    <d v="2013-09-09T00:00:00"/>
    <d v="2013-09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19798400418908199"/>
    <n v="0.66666666666666596"/>
    <x v="4"/>
    <n v="0.25835290223816099"/>
    <n v="-6.0368898049079397E-2"/>
    <n v="6146.6311631990402"/>
    <x v="24"/>
    <x v="7"/>
    <n v="2013"/>
    <n v="7.6503421358644097"/>
    <n v="7.1129618431961603"/>
    <n v="-0.53738029266824605"/>
    <n v="57052"/>
    <n v="149148.88507415401"/>
    <n v="7.5549441219380398E-2"/>
    <n v="20.302048765456799"/>
    <n v="0.98512225199799397"/>
    <n v="151401.39690445026"/>
    <n v="5.9547687669219584E-2"/>
  </r>
  <r>
    <d v="2013-09-11T00:00:00"/>
    <n v="8078"/>
    <x v="6"/>
    <d v="2013-09-01T00:00:00"/>
    <n v="2"/>
    <n v="1"/>
    <d v="2013-09-10T00:00:00"/>
    <d v="2013-09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0071251799996199"/>
    <n v="0.66666666666666596"/>
    <x v="5"/>
    <n v="0.84196187395705202"/>
    <n v="0.16516330604257301"/>
    <n v="9594.2586592846601"/>
    <x v="6"/>
    <x v="7"/>
    <n v="2013"/>
    <n v="8.4923040098214599"/>
    <n v="8.12008702319579"/>
    <n v="-0.37221698662567299"/>
    <n v="65130"/>
    <n v="153385.936077361"/>
    <n v="4.58390391091128E-2"/>
    <n v="20.302048765456799"/>
    <n v="0.98512225199799397"/>
    <n v="155702.43770889303"/>
    <n v="3.0279309434586343E-2"/>
  </r>
  <r>
    <d v="2013-09-12T00:00:00"/>
    <n v="2199"/>
    <x v="7"/>
    <d v="2013-09-01T00:00:00"/>
    <n v="3"/>
    <n v="2"/>
    <d v="2013-09-11T00:00:00"/>
    <d v="2013-09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27416046927694598"/>
    <n v="0.66666666666666596"/>
    <x v="6"/>
    <n v="0.38695640178351698"/>
    <n v="-0.11279593250657"/>
    <n v="5682.8107504220297"/>
    <x v="7"/>
    <x v="7"/>
    <n v="2013"/>
    <n v="8.8792604116049798"/>
    <n v="8.3942474924727399"/>
    <n v="-0.48501291913224498"/>
    <n v="67329"/>
    <n v="151654.522739309"/>
    <n v="5.7779201717266901E-2"/>
    <n v="20.302048765456799"/>
    <n v="0.98512225199799397"/>
    <n v="153944.87580777795"/>
    <n v="4.2041829312353451E-2"/>
  </r>
  <r>
    <d v="2013-09-13T00:00:00"/>
    <n v="8458"/>
    <x v="8"/>
    <d v="2013-09-01T00:00:00"/>
    <n v="4"/>
    <n v="3"/>
    <d v="2013-09-12T00:00:00"/>
    <d v="2013-09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05450170493152"/>
    <n v="0.66666666666666596"/>
    <x v="7"/>
    <n v="0.74596264361641595"/>
    <n v="0.308539061315105"/>
    <n v="11338.369384015899"/>
    <x v="8"/>
    <x v="7"/>
    <n v="2013"/>
    <n v="9.6252230552214009"/>
    <n v="9.4487491974042594"/>
    <n v="-0.17647385781713701"/>
    <n v="75787"/>
    <n v="157475.83108505199"/>
    <n v="1.86769543915523E-2"/>
    <n v="20.302048765456799"/>
    <n v="0.98512225199799397"/>
    <n v="159854.10010347969"/>
    <n v="3.521335368663836E-3"/>
  </r>
  <r>
    <d v="2013-09-16T00:00:00"/>
    <n v="23264"/>
    <x v="9"/>
    <d v="2013-09-01T00:00:00"/>
    <n v="0"/>
    <n v="4"/>
    <d v="2013-09-13T00:00:00"/>
    <d v="2013-09-17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1"/>
    <n v="0"/>
    <n v="0"/>
    <n v="0"/>
    <n v="0"/>
    <n v="8020.85"/>
    <x v="3"/>
    <n v="30"/>
    <n v="160417"/>
    <n v="2.9004407263569298"/>
    <n v="0.66666666666666596"/>
    <x v="8"/>
    <n v="2.5262040896959599"/>
    <n v="0.37423663666096801"/>
    <n v="9209.0738412191695"/>
    <x v="25"/>
    <x v="7"/>
    <n v="2013"/>
    <n v="12.151427144917299"/>
    <n v="12.3491899237611"/>
    <n v="0.19776277884382901"/>
    <n v="99051"/>
    <n v="163027.764259658"/>
    <n v="-1.60142308981184E-2"/>
    <n v="20.302048765456799"/>
    <n v="0.98512225199799397"/>
    <n v="165489.88100615059"/>
    <n v="-3.0653723208381889E-2"/>
  </r>
  <r>
    <d v="2013-09-17T00:00:00"/>
    <n v="2282"/>
    <x v="10"/>
    <d v="2013-09-01T00:00:00"/>
    <n v="1"/>
    <n v="0"/>
    <d v="2013-09-16T00:00:00"/>
    <d v="2013-09-18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28450849972259701"/>
    <n v="0.66666666666666596"/>
    <x v="9"/>
    <n v="0.402884025095124"/>
    <n v="-0.11837552537252601"/>
    <n v="5664.1610435191596"/>
    <x v="26"/>
    <x v="7"/>
    <n v="2013"/>
    <n v="12.554311170012401"/>
    <n v="12.6336984234837"/>
    <n v="7.9387253471304903E-2"/>
    <n v="101333"/>
    <n v="161431.39775290299"/>
    <n v="-6.2837698677165E-3"/>
    <n v="20.302048765456799"/>
    <n v="0.98512225199799397"/>
    <n v="163869.40547276658"/>
    <n v="-2.106802952513509E-2"/>
  </r>
  <r>
    <d v="2013-09-18T00:00:00"/>
    <n v="8020"/>
    <x v="11"/>
    <d v="2013-09-01T00:00:00"/>
    <n v="2"/>
    <n v="1"/>
    <d v="2013-09-17T00:00:00"/>
    <d v="2013-09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99989402619423096"/>
    <n v="0.66666666666666596"/>
    <x v="10"/>
    <n v="0.84196187395705202"/>
    <n v="0.15793215223717799"/>
    <n v="9525.3719296190902"/>
    <x v="19"/>
    <x v="7"/>
    <n v="2013"/>
    <n v="13.396273043969501"/>
    <n v="13.633592449678"/>
    <n v="0.23731940570848101"/>
    <n v="109353"/>
    <n v="163258.84018798199"/>
    <n v="-1.7406960534021899E-2"/>
    <n v="20.302048765456799"/>
    <n v="0.98512225199799397"/>
    <n v="165724.44674441821"/>
    <n v="-3.2025732163724729E-2"/>
  </r>
  <r>
    <d v="2013-09-19T00:00:00"/>
    <n v="1844"/>
    <x v="12"/>
    <d v="2013-09-01T00:00:00"/>
    <n v="3"/>
    <n v="2"/>
    <d v="2013-09-18T00:00:00"/>
    <d v="2013-09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22990082098530701"/>
    <n v="0.66666666666666596"/>
    <x v="11"/>
    <n v="0.38695640178351698"/>
    <n v="-0.15705558079821"/>
    <n v="4765.3947356881399"/>
    <x v="11"/>
    <x v="7"/>
    <n v="2013"/>
    <n v="13.783229445752999"/>
    <n v="13.8634932706633"/>
    <n v="8.0263824910271994E-2"/>
    <n v="111197"/>
    <n v="161351.155674568"/>
    <n v="-5.7895815537430898E-3"/>
    <n v="20.302048765456799"/>
    <n v="0.98512225199799397"/>
    <n v="163787.95154339675"/>
    <n v="-2.0581193620359706E-2"/>
  </r>
  <r>
    <d v="2013-09-20T00:00:00"/>
    <n v="5183"/>
    <x v="13"/>
    <d v="2013-09-01T00:00:00"/>
    <n v="4"/>
    <n v="3"/>
    <d v="2013-09-19T00:00:00"/>
    <d v="2013-09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64619086505794199"/>
    <n v="0.66666666666666596"/>
    <x v="12"/>
    <n v="0.74596264361641595"/>
    <n v="-9.9771778558473995E-2"/>
    <n v="6948.0691082235498"/>
    <x v="12"/>
    <x v="7"/>
    <n v="2013"/>
    <n v="14.529192089369401"/>
    <n v="14.5096841357212"/>
    <n v="-1.9507953648201199E-2"/>
    <n v="116380"/>
    <n v="160201.612428472"/>
    <n v="1.34447817510885E-3"/>
    <n v="20.302048765456799"/>
    <n v="0.98512225199799397"/>
    <n v="162621.04739138481"/>
    <n v="-1.3553272634385771E-2"/>
  </r>
  <r>
    <d v="2013-09-23T00:00:00"/>
    <n v="11468"/>
    <x v="14"/>
    <d v="2013-09-01T00:00:00"/>
    <n v="0"/>
    <n v="4"/>
    <d v="2013-09-20T00:00:00"/>
    <d v="2013-09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4297736524183799"/>
    <n v="0.66666666666666596"/>
    <x v="13"/>
    <n v="1.65790883520114"/>
    <n v="-0.22813518278275499"/>
    <n v="6917.1475273600799"/>
    <x v="27"/>
    <x v="7"/>
    <n v="2013"/>
    <n v="16.187100924570601"/>
    <n v="15.939457788139601"/>
    <n v="-0.247643136430959"/>
    <n v="127848"/>
    <n v="157962.81322486501"/>
    <n v="1.5536484347367501E-2"/>
    <n v="20.302048765456799"/>
    <n v="0.98512225199799397"/>
    <n v="160348.43686099944"/>
    <n v="4.2758844640311544E-4"/>
  </r>
  <r>
    <d v="2013-09-24T00:00:00"/>
    <n v="1455"/>
    <x v="15"/>
    <d v="2013-09-01T00:00:00"/>
    <n v="1"/>
    <n v="0"/>
    <d v="2013-09-23T00:00:00"/>
    <d v="2013-09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18140222046291801"/>
    <n v="0.66666666666666596"/>
    <x v="14"/>
    <n v="0.25835290223816099"/>
    <n v="-7.6950681775242794E-2"/>
    <n v="5631.8314499084399"/>
    <x v="28"/>
    <x v="7"/>
    <n v="2013"/>
    <n v="16.445453826808698"/>
    <n v="16.120860008602499"/>
    <n v="-0.32459381820620298"/>
    <n v="129303"/>
    <n v="157250.75314031701"/>
    <n v="2.0135018729334899E-2"/>
    <n v="20.302048765456799"/>
    <n v="0.98512225199799397"/>
    <n v="159625.62293297853"/>
    <n v="4.9577069926534101E-3"/>
  </r>
  <r>
    <d v="2013-09-25T00:00:00"/>
    <n v="6510"/>
    <x v="16"/>
    <d v="2013-09-01T00:00:00"/>
    <n v="2"/>
    <n v="1"/>
    <d v="2013-09-24T00:00:00"/>
    <d v="2013-09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81163467712274795"/>
    <n v="0.66666666666666596"/>
    <x v="15"/>
    <n v="0.84196187395705202"/>
    <n v="-3.0327196834304002E-2"/>
    <n v="7731.9415538429203"/>
    <x v="15"/>
    <x v="7"/>
    <n v="2013"/>
    <n v="17.287415700765798"/>
    <n v="16.932494685725299"/>
    <n v="-0.354921015040503"/>
    <n v="135813"/>
    <n v="157123.542755998"/>
    <n v="2.0960940583652599E-2"/>
    <n v="20.302048765456799"/>
    <n v="0.98512225199799397"/>
    <n v="159496.49136168204"/>
    <n v="5.7713409897561796E-3"/>
  </r>
  <r>
    <d v="2013-09-26T00:00:00"/>
    <n v="3635"/>
    <x v="17"/>
    <d v="2013-09-01T00:00:00"/>
    <n v="3"/>
    <n v="2"/>
    <d v="2013-09-25T00:00:00"/>
    <d v="2013-09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45319386349327001"/>
    <n v="0.66666666666666596"/>
    <x v="16"/>
    <n v="0.38695640178351698"/>
    <n v="6.6237461709753503E-2"/>
    <n v="9393.8231367822209"/>
    <x v="16"/>
    <x v="7"/>
    <n v="2013"/>
    <n v="17.674372102549299"/>
    <n v="17.3856885492186"/>
    <n v="-0.28868355333074902"/>
    <n v="139448"/>
    <n v="157796.83622241399"/>
    <n v="1.6604666103013001E-2"/>
    <n v="20.302048765456799"/>
    <n v="0.98512225199799397"/>
    <n v="160179.95320111472"/>
    <n v="1.4798780630660424E-3"/>
  </r>
  <r>
    <d v="2013-09-27T00:00:00"/>
    <n v="6737"/>
    <x v="18"/>
    <d v="2013-09-01T00:00:00"/>
    <n v="4"/>
    <n v="3"/>
    <d v="2013-09-26T00:00:00"/>
    <d v="2013-09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83993591701627601"/>
    <n v="0.66666666666666596"/>
    <x v="17"/>
    <n v="0.74596264361641595"/>
    <n v="9.39732733998596E-2"/>
    <n v="9031.2833459583308"/>
    <x v="17"/>
    <x v="7"/>
    <n v="2013"/>
    <n v="18.4203347461657"/>
    <n v="18.225624466234802"/>
    <n v="-0.19471027993089099"/>
    <n v="146185"/>
    <n v="158721.32837371799"/>
    <n v="1.0683325572279301E-2"/>
    <n v="20.302048765456799"/>
    <n v="0.98512225199799397"/>
    <n v="161118.40743806754"/>
    <n v="-4.3533662554178232E-3"/>
  </r>
  <r>
    <d v="2013-09-30T00:00:00"/>
    <n v="14232"/>
    <x v="19"/>
    <d v="2013-09-01T00:00:00"/>
    <n v="0"/>
    <n v="4"/>
    <d v="2013-09-27T00:00:00"/>
    <d v="2013-10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7743755337651199"/>
    <n v="0.66666666666666596"/>
    <x v="18"/>
    <n v="1.8817140192911199"/>
    <n v="-0.107338485526002"/>
    <n v="7563.3171959687197"/>
    <x v="29"/>
    <x v="7"/>
    <n v="2013"/>
    <n v="20.302048765456799"/>
    <n v="20"/>
    <n v="-0.30204876545689102"/>
    <n v="160417"/>
    <n v="158030.356298762"/>
    <n v="1.51024382728446E-2"/>
    <n v="20.302048765456799"/>
    <n v="0.98512225199799397"/>
    <n v="160417.00000000081"/>
    <n v="-5.1070259132757201E-15"/>
  </r>
  <r>
    <d v="2013-10-01T00:00:00"/>
    <n v="14823"/>
    <x v="0"/>
    <d v="2013-10-01T00:00:00"/>
    <n v="1"/>
    <n v="0"/>
    <d v="2013-09-30T00:00:00"/>
    <d v="2013-10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2.0803414223379"/>
    <n v="0.70967741935483797"/>
    <x v="21"/>
    <n v="1.93443690261899"/>
    <n v="0.145904519718906"/>
    <n v="7662.6950095562397"/>
    <x v="0"/>
    <x v="8"/>
    <n v="2013"/>
    <n v="1.93443690261899"/>
    <n v="2.0803414223379"/>
    <n v="0.145904519718906"/>
    <n v="14823"/>
    <n v="168579.290210237"/>
    <n v="-7.0134891394383697E-2"/>
    <n v="21.2356781434064"/>
    <n v="1.03599234511994"/>
    <n v="162722.52493402423"/>
    <n v="-3.6666865490462053E-2"/>
  </r>
  <r>
    <d v="2013-10-02T00:00:00"/>
    <n v="10339"/>
    <x v="1"/>
    <d v="2013-10-01T00:00:00"/>
    <n v="2"/>
    <n v="1"/>
    <d v="2013-10-01T00:00:00"/>
    <d v="2013-10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1"/>
    <n v="0"/>
    <n v="1"/>
    <n v="7125.2727272727197"/>
    <x v="2"/>
    <n v="31"/>
    <n v="156756"/>
    <n v="1.4510321773967101"/>
    <n v="0.70967741935483797"/>
    <x v="19"/>
    <n v="1.25719068675226"/>
    <n v="0.193841490644454"/>
    <n v="8223.8916569681405"/>
    <x v="21"/>
    <x v="8"/>
    <n v="2013"/>
    <n v="3.19162758937125"/>
    <n v="3.5313735997346098"/>
    <n v="0.33974601036336"/>
    <n v="25162"/>
    <n v="173442.54130509301"/>
    <n v="-9.6207892132651199E-2"/>
    <n v="21.2356781434064"/>
    <n v="1.03599234511994"/>
    <n v="167416.81743315762"/>
    <n v="-6.3678294669614166E-2"/>
  </r>
  <r>
    <d v="2013-10-03T00:00:00"/>
    <n v="2303"/>
    <x v="2"/>
    <d v="2013-10-01T00:00:00"/>
    <n v="3"/>
    <n v="2"/>
    <d v="2013-10-02T00:00:00"/>
    <d v="2013-10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32321569828268099"/>
    <n v="0.70967741935483797"/>
    <x v="20"/>
    <n v="0.43715035792769602"/>
    <n v="-0.11393465964501499"/>
    <n v="5268.21025817599"/>
    <x v="22"/>
    <x v="8"/>
    <n v="2013"/>
    <n v="3.6287779472989499"/>
    <n v="3.8545892980173"/>
    <n v="0.22581135071834499"/>
    <n v="27465"/>
    <n v="166510.60185420001"/>
    <n v="-5.8582467095650702E-2"/>
    <n v="21.2356781434064"/>
    <n v="1.03599234511994"/>
    <n v="160725.70674730564"/>
    <n v="-2.4698642349396227E-2"/>
  </r>
  <r>
    <d v="2013-10-04T00:00:00"/>
    <n v="7580"/>
    <x v="3"/>
    <d v="2013-10-01T00:00:00"/>
    <n v="4"/>
    <n v="3"/>
    <d v="2013-10-03T00:00:00"/>
    <d v="2013-10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1"/>
    <n v="0"/>
    <n v="7125.2727272727197"/>
    <x v="2"/>
    <n v="31"/>
    <n v="156756"/>
    <n v="1.06381892878103"/>
    <n v="0.70967741935483797"/>
    <x v="0"/>
    <n v="0.90652234273989796"/>
    <n v="0.157296586041137"/>
    <n v="8361.6251278374402"/>
    <x v="1"/>
    <x v="8"/>
    <n v="2013"/>
    <n v="4.5353002900388502"/>
    <n v="4.9184082267983298"/>
    <n v="0.38310793675948202"/>
    <n v="35045"/>
    <n v="169997.56371002999"/>
    <n v="-7.7892667524441794E-2"/>
    <n v="21.2356781434064"/>
    <n v="1.03599234511994"/>
    <n v="164091.52491406637"/>
    <n v="-4.4703862176355136E-2"/>
  </r>
  <r>
    <d v="2013-10-07T00:00:00"/>
    <n v="10891"/>
    <x v="4"/>
    <d v="2013-10-01T00:00:00"/>
    <n v="0"/>
    <n v="4"/>
    <d v="2013-10-04T00:00:00"/>
    <d v="2013-10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1"/>
    <n v="0"/>
    <n v="0"/>
    <n v="0"/>
    <n v="7125.2727272727197"/>
    <x v="2"/>
    <n v="31"/>
    <n v="156756"/>
    <n v="1.52850289622087"/>
    <n v="0.70967741935483797"/>
    <x v="1"/>
    <n v="1.7081027913453199"/>
    <n v="-0.17959989512444099"/>
    <n v="6376.0799731625802"/>
    <x v="4"/>
    <x v="8"/>
    <n v="2013"/>
    <n v="6.2434030813841703"/>
    <n v="6.44691112301921"/>
    <n v="0.20350804163503999"/>
    <n v="45936"/>
    <n v="161865.57023897101"/>
    <n v="-3.1566751542207297E-2"/>
    <n v="21.2356781434064"/>
    <n v="1.03599234511994"/>
    <n v="156242.05236789829"/>
    <n v="3.2894321619094669E-3"/>
  </r>
  <r>
    <d v="2013-10-08T00:00:00"/>
    <n v="1755"/>
    <x v="5"/>
    <d v="2013-10-01T00:00:00"/>
    <n v="1"/>
    <n v="0"/>
    <d v="2013-10-07T00:00:00"/>
    <d v="2013-10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24630636147898599"/>
    <n v="0.70967741935483797"/>
    <x v="2"/>
    <n v="0.30854685838234103"/>
    <n v="-6.22404969033548E-2"/>
    <n v="5687.9529067356698"/>
    <x v="5"/>
    <x v="8"/>
    <n v="2013"/>
    <n v="6.5519499397665104"/>
    <n v="6.6932174844982004"/>
    <n v="0.14126754473168601"/>
    <n v="47691"/>
    <n v="160135.83889460901"/>
    <n v="-2.1106074180148499E-2"/>
    <n v="21.2356781434064"/>
    <n v="1.03599234511994"/>
    <n v="154572.41518137921"/>
    <n v="1.4126613833771895E-2"/>
  </r>
  <r>
    <d v="2013-10-09T00:00:00"/>
    <n v="6312"/>
    <x v="6"/>
    <d v="2013-10-01T00:00:00"/>
    <n v="2"/>
    <n v="1"/>
    <d v="2013-10-08T00:00:00"/>
    <d v="2013-10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88586082829365298"/>
    <n v="0.70967741935483797"/>
    <x v="3"/>
    <n v="0.89215583010123201"/>
    <n v="-6.2950018075786599E-3"/>
    <n v="7074.9972000785701"/>
    <x v="23"/>
    <x v="8"/>
    <n v="2013"/>
    <n v="7.4441057698677398"/>
    <n v="7.5790783127918502"/>
    <n v="0.13497254292410699"/>
    <n v="54003"/>
    <n v="159598.215921253"/>
    <n v="-1.7808569505912399E-2"/>
    <n v="21.2356781434064"/>
    <n v="1.03599234511994"/>
    <n v="154053.47025298365"/>
    <n v="1.7542803434277054E-2"/>
  </r>
  <r>
    <d v="2013-10-10T00:00:00"/>
    <n v="2302"/>
    <x v="7"/>
    <d v="2013-10-01T00:00:00"/>
    <n v="3"/>
    <n v="2"/>
    <d v="2013-10-09T00:00:00"/>
    <d v="2013-10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32307535277756499"/>
    <n v="0.70967741935483797"/>
    <x v="4"/>
    <n v="0.43715035792769602"/>
    <n v="-0.114075005150131"/>
    <n v="5265.9227157278001"/>
    <x v="24"/>
    <x v="8"/>
    <n v="2013"/>
    <n v="7.8812561277954396"/>
    <n v="7.9021536655694202"/>
    <n v="2.0897537773976099E-2"/>
    <n v="56305"/>
    <n v="157171.64623432799"/>
    <n v="-2.6445370032512901E-3"/>
    <n v="21.2356781434064"/>
    <n v="1.03599234511994"/>
    <n v="151711.20421370724"/>
    <n v="3.3252625028184601E-2"/>
  </r>
  <r>
    <d v="2013-10-11T00:00:00"/>
    <n v="7071"/>
    <x v="8"/>
    <d v="2013-10-01T00:00:00"/>
    <n v="4"/>
    <n v="3"/>
    <d v="2013-10-10T00:00:00"/>
    <d v="2013-10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9238306667687304"/>
    <n v="0.70967741935483797"/>
    <x v="5"/>
    <n v="0.79615659976059605"/>
    <n v="0.19622646691627699"/>
    <n v="8881.41855776394"/>
    <x v="6"/>
    <x v="8"/>
    <n v="2013"/>
    <n v="8.6774127275560407"/>
    <n v="8.8945367322462907"/>
    <n v="0.217124004690253"/>
    <n v="63376"/>
    <n v="160678.30858987899"/>
    <n v="-2.4410940246397402E-2"/>
    <n v="21.2356781434064"/>
    <n v="1.03599234511994"/>
    <n v="155096.03844734738"/>
    <n v="1.0702797887491844E-2"/>
  </r>
  <r>
    <d v="2013-10-15T00:00:00"/>
    <n v="15656"/>
    <x v="9"/>
    <d v="2013-10-01T00:00:00"/>
    <n v="1"/>
    <n v="4"/>
    <d v="2013-10-11T00:00:00"/>
    <d v="2013-10-16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2.1972492280997198"/>
    <n v="0.70967741935483797"/>
    <x v="6"/>
    <n v="1.7081027913453199"/>
    <n v="0.489146436754402"/>
    <n v="9165.72473233251"/>
    <x v="10"/>
    <x v="8"/>
    <n v="2013"/>
    <n v="10.3855155189013"/>
    <n v="11.091785960346"/>
    <n v="0.70627044144465501"/>
    <n v="79032"/>
    <n v="167416.24398284301"/>
    <n v="-6.3675087489934099E-2"/>
    <n v="21.2356781434064"/>
    <n v="1.03599234511994"/>
    <n v="161599.88514535056"/>
    <n v="-2.9974558094479686E-2"/>
  </r>
  <r>
    <d v="2013-10-16T00:00:00"/>
    <n v="9946"/>
    <x v="10"/>
    <d v="2013-10-01T00:00:00"/>
    <n v="2"/>
    <n v="1"/>
    <d v="2013-10-15T00:00:00"/>
    <d v="2013-10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1.3958763938860299"/>
    <n v="0.70967741935483797"/>
    <x v="7"/>
    <n v="1.79978646280472"/>
    <n v="-0.40391006891868603"/>
    <n v="5526.2111397929302"/>
    <x v="25"/>
    <x v="8"/>
    <n v="2013"/>
    <n v="12.185301981706001"/>
    <n v="12.487662354232"/>
    <n v="0.30236037252596898"/>
    <n v="88978"/>
    <n v="160645.66991764601"/>
    <n v="-2.4212728047015099E-2"/>
    <n v="21.2356781434064"/>
    <n v="1.03599234511994"/>
    <n v="155064.53370468601"/>
    <n v="1.0908144208754633E-2"/>
  </r>
  <r>
    <d v="2013-10-17T00:00:00"/>
    <n v="6425"/>
    <x v="11"/>
    <d v="2013-10-01T00:00:00"/>
    <n v="3"/>
    <n v="2"/>
    <d v="2013-10-16T00:00:00"/>
    <d v="2013-10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0171987037178802"/>
    <n v="0.70967741935483797"/>
    <x v="8"/>
    <n v="0.43715035792769602"/>
    <n v="0.464569512444091"/>
    <n v="14697.4602296051"/>
    <x v="26"/>
    <x v="8"/>
    <n v="2013"/>
    <n v="12.6224523396337"/>
    <n v="13.3893822246038"/>
    <n v="0.76692988497005898"/>
    <n v="95403"/>
    <n v="166280.36640785501"/>
    <n v="-5.7278959708893698E-2"/>
    <n v="21.2356781434064"/>
    <n v="1.03599234511994"/>
    <n v="160503.47011840704"/>
    <n v="-2.3348218674913657E-2"/>
  </r>
  <r>
    <d v="2013-10-18T00:00:00"/>
    <n v="6952"/>
    <x v="12"/>
    <d v="2013-10-01T00:00:00"/>
    <n v="4"/>
    <n v="3"/>
    <d v="2013-10-17T00:00:00"/>
    <d v="2013-10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7568195156804205"/>
    <n v="0.70967741935483797"/>
    <x v="9"/>
    <n v="0.79615659976059605"/>
    <n v="0.179525351807445"/>
    <n v="8731.9504756858896"/>
    <x v="19"/>
    <x v="8"/>
    <n v="2013"/>
    <n v="13.4186089393943"/>
    <n v="14.365064176171799"/>
    <n v="0.94645523677750598"/>
    <n v="102355"/>
    <n v="167812.47670085399"/>
    <n v="-6.5885903826830294E-2"/>
    <n v="21.2356781434064"/>
    <n v="1.03599234511994"/>
    <n v="161982.35198487644"/>
    <n v="-3.2264946895970481E-2"/>
  </r>
  <r>
    <d v="2013-10-21T00:00:00"/>
    <n v="11451"/>
    <x v="13"/>
    <d v="2013-10-01T00:00:00"/>
    <n v="0"/>
    <n v="4"/>
    <d v="2013-10-18T00:00:00"/>
    <d v="2013-10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1"/>
    <n v="0"/>
    <n v="0"/>
    <n v="0"/>
    <n v="0"/>
    <n v="7125.2727272727197"/>
    <x v="2"/>
    <n v="31"/>
    <n v="156756"/>
    <n v="1.60709637908596"/>
    <n v="0.70967741935483797"/>
    <x v="10"/>
    <n v="1.81329853599361"/>
    <n v="-0.20620215690764301"/>
    <n v="6315.0108891062"/>
    <x v="13"/>
    <x v="8"/>
    <n v="2013"/>
    <n v="15.231907475387899"/>
    <n v="15.972160555257799"/>
    <n v="0.740253079869861"/>
    <n v="113806"/>
    <n v="164374.16023210299"/>
    <n v="-4.6346458721652203E-2"/>
    <n v="21.2356781434064"/>
    <n v="1.03599234511994"/>
    <n v="158663.48917189572"/>
    <n v="-1.2022231339115175E-2"/>
  </r>
  <r>
    <d v="2013-10-22T00:00:00"/>
    <n v="1701"/>
    <x v="14"/>
    <d v="2013-10-01T00:00:00"/>
    <n v="1"/>
    <n v="0"/>
    <d v="2013-10-21T00:00:00"/>
    <d v="2013-10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238727704202709"/>
    <n v="0.70967741935483797"/>
    <x v="11"/>
    <n v="0.30854685838234103"/>
    <n v="-6.9819154179631193E-2"/>
    <n v="5512.9389711438098"/>
    <x v="14"/>
    <x v="8"/>
    <n v="2013"/>
    <n v="15.540454333770301"/>
    <n v="16.2108882594605"/>
    <n v="0.67043392569023097"/>
    <n v="115507"/>
    <n v="163518.642725774"/>
    <n v="-4.13570135676537E-2"/>
    <n v="21.2356781434064"/>
    <n v="1.03599234511994"/>
    <n v="157837.69397141971"/>
    <n v="-6.853204353172937E-3"/>
  </r>
  <r>
    <d v="2013-10-23T00:00:00"/>
    <n v="6891"/>
    <x v="15"/>
    <d v="2013-10-01T00:00:00"/>
    <n v="2"/>
    <n v="1"/>
    <d v="2013-10-22T00:00:00"/>
    <d v="2013-10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6712087575595196"/>
    <n v="0.70967741935483797"/>
    <x v="12"/>
    <n v="0.89215583010123201"/>
    <n v="7.4965045654719398E-2"/>
    <n v="7723.9869622530796"/>
    <x v="27"/>
    <x v="8"/>
    <n v="2013"/>
    <n v="16.432610163871502"/>
    <n v="17.178009135216499"/>
    <n v="0.74539897134495003"/>
    <n v="122398"/>
    <n v="163866.60263627701"/>
    <n v="-4.3392628649661799E-2"/>
    <n v="21.2356781434064"/>
    <n v="1.03599234511994"/>
    <n v="158173.56509261369"/>
    <n v="-8.9620859957457721E-3"/>
  </r>
  <r>
    <d v="2013-10-24T00:00:00"/>
    <n v="1890"/>
    <x v="16"/>
    <d v="2013-10-01T00:00:00"/>
    <n v="3"/>
    <n v="2"/>
    <d v="2013-10-23T00:00:00"/>
    <d v="2013-10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26525300466967699"/>
    <n v="0.70967741935483797"/>
    <x v="13"/>
    <n v="0.43715035792769602"/>
    <n v="-0.171897353258019"/>
    <n v="4323.4552270745198"/>
    <x v="28"/>
    <x v="8"/>
    <n v="2013"/>
    <n v="16.869760521799201"/>
    <n v="17.443262139886102"/>
    <n v="0.57350161808693301"/>
    <n v="124288"/>
    <n v="162085.05132403399"/>
    <n v="-3.2878117263143603E-2"/>
    <n v="21.2356781434064"/>
    <n v="1.03599234511994"/>
    <n v="156453.90826248794"/>
    <n v="1.9308673133637821E-3"/>
  </r>
  <r>
    <d v="2013-10-25T00:00:00"/>
    <n v="6492"/>
    <x v="17"/>
    <d v="2013-10-01T00:00:00"/>
    <n v="4"/>
    <n v="3"/>
    <d v="2013-10-24T00:00:00"/>
    <d v="2013-10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1112301921457495"/>
    <n v="0.70967741935483797"/>
    <x v="14"/>
    <n v="0.79615659976059605"/>
    <n v="0.11496641945397899"/>
    <n v="8154.1746962245097"/>
    <x v="15"/>
    <x v="8"/>
    <n v="2013"/>
    <n v="17.665917121559801"/>
    <n v="18.354385159100701"/>
    <n v="0.68846803754091102"/>
    <n v="130780"/>
    <n v="162865.02309515799"/>
    <n v="-3.7509730321832198E-2"/>
    <n v="21.2356781434064"/>
    <n v="1.03599234511994"/>
    <n v="157206.78233033037"/>
    <n v="-2.8674483609948398E-3"/>
  </r>
  <r>
    <d v="2013-10-28T00:00:00"/>
    <n v="13024"/>
    <x v="18"/>
    <d v="2013-10-01T00:00:00"/>
    <n v="0"/>
    <n v="4"/>
    <d v="2013-10-25T00:00:00"/>
    <d v="2013-10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1.8278598586338"/>
    <n v="0.70967741935483797"/>
    <x v="15"/>
    <n v="1.7081027913453199"/>
    <n v="0.11975706728848"/>
    <n v="7624.8338601110499"/>
    <x v="18"/>
    <x v="8"/>
    <n v="2013"/>
    <n v="19.374019912905101"/>
    <n v="20.182245017734498"/>
    <n v="0.80822510482938903"/>
    <n v="143804"/>
    <n v="163295.38290051199"/>
    <n v="-4.0046342917707402E-2"/>
    <n v="21.2356781434064"/>
    <n v="1.03599234511994"/>
    <n v="157622.19061725566"/>
    <n v="-5.4953595928569632E-3"/>
  </r>
  <r>
    <d v="2013-10-29T00:00:00"/>
    <n v="1806"/>
    <x v="19"/>
    <d v="2013-10-01T00:00:00"/>
    <n v="1"/>
    <n v="0"/>
    <d v="2013-10-28T00:00:00"/>
    <d v="2013-10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25346398223991401"/>
    <n v="0.70967741935483797"/>
    <x v="16"/>
    <n v="0.30854685838234103"/>
    <n v="-5.50828761424269E-2"/>
    <n v="5853.2438459057703"/>
    <x v="20"/>
    <x v="8"/>
    <n v="2013"/>
    <n v="19.682566771287501"/>
    <n v="20.435708999974398"/>
    <n v="0.75314222868696401"/>
    <n v="145610"/>
    <n v="162754.17922997099"/>
    <n v="-3.6854225546464101E-2"/>
    <n v="21.2356781434064"/>
    <n v="1.03599234511994"/>
    <n v="157099.78939190769"/>
    <n v="-2.1883504315213242E-3"/>
  </r>
  <r>
    <d v="2013-10-30T00:00:00"/>
    <n v="6603"/>
    <x v="20"/>
    <d v="2013-10-01T00:00:00"/>
    <n v="2"/>
    <n v="1"/>
    <d v="2013-10-29T00:00:00"/>
    <d v="2013-10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2670137028247701"/>
    <n v="0.70967741935483797"/>
    <x v="17"/>
    <n v="0.89215583010123201"/>
    <n v="3.4545540181244699E-2"/>
    <n v="7401.1734017932204"/>
    <x v="29"/>
    <x v="8"/>
    <n v="2013"/>
    <n v="20.5747226013887"/>
    <n v="21.362410370256899"/>
    <n v="0.78768776886820602"/>
    <n v="152213"/>
    <n v="162757.28547484599"/>
    <n v="-3.6872607314243203E-2"/>
    <n v="21.2356781434064"/>
    <n v="1.03599234511994"/>
    <n v="157102.78771992636"/>
    <n v="-2.207393802232116E-3"/>
  </r>
  <r>
    <d v="2013-10-31T00:00:00"/>
    <n v="4543"/>
    <x v="21"/>
    <d v="2013-10-01T00:00:00"/>
    <n v="3"/>
    <n v="2"/>
    <d v="2013-10-30T00:00:00"/>
    <d v="2013-11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63758962974304001"/>
    <n v="0.70967741935483797"/>
    <x v="18"/>
    <n v="0.66095554201768303"/>
    <n v="-2.33659122746438E-2"/>
    <n v="6873.3821130112401"/>
    <x v="30"/>
    <x v="8"/>
    <n v="2013"/>
    <n v="21.2356781434064"/>
    <n v="22"/>
    <n v="0.764321856593564"/>
    <n v="156756"/>
    <n v="162398.01605162199"/>
    <n v="-3.4741902572434799E-2"/>
    <n v="21.2356781434064"/>
    <n v="1.03599234511994"/>
    <n v="156756.00000000108"/>
    <n v="-6.8833827526759706E-15"/>
  </r>
  <r>
    <d v="2013-11-01T00:00:00"/>
    <n v="17439"/>
    <x v="0"/>
    <d v="2013-11-01T00:00:00"/>
    <n v="4"/>
    <n v="3"/>
    <d v="2013-10-31T00:00:00"/>
    <d v="2013-11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1"/>
    <n v="1"/>
    <n v="8376.9473684210498"/>
    <x v="0"/>
    <n v="30"/>
    <n v="159162"/>
    <n v="2.0817845968258699"/>
    <n v="0.63333333333333297"/>
    <x v="0"/>
    <n v="2.44331811482063"/>
    <n v="-0.36153351799475703"/>
    <n v="7137.4250836265801"/>
    <x v="0"/>
    <x v="9"/>
    <n v="2013"/>
    <n v="2.44331811482063"/>
    <n v="2.0817845968258699"/>
    <n v="-0.36153351799475703"/>
    <n v="17439"/>
    <n v="135611.07658890501"/>
    <n v="0.17366519021516"/>
    <n v="19.155743177257399"/>
    <n v="0.99186963534558104"/>
    <n v="136722.68184886663"/>
    <n v="0.16412286423651201"/>
  </r>
  <r>
    <d v="2013-11-04T00:00:00"/>
    <n v="14524"/>
    <x v="1"/>
    <d v="2013-11-01T00:00:00"/>
    <n v="0"/>
    <n v="4"/>
    <d v="2013-11-01T00:00:00"/>
    <d v="2013-11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1"/>
    <n v="0"/>
    <n v="0"/>
    <n v="0"/>
    <n v="8376.9473684210498"/>
    <x v="0"/>
    <n v="30"/>
    <n v="159162"/>
    <n v="1.73380580791897"/>
    <n v="0.63333333333333297"/>
    <x v="1"/>
    <n v="1.8568704242773999"/>
    <n v="-0.123064616358425"/>
    <n v="7821.7627951352597"/>
    <x v="1"/>
    <x v="9"/>
    <n v="2013"/>
    <n v="4.3001885390980297"/>
    <n v="3.8155904047448499"/>
    <n v="-0.484598134353183"/>
    <n v="31963"/>
    <n v="141225.66824183401"/>
    <n v="0.127004757573183"/>
    <n v="19.155743177257399"/>
    <n v="0.99186963534558104"/>
    <n v="142383.29636195602"/>
    <n v="0.1178417979268469"/>
  </r>
  <r>
    <d v="2013-11-05T00:00:00"/>
    <n v="1985"/>
    <x v="2"/>
    <d v="2013-11-01T00:00:00"/>
    <n v="1"/>
    <n v="0"/>
    <d v="2013-11-04T00:00:00"/>
    <d v="2013-11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23695982709440599"/>
    <n v="0.63333333333333297"/>
    <x v="2"/>
    <n v="0.219452586226422"/>
    <n v="1.75072408679844E-2"/>
    <n v="9045.2340258681397"/>
    <x v="2"/>
    <x v="9"/>
    <n v="2013"/>
    <n v="4.5196411253244504"/>
    <n v="4.0525502318392501"/>
    <n v="-0.467090893485198"/>
    <n v="33948"/>
    <n v="142713.10091101399"/>
    <n v="0.115258508041542"/>
    <n v="19.155743177257399"/>
    <n v="0.99186963534558104"/>
    <n v="143882.92153060157"/>
    <n v="0.1061910496872196"/>
  </r>
  <r>
    <d v="2013-11-06T00:00:00"/>
    <n v="9307"/>
    <x v="3"/>
    <d v="2013-11-01T00:00:00"/>
    <n v="2"/>
    <n v="1"/>
    <d v="2013-11-05T00:00:00"/>
    <d v="2013-11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1"/>
    <n v="0"/>
    <n v="0"/>
    <n v="8376.9473684210498"/>
    <x v="0"/>
    <n v="30"/>
    <n v="159162"/>
    <n v="1.1110252447192099"/>
    <n v="0.63333333333333297"/>
    <x v="3"/>
    <n v="0.93023450950834496"/>
    <n v="0.180790735210871"/>
    <n v="10005.0040122882"/>
    <x v="3"/>
    <x v="9"/>
    <n v="2013"/>
    <n v="5.4498756348328001"/>
    <n v="5.1635754765584698"/>
    <n v="-0.28630015827432698"/>
    <n v="43255"/>
    <n v="150800.688872089"/>
    <n v="5.5446106980341102E-2"/>
    <n v="19.155743177257399"/>
    <n v="0.99186963534558104"/>
    <n v="152036.80352564479"/>
    <n v="4.6864945257503843E-2"/>
  </r>
  <r>
    <d v="2013-11-07T00:00:00"/>
    <n v="2006"/>
    <x v="4"/>
    <d v="2013-11-01T00:00:00"/>
    <n v="3"/>
    <n v="2"/>
    <d v="2013-11-06T00:00:00"/>
    <d v="2013-11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23946670687726901"/>
    <n v="0.63333333333333297"/>
    <x v="4"/>
    <n v="0.34805608577177699"/>
    <n v="-0.108589378894508"/>
    <n v="5763.4389456282697"/>
    <x v="4"/>
    <x v="9"/>
    <n v="2013"/>
    <n v="5.7979317206045797"/>
    <n v="5.4030421834357396"/>
    <n v="-0.39488953716883501"/>
    <n v="45261"/>
    <n v="148321.68460071599"/>
    <n v="7.3086517514051305E-2"/>
    <n v="19.155743177257399"/>
    <n v="0.99186963534558104"/>
    <n v="149537.47883313199"/>
    <n v="6.4361932820921508E-2"/>
  </r>
  <r>
    <d v="2013-11-08T00:00:00"/>
    <n v="7185"/>
    <x v="5"/>
    <d v="2013-11-01T00:00:00"/>
    <n v="4"/>
    <n v="3"/>
    <d v="2013-11-07T00:00:00"/>
    <d v="2013-11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85771101142232398"/>
    <n v="0.63333333333333297"/>
    <x v="5"/>
    <n v="0.70706232760467702"/>
    <n v="0.15064868381764601"/>
    <n v="10161.763283783899"/>
    <x v="5"/>
    <x v="9"/>
    <n v="2013"/>
    <n v="6.5049940482092499"/>
    <n v="6.2607531948580597"/>
    <n v="-0.244240853351189"/>
    <n v="52446"/>
    <n v="153185.99719154401"/>
    <n v="3.9011416957273198E-2"/>
    <n v="19.155743177257399"/>
    <n v="0.99186963534558104"/>
    <n v="154441.66423964882"/>
    <n v="3.0563875257304751E-2"/>
  </r>
  <r>
    <d v="2013-11-12T00:00:00"/>
    <n v="13407"/>
    <x v="6"/>
    <d v="2013-11-01T00:00:00"/>
    <n v="1"/>
    <n v="4"/>
    <d v="2013-11-08T00:00:00"/>
    <d v="2013-11-13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6004636785162201"/>
    <n v="0.63333333333333297"/>
    <x v="6"/>
    <n v="1.6190085191893999"/>
    <n v="-1.85448406731725E-2"/>
    <n v="8280.9941029294605"/>
    <x v="7"/>
    <x v="9"/>
    <n v="2013"/>
    <n v="8.1240025673986498"/>
    <n v="7.86121687337429"/>
    <n v="-0.26278569402436103"/>
    <n v="65853"/>
    <n v="154013.61454771599"/>
    <n v="3.3428119114027703E-2"/>
    <n v="19.155743177257399"/>
    <n v="0.99186963534558104"/>
    <n v="155276.0655830105"/>
    <n v="2.5025971661499113E-2"/>
  </r>
  <r>
    <d v="2013-11-13T00:00:00"/>
    <n v="3153"/>
    <x v="7"/>
    <d v="2013-11-01T00:00:00"/>
    <n v="2"/>
    <n v="1"/>
    <d v="2013-11-12T00:00:00"/>
    <d v="2013-11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37639009311267702"/>
    <n v="0.63333333333333297"/>
    <x v="7"/>
    <n v="0.80306155794531298"/>
    <n v="-0.42667146483263602"/>
    <n v="3926.2245450612199"/>
    <x v="8"/>
    <x v="9"/>
    <n v="2013"/>
    <n v="8.9270641253439695"/>
    <n v="8.23760696648697"/>
    <n v="-0.68945715885699699"/>
    <n v="69006"/>
    <n v="146869.56222009601"/>
    <n v="8.3696292098167799E-2"/>
    <n v="19.155743177257399"/>
    <n v="0.99186963534558104"/>
    <n v="148073.45339181132"/>
    <n v="7.4885446068767791E-2"/>
  </r>
  <r>
    <d v="2013-11-14T00:00:00"/>
    <n v="6023"/>
    <x v="8"/>
    <d v="2013-11-01T00:00:00"/>
    <n v="3"/>
    <n v="2"/>
    <d v="2013-11-13T00:00:00"/>
    <d v="2013-11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71899699677058504"/>
    <n v="0.63333333333333297"/>
    <x v="8"/>
    <n v="0.34805608577177799"/>
    <n v="0.37094091099880699"/>
    <n v="17304.682337746301"/>
    <x v="9"/>
    <x v="9"/>
    <n v="2013"/>
    <n v="9.27512021111575"/>
    <n v="8.9566039632575603"/>
    <n v="-0.31851624785818899"/>
    <n v="75029"/>
    <n v="153696.229003215"/>
    <n v="3.5562167219275402E-2"/>
    <n v="19.155743177257399"/>
    <n v="0.99186963534558104"/>
    <n v="154956.07842623969"/>
    <n v="2.7142669177462109E-2"/>
  </r>
  <r>
    <d v="2013-11-15T00:00:00"/>
    <n v="9171"/>
    <x v="9"/>
    <d v="2013-11-01T00:00:00"/>
    <n v="4"/>
    <n v="3"/>
    <d v="2013-11-14T00:00:00"/>
    <d v="2013-11-18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09479021374448"/>
    <n v="0.63333333333333297"/>
    <x v="9"/>
    <n v="1.4701618374512"/>
    <n v="-0.375371623706721"/>
    <n v="6238.0887371553499"/>
    <x v="10"/>
    <x v="9"/>
    <n v="2013"/>
    <n v="10.745282048566899"/>
    <n v="10.051394177002001"/>
    <n v="-0.69388787156491105"/>
    <n v="84200"/>
    <n v="148883.94671904901"/>
    <n v="6.9033992632838007E-2"/>
    <n v="19.155743177257399"/>
    <n v="0.99186963534558104"/>
    <n v="150104.34981929546"/>
    <n v="6.0342356444757828E-2"/>
  </r>
  <r>
    <d v="2013-11-18T00:00:00"/>
    <n v="18482"/>
    <x v="10"/>
    <d v="2013-11-01T00:00:00"/>
    <n v="0"/>
    <n v="4"/>
    <d v="2013-11-15T00:00:00"/>
    <d v="2013-11-19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3-11-18T00:00:00"/>
    <d v="2013-11-04T00:00:00"/>
    <d v="2013-11-06T00:00:00"/>
    <d v="2013-11-01T00:00:00"/>
    <d v="2013-11-01T00:00:00"/>
    <n v="1"/>
    <n v="0"/>
    <n v="0"/>
    <n v="0"/>
    <n v="0"/>
    <n v="8376.9473684210498"/>
    <x v="0"/>
    <n v="30"/>
    <n v="159162"/>
    <n v="2.20629295937472"/>
    <n v="0.63333333333333297"/>
    <x v="10"/>
    <n v="2.63183489654118"/>
    <n v="-0.42554193716646099"/>
    <n v="7022.4769890730704"/>
    <x v="19"/>
    <x v="9"/>
    <n v="2013"/>
    <n v="13.377116945108099"/>
    <n v="12.257687136376701"/>
    <n v="-1.1194298087313701"/>
    <n v="102682"/>
    <n v="145842.93521582999"/>
    <n v="9.1324716994062693E-2"/>
    <n v="19.155743177257399"/>
    <n v="0.99186963534558104"/>
    <n v="147038.41111641415"/>
    <n v="8.245184908851666E-2"/>
  </r>
  <r>
    <d v="2013-11-19T00:00:00"/>
    <n v="1831"/>
    <x v="11"/>
    <d v="2013-11-01T00:00:00"/>
    <n v="1"/>
    <n v="0"/>
    <d v="2013-11-18T00:00:00"/>
    <d v="2013-11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21857604202007999"/>
    <n v="0.63333333333333297"/>
    <x v="11"/>
    <n v="0.219452586226422"/>
    <n v="-8.7654420634221495E-4"/>
    <n v="8343.4879100073395"/>
    <x v="11"/>
    <x v="9"/>
    <n v="2013"/>
    <n v="13.596569531334501"/>
    <n v="12.476263178396801"/>
    <n v="-1.12030635293771"/>
    <n v="104513"/>
    <n v="146047.64793234499"/>
    <n v="8.9795024112473795E-2"/>
    <n v="19.155743177257399"/>
    <n v="0.99186963534558104"/>
    <n v="147244.80186497563"/>
    <n v="8.0934593167862889E-2"/>
  </r>
  <r>
    <d v="2013-11-20T00:00:00"/>
    <n v="8539"/>
    <x v="12"/>
    <d v="2013-11-01T00:00:00"/>
    <n v="2"/>
    <n v="1"/>
    <d v="2013-11-19T00:00:00"/>
    <d v="2013-11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0193450698030899"/>
    <n v="0.63333333333333297"/>
    <x v="12"/>
    <n v="0.80306155794531298"/>
    <n v="0.21628351185778"/>
    <n v="10633.057846583501"/>
    <x v="12"/>
    <x v="9"/>
    <n v="2013"/>
    <n v="14.399631089279801"/>
    <n v="13.4956082481999"/>
    <n v="-0.90402284107993403"/>
    <n v="113052"/>
    <n v="149169.65488088899"/>
    <n v="6.6986446587208301E-2"/>
    <n v="19.155743177257399"/>
    <n v="0.99186963534558104"/>
    <n v="150392.39993360327"/>
    <n v="5.8311457695125579E-2"/>
  </r>
  <r>
    <d v="2013-11-21T00:00:00"/>
    <n v="2459"/>
    <x v="13"/>
    <d v="2013-11-01T00:00:00"/>
    <n v="3"/>
    <n v="2"/>
    <d v="2013-11-20T00:00:00"/>
    <d v="2013-11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29354368505045098"/>
    <n v="0.63333333333333297"/>
    <x v="13"/>
    <n v="0.34805608577177699"/>
    <n v="-5.4512400721326099E-2"/>
    <n v="7064.9533236789202"/>
    <x v="13"/>
    <x v="9"/>
    <n v="2013"/>
    <n v="14.747687175051601"/>
    <n v="13.789151933250301"/>
    <n v="-0.95853524180126104"/>
    <n v="115511"/>
    <n v="148817.16529170299"/>
    <n v="6.9513719657399803E-2"/>
    <n v="19.155743177257399"/>
    <n v="0.99186963534558104"/>
    <n v="150037.02098396656"/>
    <n v="6.0818183113676705E-2"/>
  </r>
  <r>
    <d v="2013-11-22T00:00:00"/>
    <n v="6655"/>
    <x v="14"/>
    <d v="2013-11-01T00:00:00"/>
    <n v="4"/>
    <n v="3"/>
    <d v="2013-11-21T00:00:00"/>
    <d v="2013-11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79444214071197805"/>
    <n v="0.63333333333333297"/>
    <x v="14"/>
    <n v="0.70706232760467702"/>
    <n v="8.7379813107301293E-2"/>
    <n v="9412.1829719668604"/>
    <x v="14"/>
    <x v="9"/>
    <n v="2013"/>
    <n v="15.4547495026563"/>
    <n v="14.583594073962299"/>
    <n v="-0.87115542869396001"/>
    <n v="122166"/>
    <n v="150190.33466709001"/>
    <n v="5.9735304224445201E-2"/>
    <n v="19.155743177257399"/>
    <n v="0.99186963534558104"/>
    <n v="151421.44624153365"/>
    <n v="5.1119269763936437E-2"/>
  </r>
  <r>
    <d v="2013-11-25T00:00:00"/>
    <n v="12997"/>
    <x v="15"/>
    <d v="2013-11-01T00:00:00"/>
    <n v="0"/>
    <n v="4"/>
    <d v="2013-11-22T00:00:00"/>
    <d v="2013-11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55151983513652"/>
    <n v="0.63333333333333297"/>
    <x v="15"/>
    <n v="1.6190085191893999"/>
    <n v="-6.7488684052873699E-2"/>
    <n v="8027.7526930539398"/>
    <x v="15"/>
    <x v="9"/>
    <n v="2013"/>
    <n v="17.073758021845698"/>
    <n v="16.135113909098902"/>
    <n v="-0.93864411274683202"/>
    <n v="135163"/>
    <n v="150411.93606668999"/>
    <n v="5.8173999764421197E-2"/>
    <n v="19.155743177257399"/>
    <n v="0.99186963534558104"/>
    <n v="151644.86410987363"/>
    <n v="4.9570659278509233E-2"/>
  </r>
  <r>
    <d v="2013-11-26T00:00:00"/>
    <n v="2583"/>
    <x v="16"/>
    <d v="2013-11-01T00:00:00"/>
    <n v="1"/>
    <n v="0"/>
    <d v="2013-11-25T00:00:00"/>
    <d v="2013-11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30834621329211698"/>
    <n v="0.63333333333333297"/>
    <x v="16"/>
    <n v="0.219452586226422"/>
    <n v="8.8893627065694994E-2"/>
    <n v="11770.1962160289"/>
    <x v="16"/>
    <x v="9"/>
    <n v="2013"/>
    <n v="17.293210608072101"/>
    <n v="16.443460122390999"/>
    <n v="-0.84975048568114098"/>
    <n v="137746"/>
    <n v="151341.12799033101"/>
    <n v="5.1677109279696799E-2"/>
    <n v="19.155743177257399"/>
    <n v="0.99186963534558104"/>
    <n v="152581.67262838149"/>
    <n v="4.3126590882544225E-2"/>
  </r>
  <r>
    <d v="2013-11-27T00:00:00"/>
    <n v="9168"/>
    <x v="17"/>
    <d v="2013-11-01T00:00:00"/>
    <n v="2"/>
    <n v="1"/>
    <d v="2013-11-26T00:00:00"/>
    <d v="2013-11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0944320880612199"/>
    <n v="0.63333333333333297"/>
    <x v="17"/>
    <n v="0.80306155794531298"/>
    <n v="0.29137053011590602"/>
    <n v="11416.310380311201"/>
    <x v="17"/>
    <x v="9"/>
    <n v="2013"/>
    <n v="18.0962721660174"/>
    <n v="17.537892210452199"/>
    <n v="-0.55837995556523201"/>
    <n v="146914"/>
    <n v="154250.88517633101"/>
    <n v="3.18384871377215E-2"/>
    <n v="19.155743177257399"/>
    <n v="0.99186963534558104"/>
    <n v="155515.28112118153"/>
    <n v="2.3449263972823653E-2"/>
  </r>
  <r>
    <d v="2013-11-29T00:00:00"/>
    <n v="12248"/>
    <x v="18"/>
    <d v="2013-11-01T00:00:00"/>
    <n v="4"/>
    <n v="2"/>
    <d v="2013-11-27T00:00:00"/>
    <d v="2013-12-02T00:00:00"/>
    <n v="0"/>
    <n v="1"/>
    <n v="0"/>
    <n v="0"/>
    <n v="0"/>
    <n v="0"/>
    <n v="0"/>
    <n v="1"/>
    <n v="1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4621077895477499"/>
    <n v="0.63333333333333297"/>
    <x v="18"/>
    <n v="1.0594710112400201"/>
    <n v="0.40263677830773498"/>
    <n v="11560.4861955257"/>
    <x v="20"/>
    <x v="9"/>
    <n v="2013"/>
    <n v="19.155743177257399"/>
    <n v="19"/>
    <n v="-0.15574317725749501"/>
    <n v="159162"/>
    <n v="157867.95490087301"/>
    <n v="8.1970093293419703E-3"/>
    <n v="19.155743177257399"/>
    <n v="0.99186963534558104"/>
    <n v="159162.00000000087"/>
    <n v="-5.440092820663267E-15"/>
  </r>
  <r>
    <d v="2013-12-02T00:00:00"/>
    <n v="19232"/>
    <x v="0"/>
    <d v="2013-12-01T00:00:00"/>
    <n v="0"/>
    <n v="4"/>
    <d v="2013-11-29T00:00:00"/>
    <d v="2013-12-03T00:00:00"/>
    <n v="1"/>
    <n v="0"/>
    <n v="0"/>
    <n v="0"/>
    <n v="1"/>
    <n v="0"/>
    <n v="0"/>
    <n v="0"/>
    <n v="0"/>
    <n v="0"/>
    <n v="0"/>
    <n v="0"/>
    <n v="0"/>
    <n v="1"/>
    <n v="0"/>
    <n v="0"/>
    <n v="0"/>
    <d v="2013-12-16T00:00:00"/>
    <d v="2013-12-02T00:00:00"/>
    <d v="2013-12-04T00:00:00"/>
    <d v="2013-12-06T00:00:00"/>
    <d v="2013-12-04T00:00:00"/>
    <n v="0"/>
    <n v="1"/>
    <n v="0"/>
    <n v="0"/>
    <n v="0"/>
    <n v="9284.8571428571395"/>
    <x v="1"/>
    <n v="31"/>
    <n v="194982"/>
    <n v="2.0713296611994898"/>
    <n v="0.67741935483870896"/>
    <x v="19"/>
    <n v="2.3889209129547799"/>
    <n v="-0.31759125175529401"/>
    <n v="8050.4967308492696"/>
    <x v="21"/>
    <x v="10"/>
    <n v="2013"/>
    <n v="2.3889209129547799"/>
    <n v="2.0713296611994898"/>
    <n v="-0.31759125175529401"/>
    <n v="19232"/>
    <n v="169060.431347834"/>
    <n v="0.15332723598008899"/>
    <n v="20.680424496712199"/>
    <n v="1.01545304369059"/>
    <n v="166487.68980335875"/>
    <n v="0.17114965214723288"/>
  </r>
  <r>
    <d v="2013-12-03T00:00:00"/>
    <n v="3781"/>
    <x v="1"/>
    <d v="2013-12-01T00:00:00"/>
    <n v="1"/>
    <n v="0"/>
    <d v="2013-12-02T00:00:00"/>
    <d v="2013-12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40722220512662699"/>
    <n v="0.67741935483870896"/>
    <x v="20"/>
    <n v="0.50876329636220596"/>
    <n v="-0.101541091235578"/>
    <n v="7431.7468005950104"/>
    <x v="22"/>
    <x v="10"/>
    <n v="2013"/>
    <n v="2.8976842093169899"/>
    <n v="2.4785518663261201"/>
    <n v="-0.41913234299087299"/>
    <n v="23013"/>
    <n v="166779.043225662"/>
    <n v="0.169103720880426"/>
    <n v="20.680424496712199"/>
    <n v="1.01545304369059"/>
    <n v="164241.01957439308"/>
    <n v="0.18716993175802088"/>
  </r>
  <r>
    <d v="2013-12-04T00:00:00"/>
    <n v="8516"/>
    <x v="2"/>
    <d v="2013-12-01T00:00:00"/>
    <n v="2"/>
    <n v="1"/>
    <d v="2013-12-03T00:00:00"/>
    <d v="2013-12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1"/>
    <n v="0"/>
    <n v="1"/>
    <n v="9284.8571428571395"/>
    <x v="1"/>
    <n v="31"/>
    <n v="194982"/>
    <n v="0.91719235621749695"/>
    <n v="0.67741935483870896"/>
    <x v="0"/>
    <n v="0.98168331455612901"/>
    <n v="-6.4490958338632706E-2"/>
    <n v="8674.8953289997899"/>
    <x v="1"/>
    <x v="10"/>
    <n v="2013"/>
    <n v="3.8793675238731198"/>
    <n v="3.3957442225436099"/>
    <n v="-0.48362330132950598"/>
    <n v="31529"/>
    <n v="170674.471012469"/>
    <n v="0.142420414976732"/>
    <n v="20.680424496712199"/>
    <n v="1.01545304369059"/>
    <n v="168077.16720427171"/>
    <n v="0.16007428756238884"/>
  </r>
  <r>
    <d v="2013-12-05T00:00:00"/>
    <n v="2181"/>
    <x v="3"/>
    <d v="2013-12-01T00:00:00"/>
    <n v="3"/>
    <n v="2"/>
    <d v="2013-12-04T00:00:00"/>
    <d v="2013-12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23489860602517099"/>
    <n v="0.67741935483870896"/>
    <x v="1"/>
    <n v="0.39950489081956098"/>
    <n v="-0.16460628479438999"/>
    <n v="5459.25732104505"/>
    <x v="2"/>
    <x v="10"/>
    <n v="2013"/>
    <n v="4.27887241469268"/>
    <n v="3.6306428285687899"/>
    <n v="-0.64822958612389603"/>
    <n v="33710"/>
    <n v="165443.11944642101"/>
    <n v="0.17854402559874699"/>
    <n v="20.680424496712199"/>
    <n v="1.01545304369059"/>
    <n v="162925.42572439468"/>
    <n v="0.19675611791760694"/>
  </r>
  <r>
    <d v="2013-12-06T00:00:00"/>
    <n v="7546"/>
    <x v="4"/>
    <d v="2013-12-01T00:00:00"/>
    <n v="4"/>
    <n v="3"/>
    <d v="2013-12-05T00:00:00"/>
    <d v="2013-12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1"/>
    <n v="0"/>
    <n v="9284.8571428571395"/>
    <x v="1"/>
    <n v="31"/>
    <n v="194982"/>
    <n v="0.812721174262239"/>
    <n v="0.67741935483870896"/>
    <x v="2"/>
    <n v="0.86887687563176297"/>
    <n v="-5.6155701369524101E-2"/>
    <n v="8684.7748071477599"/>
    <x v="3"/>
    <x v="10"/>
    <n v="2013"/>
    <n v="5.1477492903244499"/>
    <n v="4.4433640028310304"/>
    <n v="-0.70438528749342"/>
    <n v="41256"/>
    <n v="168301.90266422101"/>
    <n v="0.158525227067741"/>
    <n v="20.680424496712199"/>
    <n v="1.01545304369059"/>
    <n v="165740.7043190696"/>
    <n v="0.17642796801827032"/>
  </r>
  <r>
    <d v="2013-12-09T00:00:00"/>
    <n v="13076"/>
    <x v="5"/>
    <d v="2013-12-01T00:00:00"/>
    <n v="0"/>
    <n v="4"/>
    <d v="2013-12-06T00:00:00"/>
    <d v="2013-12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1.40831461365664"/>
    <n v="0.67741935483870896"/>
    <x v="3"/>
    <n v="1.6704573242371801"/>
    <n v="-0.26214271058054001"/>
    <n v="7827.7965023567103"/>
    <x v="23"/>
    <x v="10"/>
    <n v="2013"/>
    <n v="6.81820661456163"/>
    <n v="5.8516786164876704"/>
    <n v="-0.96652799807395995"/>
    <n v="54332"/>
    <n v="167341.951410393"/>
    <n v="0.16517106652964"/>
    <n v="20.680424496712199"/>
    <n v="1.01545304369059"/>
    <n v="164795.36148929349"/>
    <n v="0.18317650592773327"/>
  </r>
  <r>
    <d v="2013-12-10T00:00:00"/>
    <n v="2536"/>
    <x v="6"/>
    <d v="2013-12-01T00:00:00"/>
    <n v="1"/>
    <n v="0"/>
    <d v="2013-12-09T00:00:00"/>
    <d v="2013-12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27313290457580602"/>
    <n v="0.67741935483870896"/>
    <x v="4"/>
    <n v="0.27090139127420598"/>
    <n v="2.2315133016005801E-3"/>
    <n v="9361.33988855399"/>
    <x v="24"/>
    <x v="10"/>
    <n v="2013"/>
    <n v="7.0891080058358398"/>
    <n v="6.1248115210634797"/>
    <n v="-0.96429648477235996"/>
    <n v="56868"/>
    <n v="168459.55781981201"/>
    <n v="0.15744100556500401"/>
    <n v="20.680424496712199"/>
    <n v="1.01545304369059"/>
    <n v="165895.96029724699"/>
    <n v="0.1753269919932805"/>
  </r>
  <r>
    <d v="2013-12-11T00:00:00"/>
    <n v="7547"/>
    <x v="7"/>
    <d v="2013-12-01T00:00:00"/>
    <n v="2"/>
    <n v="1"/>
    <d v="2013-12-10T00:00:00"/>
    <d v="2013-12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81282887651167801"/>
    <n v="0.67741935483870896"/>
    <x v="5"/>
    <n v="0.85451036299309702"/>
    <n v="-4.1681486481419699E-2"/>
    <n v="8831.9584253666399"/>
    <x v="6"/>
    <x v="10"/>
    <n v="2013"/>
    <n v="7.9436183688289397"/>
    <n v="6.9376403975751604"/>
    <n v="-1.00597797125378"/>
    <n v="64415"/>
    <n v="170289.52514991199"/>
    <n v="0.14500289919976"/>
    <n v="20.680424496712199"/>
    <n v="1.01545304369059"/>
    <n v="167698.07940208373"/>
    <n v="0.16269667902694684"/>
  </r>
  <r>
    <d v="2013-12-12T00:00:00"/>
    <n v="2482"/>
    <x v="8"/>
    <d v="2013-12-01T00:00:00"/>
    <n v="3"/>
    <n v="2"/>
    <d v="2013-12-11T00:00:00"/>
    <d v="2013-12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267316983106132"/>
    <n v="0.67741935483870896"/>
    <x v="6"/>
    <n v="0.39950489081956198"/>
    <n v="-0.132187907713429"/>
    <n v="6212.6898995111496"/>
    <x v="7"/>
    <x v="10"/>
    <n v="2013"/>
    <n v="8.3431232596485003"/>
    <n v="7.2049573806812903"/>
    <n v="-1.1381658789672"/>
    <n v="66897"/>
    <n v="168382.62558033699"/>
    <n v="0.157969828110153"/>
    <n v="20.680424496712199"/>
    <n v="1.01545304369059"/>
    <n v="165820.19880344573"/>
    <n v="0.17586398645632473"/>
  </r>
  <r>
    <d v="2013-12-13T00:00:00"/>
    <n v="9402"/>
    <x v="9"/>
    <d v="2013-12-01T00:00:00"/>
    <n v="4"/>
    <n v="3"/>
    <d v="2013-12-12T00:00:00"/>
    <d v="2013-12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1.0126165492199199"/>
    <n v="0.67741935483870896"/>
    <x v="7"/>
    <n v="0.75851113265246095"/>
    <n v="0.25410541656746599"/>
    <n v="12395.3355399305"/>
    <x v="8"/>
    <x v="10"/>
    <n v="2013"/>
    <n v="9.1016343923009604"/>
    <n v="8.2175739299012207"/>
    <n v="-0.88406046239974301"/>
    <n v="76299"/>
    <n v="176042.99743740101"/>
    <n v="0.107581686510043"/>
    <n v="20.680424496712199"/>
    <n v="1.01545304369059"/>
    <n v="173363.99603233812"/>
    <n v="0.12469719470258056"/>
  </r>
  <r>
    <d v="2013-12-16T00:00:00"/>
    <n v="25325"/>
    <x v="10"/>
    <d v="2013-12-01T00:00:00"/>
    <n v="0"/>
    <n v="4"/>
    <d v="2013-12-13T00:00:00"/>
    <d v="2013-12-17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3-12-16T00:00:00"/>
    <d v="2013-12-02T00:00:00"/>
    <d v="2013-12-04T00:00:00"/>
    <d v="2013-12-06T00:00:00"/>
    <d v="2013-12-04T00:00:00"/>
    <n v="1"/>
    <n v="0"/>
    <n v="0"/>
    <n v="0"/>
    <n v="0"/>
    <n v="9284.8571428571395"/>
    <x v="1"/>
    <n v="31"/>
    <n v="194982"/>
    <n v="2.7275594670277199"/>
    <n v="0.67741935483870896"/>
    <x v="8"/>
    <n v="2.6832837015889699"/>
    <n v="4.4275765438754701E-2"/>
    <n v="9438.0627680193393"/>
    <x v="25"/>
    <x v="10"/>
    <n v="2013"/>
    <n v="11.7849180938899"/>
    <n v="10.945133396928901"/>
    <n v="-0.83978469696098801"/>
    <n v="101624"/>
    <n v="181087.72441163199"/>
    <n v="7.6726766728728801E-2"/>
    <n v="20.680424496712199"/>
    <n v="1.01545304369059"/>
    <n v="178331.952951249"/>
    <n v="9.3365472497812352E-2"/>
  </r>
  <r>
    <d v="2013-12-17T00:00:00"/>
    <n v="3614"/>
    <x v="11"/>
    <d v="2013-12-01T00:00:00"/>
    <n v="1"/>
    <n v="0"/>
    <d v="2013-12-16T00:00:00"/>
    <d v="2013-12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38923592947041202"/>
    <n v="0.67741935483870896"/>
    <x v="9"/>
    <n v="0.27090139127420598"/>
    <n v="0.118334538196206"/>
    <n v="13340.647617205799"/>
    <x v="26"/>
    <x v="10"/>
    <n v="2013"/>
    <n v="12.055819485164101"/>
    <n v="11.334369326399299"/>
    <n v="-0.72145015876478102"/>
    <n v="105238"/>
    <n v="183313.79320332501"/>
    <n v="6.3651548488403403E-2"/>
    <n v="20.680424496712199"/>
    <n v="1.01545304369059"/>
    <n v="180524.1456927298"/>
    <n v="8.0088202338754799E-2"/>
  </r>
  <r>
    <d v="2013-12-18T00:00:00"/>
    <n v="9277"/>
    <x v="12"/>
    <d v="2013-12-01T00:00:00"/>
    <n v="2"/>
    <n v="1"/>
    <d v="2013-12-17T00:00:00"/>
    <d v="2013-12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99915376804012601"/>
    <n v="0.67741935483870896"/>
    <x v="10"/>
    <n v="0.85451036299309702"/>
    <n v="0.14464340504702899"/>
    <n v="10856.509647823799"/>
    <x v="19"/>
    <x v="10"/>
    <n v="2013"/>
    <n v="12.9103298481572"/>
    <n v="12.3335230944394"/>
    <n v="-0.57680675371775203"/>
    <n v="114515"/>
    <n v="186270.60875158399"/>
    <n v="4.6767395601489098E-2"/>
    <n v="20.680424496712199"/>
    <n v="1.01545304369059"/>
    <n v="183435.9647735144"/>
    <n v="6.2943137899600599E-2"/>
  </r>
  <r>
    <d v="2013-12-19T00:00:00"/>
    <n v="3068"/>
    <x v="13"/>
    <d v="2013-12-01T00:00:00"/>
    <n v="3"/>
    <n v="2"/>
    <d v="2013-12-18T00:00:00"/>
    <d v="2013-12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33043050127703999"/>
    <n v="0.67741935483870896"/>
    <x v="11"/>
    <n v="0.39950489081956098"/>
    <n v="-6.9074389542520903E-2"/>
    <n v="7679.5054841660804"/>
    <x v="11"/>
    <x v="10"/>
    <n v="2013"/>
    <n v="13.3098347389768"/>
    <n v="12.663953595716499"/>
    <n v="-0.64588114326027202"/>
    <n v="117583"/>
    <n v="185520.18476751001"/>
    <n v="5.1001540583561301E-2"/>
    <n v="20.680424496712199"/>
    <n v="1.01545304369059"/>
    <n v="182696.96065241034"/>
    <n v="6.7242713309076496E-2"/>
  </r>
  <r>
    <d v="2013-12-20T00:00:00"/>
    <n v="9299"/>
    <x v="14"/>
    <d v="2013-12-01T00:00:00"/>
    <n v="4"/>
    <n v="3"/>
    <d v="2013-12-19T00:00:00"/>
    <d v="2013-12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1.00152321752777"/>
    <n v="0.67741935483870896"/>
    <x v="12"/>
    <n v="0.75851113265246095"/>
    <n v="0.24301208487531001"/>
    <n v="12259.5432020648"/>
    <x v="12"/>
    <x v="10"/>
    <n v="2013"/>
    <n v="14.0683458716292"/>
    <n v="13.665476813244201"/>
    <n v="-0.40286905838496301"/>
    <n v="126882"/>
    <n v="189398.38587373399"/>
    <n v="2.9480790453978799E-2"/>
    <n v="20.680424496712199"/>
    <n v="1.01545304369059"/>
    <n v="186516.14375528466"/>
    <n v="4.5389402087482766E-2"/>
  </r>
  <r>
    <d v="2013-12-23T00:00:00"/>
    <n v="19515"/>
    <x v="15"/>
    <d v="2013-12-01T00:00:00"/>
    <n v="0"/>
    <n v="4"/>
    <d v="2013-12-20T00:00:00"/>
    <d v="2013-12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2.1018093977905599"/>
    <n v="0.67741935483870896"/>
    <x v="13"/>
    <n v="1.6704573242371801"/>
    <n v="0.43135207355337901"/>
    <n v="11682.429545999599"/>
    <x v="27"/>
    <x v="10"/>
    <n v="2013"/>
    <n v="15.738803195866399"/>
    <n v="15.767286211034801"/>
    <n v="2.8483015168417201E-2"/>
    <n v="146397"/>
    <n v="195334.86515718201"/>
    <n v="-1.8064627474373401E-3"/>
    <n v="20.680424496712199"/>
    <n v="1.01545304369059"/>
    <n v="192362.28240279082"/>
    <n v="1.3618665595387824E-2"/>
  </r>
  <r>
    <d v="2013-12-24T00:00:00"/>
    <n v="5315"/>
    <x v="16"/>
    <d v="2013-12-01T00:00:00"/>
    <n v="1"/>
    <n v="0"/>
    <d v="2013-12-23T00:00:00"/>
    <d v="2013-12-26T00:00:00"/>
    <n v="0"/>
    <n v="0"/>
    <n v="0"/>
    <n v="0"/>
    <n v="0"/>
    <n v="1"/>
    <n v="0"/>
    <n v="0"/>
    <n v="0"/>
    <n v="0"/>
    <n v="0"/>
    <n v="0"/>
    <n v="1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57243745576514704"/>
    <n v="0.67741935483870896"/>
    <x v="14"/>
    <n v="0.53965125778093004"/>
    <n v="3.27861979842171E-2"/>
    <n v="9848.9532329740396"/>
    <x v="28"/>
    <x v="10"/>
    <n v="2013"/>
    <n v="16.278454453647299"/>
    <n v="16.339723666800001"/>
    <n v="6.1269213152634401E-2"/>
    <n v="151712"/>
    <n v="195715.877638871"/>
    <n v="-3.7497092608196302E-3"/>
    <n v="20.680424496712199"/>
    <n v="1.01545304369059"/>
    <n v="192737.49668183355"/>
    <n v="1.1645390008730994E-2"/>
  </r>
  <r>
    <d v="2013-12-26T00:00:00"/>
    <n v="9099"/>
    <x v="17"/>
    <d v="2013-12-01T00:00:00"/>
    <n v="3"/>
    <n v="1"/>
    <d v="2013-12-24T00:00:00"/>
    <d v="2013-12-27T00:00:00"/>
    <n v="0"/>
    <n v="0"/>
    <n v="0"/>
    <n v="0"/>
    <n v="0"/>
    <n v="0"/>
    <n v="1"/>
    <n v="1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97998276764008896"/>
    <n v="0.67741935483870896"/>
    <x v="15"/>
    <n v="0.98311386253845301"/>
    <n v="-3.1310948983633898E-3"/>
    <n v="9255.2860321854096"/>
    <x v="16"/>
    <x v="10"/>
    <n v="2013"/>
    <n v="17.261568316185802"/>
    <n v="17.3197064344401"/>
    <n v="5.8138118254269899E-2"/>
    <n v="160811"/>
    <n v="195638.71243573001"/>
    <n v="-3.3567611826645898E-3"/>
    <n v="20.680424496712199"/>
    <n v="1.01545304369059"/>
    <n v="192661.50576957889"/>
    <n v="1.2044410330709354E-2"/>
  </r>
  <r>
    <d v="2013-12-27T00:00:00"/>
    <n v="8029"/>
    <x v="18"/>
    <d v="2013-12-01T00:00:00"/>
    <n v="4"/>
    <n v="3"/>
    <d v="2013-12-26T00:00:00"/>
    <d v="2013-12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86474136074099095"/>
    <n v="0.67741935483870896"/>
    <x v="16"/>
    <n v="0.75851113265246095"/>
    <n v="0.106230228088529"/>
    <n v="10585.2104924592"/>
    <x v="17"/>
    <x v="10"/>
    <n v="2013"/>
    <n v="18.020079448838199"/>
    <n v="18.184447795181001"/>
    <n v="0.16436834634280101"/>
    <n v="168840"/>
    <n v="196760.508746179"/>
    <n v="-9.0389517566961102E-3"/>
    <n v="20.680424496712199"/>
    <n v="1.01545304369059"/>
    <n v="193766.2307171477"/>
    <n v="6.2744126174751891E-3"/>
  </r>
  <r>
    <d v="2013-12-30T00:00:00"/>
    <n v="16758"/>
    <x v="19"/>
    <d v="2013-12-01T00:00:00"/>
    <n v="0"/>
    <n v="4"/>
    <d v="2013-12-27T00:00:00"/>
    <d v="2013-12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1.80487429608886"/>
    <n v="0.67741935483870896"/>
    <x v="17"/>
    <n v="1.6704573242371801"/>
    <n v="0.134416971851684"/>
    <n v="10031.983311906801"/>
    <x v="29"/>
    <x v="10"/>
    <n v="2013"/>
    <n v="19.690536773075401"/>
    <n v="19.989322091269901"/>
    <n v="0.29878531819448201"/>
    <n v="185598"/>
    <n v="197940.66789126099"/>
    <n v="-1.4947246176245901E-2"/>
    <n v="20.680424496712199"/>
    <n v="1.01545304369059"/>
    <n v="194928.43034066953"/>
    <n v="2.7481706612442203E-4"/>
  </r>
  <r>
    <d v="2013-12-31T00:00:00"/>
    <n v="9384"/>
    <x v="20"/>
    <d v="2013-12-01T00:00:00"/>
    <n v="1"/>
    <n v="0"/>
    <d v="2013-12-30T00:00:00"/>
    <d v="2014-01-02T00:00:00"/>
    <n v="0"/>
    <n v="1"/>
    <n v="0"/>
    <n v="1"/>
    <n v="0"/>
    <n v="1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1.0106779087300299"/>
    <n v="0.67741935483870896"/>
    <x v="18"/>
    <n v="0.98988772363676203"/>
    <n v="2.07901850932737E-2"/>
    <n v="9479.8629944858603"/>
    <x v="30"/>
    <x v="10"/>
    <n v="2013"/>
    <n v="20.680424496712199"/>
    <n v="21"/>
    <n v="0.31957550328775802"/>
    <n v="194982"/>
    <n v="197995.065364879"/>
    <n v="-1.5217881108940901E-2"/>
    <n v="20.680424496712199"/>
    <n v="1.01545304369059"/>
    <n v="194982.00000000148"/>
    <n v="-7.6605388699135801E-15"/>
  </r>
  <r>
    <d v="2014-01-02T00:00:00"/>
    <n v="29245"/>
    <x v="0"/>
    <d v="2014-01-01T00:00:00"/>
    <n v="3"/>
    <n v="1"/>
    <d v="2013-12-31T00:00:00"/>
    <d v="2014-01-03T00:00:00"/>
    <n v="1"/>
    <n v="0"/>
    <n v="1"/>
    <n v="0"/>
    <n v="0"/>
    <n v="0"/>
    <n v="1"/>
    <n v="1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1"/>
    <n v="0"/>
    <n v="1"/>
    <n v="8808.7142857142808"/>
    <x v="1"/>
    <n v="31"/>
    <n v="184983"/>
    <n v="3.32000778449911"/>
    <n v="0.67741935483870896"/>
    <x v="19"/>
    <n v="3.1849803960178802"/>
    <n v="0.135027388481232"/>
    <n v="9182.1601277560203"/>
    <x v="21"/>
    <x v="11"/>
    <n v="2014"/>
    <n v="3.1849803960178802"/>
    <n v="3.32000778449911"/>
    <n v="0.135027388481232"/>
    <n v="29245"/>
    <n v="192825.362682876"/>
    <n v="-4.0670804782948301E-2"/>
    <n v="21.178185499459499"/>
    <n v="0.99158636609996098"/>
    <n v="194461.49047135861"/>
    <n v="-4.8742249421124595E-2"/>
  </r>
  <r>
    <d v="2014-01-03T00:00:00"/>
    <n v="9745"/>
    <x v="1"/>
    <d v="2014-01-01T00:00:00"/>
    <n v="4"/>
    <n v="3"/>
    <d v="2014-01-02T00:00:00"/>
    <d v="2014-01-06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1"/>
    <n v="0"/>
    <n v="8808.7142857142808"/>
    <x v="1"/>
    <n v="31"/>
    <n v="184983"/>
    <n v="1.1062908483482199"/>
    <n v="0.67741935483870896"/>
    <x v="20"/>
    <n v="1.10673878071976"/>
    <n v="-4.4793237153678702E-4"/>
    <n v="8805.1491189839508"/>
    <x v="22"/>
    <x v="11"/>
    <n v="2014"/>
    <n v="4.2917191767376401"/>
    <n v="4.4262986328473399"/>
    <n v="0.13457945610969599"/>
    <n v="38990"/>
    <n v="190783.685111103"/>
    <n v="-3.0404513403363299E-2"/>
    <n v="21.178185499459499"/>
    <n v="0.99158636609996098"/>
    <n v="192402.48921683049"/>
    <n v="-3.8562334858719072E-2"/>
  </r>
  <r>
    <d v="2014-01-06T00:00:00"/>
    <n v="12115"/>
    <x v="2"/>
    <d v="2014-01-01T00:00:00"/>
    <n v="0"/>
    <n v="4"/>
    <d v="2014-01-03T00:00:00"/>
    <d v="2014-01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1"/>
    <n v="0"/>
    <n v="0"/>
    <n v="0"/>
    <n v="8808.7142857142808"/>
    <x v="1"/>
    <n v="31"/>
    <n v="184983"/>
    <n v="1.37534259904964"/>
    <n v="0.67741935483870896"/>
    <x v="0"/>
    <n v="1.6704573242371801"/>
    <n v="-0.295114725187542"/>
    <n v="7252.5049423410501"/>
    <x v="3"/>
    <x v="11"/>
    <n v="2014"/>
    <n v="5.96217650097483"/>
    <n v="5.8016412318969799"/>
    <n v="-0.16053526907784599"/>
    <n v="51105"/>
    <n v="180002.21895888599"/>
    <n v="2.76706646724784E-2"/>
    <n v="21.178185499459499"/>
    <n v="0.99158636609996098"/>
    <n v="181529.54206788758"/>
    <n v="1.9024219930114272E-2"/>
  </r>
  <r>
    <d v="2014-01-07T00:00:00"/>
    <n v="6373"/>
    <x v="3"/>
    <d v="2014-01-01T00:00:00"/>
    <n v="1"/>
    <n v="0"/>
    <d v="2014-01-06T00:00:00"/>
    <d v="2014-01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72348810431228805"/>
    <n v="0.67741935483870896"/>
    <x v="1"/>
    <n v="0.27090139127420598"/>
    <n v="0.45258671303808101"/>
    <n v="23525.1652640988"/>
    <x v="4"/>
    <x v="11"/>
    <n v="2014"/>
    <n v="6.23307789224903"/>
    <n v="6.5251293362092699"/>
    <n v="0.29205144396023403"/>
    <n v="57478"/>
    <n v="193650.39565781399"/>
    <n v="-4.4757954810118898E-2"/>
    <n v="21.178185499459499"/>
    <n v="0.99158636609996098"/>
    <n v="195293.52387071101"/>
    <n v="-5.2795011664272251E-2"/>
  </r>
  <r>
    <d v="2014-01-08T00:00:00"/>
    <n v="6443"/>
    <x v="4"/>
    <d v="2014-01-01T00:00:00"/>
    <n v="2"/>
    <n v="1"/>
    <d v="2014-01-07T00:00:00"/>
    <d v="2014-01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73143478049334198"/>
    <n v="0.67741935483870896"/>
    <x v="2"/>
    <n v="0.85451036299309702"/>
    <n v="-0.123075582499755"/>
    <n v="7539.9904776251797"/>
    <x v="5"/>
    <x v="11"/>
    <n v="2014"/>
    <n v="7.0875882552421299"/>
    <n v="7.2565641167026103"/>
    <n v="0.16897586146047899"/>
    <n v="63921"/>
    <n v="189393.19718624599"/>
    <n v="-2.3285932397612698E-2"/>
    <n v="21.178185499459499"/>
    <n v="0.99158636609996098"/>
    <n v="191000.20296885999"/>
    <n v="-3.1503646987438128E-2"/>
  </r>
  <r>
    <d v="2014-01-09T00:00:00"/>
    <n v="2290"/>
    <x v="5"/>
    <d v="2014-01-01T00:00:00"/>
    <n v="3"/>
    <n v="2"/>
    <d v="2014-01-08T00:00:00"/>
    <d v="2014-01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25996983506592403"/>
    <n v="0.67741935483870896"/>
    <x v="3"/>
    <n v="0.39950489081956198"/>
    <n v="-0.13953505575363701"/>
    <n v="5732.09503218394"/>
    <x v="23"/>
    <x v="11"/>
    <n v="2014"/>
    <n v="7.4870931460616896"/>
    <n v="7.5165339517685403"/>
    <n v="2.9440805706842699E-2"/>
    <n v="66211"/>
    <n v="185710.39158653701"/>
    <n v="-3.9168060565889498E-3"/>
    <n v="21.178185499459499"/>
    <n v="0.99158636609996098"/>
    <n v="187286.14867604637"/>
    <n v="-1.2297485384411333E-2"/>
  </r>
  <r>
    <d v="2014-01-10T00:00:00"/>
    <n v="5445"/>
    <x v="6"/>
    <d v="2014-01-01T00:00:00"/>
    <n v="4"/>
    <n v="3"/>
    <d v="2014-01-09T00:00:00"/>
    <d v="2014-01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61813788294059402"/>
    <n v="0.67741935483870896"/>
    <x v="4"/>
    <n v="0.75851113265246095"/>
    <n v="-0.14037324971186699"/>
    <n v="7178.5366959074199"/>
    <x v="24"/>
    <x v="11"/>
    <n v="2014"/>
    <n v="8.2456042787141595"/>
    <n v="8.1346718347091294"/>
    <n v="-0.110932444005024"/>
    <n v="71656"/>
    <n v="182494.32656919301"/>
    <n v="1.36369906812583E-2"/>
    <n v="21.178185499459499"/>
    <n v="0.99158636609996098"/>
    <n v="184042.79527053953"/>
    <n v="5.1086201341290494E-3"/>
  </r>
  <r>
    <d v="2014-01-13T00:00:00"/>
    <n v="12221"/>
    <x v="7"/>
    <d v="2014-01-01T00:00:00"/>
    <n v="0"/>
    <n v="4"/>
    <d v="2014-01-10T00:00:00"/>
    <d v="2014-01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1.38737613726666"/>
    <n v="0.67741935483870896"/>
    <x v="5"/>
    <n v="1.6704573242371801"/>
    <n v="-0.28308118697051698"/>
    <n v="7315.9606190961604"/>
    <x v="8"/>
    <x v="11"/>
    <n v="2014"/>
    <n v="9.9160616029513395"/>
    <n v="9.5220479719758"/>
    <n v="-0.39401363097554298"/>
    <n v="83877"/>
    <n v="177632.72058291201"/>
    <n v="4.1379084849725301E-2"/>
    <n v="21.178185499459499"/>
    <n v="0.99158636609996098"/>
    <n v="179139.93844183738"/>
    <n v="3.2617302478641363E-2"/>
  </r>
  <r>
    <d v="2014-01-14T00:00:00"/>
    <n v="2630"/>
    <x v="8"/>
    <d v="2014-01-01T00:00:00"/>
    <n v="1"/>
    <n v="0"/>
    <d v="2014-01-13T00:00:00"/>
    <d v="2014-01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29856797651676098"/>
    <n v="0.67741935483870896"/>
    <x v="6"/>
    <n v="0.27090139127420598"/>
    <n v="2.7666585242554598E-2"/>
    <n v="9708.3296162842998"/>
    <x v="9"/>
    <x v="11"/>
    <n v="2014"/>
    <n v="10.1869629942255"/>
    <n v="9.8206159484925593"/>
    <n v="-0.36634704573298799"/>
    <n v="86507"/>
    <n v="178330.578115357"/>
    <n v="3.7303876625907499E-2"/>
    <n v="21.178185499459499"/>
    <n v="0.99158636609996098"/>
    <n v="179843.71731204446"/>
    <n v="2.8576381564880737E-2"/>
  </r>
  <r>
    <d v="2014-01-15T00:00:00"/>
    <n v="10781"/>
    <x v="9"/>
    <d v="2014-01-01T00:00:00"/>
    <n v="2"/>
    <n v="1"/>
    <d v="2014-01-14T00:00:00"/>
    <d v="2014-01-1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1.2239016558278299"/>
    <n v="0.67741935483870896"/>
    <x v="7"/>
    <n v="0.85451036299309702"/>
    <n v="0.36939129283473499"/>
    <n v="12616.581924457099"/>
    <x v="10"/>
    <x v="11"/>
    <n v="2014"/>
    <n v="11.041473357218599"/>
    <n v="11.044517604320299"/>
    <n v="3.0442471017479902E-3"/>
    <n v="97288"/>
    <n v="185034.001704519"/>
    <n v="-2.7563422965226598E-4"/>
    <n v="21.178185499459499"/>
    <n v="0.99158636609996098"/>
    <n v="186604.01960979265"/>
    <n v="-8.6869490441972008E-3"/>
  </r>
  <r>
    <d v="2014-01-16T00:00:00"/>
    <n v="10692"/>
    <x v="10"/>
    <d v="2014-01-01T00:00:00"/>
    <n v="3"/>
    <n v="2"/>
    <d v="2014-01-15T00:00:00"/>
    <d v="2014-01-17T00:00:00"/>
    <n v="0"/>
    <n v="0"/>
    <n v="0"/>
    <n v="0"/>
    <n v="0"/>
    <n v="0"/>
    <n v="0"/>
    <n v="1"/>
    <n v="0"/>
    <n v="1"/>
    <n v="0"/>
    <n v="1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1.21379802468334"/>
    <n v="0.67741935483870896"/>
    <x v="8"/>
    <n v="1.30713552352305"/>
    <n v="-9.3337498839706101E-2"/>
    <n v="8179.7180227972003"/>
    <x v="25"/>
    <x v="11"/>
    <n v="2014"/>
    <n v="12.3486088807417"/>
    <n v="12.2583156290037"/>
    <n v="-9.0293251737957506E-2"/>
    <n v="107980"/>
    <n v="183630.40095442699"/>
    <n v="7.3658775373934803E-3"/>
    <n v="21.178185499459499"/>
    <n v="0.99158636609996098"/>
    <n v="185188.50927395231"/>
    <n v="-1.1097301595980325E-3"/>
  </r>
  <r>
    <d v="2014-01-17T00:00:00"/>
    <n v="7928"/>
    <x v="11"/>
    <d v="2014-01-01T00:00:00"/>
    <n v="4"/>
    <n v="3"/>
    <d v="2014-01-16T00:00:00"/>
    <d v="2014-01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1"/>
    <n v="0"/>
    <n v="0"/>
    <n v="0"/>
    <n v="0"/>
    <n v="8808.7142857142808"/>
    <x v="1"/>
    <n v="31"/>
    <n v="184983"/>
    <n v="0.90001783947714098"/>
    <n v="0.67741935483870896"/>
    <x v="9"/>
    <n v="0.86370687730075302"/>
    <n v="3.63109621763874E-2"/>
    <n v="9179.0400289233403"/>
    <x v="26"/>
    <x v="11"/>
    <n v="2014"/>
    <n v="13.212315758042401"/>
    <n v="13.1583334684808"/>
    <n v="-5.3982289561570598E-2"/>
    <n v="115908"/>
    <n v="184227.204721349"/>
    <n v="4.1025172139677003E-3"/>
    <n v="21.178185499459499"/>
    <n v="0.99158636609996098"/>
    <n v="185790.37693503191"/>
    <n v="-4.3456337639824483E-3"/>
  </r>
  <r>
    <d v="2014-01-21T00:00:00"/>
    <n v="14621"/>
    <x v="12"/>
    <d v="2014-01-01T00:00:00"/>
    <n v="1"/>
    <n v="4"/>
    <d v="2014-01-17T00:00:00"/>
    <d v="2014-01-22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1"/>
    <n v="0"/>
    <n v="0"/>
    <n v="0"/>
    <n v="0"/>
    <n v="8808.7142857142808"/>
    <x v="1"/>
    <n v="31"/>
    <n v="184983"/>
    <n v="1.6598336063313901"/>
    <n v="0.67741935483870896"/>
    <x v="10"/>
    <n v="1.7756530688854699"/>
    <n v="-0.115819462554084"/>
    <n v="8234.15353832443"/>
    <x v="13"/>
    <x v="11"/>
    <n v="2014"/>
    <n v="14.987968826927901"/>
    <n v="14.8181670748122"/>
    <n v="-0.16980175211565399"/>
    <n v="130529"/>
    <n v="182887.289909171"/>
    <n v="1.14590253476276E-2"/>
    <n v="21.178185499459499"/>
    <n v="0.99158636609996098"/>
    <n v="184439.09291380431"/>
    <n v="2.9489794034602834E-3"/>
  </r>
  <r>
    <d v="2014-01-22T00:00:00"/>
    <n v="3587"/>
    <x v="13"/>
    <d v="2014-01-01T00:00:00"/>
    <n v="2"/>
    <n v="1"/>
    <d v="2014-01-21T00:00:00"/>
    <d v="2014-01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40721039230632"/>
    <n v="0.67741935483870896"/>
    <x v="11"/>
    <n v="0.85451036299309702"/>
    <n v="-0.44729997068677702"/>
    <n v="4197.7255693375"/>
    <x v="14"/>
    <x v="11"/>
    <n v="2014"/>
    <n v="15.842479189921001"/>
    <n v="15.2253774671186"/>
    <n v="-0.61710172280243203"/>
    <n v="134116"/>
    <n v="177777.47827447401"/>
    <n v="4.0531127989118898E-2"/>
    <n v="21.178185499459499"/>
    <n v="0.99158636609996098"/>
    <n v="179285.92440585577"/>
    <n v="3.1776480016621811E-2"/>
  </r>
  <r>
    <d v="2014-01-23T00:00:00"/>
    <n v="8107"/>
    <x v="14"/>
    <d v="2014-01-01T00:00:00"/>
    <n v="3"/>
    <n v="2"/>
    <d v="2014-01-22T00:00:00"/>
    <d v="2014-01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92033862571155101"/>
    <n v="0.67741935483870896"/>
    <x v="12"/>
    <n v="0.39950489081956098"/>
    <n v="0.52083373489198903"/>
    <n v="20292.6176532381"/>
    <x v="27"/>
    <x v="11"/>
    <n v="2014"/>
    <n v="16.241984080740501"/>
    <n v="16.145716092830099"/>
    <n v="-9.6267987910440597E-2"/>
    <n v="142223"/>
    <n v="183886.58584769399"/>
    <n v="5.9624477079209797E-3"/>
    <n v="21.178185499459499"/>
    <n v="0.99158636609996098"/>
    <n v="185446.86790213347"/>
    <n v="-2.5013520442861426E-3"/>
  </r>
  <r>
    <d v="2014-01-24T00:00:00"/>
    <n v="5537"/>
    <x v="15"/>
    <d v="2014-01-01T00:00:00"/>
    <n v="4"/>
    <n v="3"/>
    <d v="2014-01-23T00:00:00"/>
    <d v="2014-01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62858208592140896"/>
    <n v="0.67741935483870896"/>
    <x v="13"/>
    <n v="0.75851113265246095"/>
    <n v="-0.12992904673105199"/>
    <n v="7299.8269394379004"/>
    <x v="28"/>
    <x v="11"/>
    <n v="2014"/>
    <n v="17.000495213392998"/>
    <n v="16.774298178751501"/>
    <n v="-0.22619703464149399"/>
    <n v="147760"/>
    <n v="182521.74192875699"/>
    <n v="1.34847391068808E-2"/>
    <n v="21.178185499459499"/>
    <n v="0.99158636609996098"/>
    <n v="184070.44325008194"/>
    <n v="4.9576495487557715E-3"/>
  </r>
  <r>
    <d v="2014-01-27T00:00:00"/>
    <n v="13738"/>
    <x v="16"/>
    <d v="2014-01-01T00:00:00"/>
    <n v="0"/>
    <n v="4"/>
    <d v="2014-01-24T00:00:00"/>
    <d v="2014-01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1.5595919625046599"/>
    <n v="0.67741935483870896"/>
    <x v="14"/>
    <n v="1.6704573242371801"/>
    <n v="-0.110865361732522"/>
    <n v="8224.0951628461698"/>
    <x v="17"/>
    <x v="11"/>
    <n v="2014"/>
    <n v="18.6709525376302"/>
    <n v="18.333890141256202"/>
    <n v="-0.33706239637401902"/>
    <n v="161498"/>
    <n v="181643.54460034601"/>
    <n v="1.8384663253519298E-2"/>
    <n v="21.178185499459499"/>
    <n v="0.99158636609996098"/>
    <n v="183184.79439645301"/>
    <n v="9.8163475274877232E-3"/>
  </r>
  <r>
    <d v="2014-01-28T00:00:00"/>
    <n v="3107"/>
    <x v="17"/>
    <d v="2014-01-01T00:00:00"/>
    <n v="1"/>
    <n v="0"/>
    <d v="2014-01-27T00:00:00"/>
    <d v="2014-01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35271889849337501"/>
    <n v="0.67741935483870896"/>
    <x v="15"/>
    <n v="0.27090139127420598"/>
    <n v="8.1817507219168695E-2"/>
    <n v="11469.117915511501"/>
    <x v="18"/>
    <x v="11"/>
    <n v="2014"/>
    <n v="18.941853928904401"/>
    <n v="18.686609039749499"/>
    <n v="-0.255244889154848"/>
    <n v="164605"/>
    <n v="182490.32079828301"/>
    <n v="1.36592406151325E-2"/>
    <n v="21.178185499459499"/>
    <n v="0.99158636609996098"/>
    <n v="184038.75551056871"/>
    <n v="5.1306828652026848E-3"/>
  </r>
  <r>
    <d v="2014-01-29T00:00:00"/>
    <n v="7902"/>
    <x v="18"/>
    <d v="2014-01-01T00:00:00"/>
    <n v="2"/>
    <n v="1"/>
    <d v="2014-01-28T00:00:00"/>
    <d v="2014-01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89706621689560595"/>
    <n v="0.67741935483870896"/>
    <x v="16"/>
    <n v="0.85451036299309702"/>
    <n v="4.2555853902508801E-2"/>
    <n v="9247.4010172581402"/>
    <x v="20"/>
    <x v="11"/>
    <n v="2014"/>
    <n v="19.7963642918975"/>
    <n v="19.583675256645201"/>
    <n v="-0.21268903525234201"/>
    <n v="172507"/>
    <n v="182995.57164053101"/>
    <n v="1.086052706987E-2"/>
    <n v="21.178185499459499"/>
    <n v="0.99158636609996098"/>
    <n v="184548.29341823002"/>
    <n v="2.3555166711015652E-3"/>
  </r>
  <r>
    <d v="2014-01-30T00:00:00"/>
    <n v="2315"/>
    <x v="19"/>
    <d v="2014-01-01T00:00:00"/>
    <n v="3"/>
    <n v="2"/>
    <d v="2014-01-29T00:00:00"/>
    <d v="2014-01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262807933702015"/>
    <n v="0.67741935483870896"/>
    <x v="17"/>
    <n v="0.39950489081956098"/>
    <n v="-0.13669695711754601"/>
    <n v="5794.6724888671697"/>
    <x v="29"/>
    <x v="11"/>
    <n v="2014"/>
    <n v="20.1958691827171"/>
    <n v="19.8464831903472"/>
    <n v="-0.34938599236988499"/>
    <n v="174822"/>
    <n v="181782.817406132"/>
    <n v="1.7604428402701398E-2"/>
    <n v="21.178185499459499"/>
    <n v="0.99158636609996098"/>
    <n v="183325.24893530767"/>
    <n v="9.0426772870622063E-3"/>
  </r>
  <r>
    <d v="2014-01-31T00:00:00"/>
    <n v="10161"/>
    <x v="20"/>
    <d v="2014-01-01T00:00:00"/>
    <n v="4"/>
    <n v="3"/>
    <d v="2014-01-30T00:00:00"/>
    <d v="2014-02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1.1535168096527699"/>
    <n v="0.67741935483870896"/>
    <x v="18"/>
    <n v="0.98231631674244801"/>
    <n v="0.17120049291032899"/>
    <n v="10343.918579807199"/>
    <x v="30"/>
    <x v="11"/>
    <n v="2014"/>
    <n v="21.178185499459499"/>
    <n v="21"/>
    <n v="-0.178185499459555"/>
    <n v="184983"/>
    <n v="183426.620760269"/>
    <n v="8.4850237837883393E-3"/>
    <n v="21.178185499459499"/>
    <n v="0.99158636609996098"/>
    <n v="184983.00000000058"/>
    <n v="-3.1086244689504383E-15"/>
  </r>
  <r>
    <d v="2014-02-03T00:00:00"/>
    <n v="32241"/>
    <x v="0"/>
    <d v="2014-02-01T00:00:00"/>
    <n v="0"/>
    <n v="4"/>
    <d v="2014-01-31T00:00:00"/>
    <d v="2014-02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1"/>
    <n v="0"/>
    <n v="0"/>
    <n v="0"/>
    <n v="9320.9473684210498"/>
    <x v="0"/>
    <n v="28"/>
    <n v="177098"/>
    <n v="3.4589831618651798"/>
    <n v="0.67857142857142805"/>
    <x v="0"/>
    <n v="3.2976918494419798"/>
    <n v="0.161291312423195"/>
    <n v="9776.8383075136608"/>
    <x v="22"/>
    <x v="0"/>
    <n v="2014"/>
    <n v="3.2976918494419798"/>
    <n v="3.4589831618651798"/>
    <n v="0.161291312423195"/>
    <n v="32241"/>
    <n v="185759.927842759"/>
    <n v="-4.6629689962475102E-2"/>
    <n v="19.776401614830199"/>
    <n v="0.96074100688529596"/>
    <n v="193350.68089264783"/>
    <n v="-8.4058048400003527E-2"/>
  </r>
  <r>
    <d v="2014-02-04T00:00:00"/>
    <n v="3901"/>
    <x v="1"/>
    <d v="2014-02-01T00:00:00"/>
    <n v="1"/>
    <n v="0"/>
    <d v="2014-02-03T00:00:00"/>
    <d v="2014-02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41851968966335001"/>
    <n v="0.67857142857142805"/>
    <x v="1"/>
    <n v="0.51010777733035295"/>
    <n v="-9.1588087667003507E-2"/>
    <n v="7647.4034966019499"/>
    <x v="1"/>
    <x v="0"/>
    <n v="2014"/>
    <n v="3.80779962677234"/>
    <n v="3.8775028515285301"/>
    <n v="6.9703224756191895E-2"/>
    <n v="36142"/>
    <n v="180339.84644882"/>
    <n v="-1.79763181163657E-2"/>
    <n v="19.776401614830199"/>
    <n v="0.96074100688529596"/>
    <n v="187709.11739624699"/>
    <n v="-5.6529579081911696E-2"/>
  </r>
  <r>
    <d v="2014-02-05T00:00:00"/>
    <n v="9407"/>
    <x v="2"/>
    <d v="2014-02-01T00:00:00"/>
    <n v="2"/>
    <n v="1"/>
    <d v="2014-02-04T00:00:00"/>
    <d v="2014-02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1"/>
    <n v="0"/>
    <n v="1"/>
    <n v="9320.9473684210498"/>
    <x v="0"/>
    <n v="28"/>
    <n v="177098"/>
    <n v="1.0092321765350201"/>
    <n v="0.67857142857142805"/>
    <x v="2"/>
    <n v="0.98302779552427699"/>
    <n v="2.6204381010748099E-2"/>
    <n v="9569.4140520034507"/>
    <x v="2"/>
    <x v="0"/>
    <n v="2014"/>
    <n v="4.7908274222966103"/>
    <n v="4.8867350280635504"/>
    <n v="9.5907605766940102E-2"/>
    <n v="45549"/>
    <n v="180643.32603012599"/>
    <n v="-1.9626111343496601E-2"/>
    <n v="19.776401614830199"/>
    <n v="0.96074100688529596"/>
    <n v="188024.99813739533"/>
    <n v="-5.8114603088099237E-2"/>
  </r>
  <r>
    <d v="2014-02-06T00:00:00"/>
    <n v="2624"/>
    <x v="3"/>
    <d v="2014-02-01T00:00:00"/>
    <n v="3"/>
    <n v="2"/>
    <d v="2014-02-05T00:00:00"/>
    <d v="2014-02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281516448520028"/>
    <n v="0.67857142857142805"/>
    <x v="3"/>
    <n v="0.40084937178770902"/>
    <n v="-0.119332923267681"/>
    <n v="6546.0998187360801"/>
    <x v="3"/>
    <x v="0"/>
    <n v="2014"/>
    <n v="5.1916767940843203"/>
    <n v="5.1682514765835803"/>
    <n v="-2.3425317500741699E-2"/>
    <n v="48173"/>
    <n v="176298.91772980199"/>
    <n v="4.53254211929832E-3"/>
    <n v="19.776401614830199"/>
    <n v="0.96074100688529596"/>
    <n v="183503.0632255002"/>
    <n v="-3.4904394035260577E-2"/>
  </r>
  <r>
    <d v="2014-02-07T00:00:00"/>
    <n v="5526"/>
    <x v="4"/>
    <d v="2014-02-01T00:00:00"/>
    <n v="4"/>
    <n v="3"/>
    <d v="2014-02-06T00:00:00"/>
    <d v="2014-02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1"/>
    <n v="0"/>
    <n v="9320.9473684210498"/>
    <x v="0"/>
    <n v="28"/>
    <n v="177098"/>
    <n v="0.59285819150978503"/>
    <n v="0.67857142857142805"/>
    <x v="4"/>
    <n v="0.87022135659991096"/>
    <n v="-0.27736316509012598"/>
    <n v="6350.1084615883601"/>
    <x v="4"/>
    <x v="0"/>
    <n v="2014"/>
    <n v="6.0618981506842298"/>
    <n v="5.7611096680933702"/>
    <n v="-0.30078848259086699"/>
    <n v="53699"/>
    <n v="168310.48206985"/>
    <n v="5.22101643467607E-2"/>
    <n v="19.776401614830199"/>
    <n v="0.96074100688529596"/>
    <n v="175188.1941788976"/>
    <n v="1.0901452749448204E-2"/>
  </r>
  <r>
    <d v="2014-02-10T00:00:00"/>
    <n v="13404"/>
    <x v="5"/>
    <d v="2014-02-01T00:00:00"/>
    <n v="0"/>
    <n v="4"/>
    <d v="2014-02-07T00:00:00"/>
    <d v="2014-02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1.4380512484612999"/>
    <n v="0.67857142857142805"/>
    <x v="5"/>
    <n v="1.6718018052053301"/>
    <n v="-0.233750556744029"/>
    <n v="8017.6968096727796"/>
    <x v="24"/>
    <x v="0"/>
    <n v="2014"/>
    <n v="7.7336999558895698"/>
    <n v="7.1991609165546704"/>
    <n v="-0.53453903933489599"/>
    <n v="67103"/>
    <n v="164857.31374011401"/>
    <n v="7.42501863107001E-2"/>
    <n v="19.776401614830199"/>
    <n v="0.96074100688529596"/>
    <n v="171593.91819297819"/>
    <n v="3.2076205642858513E-2"/>
  </r>
  <r>
    <d v="2014-02-11T00:00:00"/>
    <n v="3618"/>
    <x v="6"/>
    <d v="2014-02-01T00:00:00"/>
    <n v="1"/>
    <n v="0"/>
    <d v="2014-02-10T00:00:00"/>
    <d v="2014-02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388157969034094"/>
    <n v="0.67857142857142805"/>
    <x v="6"/>
    <n v="0.27224587224235403"/>
    <n v="0.11591209679174"/>
    <n v="13289.4576883767"/>
    <x v="6"/>
    <x v="0"/>
    <n v="2014"/>
    <n v="8.0059458281319191"/>
    <n v="7.5873188855887603"/>
    <n v="-0.41862694254315702"/>
    <n v="70721"/>
    <n v="167837.633284802"/>
    <n v="5.5174554919299401E-2"/>
    <n v="19.776401614830199"/>
    <n v="0.96074100688529596"/>
    <n v="174696.02325909765"/>
    <n v="1.3749464332911021E-2"/>
  </r>
  <r>
    <d v="2014-02-12T00:00:00"/>
    <n v="6955"/>
    <x v="7"/>
    <d v="2014-02-01T00:00:00"/>
    <n v="2"/>
    <n v="1"/>
    <d v="2014-02-11T00:00:00"/>
    <d v="2014-02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74616878790274299"/>
    <n v="0.67857142857142805"/>
    <x v="7"/>
    <n v="0.855854843961245"/>
    <n v="-0.109686056058502"/>
    <n v="8126.3780290234899"/>
    <x v="7"/>
    <x v="0"/>
    <n v="2014"/>
    <n v="8.8618006720931692"/>
    <n v="8.3334876734915095"/>
    <n v="-0.52831299860165704"/>
    <n v="77676"/>
    <n v="166539.96796019099"/>
    <n v="6.33963856792156E-2"/>
    <n v="19.776401614830199"/>
    <n v="0.96074100688529596"/>
    <n v="173345.33112114252"/>
    <n v="2.1648514295634191E-2"/>
  </r>
  <r>
    <d v="2014-02-13T00:00:00"/>
    <n v="2399"/>
    <x v="8"/>
    <d v="2014-02-01T00:00:00"/>
    <n v="3"/>
    <n v="2"/>
    <d v="2014-02-12T00:00:00"/>
    <d v="2014-02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25737727134129101"/>
    <n v="0.67857142857142805"/>
    <x v="8"/>
    <n v="0.40084937178770902"/>
    <n v="-0.143472100446418"/>
    <n v="5984.7917169008597"/>
    <x v="8"/>
    <x v="0"/>
    <n v="2014"/>
    <n v="9.2626500438808801"/>
    <n v="8.5908649448328003"/>
    <n v="-0.67178509904807804"/>
    <n v="80075"/>
    <n v="164253.74949851201"/>
    <n v="7.8197609130398402E-2"/>
    <n v="19.776401614830199"/>
    <n v="0.96074100688529596"/>
    <n v="170965.69035917439"/>
    <n v="3.5868656617257466E-2"/>
  </r>
  <r>
    <d v="2014-02-14T00:00:00"/>
    <n v="9162"/>
    <x v="9"/>
    <d v="2014-02-01T00:00:00"/>
    <n v="4"/>
    <n v="3"/>
    <d v="2014-02-13T00:00:00"/>
    <d v="2014-02-18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1"/>
    <n v="0"/>
    <n v="0"/>
    <n v="0"/>
    <n v="0"/>
    <n v="9320.9473684210498"/>
    <x v="0"/>
    <n v="28"/>
    <n v="177098"/>
    <n v="0.98294729471817799"/>
    <n v="0.67857142857142805"/>
    <x v="9"/>
    <n v="1.62815086811543"/>
    <n v="-0.64520357339725298"/>
    <n v="5627.2426465029703"/>
    <x v="9"/>
    <x v="0"/>
    <n v="2014"/>
    <n v="10.890800911996299"/>
    <n v="9.5738122395509802"/>
    <n v="-1.3169886724453299"/>
    <n v="89237"/>
    <n v="155682.122343489"/>
    <n v="0.13756157312179501"/>
    <n v="19.776401614830199"/>
    <n v="0.96074100688529596"/>
    <n v="162043.79872178918"/>
    <n v="9.2902051155053345E-2"/>
  </r>
  <r>
    <d v="2014-02-18T00:00:00"/>
    <n v="28853"/>
    <x v="10"/>
    <d v="2014-02-01T00:00:00"/>
    <n v="1"/>
    <n v="4"/>
    <d v="2014-02-14T00:00:00"/>
    <d v="2014-02-19T00:00:00"/>
    <n v="0"/>
    <n v="0"/>
    <n v="0"/>
    <n v="0"/>
    <n v="1"/>
    <n v="1"/>
    <n v="0"/>
    <n v="0"/>
    <n v="0"/>
    <n v="1"/>
    <n v="0"/>
    <n v="1"/>
    <n v="0"/>
    <n v="0"/>
    <n v="0"/>
    <n v="0"/>
    <n v="0"/>
    <d v="2014-02-17T00:00:00"/>
    <d v="2014-02-03T00:00:00"/>
    <d v="2014-02-05T00:00:00"/>
    <d v="2014-02-07T00:00:00"/>
    <d v="2014-02-05T00:00:00"/>
    <n v="1"/>
    <n v="0"/>
    <n v="0"/>
    <n v="0"/>
    <n v="0"/>
    <n v="9320.9473684210498"/>
    <x v="0"/>
    <n v="28"/>
    <n v="177098"/>
    <n v="3.0955007961693499"/>
    <n v="0.67857142857142805"/>
    <x v="10"/>
    <n v="2.6846281825571099"/>
    <n v="0.41087261361223298"/>
    <n v="10747.4845818378"/>
    <x v="19"/>
    <x v="0"/>
    <n v="2014"/>
    <n v="13.5754290945534"/>
    <n v="12.6693130357203"/>
    <n v="-0.90611605883309698"/>
    <n v="118090"/>
    <n v="165277.28032553999"/>
    <n v="7.1520535981576899E-2"/>
    <n v="19.776401614830199"/>
    <n v="0.96074100688529596"/>
    <n v="172031.04597498785"/>
    <n v="2.9453718637209469E-2"/>
  </r>
  <r>
    <d v="2014-02-19T00:00:00"/>
    <n v="4557"/>
    <x v="11"/>
    <d v="2014-02-01T00:00:00"/>
    <n v="2"/>
    <n v="1"/>
    <d v="2014-02-18T00:00:00"/>
    <d v="2014-02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48889880179335699"/>
    <n v="0.67857142857142805"/>
    <x v="11"/>
    <n v="0.855854843961245"/>
    <n v="-0.36695604216788802"/>
    <n v="5324.5010321006503"/>
    <x v="11"/>
    <x v="0"/>
    <n v="2014"/>
    <n v="14.4312839385146"/>
    <n v="13.158211837513599"/>
    <n v="-1.27307210100098"/>
    <n v="122647"/>
    <n v="161475.09881507"/>
    <n v="9.6751148007170107E-2"/>
    <n v="19.776401614830199"/>
    <n v="0.96074100688529596"/>
    <n v="168073.49499796075"/>
    <n v="5.3693802239006994E-2"/>
  </r>
  <r>
    <d v="2014-02-20T00:00:00"/>
    <n v="7908"/>
    <x v="12"/>
    <d v="2014-02-01T00:00:00"/>
    <n v="3"/>
    <n v="2"/>
    <d v="2014-02-19T00:00:00"/>
    <d v="2014-02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84841161390868303"/>
    <n v="0.67857142857142805"/>
    <x v="12"/>
    <n v="0.40084937178770902"/>
    <n v="0.44756224212097301"/>
    <n v="19728.108752501801"/>
    <x v="12"/>
    <x v="0"/>
    <n v="2014"/>
    <n v="14.8321333103023"/>
    <n v="14.0066234514223"/>
    <n v="-0.82550985888001205"/>
    <n v="130555"/>
    <n v="167241.28270051401"/>
    <n v="5.8937106558410501E-2"/>
    <n v="19.776401614830199"/>
    <n v="0.96074100688529596"/>
    <n v="174075.3038560398"/>
    <n v="1.7364301983123109E-2"/>
  </r>
  <r>
    <d v="2014-02-21T00:00:00"/>
    <n v="6163"/>
    <x v="13"/>
    <d v="2014-02-01T00:00:00"/>
    <n v="4"/>
    <n v="3"/>
    <d v="2014-02-20T00:00:00"/>
    <d v="2014-02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66119888423358797"/>
    <n v="0.67857142857142805"/>
    <x v="13"/>
    <n v="0.75985561362060905"/>
    <n v="-9.8656729387021205E-2"/>
    <n v="8110.7514237265896"/>
    <x v="13"/>
    <x v="0"/>
    <n v="2014"/>
    <n v="15.5919889239229"/>
    <n v="14.667822335655901"/>
    <n v="-0.92416658826703402"/>
    <n v="136718"/>
    <n v="166601.067552992"/>
    <n v="6.3006393663528296E-2"/>
    <n v="19.776401614830199"/>
    <n v="0.96074100688529596"/>
    <n v="173408.92744144506"/>
    <n v="2.1273832973798923E-2"/>
  </r>
  <r>
    <d v="2014-02-24T00:00:00"/>
    <n v="16506"/>
    <x v="14"/>
    <d v="2014-02-01T00:00:00"/>
    <n v="0"/>
    <n v="4"/>
    <d v="2014-02-21T00:00:00"/>
    <d v="2014-02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1.7708500378321601"/>
    <n v="0.67857142857142805"/>
    <x v="14"/>
    <n v="1.6718018052053301"/>
    <n v="9.9048232626827604E-2"/>
    <n v="9873.17991200082"/>
    <x v="28"/>
    <x v="0"/>
    <n v="2014"/>
    <n v="17.263790729128299"/>
    <n v="16.4386723734881"/>
    <n v="-0.82511835564020597"/>
    <n v="153224"/>
    <n v="168633.647480908"/>
    <n v="5.0193734438733498E-2"/>
    <n v="19.776401614830199"/>
    <n v="0.96074100688529596"/>
    <n v="175524.56517663974"/>
    <n v="8.9641858492959248E-3"/>
  </r>
  <r>
    <d v="2014-02-25T00:00:00"/>
    <n v="2098"/>
    <x v="15"/>
    <d v="2014-02-01T00:00:00"/>
    <n v="1"/>
    <n v="0"/>
    <d v="2014-02-24T00:00:00"/>
    <d v="2014-02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225084416537736"/>
    <n v="0.67857142857142805"/>
    <x v="15"/>
    <n v="0.27224587224235403"/>
    <n v="-4.7161455704618001E-2"/>
    <n v="7706.2692731383304"/>
    <x v="15"/>
    <x v="0"/>
    <n v="2014"/>
    <n v="17.536036601370601"/>
    <n v="16.663756790025801"/>
    <n v="-0.87227981134482102"/>
    <n v="155322"/>
    <n v="168288.76827100801"/>
    <n v="5.2345927892258198E-2"/>
    <n v="19.776401614830199"/>
    <n v="0.96074100688529596"/>
    <n v="175165.59308382036"/>
    <n v="1.1031886354844422E-2"/>
  </r>
  <r>
    <d v="2014-02-26T00:00:00"/>
    <n v="7868"/>
    <x v="16"/>
    <d v="2014-02-01T00:00:00"/>
    <n v="2"/>
    <n v="1"/>
    <d v="2014-02-25T00:00:00"/>
    <d v="2014-02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84412020463246296"/>
    <n v="0.67857142857142805"/>
    <x v="16"/>
    <n v="0.855854843961245"/>
    <n v="-1.1734639328782199E-2"/>
    <n v="9193.1477113381497"/>
    <x v="16"/>
    <x v="0"/>
    <n v="2014"/>
    <n v="18.3918914453319"/>
    <n v="17.5078769946583"/>
    <n v="-0.88401445067360696"/>
    <n v="163190"/>
    <n v="168585.70578323901"/>
    <n v="5.0492384139054498E-2"/>
    <n v="19.776401614830199"/>
    <n v="0.96074100688529596"/>
    <n v="175474.66442573423"/>
    <n v="9.2511108630888295E-3"/>
  </r>
  <r>
    <d v="2014-02-27T00:00:00"/>
    <n v="3170"/>
    <x v="17"/>
    <d v="2014-02-01T00:00:00"/>
    <n v="3"/>
    <n v="2"/>
    <d v="2014-02-26T00:00:00"/>
    <d v="2014-02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34009418514042999"/>
    <n v="0.67857142857142805"/>
    <x v="17"/>
    <n v="0.40084937178770902"/>
    <n v="-6.0755186647278997E-2"/>
    <n v="7908.2074791895502"/>
    <x v="17"/>
    <x v="0"/>
    <n v="2014"/>
    <n v="18.792740817119601"/>
    <n v="17.847971179798702"/>
    <n v="-0.94476963732088404"/>
    <n v="166360"/>
    <n v="168194.731718992"/>
    <n v="5.2934287477459603E-2"/>
    <n v="19.776401614830199"/>
    <n v="0.96074100688529596"/>
    <n v="175067.71389333851"/>
    <n v="1.1597147535144403E-2"/>
  </r>
  <r>
    <d v="2014-02-28T00:00:00"/>
    <n v="10738"/>
    <x v="18"/>
    <d v="2014-02-01T00:00:00"/>
    <n v="4"/>
    <n v="3"/>
    <d v="2014-02-27T00:00:00"/>
    <d v="2014-03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1.1520288202012401"/>
    <n v="0.67857142857142805"/>
    <x v="18"/>
    <n v="0.983660797710596"/>
    <n v="0.168368022490647"/>
    <n v="10916.3646909503"/>
    <x v="18"/>
    <x v="0"/>
    <n v="2014"/>
    <n v="19.776401614830199"/>
    <n v="18.999999999999901"/>
    <n v="-0.77640161483023795"/>
    <n v="177098"/>
    <n v="170145.310837372"/>
    <n v="4.0863242885801697E-2"/>
    <n v="19.776401614830199"/>
    <n v="0.96074100688529596"/>
    <n v="177098.00000000041"/>
    <n v="-2.3314683517128287E-15"/>
  </r>
  <r>
    <d v="2014-03-03T00:00:00"/>
    <n v="35500"/>
    <x v="0"/>
    <d v="2014-03-01T00:00:00"/>
    <n v="0"/>
    <n v="4"/>
    <d v="2014-02-28T00:00:00"/>
    <d v="2014-03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1"/>
    <n v="0"/>
    <n v="0"/>
    <n v="0"/>
    <n v="9713.1428571428496"/>
    <x v="1"/>
    <n v="31"/>
    <n v="203976"/>
    <n v="3.65484174608777"/>
    <n v="0.67741935483870896"/>
    <x v="19"/>
    <n v="3.29634736847383"/>
    <n v="0.35849437761393699"/>
    <n v="10769.496060858401"/>
    <x v="22"/>
    <x v="1"/>
    <n v="2014"/>
    <n v="3.29634736847383"/>
    <n v="3.65484174608777"/>
    <n v="0.35849437761393599"/>
    <n v="35500"/>
    <n v="226159.417278026"/>
    <n v="-9.8087524035117696E-2"/>
    <n v="22.417937754494002"/>
    <n v="0.93674985763533103"/>
    <n v="241429.89233959324"/>
    <n v="-0.15513361654036983"/>
  </r>
  <r>
    <d v="2014-03-04T00:00:00"/>
    <n v="3942"/>
    <x v="1"/>
    <d v="2014-03-01T00:00:00"/>
    <n v="1"/>
    <n v="0"/>
    <d v="2014-03-03T00:00:00"/>
    <d v="2014-03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40584186374867598"/>
    <n v="0.67741935483870896"/>
    <x v="20"/>
    <n v="0.50876329636220596"/>
    <n v="-0.102921432613529"/>
    <n v="7748.20044642834"/>
    <x v="1"/>
    <x v="1"/>
    <n v="2014"/>
    <n v="3.80511066483604"/>
    <n v="4.0606836098364498"/>
    <n v="0.255572945000407"/>
    <n v="39442"/>
    <n v="217676.192089327"/>
    <n v="-6.2938403864146494E-2"/>
    <n v="22.417937754494002"/>
    <n v="0.93674985763533103"/>
    <n v="232373.87261399237"/>
    <n v="-0.12220768322420428"/>
  </r>
  <r>
    <d v="2014-03-05T00:00:00"/>
    <n v="10193"/>
    <x v="2"/>
    <d v="2014-03-01T00:00:00"/>
    <n v="2"/>
    <n v="1"/>
    <d v="2014-03-04T00:00:00"/>
    <d v="2014-03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1"/>
    <n v="0"/>
    <n v="1"/>
    <n v="9713.1428571428496"/>
    <x v="1"/>
    <n v="31"/>
    <n v="203976"/>
    <n v="1.0494028709259899"/>
    <n v="0.67741935483870896"/>
    <x v="0"/>
    <n v="0.98168331455612901"/>
    <n v="6.7719556369861503E-2"/>
    <n v="10383.1855435057"/>
    <x v="2"/>
    <x v="1"/>
    <n v="2014"/>
    <n v="4.7867939793921703"/>
    <n v="5.1100864807624404"/>
    <n v="0.32329250137026899"/>
    <n v="49635"/>
    <n v="217752.21672112899"/>
    <n v="-6.3265563623501095E-2"/>
    <n v="22.417937754494002"/>
    <n v="0.93674985763533103"/>
    <n v="232455.030493208"/>
    <n v="-0.12251415008220323"/>
  </r>
  <r>
    <d v="2014-03-06T00:00:00"/>
    <n v="3585"/>
    <x v="3"/>
    <d v="2014-03-01T00:00:00"/>
    <n v="3"/>
    <n v="2"/>
    <d v="2014-03-05T00:00:00"/>
    <d v="2014-03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36908753971055402"/>
    <n v="0.67741935483870896"/>
    <x v="1"/>
    <n v="0.39950489081956098"/>
    <n v="-3.0417351109007701E-2"/>
    <n v="8973.6072883753004"/>
    <x v="3"/>
    <x v="1"/>
    <n v="2014"/>
    <n v="5.1862988702117301"/>
    <n v="5.47917402047299"/>
    <n v="0.29287515026125999"/>
    <n v="53220"/>
    <n v="215494.71558980399"/>
    <n v="-5.3452427166380899E-2"/>
    <n v="22.417937754494002"/>
    <n v="0.93674985763533103"/>
    <n v="230045.10097688704"/>
    <n v="-0.11332169590304053"/>
  </r>
  <r>
    <d v="2014-03-07T00:00:00"/>
    <n v="7260"/>
    <x v="4"/>
    <d v="2014-03-01T00:00:00"/>
    <n v="4"/>
    <n v="3"/>
    <d v="2014-03-06T00:00:00"/>
    <d v="2014-03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1"/>
    <n v="0"/>
    <n v="9713.1428571428496"/>
    <x v="1"/>
    <n v="31"/>
    <n v="203976"/>
    <n v="0.74744087539710502"/>
    <n v="0.67741935483870896"/>
    <x v="2"/>
    <n v="0.86887687563176297"/>
    <n v="-0.121436000234658"/>
    <n v="8355.6142459439106"/>
    <x v="4"/>
    <x v="1"/>
    <n v="2014"/>
    <n v="6.0551757458435"/>
    <n v="6.2266148958701004"/>
    <n v="0.17143915002660301"/>
    <n v="60480"/>
    <n v="209751.13742517299"/>
    <n v="-2.7533282994634999E-2"/>
    <n v="22.417937754494002"/>
    <n v="0.93674985763533103"/>
    <n v="223913.71155866064"/>
    <n v="-8.9041941290126769E-2"/>
  </r>
  <r>
    <d v="2014-03-10T00:00:00"/>
    <n v="16659"/>
    <x v="5"/>
    <d v="2014-03-01T00:00:00"/>
    <n v="0"/>
    <n v="4"/>
    <d v="2014-03-07T00:00:00"/>
    <d v="2014-03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1.71509883515707"/>
    <n v="0.67741935483870896"/>
    <x v="3"/>
    <n v="1.6704573242371801"/>
    <n v="4.4641510919892102E-2"/>
    <n v="9972.7181043714099"/>
    <x v="24"/>
    <x v="1"/>
    <n v="2014"/>
    <n v="7.7256330700806801"/>
    <n v="7.9417137310271801"/>
    <n v="0.216080660946495"/>
    <n v="77139"/>
    <n v="209681.06889175301"/>
    <n v="-2.7208316525222698E-2"/>
    <n v="22.417937754494002"/>
    <n v="0.93674985763533103"/>
    <n v="223838.9119386246"/>
    <n v="-8.8737528996168935E-2"/>
  </r>
  <r>
    <d v="2014-03-11T00:00:00"/>
    <n v="3074"/>
    <x v="6"/>
    <d v="2014-03-01T00:00:00"/>
    <n v="1"/>
    <n v="0"/>
    <d v="2014-03-10T00:00:00"/>
    <d v="2014-03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31647840922461401"/>
    <n v="0.67741935483870896"/>
    <x v="4"/>
    <n v="0.27090139127420598"/>
    <n v="4.5577017950408298E-2"/>
    <n v="11347.3023727977"/>
    <x v="6"/>
    <x v="1"/>
    <n v="2014"/>
    <n v="7.9965344613548899"/>
    <n v="8.2581921402517899"/>
    <n v="0.261657678896903"/>
    <n v="80213"/>
    <n v="210650.37712781699"/>
    <n v="-3.16846198844827E-2"/>
    <n v="22.417937754494002"/>
    <n v="0.93674985763533103"/>
    <n v="224873.66868629126"/>
    <n v="-9.2930705530688162E-2"/>
  </r>
  <r>
    <d v="2014-03-12T00:00:00"/>
    <n v="7375"/>
    <x v="7"/>
    <d v="2014-03-01T00:00:00"/>
    <n v="2"/>
    <n v="1"/>
    <d v="2014-03-11T00:00:00"/>
    <d v="2014-03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75928050358865695"/>
    <n v="0.67741935483870896"/>
    <x v="5"/>
    <n v="0.85451036299309702"/>
    <n v="-9.5229859404440204E-2"/>
    <n v="8630.6735639431499"/>
    <x v="7"/>
    <x v="1"/>
    <n v="2014"/>
    <n v="8.85104482434798"/>
    <n v="9.0174726438404509"/>
    <n v="0.16642781949246299"/>
    <n v="87588"/>
    <n v="207811.398145924"/>
    <n v="-1.8456149085868699E-2"/>
    <n v="22.417937754494002"/>
    <n v="0.93674985763533103"/>
    <n v="221842.99944331934"/>
    <n v="-8.0538937393353827E-2"/>
  </r>
  <r>
    <d v="2014-03-13T00:00:00"/>
    <n v="2978"/>
    <x v="8"/>
    <d v="2014-03-01T00:00:00"/>
    <n v="3"/>
    <n v="2"/>
    <d v="2014-03-12T00:00:00"/>
    <d v="2014-03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30659489351688402"/>
    <n v="0.67741935483870896"/>
    <x v="6"/>
    <n v="0.39950489081956198"/>
    <n v="-9.2909997302677599E-2"/>
    <n v="7454.2266401064498"/>
    <x v="8"/>
    <x v="1"/>
    <n v="2014"/>
    <n v="9.2505497151675495"/>
    <n v="9.3240675373573296"/>
    <n v="7.3517822189785406E-2"/>
    <n v="90566"/>
    <n v="205597.07893700499"/>
    <n v="-7.8847372024314303E-3"/>
    <n v="22.417937754494002"/>
    <n v="0.93674985763533103"/>
    <n v="219479.16752931406"/>
    <n v="-7.0636168816538891E-2"/>
  </r>
  <r>
    <d v="2014-03-14T00:00:00"/>
    <n v="10720"/>
    <x v="9"/>
    <d v="2014-03-01T00:00:00"/>
    <n v="4"/>
    <n v="3"/>
    <d v="2014-03-13T00:00:00"/>
    <d v="2014-03-17T00:00:00"/>
    <n v="0"/>
    <n v="0"/>
    <n v="0"/>
    <n v="0"/>
    <n v="0"/>
    <n v="0"/>
    <n v="0"/>
    <n v="0"/>
    <n v="1"/>
    <n v="1"/>
    <n v="0"/>
    <n v="0"/>
    <n v="0"/>
    <n v="0"/>
    <n v="1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1.10365925402988"/>
    <n v="0.67741935483870896"/>
    <x v="7"/>
    <n v="1.93706979609674"/>
    <n v="-0.83341054206685605"/>
    <n v="5534.1320284902104"/>
    <x v="9"/>
    <x v="1"/>
    <n v="2014"/>
    <n v="11.187619511264201"/>
    <n v="10.427726791387199"/>
    <n v="-0.75989271987706997"/>
    <n v="101286"/>
    <n v="190121.41035529599"/>
    <n v="7.2872327313437499E-2"/>
    <n v="22.417937754494002"/>
    <n v="0.93674985763533103"/>
    <n v="202958.56872103285"/>
    <n v="5.012999871740309E-3"/>
  </r>
  <r>
    <d v="2014-03-17T00:00:00"/>
    <n v="34213"/>
    <x v="10"/>
    <d v="2014-03-01T00:00:00"/>
    <n v="0"/>
    <n v="4"/>
    <d v="2014-03-14T00:00:00"/>
    <d v="2014-03-18T00:00:00"/>
    <n v="0"/>
    <n v="0"/>
    <n v="0"/>
    <n v="0"/>
    <n v="1"/>
    <n v="0"/>
    <n v="0"/>
    <n v="0"/>
    <n v="0"/>
    <n v="1"/>
    <n v="0"/>
    <n v="1"/>
    <n v="0"/>
    <n v="0"/>
    <n v="1"/>
    <n v="0"/>
    <n v="0"/>
    <d v="2014-03-17T00:00:00"/>
    <d v="2014-03-03T00:00:00"/>
    <d v="2014-03-05T00:00:00"/>
    <d v="2014-03-07T00:00:00"/>
    <d v="2014-03-05T00:00:00"/>
    <n v="1"/>
    <n v="0"/>
    <n v="0"/>
    <n v="0"/>
    <n v="0"/>
    <n v="9713.1428571428496"/>
    <x v="1"/>
    <n v="31"/>
    <n v="203976"/>
    <n v="3.5223408636310101"/>
    <n v="0.67741935483870896"/>
    <x v="8"/>
    <n v="3.0987428551867202"/>
    <n v="0.42359800844429302"/>
    <n v="11040.929047317901"/>
    <x v="26"/>
    <x v="1"/>
    <n v="2014"/>
    <n v="14.286362366451"/>
    <n v="13.9500676550182"/>
    <n v="-0.336294711432778"/>
    <n v="135499"/>
    <n v="199174.494319288"/>
    <n v="2.4107030858147901E-2"/>
    <n v="22.417937754494002"/>
    <n v="0.93674985763533103"/>
    <n v="212622.92456822135"/>
    <n v="-4.0667884640289254E-2"/>
  </r>
  <r>
    <d v="2014-03-18T00:00:00"/>
    <n v="2355"/>
    <x v="11"/>
    <d v="2014-03-01T00:00:00"/>
    <n v="1"/>
    <n v="0"/>
    <d v="2014-03-17T00:00:00"/>
    <d v="2014-03-1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242454994705259"/>
    <n v="0.67741935483870896"/>
    <x v="9"/>
    <n v="0.27090139127420598"/>
    <n v="-2.8446396568946999E-2"/>
    <n v="8693.2000936690201"/>
    <x v="19"/>
    <x v="1"/>
    <n v="2014"/>
    <n v="14.557263757725201"/>
    <n v="14.192522649723401"/>
    <n v="-0.36474110800172499"/>
    <n v="137854"/>
    <n v="198865.25711012899"/>
    <n v="2.5699526222622001E-2"/>
    <n v="22.417937754494002"/>
    <n v="0.93674985763533103"/>
    <n v="212292.80740125466"/>
    <n v="-3.9176114834333808E-2"/>
  </r>
  <r>
    <d v="2014-03-19T00:00:00"/>
    <n v="8904"/>
    <x v="12"/>
    <d v="2014-03-01T00:00:00"/>
    <n v="2"/>
    <n v="1"/>
    <d v="2014-03-18T00:00:00"/>
    <d v="2014-03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91669608189198704"/>
    <n v="0.67741935483870896"/>
    <x v="10"/>
    <n v="0.85451036299309702"/>
    <n v="6.2185718898889603E-2"/>
    <n v="10420.002361132099"/>
    <x v="11"/>
    <x v="1"/>
    <n v="2014"/>
    <n v="15.411774120718301"/>
    <n v="15.1092187316154"/>
    <n v="-0.30255538910283503"/>
    <n v="146758"/>
    <n v="199971.65646600799"/>
    <n v="2.0024555503306701E-2"/>
    <n v="22.417937754494002"/>
    <n v="0.93674985763533103"/>
    <n v="213473.91177704965"/>
    <n v="-4.4492142847736726E-2"/>
  </r>
  <r>
    <d v="2014-03-20T00:00:00"/>
    <n v="2799"/>
    <x v="13"/>
    <d v="2014-03-01T00:00:00"/>
    <n v="3"/>
    <n v="2"/>
    <d v="2014-03-19T00:00:00"/>
    <d v="2014-03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28816625485351199"/>
    <n v="0.67741935483870896"/>
    <x v="11"/>
    <n v="0.39950489081956098"/>
    <n v="-0.111338635966049"/>
    <n v="7006.1720502545204"/>
    <x v="12"/>
    <x v="1"/>
    <n v="2014"/>
    <n v="15.811279011537801"/>
    <n v="15.3973849864689"/>
    <n v="-0.41389402506888401"/>
    <n v="149557"/>
    <n v="198636.492197004"/>
    <n v="2.6880799917168199E-2"/>
    <n v="22.417937754494002"/>
    <n v="0.93674985763533103"/>
    <n v="212048.59608778582"/>
    <n v="-3.8069556869142596E-2"/>
  </r>
  <r>
    <d v="2014-03-21T00:00:00"/>
    <n v="5981"/>
    <x v="14"/>
    <d v="2014-03-01T00:00:00"/>
    <n v="4"/>
    <n v="3"/>
    <d v="2014-03-20T00:00:00"/>
    <d v="2014-03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61576361924932299"/>
    <n v="0.67741935483870896"/>
    <x v="12"/>
    <n v="0.75851113265246095"/>
    <n v="-0.14274751340313799"/>
    <n v="7885.1842016937198"/>
    <x v="13"/>
    <x v="1"/>
    <n v="2014"/>
    <n v="16.5697901441903"/>
    <n v="16.0131486057183"/>
    <n v="-0.55664153847202102"/>
    <n v="155538"/>
    <n v="197123.679393442"/>
    <n v="3.4761529551611201E-2"/>
    <n v="22.417937754494002"/>
    <n v="0.93674985763533103"/>
    <n v="210433.63688471634"/>
    <n v="-3.0687284506013102E-2"/>
  </r>
  <r>
    <d v="2014-03-24T00:00:00"/>
    <n v="13302"/>
    <x v="15"/>
    <d v="2014-03-01T00:00:00"/>
    <n v="0"/>
    <n v="4"/>
    <d v="2014-03-21T00:00:00"/>
    <d v="2014-03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1.3694846452523799"/>
    <n v="0.67741935483870896"/>
    <x v="13"/>
    <n v="1.6704573242371801"/>
    <n v="-0.30097267898480201"/>
    <n v="7963.0887943062899"/>
    <x v="28"/>
    <x v="1"/>
    <n v="2014"/>
    <n v="18.240247468427501"/>
    <n v="17.382633250970699"/>
    <n v="-0.85761421745682398"/>
    <n v="168840"/>
    <n v="194385.52059873199"/>
    <n v="4.9337416551024298E-2"/>
    <n v="22.417937754494002"/>
    <n v="0.93674985763533103"/>
    <n v="207510.59529320535"/>
    <n v="-1.7033324434403418E-2"/>
  </r>
  <r>
    <d v="2014-03-25T00:00:00"/>
    <n v="1822"/>
    <x v="16"/>
    <d v="2014-03-01T00:00:00"/>
    <n v="1"/>
    <n v="0"/>
    <d v="2014-03-24T00:00:00"/>
    <d v="2014-03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18758089186963101"/>
    <n v="0.67741935483870896"/>
    <x v="14"/>
    <n v="0.27090139127420598"/>
    <n v="-8.3320499404574602E-2"/>
    <n v="6725.6945098365004"/>
    <x v="15"/>
    <x v="1"/>
    <n v="2014"/>
    <n v="18.511148859701699"/>
    <n v="17.5702141428403"/>
    <n v="-0.94093471686139896"/>
    <n v="170662"/>
    <n v="193607.75644790201"/>
    <n v="5.35528314687512E-2"/>
    <n v="22.417937754494002"/>
    <n v="0.93674985763533103"/>
    <n v="206680.31584934884"/>
    <n v="-1.3084535110349127E-2"/>
  </r>
  <r>
    <d v="2014-03-26T00:00:00"/>
    <n v="7314"/>
    <x v="17"/>
    <d v="2014-03-01T00:00:00"/>
    <n v="2"/>
    <n v="1"/>
    <d v="2014-03-25T00:00:00"/>
    <d v="2014-03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75300035298270296"/>
    <n v="0.67741935483870896"/>
    <x v="15"/>
    <n v="0.85451036299309702"/>
    <n v="-0.101510010010393"/>
    <n v="8559.2876537871507"/>
    <x v="16"/>
    <x v="1"/>
    <n v="2014"/>
    <n v="19.365659222694799"/>
    <n v="18.323214495822999"/>
    <n v="-1.04244472687179"/>
    <n v="177976"/>
    <n v="192996.06365168199"/>
    <n v="5.6892022254579198E-2"/>
    <n v="22.417937754494002"/>
    <n v="0.93674985763533103"/>
    <n v="206027.32103837095"/>
    <n v="-9.9565486171074857E-3"/>
  </r>
  <r>
    <d v="2014-03-27T00:00:00"/>
    <n v="2378"/>
    <x v="18"/>
    <d v="2014-03-01T00:00:00"/>
    <n v="3"/>
    <n v="2"/>
    <d v="2014-03-26T00:00:00"/>
    <d v="2014-03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24482292034356901"/>
    <n v="0.67741935483870896"/>
    <x v="16"/>
    <n v="0.39950489081956198"/>
    <n v="-0.154681970475992"/>
    <n v="5952.3676797089101"/>
    <x v="17"/>
    <x v="1"/>
    <n v="2014"/>
    <n v="19.765164113514299"/>
    <n v="18.5680374161666"/>
    <n v="-1.1971266973477801"/>
    <n v="180354"/>
    <n v="191621.682382609"/>
    <n v="6.4472441029523403E-2"/>
    <n v="22.417937754494002"/>
    <n v="0.93674985763533103"/>
    <n v="204560.14038403711"/>
    <n v="-2.8555924088654594E-3"/>
  </r>
  <r>
    <d v="2014-03-28T00:00:00"/>
    <n v="7287"/>
    <x v="19"/>
    <d v="2014-03-01T00:00:00"/>
    <n v="4"/>
    <n v="3"/>
    <d v="2014-03-27T00:00:00"/>
    <d v="2014-03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75022061418990404"/>
    <n v="0.67741935483870896"/>
    <x v="17"/>
    <n v="0.75851113265246095"/>
    <n v="-8.2905184625568507E-3"/>
    <n v="9606.9783109416694"/>
    <x v="18"/>
    <x v="1"/>
    <n v="2014"/>
    <n v="20.5236752461668"/>
    <n v="19.3182580303565"/>
    <n v="-1.20541721581034"/>
    <n v="187641"/>
    <n v="191995.87562836401"/>
    <n v="6.2397821476251197E-2"/>
    <n v="22.417937754494002"/>
    <n v="0.93674985763533103"/>
    <n v="204959.59947410817"/>
    <n v="-4.798991980038636E-3"/>
  </r>
  <r>
    <d v="2014-03-31T00:00:00"/>
    <n v="16335"/>
    <x v="20"/>
    <d v="2014-03-01T00:00:00"/>
    <n v="0"/>
    <n v="4"/>
    <d v="2014-03-28T00:00:00"/>
    <d v="2014-04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1.6817419696434801"/>
    <n v="0.67741935483870896"/>
    <x v="18"/>
    <n v="1.89426250832717"/>
    <n v="-0.21252053868368401"/>
    <n v="8623.40880854231"/>
    <x v="30"/>
    <x v="1"/>
    <n v="2014"/>
    <n v="22.417937754494002"/>
    <n v="21"/>
    <n v="-1.4179377544940199"/>
    <n v="203976"/>
    <n v="191074.48896102401"/>
    <n v="6.7520845452096495E-2"/>
    <n v="22.417937754494002"/>
    <n v="0.93674985763533103"/>
    <n v="203976.00000000032"/>
    <n v="-1.5543122344752192E-15"/>
  </r>
  <r>
    <d v="2014-04-01T00:00:00"/>
    <n v="15481"/>
    <x v="0"/>
    <d v="2014-04-01T00:00:00"/>
    <n v="1"/>
    <n v="0"/>
    <d v="2014-03-31T00:00:00"/>
    <d v="2014-04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2.0323304412168302"/>
    <n v="0.73333333333333295"/>
    <x v="21"/>
    <n v="1.9620435784982899"/>
    <n v="7.0286862718543994E-2"/>
    <n v="7890.2426886200101"/>
    <x v="0"/>
    <x v="2"/>
    <n v="2014"/>
    <n v="1.9620435784982899"/>
    <n v="2.0323304412168302"/>
    <n v="7.0286862718543994E-2"/>
    <n v="15481"/>
    <n v="173585.33914964"/>
    <n v="-3.4584367430160801E-2"/>
    <n v="22.0385681224361"/>
    <n v="0.99824997149443095"/>
    <n v="173889.65099570647"/>
    <n v="-3.6273872306881616E-2"/>
  </r>
  <r>
    <d v="2014-04-02T00:00:00"/>
    <n v="10323"/>
    <x v="1"/>
    <d v="2014-04-01T00:00:00"/>
    <n v="2"/>
    <n v="1"/>
    <d v="2014-04-01T00:00:00"/>
    <d v="2014-04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1"/>
    <n v="0"/>
    <n v="1"/>
    <n v="7617.3636363636297"/>
    <x v="2"/>
    <n v="30"/>
    <n v="167582"/>
    <n v="1.3551932785143901"/>
    <n v="0.73333333333333295"/>
    <x v="19"/>
    <n v="1.2847973626315601"/>
    <n v="7.0395915882836196E-2"/>
    <n v="8034.73006735949"/>
    <x v="21"/>
    <x v="2"/>
    <n v="2014"/>
    <n v="3.2468409411298502"/>
    <n v="3.38752371973123"/>
    <n v="0.14068277860138001"/>
    <n v="25804"/>
    <n v="174843.18150874699"/>
    <n v="-4.15296807464249E-2"/>
    <n v="22.0385681224361"/>
    <n v="0.99824997149443095"/>
    <n v="175149.69847381883"/>
    <n v="-4.3207031126862305E-2"/>
  </r>
  <r>
    <d v="2014-04-03T00:00:00"/>
    <n v="2711"/>
    <x v="2"/>
    <d v="2014-04-01T00:00:00"/>
    <n v="3"/>
    <n v="2"/>
    <d v="2014-04-02T00:00:00"/>
    <d v="2014-04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3558974114165"/>
    <n v="0.73333333333333295"/>
    <x v="20"/>
    <n v="0.46475703380699501"/>
    <n v="-0.108859622390494"/>
    <n v="5833.1553969032002"/>
    <x v="22"/>
    <x v="2"/>
    <n v="2014"/>
    <n v="3.7115979749368502"/>
    <n v="3.7434211311477301"/>
    <n v="3.1823156210885203E-2"/>
    <n v="28515"/>
    <n v="169018.844238019"/>
    <n v="-8.5010890028095407E-3"/>
    <n v="22.0385681224361"/>
    <n v="0.99824997149443095"/>
    <n v="169315.15057795562"/>
    <n v="-1.023624036029569E-2"/>
  </r>
  <r>
    <d v="2014-04-04T00:00:00"/>
    <n v="8208"/>
    <x v="3"/>
    <d v="2014-04-01T00:00:00"/>
    <n v="4"/>
    <n v="3"/>
    <d v="2014-04-03T00:00:00"/>
    <d v="2014-04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1"/>
    <n v="0"/>
    <n v="7617.3636363636297"/>
    <x v="2"/>
    <n v="30"/>
    <n v="167582"/>
    <n v="1.0775381604229499"/>
    <n v="0.73333333333333295"/>
    <x v="0"/>
    <n v="0.93412901861919695"/>
    <n v="0.14340914180375999"/>
    <n v="8786.7947964327504"/>
    <x v="1"/>
    <x v="2"/>
    <n v="2014"/>
    <n v="4.6457269935560399"/>
    <n v="4.8209592915706896"/>
    <n v="0.17523229801464499"/>
    <n v="36723"/>
    <n v="173903.02984239499"/>
    <n v="-3.6348014454515999E-2"/>
    <n v="22.0385681224361"/>
    <n v="0.99824997149443095"/>
    <n v="174207.89863089522"/>
    <n v="-3.80344328986707E-2"/>
  </r>
  <r>
    <d v="2014-04-07T00:00:00"/>
    <n v="12416"/>
    <x v="4"/>
    <d v="2014-04-01T00:00:00"/>
    <n v="0"/>
    <n v="4"/>
    <d v="2014-04-04T00:00:00"/>
    <d v="2014-04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1"/>
    <n v="0"/>
    <n v="0"/>
    <n v="0"/>
    <n v="7617.3636363636297"/>
    <x v="2"/>
    <n v="30"/>
    <n v="167582"/>
    <n v="1.6299602582616199"/>
    <n v="0.73333333333333295"/>
    <x v="1"/>
    <n v="1.7357094672246101"/>
    <n v="-0.105749208962991"/>
    <n v="7153.2708868915997"/>
    <x v="4"/>
    <x v="2"/>
    <n v="2014"/>
    <n v="6.3814364607806597"/>
    <n v="6.45091954983232"/>
    <n v="6.94830890516549E-2"/>
    <n v="49139"/>
    <n v="169406.68557056299"/>
    <n v="-1.0771036363871399E-2"/>
    <n v="22.0385681224361"/>
    <n v="0.99824997149443095"/>
    <n v="169703.67183377253"/>
    <n v="-1.2502215248770487E-2"/>
  </r>
  <r>
    <d v="2014-04-08T00:00:00"/>
    <n v="1982"/>
    <x v="5"/>
    <d v="2014-04-01T00:00:00"/>
    <n v="1"/>
    <n v="0"/>
    <d v="2014-04-07T00:00:00"/>
    <d v="2014-04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26019500901051401"/>
    <n v="0.73333333333333295"/>
    <x v="2"/>
    <n v="0.33615353426163902"/>
    <n v="-7.5958525251125605E-2"/>
    <n v="5896.11531038475"/>
    <x v="5"/>
    <x v="2"/>
    <n v="2014"/>
    <n v="6.7175899950423004"/>
    <n v="6.71111455884283"/>
    <n v="-6.4754361994712097E-3"/>
    <n v="51121"/>
    <n v="167420.45894882199"/>
    <n v="9.6488238171099595E-4"/>
    <n v="22.0385681224361"/>
    <n v="0.99824997149443095"/>
    <n v="167713.96316514342"/>
    <n v="-7.8683469553142427E-4"/>
  </r>
  <r>
    <d v="2014-04-09T00:00:00"/>
    <n v="7326"/>
    <x v="6"/>
    <d v="2014-04-01T00:00:00"/>
    <n v="2"/>
    <n v="1"/>
    <d v="2014-04-08T00:00:00"/>
    <d v="2014-04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96175006862312096"/>
    <n v="0.73333333333333295"/>
    <x v="3"/>
    <n v="0.919762505980531"/>
    <n v="4.1987562642590598E-2"/>
    <n v="7965.0996342691396"/>
    <x v="23"/>
    <x v="2"/>
    <n v="2014"/>
    <n v="7.6373525010228303"/>
    <n v="7.67286462746595"/>
    <n v="3.5512126443118797E-2"/>
    <n v="58447"/>
    <n v="168361.22201087201"/>
    <n v="-4.6282748578670898E-3"/>
    <n v="22.0385681224361"/>
    <n v="0.99824997149443095"/>
    <n v="168656.37547560115"/>
    <n v="-6.3702037505043441E-3"/>
  </r>
  <r>
    <d v="2014-04-10T00:00:00"/>
    <n v="2359"/>
    <x v="7"/>
    <d v="2014-04-01T00:00:00"/>
    <n v="3"/>
    <n v="2"/>
    <d v="2014-04-09T00:00:00"/>
    <d v="2014-04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309687197909083"/>
    <n v="0.73333333333333295"/>
    <x v="4"/>
    <n v="0.46475703380699501"/>
    <n v="-0.15506983589791101"/>
    <n v="5075.7704099205603"/>
    <x v="24"/>
    <x v="2"/>
    <n v="2014"/>
    <n v="8.1021095348298307"/>
    <n v="7.9825518253750403"/>
    <n v="-0.11955770945479301"/>
    <n v="60806"/>
    <n v="165109.09834645799"/>
    <n v="1.49773796738459E-2"/>
    <n v="22.0385681224361"/>
    <n v="0.99824997149443095"/>
    <n v="165398.55052465675"/>
    <n v="1.3201140326908556E-2"/>
  </r>
  <r>
    <d v="2014-04-11T00:00:00"/>
    <n v="7676"/>
    <x v="8"/>
    <d v="2014-04-01T00:00:00"/>
    <n v="4"/>
    <n v="3"/>
    <d v="2014-04-10T00:00:00"/>
    <d v="2014-04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00769772409924"/>
    <n v="0.73333333333333295"/>
    <x v="5"/>
    <n v="0.82376327563989404"/>
    <n v="0.183934448459352"/>
    <n v="9318.2109800140297"/>
    <x v="6"/>
    <x v="2"/>
    <n v="2014"/>
    <n v="8.9258728104697198"/>
    <n v="8.9902495494742798"/>
    <n v="6.4376739004559896E-2"/>
    <n v="68482"/>
    <n v="168790.66417267401"/>
    <n v="-7.1607288151775902E-3"/>
    <n v="22.0385681224361"/>
    <n v="0.99824997149443095"/>
    <n v="169086.57049094248"/>
    <n v="-8.898225841200591E-3"/>
  </r>
  <r>
    <d v="2014-04-14T00:00:00"/>
    <n v="13101"/>
    <x v="9"/>
    <d v="2014-04-01T00:00:00"/>
    <n v="0"/>
    <n v="4"/>
    <d v="2014-04-11T00:00:00"/>
    <d v="2014-04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71988638397918"/>
    <n v="0.73333333333333295"/>
    <x v="6"/>
    <n v="1.7357094672246101"/>
    <n v="-1.5823083245431999E-2"/>
    <n v="7547.9221882383099"/>
    <x v="9"/>
    <x v="2"/>
    <n v="2014"/>
    <n v="10.661582277694301"/>
    <n v="10.710135933453399"/>
    <n v="4.8553655759126998E-2"/>
    <n v="81583"/>
    <n v="168345.18116087199"/>
    <n v="-4.5334303934898498E-3"/>
    <n v="22.0385681224361"/>
    <n v="0.99824997149443095"/>
    <n v="168640.30650444367"/>
    <n v="-6.2755252666466532E-3"/>
  </r>
  <r>
    <d v="2014-04-15T00:00:00"/>
    <n v="6541"/>
    <x v="10"/>
    <d v="2014-04-01T00:00:00"/>
    <n v="1"/>
    <n v="0"/>
    <d v="2014-04-14T00:00:00"/>
    <d v="2014-04-16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85869604134095501"/>
    <n v="0.73333333333333295"/>
    <x v="7"/>
    <n v="0.48068465711860198"/>
    <n v="0.37801138422235298"/>
    <n v="13607.6737693462"/>
    <x v="10"/>
    <x v="2"/>
    <n v="2014"/>
    <n v="11.1422669348129"/>
    <n v="11.568831974794399"/>
    <n v="0.42656503998147899"/>
    <n v="88124"/>
    <n v="173997.626456303"/>
    <n v="-3.68719193874417E-2"/>
    <n v="22.0385681224361"/>
    <n v="0.99824997149443095"/>
    <n v="174302.66108179346"/>
    <n v="-3.8557420983031943E-2"/>
  </r>
  <r>
    <d v="2014-04-16T00:00:00"/>
    <n v="8423"/>
    <x v="11"/>
    <d v="2014-04-01T00:00:00"/>
    <n v="2"/>
    <n v="1"/>
    <d v="2014-04-15T00:00:00"/>
    <d v="2014-04-17T00:00:00"/>
    <n v="0"/>
    <n v="0"/>
    <n v="0"/>
    <n v="0"/>
    <n v="0"/>
    <n v="0"/>
    <n v="1"/>
    <n v="0"/>
    <n v="0"/>
    <n v="1"/>
    <n v="0"/>
    <n v="0"/>
    <n v="0"/>
    <n v="0"/>
    <n v="0"/>
    <n v="1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10576314878686"/>
    <n v="0.73333333333333295"/>
    <x v="8"/>
    <n v="0.96398154748776999"/>
    <n v="0.14178160129909201"/>
    <n v="8737.71912123334"/>
    <x v="25"/>
    <x v="2"/>
    <n v="2014"/>
    <n v="12.1062484823007"/>
    <n v="12.6745951235812"/>
    <n v="0.568346641280573"/>
    <n v="96547"/>
    <n v="175449.39731786601"/>
    <n v="-4.4841404063720697E-2"/>
    <n v="22.0385681224361"/>
    <n v="0.99824997149443095"/>
    <n v="175756.97703773569"/>
    <n v="-4.6512958833950013E-2"/>
  </r>
  <r>
    <d v="2014-04-17T00:00:00"/>
    <n v="9745"/>
    <x v="12"/>
    <d v="2014-04-01T00:00:00"/>
    <n v="3"/>
    <n v="2"/>
    <d v="2014-04-16T00:00:00"/>
    <d v="2014-04-18T00:00:00"/>
    <n v="0"/>
    <n v="0"/>
    <n v="0"/>
    <n v="0"/>
    <n v="0"/>
    <n v="0"/>
    <n v="0"/>
    <n v="1"/>
    <n v="0"/>
    <n v="0"/>
    <n v="0"/>
    <n v="0"/>
    <n v="0"/>
    <n v="0"/>
    <n v="0"/>
    <n v="0"/>
    <n v="1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2793140074709599"/>
    <n v="0.73333333333333295"/>
    <x v="9"/>
    <n v="0.98627057259190698"/>
    <n v="0.29304343487906198"/>
    <n v="9880.6557458063999"/>
    <x v="26"/>
    <x v="2"/>
    <n v="2014"/>
    <n v="13.0925190548926"/>
    <n v="13.9539091310522"/>
    <n v="0.86139007615963503"/>
    <n v="106292"/>
    <n v="178607.64534279099"/>
    <n v="-6.1731093994495202E-2"/>
    <n v="22.0385681224361"/>
    <n v="0.99824997149443095"/>
    <n v="178920.7617761381"/>
    <n v="-6.337309132589608E-2"/>
  </r>
  <r>
    <d v="2014-04-18T00:00:00"/>
    <n v="7309"/>
    <x v="13"/>
    <d v="2014-04-01T00:00:00"/>
    <n v="4"/>
    <n v="3"/>
    <d v="2014-04-17T00:00:00"/>
    <d v="2014-04-21T00:00:00"/>
    <n v="0"/>
    <n v="0"/>
    <n v="0"/>
    <n v="0"/>
    <n v="0"/>
    <n v="0"/>
    <n v="0"/>
    <n v="0"/>
    <n v="1"/>
    <n v="0"/>
    <n v="0"/>
    <n v="0"/>
    <n v="0"/>
    <n v="0"/>
    <n v="0"/>
    <n v="0"/>
    <n v="1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95951832535713799"/>
    <n v="0.73333333333333295"/>
    <x v="10"/>
    <n v="1.3452768144248"/>
    <n v="-0.38575848906766802"/>
    <n v="5433.0825608743298"/>
    <x v="19"/>
    <x v="2"/>
    <n v="2014"/>
    <n v="14.4377958693174"/>
    <n v="14.9134274564094"/>
    <n v="0.47563158709196701"/>
    <n v="113601"/>
    <n v="173102.73830032701"/>
    <n v="-3.1892842103680999E-2"/>
    <n v="22.0385681224361"/>
    <n v="0.99824997149443095"/>
    <n v="173406.20410054602"/>
    <n v="-3.358705722644717E-2"/>
  </r>
  <r>
    <d v="2014-04-21T00:00:00"/>
    <n v="11863"/>
    <x v="14"/>
    <d v="2014-04-01T00:00:00"/>
    <n v="0"/>
    <n v="4"/>
    <d v="2014-04-18T00:00:00"/>
    <d v="2014-04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1"/>
    <n v="0"/>
    <n v="0"/>
    <n v="0"/>
    <n v="0"/>
    <n v="7617.3636363636297"/>
    <x v="2"/>
    <n v="30"/>
    <n v="167582"/>
    <n v="1.5573629626093399"/>
    <n v="0.73333333333333295"/>
    <x v="11"/>
    <n v="1.8409052118729099"/>
    <n v="-0.28354224926356097"/>
    <n v="6444.1123440194697"/>
    <x v="13"/>
    <x v="2"/>
    <n v="2014"/>
    <n v="16.278701081190299"/>
    <n v="16.470790419018702"/>
    <n v="0.19208933782840601"/>
    <n v="125464"/>
    <n v="169559.474446604"/>
    <n v="-1.16624237781934E-2"/>
    <n v="22.0385681224361"/>
    <n v="0.99824997149443095"/>
    <n v="169856.72856345327"/>
    <n v="-1.3392042709709395E-2"/>
  </r>
  <r>
    <d v="2014-04-22T00:00:00"/>
    <n v="1648"/>
    <x v="15"/>
    <d v="2014-04-01T00:00:00"/>
    <n v="1"/>
    <n v="0"/>
    <d v="2014-04-21T00:00:00"/>
    <d v="2014-04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216347817784726"/>
    <n v="0.73333333333333295"/>
    <x v="12"/>
    <n v="0.33615353426163902"/>
    <n v="-0.119805716476913"/>
    <n v="4902.5217111574502"/>
    <x v="14"/>
    <x v="2"/>
    <n v="2014"/>
    <n v="16.6148546154519"/>
    <n v="16.687138236803399"/>
    <n v="7.2283621351491606E-2"/>
    <n v="127112"/>
    <n v="168311.07251454701"/>
    <n v="-4.3316966831418099E-3"/>
    <n v="22.0385681224361"/>
    <n v="0.99824997149443095"/>
    <n v="168606.13806237123"/>
    <n v="-6.0741445960430518E-3"/>
  </r>
  <r>
    <d v="2014-04-23T00:00:00"/>
    <n v="6975"/>
    <x v="16"/>
    <d v="2014-04-01T00:00:00"/>
    <n v="2"/>
    <n v="1"/>
    <d v="2014-04-22T00:00:00"/>
    <d v="2014-04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91567113413135004"/>
    <n v="0.73333333333333295"/>
    <x v="13"/>
    <n v="0.919762505980531"/>
    <n v="-4.0913718491804498E-3"/>
    <n v="7583.4793815215999"/>
    <x v="27"/>
    <x v="2"/>
    <n v="2014"/>
    <n v="17.5346171214325"/>
    <n v="17.6028093709348"/>
    <n v="6.8192249502313701E-2"/>
    <n v="134087"/>
    <n v="168233.72757847799"/>
    <n v="-3.8739412593372601E-3"/>
    <n v="22.0385681224361"/>
    <n v="0.99824997149443095"/>
    <n v="168528.65753316681"/>
    <n v="-5.6171902572742516E-3"/>
  </r>
  <r>
    <d v="2014-04-24T00:00:00"/>
    <n v="1899"/>
    <x v="17"/>
    <d v="2014-04-01T00:00:00"/>
    <n v="3"/>
    <n v="2"/>
    <d v="2014-04-23T00:00:00"/>
    <d v="2014-04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24929885071189001"/>
    <n v="0.73333333333333295"/>
    <x v="14"/>
    <n v="0.46475703380699501"/>
    <n v="-0.215458183095105"/>
    <n v="4086.0059382955301"/>
    <x v="28"/>
    <x v="2"/>
    <n v="2014"/>
    <n v="17.999374155239501"/>
    <n v="17.852108221646699"/>
    <n v="-0.147265933592795"/>
    <n v="135986"/>
    <n v="166210.89012303899"/>
    <n v="8.2492180623365795E-3"/>
    <n v="22.0385681224361"/>
    <n v="0.99824997149443095"/>
    <n v="166502.27384851704"/>
    <n v="6.4847531900091848E-3"/>
  </r>
  <r>
    <d v="2014-04-25T00:00:00"/>
    <n v="6775"/>
    <x v="18"/>
    <d v="2014-04-01T00:00:00"/>
    <n v="4"/>
    <n v="3"/>
    <d v="2014-04-24T00:00:00"/>
    <d v="2014-04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88941533100213599"/>
    <n v="0.73333333333333295"/>
    <x v="15"/>
    <n v="0.82376327563989504"/>
    <n v="6.5652055362241293E-2"/>
    <n v="8224.4501549759098"/>
    <x v="15"/>
    <x v="2"/>
    <n v="2014"/>
    <n v="18.823137430879399"/>
    <n v="18.7415235526488"/>
    <n v="-8.1613878230552203E-2"/>
    <n v="142761"/>
    <n v="166855.39334412999"/>
    <n v="4.3547088368394099E-3"/>
    <n v="22.0385681224361"/>
    <n v="0.99824997149443095"/>
    <n v="167147.90694593167"/>
    <n v="2.5970594666719915E-3"/>
  </r>
  <r>
    <d v="2014-04-28T00:00:00"/>
    <n v="14004"/>
    <x v="19"/>
    <d v="2014-04-01T00:00:00"/>
    <n v="0"/>
    <n v="4"/>
    <d v="2014-04-25T00:00:00"/>
    <d v="2014-04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8384313351075801"/>
    <n v="0.73333333333333295"/>
    <x v="16"/>
    <n v="1.7357094672246101"/>
    <n v="0.10272186788297"/>
    <n v="8068.1705460720004"/>
    <x v="18"/>
    <x v="2"/>
    <n v="2014"/>
    <n v="20.558846898104001"/>
    <n v="20.579954887756401"/>
    <n v="2.1107989652417499E-2"/>
    <n v="156765"/>
    <n v="167754.058245263"/>
    <n v="-1.0256577221641099E-3"/>
    <n v="22.0385681224361"/>
    <n v="0.99824997149443095"/>
    <n v="168048.14729333521"/>
    <n v="-2.7738912974835106E-3"/>
  </r>
  <r>
    <d v="2014-04-29T00:00:00"/>
    <n v="1962"/>
    <x v="20"/>
    <d v="2014-04-01T00:00:00"/>
    <n v="1"/>
    <n v="0"/>
    <d v="2014-04-28T00:00:00"/>
    <d v="2014-04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25756942869759197"/>
    <n v="0.73333333333333295"/>
    <x v="17"/>
    <n v="0.33615353426163902"/>
    <n v="-7.8584105564046894E-2"/>
    <n v="5836.6186876765296"/>
    <x v="20"/>
    <x v="2"/>
    <n v="2014"/>
    <n v="20.895000432365599"/>
    <n v="20.837524316454001"/>
    <n v="-5.7476115911629898E-2"/>
    <n v="158727"/>
    <n v="167121.03028201"/>
    <n v="2.7582986845635601E-3"/>
    <n v="22.0385681224361"/>
    <n v="0.99824997149443095"/>
    <n v="167414.00957099165"/>
    <n v="1.0034430776661996E-3"/>
  </r>
  <r>
    <d v="2014-04-30T00:00:00"/>
    <n v="8855"/>
    <x v="21"/>
    <d v="2014-04-01T00:00:00"/>
    <n v="2"/>
    <n v="1"/>
    <d v="2014-04-29T00:00:00"/>
    <d v="2014-05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16247568354596"/>
    <n v="0.73333333333333295"/>
    <x v="18"/>
    <n v="1.1435676900705101"/>
    <n v="1.89079934754471E-2"/>
    <n v="7743.3107606021504"/>
    <x v="29"/>
    <x v="2"/>
    <n v="2014"/>
    <n v="22.0385681224361"/>
    <n v="22"/>
    <n v="-3.8568122436181698E-2"/>
    <n v="167582"/>
    <n v="167288.72672297899"/>
    <n v="1.7530964743719399E-3"/>
    <n v="22.0385681224361"/>
    <n v="0.99824997149443095"/>
    <n v="167582.00000000067"/>
    <n v="-3.9968028886505635E-15"/>
  </r>
  <r>
    <d v="2014-05-01T00:00:00"/>
    <n v="15579"/>
    <x v="0"/>
    <d v="2014-05-01T00:00:00"/>
    <n v="3"/>
    <n v="2"/>
    <d v="2014-04-30T00:00:00"/>
    <d v="2014-05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2.0164255733542"/>
    <n v="0.67741935483870896"/>
    <x v="19"/>
    <n v="2.0253949350562102"/>
    <n v="-8.9693617020081499E-3"/>
    <n v="7691.8331977400703"/>
    <x v="0"/>
    <x v="3"/>
    <n v="2014"/>
    <n v="2.0253949350562102"/>
    <n v="2.0164255733542"/>
    <n v="-8.9693617020083494E-3"/>
    <n v="15579"/>
    <n v="161528.49715254101"/>
    <n v="4.4481491509196199E-3"/>
    <n v="20.040577245412599"/>
    <n v="1.0478740079608699"/>
    <n v="154148.77735814004"/>
    <n v="5.2535107839649209E-2"/>
  </r>
  <r>
    <d v="2014-05-02T00:00:00"/>
    <n v="9101"/>
    <x v="1"/>
    <d v="2014-05-01T00:00:00"/>
    <n v="4"/>
    <n v="3"/>
    <d v="2014-05-01T00:00:00"/>
    <d v="2014-05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1"/>
    <n v="1"/>
    <n v="7726.0476190476102"/>
    <x v="1"/>
    <n v="31"/>
    <n v="162247"/>
    <n v="1.17796322890407"/>
    <n v="0.67741935483870896"/>
    <x v="20"/>
    <n v="1.10673878071976"/>
    <n v="7.1224448184314795E-2"/>
    <n v="8223.2593260002996"/>
    <x v="21"/>
    <x v="3"/>
    <n v="2014"/>
    <n v="3.1321337157759701"/>
    <n v="3.1943888022582798"/>
    <n v="6.2255086482306099E-2"/>
    <n v="24680"/>
    <n v="165471.862644151"/>
    <n v="-1.9488888277562001E-2"/>
    <n v="20.040577245412599"/>
    <n v="1.0478740079608699"/>
    <n v="157911.9831077359"/>
    <n v="2.7452108490756633E-2"/>
  </r>
  <r>
    <d v="2014-05-05T00:00:00"/>
    <n v="12618"/>
    <x v="2"/>
    <d v="2014-05-01T00:00:00"/>
    <n v="0"/>
    <n v="4"/>
    <d v="2014-05-02T00:00:00"/>
    <d v="2014-05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1"/>
    <n v="0"/>
    <n v="0"/>
    <n v="0"/>
    <n v="7726.0476190476102"/>
    <x v="1"/>
    <n v="31"/>
    <n v="162247"/>
    <n v="1.6331765764544099"/>
    <n v="0.67741935483870896"/>
    <x v="0"/>
    <n v="1.6704573242371801"/>
    <n v="-3.7280747782766903E-2"/>
    <n v="7553.6200876978401"/>
    <x v="2"/>
    <x v="3"/>
    <n v="2014"/>
    <n v="4.8025910400131604"/>
    <n v="4.8275653787127002"/>
    <n v="2.4974338699538901E-2"/>
    <n v="37298"/>
    <n v="163090.71363233399"/>
    <n v="-5.1732781931167404E-3"/>
    <n v="20.040577245412599"/>
    <n v="1.0478740079608699"/>
    <n v="155639.6211694415"/>
    <n v="4.2453064206351421E-2"/>
  </r>
  <r>
    <d v="2014-05-06T00:00:00"/>
    <n v="2101"/>
    <x v="3"/>
    <d v="2014-05-01T00:00:00"/>
    <n v="1"/>
    <n v="0"/>
    <d v="2014-05-05T00:00:00"/>
    <d v="2014-05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27193723150505"/>
    <n v="0.67741935483870896"/>
    <x v="1"/>
    <n v="0.27090139127420598"/>
    <n v="1.0358402308445001E-3"/>
    <n v="7755.5895527807297"/>
    <x v="3"/>
    <x v="3"/>
    <n v="2014"/>
    <n v="5.0734924312873702"/>
    <n v="5.0995026102177503"/>
    <n v="2.6010178930383699E-2"/>
    <n v="39399"/>
    <n v="163078.78866590801"/>
    <n v="-5.1005325261072E-3"/>
    <n v="20.040577245412599"/>
    <n v="1.0478740079608699"/>
    <n v="155628.24101654629"/>
    <n v="4.2529292500003368E-2"/>
  </r>
  <r>
    <d v="2014-05-07T00:00:00"/>
    <n v="9499"/>
    <x v="4"/>
    <d v="2014-05-01T00:00:00"/>
    <n v="2"/>
    <n v="1"/>
    <d v="2014-05-06T00:00:00"/>
    <d v="2014-05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1"/>
    <n v="0"/>
    <n v="0"/>
    <n v="7726.0476190476102"/>
    <x v="1"/>
    <n v="31"/>
    <n v="162247"/>
    <n v="1.2294772784704799"/>
    <n v="0.67741935483870896"/>
    <x v="2"/>
    <n v="0.98168331455612901"/>
    <n v="0.24779396391434999"/>
    <n v="9676.2365817483496"/>
    <x v="4"/>
    <x v="3"/>
    <n v="2014"/>
    <n v="6.0551757458434903"/>
    <n v="6.32897988868823"/>
    <n v="0.27380414284473498"/>
    <n v="48898"/>
    <n v="169583.51715965799"/>
    <n v="-4.3261970753628802E-2"/>
    <n v="20.040577245412599"/>
    <n v="1.0478740079608699"/>
    <n v="161835.78929461486"/>
    <n v="2.5409132749774077E-3"/>
  </r>
  <r>
    <d v="2014-05-08T00:00:00"/>
    <n v="2382"/>
    <x v="5"/>
    <d v="2014-05-01T00:00:00"/>
    <n v="3"/>
    <n v="2"/>
    <d v="2014-05-07T00:00:00"/>
    <d v="2014-05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30830770368635402"/>
    <n v="0.67741935483870896"/>
    <x v="3"/>
    <n v="0.39950489081956098"/>
    <n v="-9.1197187133207097E-2"/>
    <n v="5962.38007277823"/>
    <x v="5"/>
    <x v="3"/>
    <n v="2014"/>
    <n v="6.4546806366630598"/>
    <n v="6.6372875923745802"/>
    <n v="0.18260695571152699"/>
    <n v="51280"/>
    <n v="166837.06919335999"/>
    <n v="-2.7512286181680601E-2"/>
    <n v="20.040577245412599"/>
    <n v="1.0478740079608699"/>
    <n v="159214.81774132405"/>
    <n v="1.9044598371505517E-2"/>
  </r>
  <r>
    <d v="2014-05-09T00:00:00"/>
    <n v="6788"/>
    <x v="6"/>
    <d v="2014-05-01T00:00:00"/>
    <n v="4"/>
    <n v="3"/>
    <d v="2014-05-08T00:00:00"/>
    <d v="2014-05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87858635290637099"/>
    <n v="0.67741935483870896"/>
    <x v="4"/>
    <n v="0.75851113265246095"/>
    <n v="0.120075220253909"/>
    <n v="8949.1105770100203"/>
    <x v="23"/>
    <x v="3"/>
    <n v="2014"/>
    <n v="7.2131917693155199"/>
    <n v="7.5158739452809602"/>
    <n v="0.30268217596543601"/>
    <n v="58068"/>
    <n v="169055.25861483"/>
    <n v="-4.0272385908691699E-2"/>
    <n v="20.040577245412599"/>
    <n v="1.0478740079608699"/>
    <n v="161331.66519112966"/>
    <n v="5.6736215285817515E-3"/>
  </r>
  <r>
    <d v="2014-05-12T00:00:00"/>
    <n v="12975"/>
    <x v="7"/>
    <d v="2014-05-01T00:00:00"/>
    <n v="0"/>
    <n v="4"/>
    <d v="2014-05-09T00:00:00"/>
    <d v="2014-05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1.67938390232176"/>
    <n v="0.67741935483870896"/>
    <x v="5"/>
    <n v="1.6704573242371801"/>
    <n v="8.9265780845835998E-3"/>
    <n v="7767.3340179013703"/>
    <x v="7"/>
    <x v="3"/>
    <n v="2014"/>
    <n v="8.8836490935526999"/>
    <n v="9.1952578476027291"/>
    <n v="0.31160875405001998"/>
    <n v="71043"/>
    <n v="167938.08313328601"/>
    <n v="-3.3887984351766598E-2"/>
    <n v="20.040577245412599"/>
    <n v="1.0478740079608699"/>
    <n v="160265.52987996038"/>
    <n v="1.2363669976468206E-2"/>
  </r>
  <r>
    <d v="2014-05-13T00:00:00"/>
    <n v="1757"/>
    <x v="8"/>
    <d v="2014-05-01T00:00:00"/>
    <n v="1"/>
    <n v="0"/>
    <d v="2014-05-12T00:00:00"/>
    <d v="2014-05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227412525347155"/>
    <n v="0.67741935483870896"/>
    <x v="6"/>
    <n v="0.27090139127420598"/>
    <n v="-4.3488865927050403E-2"/>
    <n v="6485.75480449107"/>
    <x v="8"/>
    <x v="3"/>
    <n v="2014"/>
    <n v="9.1545504848269097"/>
    <n v="9.4226703729498809"/>
    <n v="0.268119888122969"/>
    <n v="72800"/>
    <n v="166998.91518801299"/>
    <n v="-2.84547668029092E-2"/>
    <n v="20.040577245412599"/>
    <n v="1.0478740079608699"/>
    <n v="159369.2695107387"/>
    <n v="1.8056997425513144E-2"/>
  </r>
  <r>
    <d v="2014-05-14T00:00:00"/>
    <n v="6714"/>
    <x v="9"/>
    <d v="2014-05-01T00:00:00"/>
    <n v="2"/>
    <n v="1"/>
    <d v="2014-05-13T00:00:00"/>
    <d v="2014-05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86900836379100999"/>
    <n v="0.67741935483870896"/>
    <x v="7"/>
    <n v="0.85451036299309702"/>
    <n v="1.44980007979122E-2"/>
    <n v="7857.1311604494003"/>
    <x v="9"/>
    <x v="3"/>
    <n v="2014"/>
    <n v="10.009060847820001"/>
    <n v="10.291678736740799"/>
    <n v="0.28261788892088102"/>
    <n v="79514"/>
    <n v="166828.23947100699"/>
    <n v="-2.74608153004181E-2"/>
    <n v="20.040577245412599"/>
    <n v="1.0478740079608699"/>
    <n v="159206.39142071098"/>
    <n v="1.9098533370146331E-2"/>
  </r>
  <r>
    <d v="2014-05-15T00:00:00"/>
    <n v="5961"/>
    <x v="10"/>
    <d v="2014-05-01T00:00:00"/>
    <n v="3"/>
    <n v="2"/>
    <d v="2014-05-14T00:00:00"/>
    <d v="2014-05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77154585292794298"/>
    <n v="0.67741935483870896"/>
    <x v="8"/>
    <n v="0.54403601367652399"/>
    <n v="0.22750983925141799"/>
    <n v="10956.9952174973"/>
    <x v="10"/>
    <x v="3"/>
    <n v="2014"/>
    <n v="10.553096861496501"/>
    <n v="11.063224589668801"/>
    <n v="0.51012772817230101"/>
    <n v="85475"/>
    <n v="170089.882008858"/>
    <n v="-4.6110220762278803E-2"/>
    <n v="20.040577245412599"/>
    <n v="1.0478740079608699"/>
    <n v="162319.01995531752"/>
    <n v="-4.4369387726306275E-4"/>
  </r>
  <r>
    <d v="2014-05-16T00:00:00"/>
    <n v="13429"/>
    <x v="11"/>
    <d v="2014-05-01T00:00:00"/>
    <n v="4"/>
    <n v="3"/>
    <d v="2014-05-15T00:00:00"/>
    <d v="2014-05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1.73814615986736"/>
    <n v="0.67741935483870896"/>
    <x v="9"/>
    <n v="1.5216106424989899"/>
    <n v="0.21653551736836901"/>
    <n v="8825.5166104418804"/>
    <x v="25"/>
    <x v="3"/>
    <n v="2014"/>
    <n v="12.0747075039955"/>
    <n v="12.801370749536201"/>
    <n v="0.72666324554066997"/>
    <n v="98904"/>
    <n v="172011.123193893"/>
    <n v="-5.6764487159861203E-2"/>
    <n v="20.040577245412599"/>
    <n v="1.0478740079608699"/>
    <n v="164152.48578273426"/>
    <n v="-1.16080227091796E-2"/>
  </r>
  <r>
    <d v="2014-05-19T00:00:00"/>
    <n v="12124"/>
    <x v="12"/>
    <d v="2014-05-01T00:00:00"/>
    <n v="0"/>
    <n v="4"/>
    <d v="2014-05-16T00:00:00"/>
    <d v="2014-05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1"/>
    <n v="0"/>
    <n v="0"/>
    <n v="0"/>
    <n v="0"/>
    <n v="7726.0476190476102"/>
    <x v="1"/>
    <n v="31"/>
    <n v="162247"/>
    <n v="1.56923702749511"/>
    <n v="0.67741935483870896"/>
    <x v="10"/>
    <n v="1.7756530688854699"/>
    <n v="-0.20641604139036099"/>
    <n v="6827.91036855519"/>
    <x v="11"/>
    <x v="3"/>
    <n v="2014"/>
    <n v="13.850360572881"/>
    <n v="14.370607777031299"/>
    <n v="0.52024720415030801"/>
    <n v="111028"/>
    <n v="168341.32134908001"/>
    <n v="-3.6202171280592998E-2"/>
    <n v="20.040577245412599"/>
    <n v="1.0478740079608699"/>
    <n v="160650.34543290923"/>
    <n v="9.9386936441885343E-3"/>
  </r>
  <r>
    <d v="2014-05-20T00:00:00"/>
    <n v="1717"/>
    <x v="13"/>
    <d v="2014-05-01T00:00:00"/>
    <n v="1"/>
    <n v="0"/>
    <d v="2014-05-19T00:00:00"/>
    <d v="2014-05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22223523393344699"/>
    <n v="0.67741935483870896"/>
    <x v="11"/>
    <n v="0.27090139127420598"/>
    <n v="-4.8666157340759103E-2"/>
    <n v="6338.0996012015703"/>
    <x v="12"/>
    <x v="3"/>
    <n v="2014"/>
    <n v="14.121261964155201"/>
    <n v="14.5928430109647"/>
    <n v="0.47158104680954999"/>
    <n v="112745"/>
    <n v="167665.25583973399"/>
    <n v="-3.2315913112696097E-2"/>
    <n v="20.040577245412599"/>
    <n v="1.0478740079608699"/>
    <n v="160005.16719181376"/>
    <n v="1.4011002566552966E-2"/>
  </r>
  <r>
    <d v="2014-05-21T00:00:00"/>
    <n v="8997"/>
    <x v="14"/>
    <d v="2014-05-01T00:00:00"/>
    <n v="2"/>
    <n v="1"/>
    <d v="2014-05-20T00:00:00"/>
    <d v="2014-05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1.1645022712284301"/>
    <n v="0.67741935483870896"/>
    <x v="12"/>
    <n v="0.85451036299309702"/>
    <n v="0.30999190823533701"/>
    <n v="10528.8366175995"/>
    <x v="13"/>
    <x v="3"/>
    <n v="2014"/>
    <n v="14.975772327148301"/>
    <n v="15.757345282193199"/>
    <n v="0.781572955044888"/>
    <n v="121742"/>
    <n v="170714.53439268601"/>
    <n v="-4.9600547620677803E-2"/>
    <n v="20.040577245412599"/>
    <n v="1.0478740079608699"/>
    <n v="162915.13397196631"/>
    <n v="-4.1011166714645109E-3"/>
  </r>
  <r>
    <d v="2014-05-22T00:00:00"/>
    <n v="2303"/>
    <x v="15"/>
    <d v="2014-05-01T00:00:00"/>
    <n v="3"/>
    <n v="2"/>
    <d v="2014-05-21T00:00:00"/>
    <d v="2014-05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29808255314428"/>
    <n v="0.67741935483870896"/>
    <x v="13"/>
    <n v="0.39950489081956098"/>
    <n v="-0.101422337675281"/>
    <n v="5764.6353096592202"/>
    <x v="14"/>
    <x v="3"/>
    <n v="2014"/>
    <n v="15.375277217967801"/>
    <n v="16.055427835337401"/>
    <n v="0.68015061736960503"/>
    <n v="124045"/>
    <n v="169424.262279694"/>
    <n v="-4.2362659179509099E-2"/>
    <n v="20.040577245412599"/>
    <n v="1.0478740079608699"/>
    <n v="161683.81026015675"/>
    <n v="3.4832784985525667E-3"/>
  </r>
  <r>
    <d v="2014-05-23T00:00:00"/>
    <n v="7334"/>
    <x v="16"/>
    <d v="2014-05-01T00:00:00"/>
    <n v="4"/>
    <n v="3"/>
    <d v="2014-05-22T00:00:00"/>
    <d v="2014-05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94925638070349505"/>
    <n v="0.67741935483870896"/>
    <x v="14"/>
    <n v="0.75851113265246095"/>
    <n v="0.19074524805103299"/>
    <n v="9668.9418049192009"/>
    <x v="27"/>
    <x v="3"/>
    <n v="2014"/>
    <n v="16.1337883506203"/>
    <n v="17.0046842160409"/>
    <n v="0.87089586542063901"/>
    <n v="131379"/>
    <n v="171005.03242277299"/>
    <n v="-5.1215056648867399E-2"/>
    <n v="20.040577245412599"/>
    <n v="1.0478740079608699"/>
    <n v="163192.36007728122"/>
    <n v="-5.7929187177239161E-3"/>
  </r>
  <r>
    <d v="2014-05-27T00:00:00"/>
    <n v="14321"/>
    <x v="17"/>
    <d v="2014-05-01T00:00:00"/>
    <n v="1"/>
    <n v="4"/>
    <d v="2014-05-23T00:00:00"/>
    <d v="2014-05-28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1.8535997583930599"/>
    <n v="0.67741935483870896"/>
    <x v="15"/>
    <n v="1.6704573242371801"/>
    <n v="0.18314243415588199"/>
    <n v="8573.1013849992705"/>
    <x v="17"/>
    <x v="3"/>
    <n v="2014"/>
    <n v="17.804245674857501"/>
    <n v="18.858283974433999"/>
    <n v="1.0540382995765201"/>
    <n v="145700"/>
    <n v="171852.26804192999"/>
    <n v="-5.5892588159424703E-2"/>
    <n v="20.040577245412599"/>
    <n v="1.0478740079608699"/>
    <n v="164000.88821398484"/>
    <n v="-1.0694382409053849E-2"/>
  </r>
  <r>
    <d v="2014-05-28T00:00:00"/>
    <n v="3171"/>
    <x v="18"/>
    <d v="2014-05-01T00:00:00"/>
    <n v="2"/>
    <n v="1"/>
    <d v="2014-05-27T00:00:00"/>
    <d v="2014-05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41042977682175902"/>
    <n v="0.67741935483870896"/>
    <x v="16"/>
    <n v="0.85451036299309702"/>
    <n v="-0.444080586171338"/>
    <n v="3710.89706729"/>
    <x v="18"/>
    <x v="3"/>
    <n v="2014"/>
    <n v="18.658756037850601"/>
    <n v="19.268713751255799"/>
    <n v="0.60995771340518701"/>
    <n v="148871"/>
    <n v="167550.880329754"/>
    <n v="-3.1655341465926003E-2"/>
    <n v="20.040577245412599"/>
    <n v="1.0478740079608699"/>
    <n v="159896.01713263581"/>
    <n v="1.4703198425599417E-2"/>
  </r>
  <r>
    <d v="2014-05-29T00:00:00"/>
    <n v="6169"/>
    <x v="19"/>
    <d v="2014-05-01T00:00:00"/>
    <n v="3"/>
    <n v="2"/>
    <d v="2014-05-28T00:00:00"/>
    <d v="2014-05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79846776827922805"/>
    <n v="0.67741935483870896"/>
    <x v="17"/>
    <n v="0.39950489081956198"/>
    <n v="0.39896287745966602"/>
    <n v="15441.613211153999"/>
    <x v="20"/>
    <x v="3"/>
    <n v="2014"/>
    <n v="19.058260928670101"/>
    <n v="20.067181519535001"/>
    <n v="1.00892059086485"/>
    <n v="155040"/>
    <n v="170836.15405338901"/>
    <n v="-5.0277144793985297E-2"/>
    <n v="20.040577245412599"/>
    <n v="1.0478740079608699"/>
    <n v="163031.1972198188"/>
    <n v="-4.8101052632365526E-3"/>
  </r>
  <r>
    <d v="2014-05-30T00:00:00"/>
    <n v="7207"/>
    <x v="20"/>
    <d v="2014-05-01T00:00:00"/>
    <n v="4"/>
    <n v="3"/>
    <d v="2014-05-29T00:00:00"/>
    <d v="2014-06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93281848046496996"/>
    <n v="0.67741935483870896"/>
    <x v="18"/>
    <n v="0.98231631674244801"/>
    <n v="-4.9497836277478703E-2"/>
    <n v="7336.7405968576404"/>
    <x v="29"/>
    <x v="3"/>
    <n v="2014"/>
    <n v="20.040577245412599"/>
    <n v="21"/>
    <n v="0.95942275458737203"/>
    <n v="162247"/>
    <n v="170014.41416962701"/>
    <n v="-4.5686797837493999E-2"/>
    <n v="20.040577245412599"/>
    <n v="1.0478740079608699"/>
    <n v="162247.0000000007"/>
    <n v="-4.3298697960381105E-15"/>
  </r>
  <r>
    <d v="2014-06-02T00:00:00"/>
    <n v="27093"/>
    <x v="0"/>
    <d v="2014-06-01T00:00:00"/>
    <n v="0"/>
    <n v="4"/>
    <d v="2014-05-30T00:00:00"/>
    <d v="2014-06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1"/>
    <n v="0"/>
    <n v="0"/>
    <n v="0"/>
    <n v="8126.4761904761899"/>
    <x v="1"/>
    <n v="30"/>
    <n v="170656"/>
    <n v="3.3339173542096301"/>
    <n v="0.7"/>
    <x v="19"/>
    <n v="3.32269919544953"/>
    <n v="1.12181587601049E-2"/>
    <n v="8153.9129503820604"/>
    <x v="21"/>
    <x v="4"/>
    <n v="2014"/>
    <n v="3.32269919544953"/>
    <n v="3.3339173542096301"/>
    <n v="1.1218158760105E-2"/>
    <n v="27093"/>
    <n v="171232.17195802301"/>
    <n v="-3.36485808382158E-3"/>
    <n v="21.377308303941501"/>
    <n v="0.98235005555530996"/>
    <n v="174308.71102381934"/>
    <n v="-2.0955412970268594E-2"/>
  </r>
  <r>
    <d v="2014-06-03T00:00:00"/>
    <n v="2699"/>
    <x v="1"/>
    <d v="2014-06-01T00:00:00"/>
    <n v="1"/>
    <n v="0"/>
    <d v="2014-06-02T00:00:00"/>
    <d v="2014-06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332124273392087"/>
    <n v="0.7"/>
    <x v="20"/>
    <n v="0.53511512333790001"/>
    <n v="-0.20299084994581301"/>
    <n v="5043.7744744801503"/>
    <x v="22"/>
    <x v="4"/>
    <n v="2014"/>
    <n v="3.8578143187874301"/>
    <n v="3.6660416276017198"/>
    <n v="-0.191772691185708"/>
    <n v="29792"/>
    <n v="162172.65744315099"/>
    <n v="5.2310560180726301E-2"/>
    <n v="21.377308303941501"/>
    <n v="0.98235005555530996"/>
    <n v="165086.42364913155"/>
    <n v="3.3737337254975186E-2"/>
  </r>
  <r>
    <d v="2014-06-04T00:00:00"/>
    <n v="9980"/>
    <x v="2"/>
    <d v="2014-06-01T00:00:00"/>
    <n v="2"/>
    <n v="1"/>
    <d v="2014-06-03T00:00:00"/>
    <d v="2014-06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1"/>
    <n v="0"/>
    <n v="1"/>
    <n v="8126.4761904761899"/>
    <x v="1"/>
    <n v="30"/>
    <n v="170656"/>
    <n v="1.2280845677854799"/>
    <n v="0.7"/>
    <x v="0"/>
    <n v="1.0080351415318201"/>
    <n v="0.220049426253662"/>
    <n v="9900.4484951132308"/>
    <x v="1"/>
    <x v="4"/>
    <n v="2014"/>
    <n v="4.8658494603192501"/>
    <n v="4.8941261953872104"/>
    <n v="2.8276735067954001E-2"/>
    <n v="39772"/>
    <n v="171647.72704357299"/>
    <n v="-5.7776881794764298E-3"/>
    <n v="21.377308303941501"/>
    <n v="0.98235005555530996"/>
    <n v="174731.73241339475"/>
    <n v="-2.3325656748781287E-2"/>
  </r>
  <r>
    <d v="2014-06-05T00:00:00"/>
    <n v="2101"/>
    <x v="3"/>
    <d v="2014-06-01T00:00:00"/>
    <n v="3"/>
    <n v="2"/>
    <d v="2014-06-04T00:00:00"/>
    <d v="2014-06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258537642977686"/>
    <n v="0.7"/>
    <x v="1"/>
    <n v="0.42585671779525602"/>
    <n v="-0.16731907481757"/>
    <n v="4933.5842601645199"/>
    <x v="2"/>
    <x v="4"/>
    <n v="2014"/>
    <n v="5.2917061781145103"/>
    <n v="5.1526638383648899"/>
    <n v="-0.139042339749615"/>
    <n v="41873"/>
    <n v="166171.92459338601"/>
    <n v="2.6984554807234901E-2"/>
    <n v="21.377308303941501"/>
    <n v="0.98235005555530996"/>
    <n v="169157.54588057846"/>
    <n v="8.8583344693320409E-3"/>
  </r>
  <r>
    <d v="2014-06-06T00:00:00"/>
    <n v="7150"/>
    <x v="4"/>
    <d v="2014-06-01T00:00:00"/>
    <n v="4"/>
    <n v="3"/>
    <d v="2014-06-05T00:00:00"/>
    <d v="2014-06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1"/>
    <n v="0"/>
    <n v="8126.4761904761899"/>
    <x v="1"/>
    <n v="30"/>
    <n v="170656"/>
    <n v="0.87984014625914098"/>
    <n v="0.7"/>
    <x v="2"/>
    <n v="0.89522870260745802"/>
    <n v="-1.53885563483168E-2"/>
    <n v="7986.7859231666598"/>
    <x v="3"/>
    <x v="4"/>
    <n v="2014"/>
    <n v="6.18693488072197"/>
    <n v="6.0325039846240296"/>
    <n v="-0.15443089609793201"/>
    <n v="49023"/>
    <n v="166396.28828287599"/>
    <n v="2.5599800098193799E-2"/>
    <n v="21.377308303941501"/>
    <n v="0.98235005555530996"/>
    <n v="169385.94072640967"/>
    <n v="7.4980206039751973E-3"/>
  </r>
  <r>
    <d v="2014-06-09T00:00:00"/>
    <n v="13199"/>
    <x v="5"/>
    <d v="2014-06-01T00:00:00"/>
    <n v="0"/>
    <n v="4"/>
    <d v="2014-06-06T00:00:00"/>
    <d v="2014-06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1.6241972154509601"/>
    <n v="0.7"/>
    <x v="3"/>
    <n v="1.69680915121287"/>
    <n v="-7.2611935761913701E-2"/>
    <n v="7778.7180665340902"/>
    <x v="23"/>
    <x v="4"/>
    <n v="2014"/>
    <n v="7.8837440319348504"/>
    <n v="7.6567012000750001"/>
    <n v="-0.227042831859845"/>
    <n v="62222"/>
    <n v="165741.301938149"/>
    <n v="2.96528264492836E-2"/>
    <n v="21.377308303941501"/>
    <n v="0.98235005555530996"/>
    <n v="168719.18620135699"/>
    <n v="1.14795112651358E-2"/>
  </r>
  <r>
    <d v="2014-06-10T00:00:00"/>
    <n v="1981"/>
    <x v="6"/>
    <d v="2014-06-01T00:00:00"/>
    <n v="1"/>
    <n v="0"/>
    <d v="2014-06-09T00:00:00"/>
    <d v="2014-06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243771095068441"/>
    <n v="0.7"/>
    <x v="4"/>
    <n v="0.29725321824989998"/>
    <n v="-5.3482123181459E-2"/>
    <n v="6664.3517323824999"/>
    <x v="24"/>
    <x v="4"/>
    <n v="2014"/>
    <n v="8.1809972501847508"/>
    <n v="7.9004722951434401"/>
    <n v="-0.28052495504130398"/>
    <n v="64203"/>
    <n v="164804.23581239401"/>
    <n v="3.5507365200653403E-2"/>
    <n v="21.377308303941501"/>
    <n v="0.98235005555530996"/>
    <n v="167765.28375033574"/>
    <n v="1.7230717732794831E-2"/>
  </r>
  <r>
    <d v="2014-06-11T00:00:00"/>
    <n v="7620"/>
    <x v="7"/>
    <d v="2014-06-01T00:00:00"/>
    <n v="2"/>
    <n v="1"/>
    <d v="2014-06-10T00:00:00"/>
    <d v="2014-06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93767579223701403"/>
    <n v="0.7"/>
    <x v="5"/>
    <n v="0.88086218996879195"/>
    <n v="5.6813602268222699E-2"/>
    <n v="8650.6153706858095"/>
    <x v="6"/>
    <x v="4"/>
    <n v="2014"/>
    <n v="9.0618594401535404"/>
    <n v="8.8381480873804605"/>
    <n v="-0.22371135277308299"/>
    <n v="71823"/>
    <n v="166442.99218731199"/>
    <n v="2.5312016789185598E-2"/>
    <n v="21.377308303941501"/>
    <n v="0.98235005555530996"/>
    <n v="169433.48376279618"/>
    <n v="7.2153166543829084E-3"/>
  </r>
  <r>
    <d v="2014-06-12T00:00:00"/>
    <n v="2262"/>
    <x v="8"/>
    <d v="2014-06-01T00:00:00"/>
    <n v="3"/>
    <n v="2"/>
    <d v="2014-06-11T00:00:00"/>
    <d v="2014-06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278349428089255"/>
    <n v="0.7"/>
    <x v="6"/>
    <n v="0.42585671779525602"/>
    <n v="-0.14750728970599999"/>
    <n v="5311.6456908577502"/>
    <x v="7"/>
    <x v="4"/>
    <n v="2014"/>
    <n v="9.4877161579487996"/>
    <n v="9.1164975154697103"/>
    <n v="-0.37121864247908198"/>
    <n v="74085"/>
    <n v="163978.87269177599"/>
    <n v="4.0719436587260002E-2"/>
    <n v="21.377308303941501"/>
    <n v="0.98235005555530996"/>
    <n v="166925.09127928095"/>
    <n v="2.2350796348985735E-2"/>
  </r>
  <r>
    <d v="2014-06-13T00:00:00"/>
    <n v="7059"/>
    <x v="9"/>
    <d v="2014-06-01T00:00:00"/>
    <n v="4"/>
    <n v="3"/>
    <d v="2014-06-12T00:00:00"/>
    <d v="2014-06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86864218076129696"/>
    <n v="0.7"/>
    <x v="7"/>
    <n v="0.784862959628155"/>
    <n v="8.3779221133141596E-2"/>
    <n v="8993.92679117427"/>
    <x v="8"/>
    <x v="4"/>
    <n v="2014"/>
    <n v="10.2725791175769"/>
    <n v="9.9851396962310108"/>
    <n v="-0.28743942134594203"/>
    <n v="81144"/>
    <n v="165880.83484159401"/>
    <n v="2.8786720075077099E-2"/>
    <n v="21.377308303941501"/>
    <n v="0.98235005555530996"/>
    <n v="168861.22610114326"/>
    <n v="1.0628691620311548E-2"/>
  </r>
  <r>
    <d v="2014-06-16T00:00:00"/>
    <n v="24021"/>
    <x v="10"/>
    <d v="2014-06-01T00:00:00"/>
    <n v="0"/>
    <n v="4"/>
    <d v="2014-06-13T00:00:00"/>
    <d v="2014-06-17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4-06-16T00:00:00"/>
    <d v="2014-06-02T00:00:00"/>
    <d v="2014-06-04T00:00:00"/>
    <d v="2014-06-06T00:00:00"/>
    <d v="2014-06-04T00:00:00"/>
    <n v="1"/>
    <n v="0"/>
    <n v="0"/>
    <n v="0"/>
    <n v="0"/>
    <n v="8126.4761904761899"/>
    <x v="1"/>
    <n v="30"/>
    <n v="170656"/>
    <n v="2.9558937277329802"/>
    <n v="0.7"/>
    <x v="8"/>
    <n v="2.7096355285646601"/>
    <n v="0.24625819916831801"/>
    <n v="8865.0299078135704"/>
    <x v="25"/>
    <x v="4"/>
    <n v="2014"/>
    <n v="12.9822146461416"/>
    <n v="12.9410334239639"/>
    <n v="-4.1181222177623697E-2"/>
    <n v="105165"/>
    <n v="170114.65764482299"/>
    <n v="3.1822205250906501E-3"/>
    <n v="21.377308303941501"/>
    <n v="0.98235005555530996"/>
    <n v="173171.11826156563"/>
    <n v="-1.4523889935079581E-2"/>
  </r>
  <r>
    <d v="2014-06-17T00:00:00"/>
    <n v="3078"/>
    <x v="11"/>
    <d v="2014-06-01T00:00:00"/>
    <n v="1"/>
    <n v="0"/>
    <d v="2014-06-16T00:00:00"/>
    <d v="2014-06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37876195387211697"/>
    <n v="0.7"/>
    <x v="9"/>
    <n v="0.29725321824989998"/>
    <n v="8.1508735622216305E-2"/>
    <n v="10354.8079920612"/>
    <x v="26"/>
    <x v="4"/>
    <n v="2014"/>
    <n v="13.279467864391499"/>
    <n v="13.319795377836099"/>
    <n v="4.0327513444594801E-2"/>
    <n v="108243"/>
    <n v="171174.25360810201"/>
    <n v="-3.0276376100865001E-3"/>
    <n v="21.377308303941501"/>
    <n v="0.98235005555530996"/>
    <n v="174249.75205130927"/>
    <n v="-2.0624144419161494E-2"/>
  </r>
  <r>
    <d v="2014-06-18T00:00:00"/>
    <n v="8440"/>
    <x v="12"/>
    <d v="2014-06-01T00:00:00"/>
    <n v="2"/>
    <n v="1"/>
    <d v="2014-06-17T00:00:00"/>
    <d v="2014-06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1.0385805362835101"/>
    <n v="0.7"/>
    <x v="10"/>
    <n v="0.88086218996879195"/>
    <n v="0.15771834631472501"/>
    <n v="9581.5214866913702"/>
    <x v="19"/>
    <x v="4"/>
    <n v="2014"/>
    <n v="14.160330054360299"/>
    <n v="14.3583759141196"/>
    <n v="0.19804585975931799"/>
    <n v="116683"/>
    <n v="173042.78859273301"/>
    <n v="-1.37930543777285E-2"/>
    <n v="21.377308303941501"/>
    <n v="0.98235005555530996"/>
    <n v="176151.85912003092"/>
    <n v="-3.119955217892989E-2"/>
  </r>
  <r>
    <d v="2014-06-19T00:00:00"/>
    <n v="1849"/>
    <x v="13"/>
    <d v="2014-06-01T00:00:00"/>
    <n v="3"/>
    <n v="2"/>
    <d v="2014-06-18T00:00:00"/>
    <d v="2014-06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227527892368273"/>
    <n v="0.7"/>
    <x v="11"/>
    <n v="0.42585671779525602"/>
    <n v="-0.19832882542698299"/>
    <n v="4341.8359338620603"/>
    <x v="11"/>
    <x v="4"/>
    <n v="2014"/>
    <n v="14.5861867721555"/>
    <n v="14.585903806487901"/>
    <n v="-2.8296566766350297E-4"/>
    <n v="118532"/>
    <n v="170652.68934796"/>
    <n v="1.9399940615061299E-5"/>
    <n v="21.377308303941501"/>
    <n v="0.98235005555530996"/>
    <n v="173718.81681372112"/>
    <n v="-1.7630886911953692E-2"/>
  </r>
  <r>
    <d v="2014-06-20T00:00:00"/>
    <n v="7019"/>
    <x v="14"/>
    <d v="2014-06-01T00:00:00"/>
    <n v="4"/>
    <n v="3"/>
    <d v="2014-06-19T00:00:00"/>
    <d v="2014-06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86371999812488198"/>
    <n v="0.7"/>
    <x v="12"/>
    <n v="0.784862959628155"/>
    <n v="7.88570384967269E-2"/>
    <n v="8942.9624801320497"/>
    <x v="12"/>
    <x v="4"/>
    <n v="2014"/>
    <n v="15.3710497317837"/>
    <n v="15.449623804612701"/>
    <n v="7.8574072829061495E-2"/>
    <n v="125551"/>
    <n v="171528.36312461999"/>
    <n v="-5.08582434257076E-3"/>
    <n v="21.377308303941501"/>
    <n v="0.98235005555530996"/>
    <n v="174610.22387549828"/>
    <n v="-2.2646004270160836E-2"/>
  </r>
  <r>
    <d v="2014-06-23T00:00:00"/>
    <n v="13726"/>
    <x v="15"/>
    <d v="2014-06-01T00:00:00"/>
    <n v="0"/>
    <n v="4"/>
    <d v="2014-06-20T00:00:00"/>
    <d v="2014-06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1.6890469716857299"/>
    <n v="0.7"/>
    <x v="13"/>
    <n v="1.69680915121287"/>
    <n v="-7.7621795271489999E-3"/>
    <n v="8089.3010213839598"/>
    <x v="27"/>
    <x v="4"/>
    <n v="2014"/>
    <n v="17.0678588829966"/>
    <n v="17.1386707762985"/>
    <n v="7.0811893301914994E-2"/>
    <n v="139277"/>
    <n v="171364.02521547501"/>
    <n v="-4.1317027572431702E-3"/>
    <n v="21.377308303941501"/>
    <n v="0.98235005555530996"/>
    <n v="174442.93329693479"/>
    <n v="-2.170872287780623E-2"/>
  </r>
  <r>
    <d v="2014-06-24T00:00:00"/>
    <n v="1551"/>
    <x v="16"/>
    <d v="2014-06-01T00:00:00"/>
    <n v="1"/>
    <n v="0"/>
    <d v="2014-06-23T00:00:00"/>
    <d v="2014-06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190857631726982"/>
    <n v="0.7"/>
    <x v="14"/>
    <n v="0.29725321824989998"/>
    <n v="-0.106395586522917"/>
    <n v="5217.7736178320301"/>
    <x v="28"/>
    <x v="4"/>
    <n v="2014"/>
    <n v="17.365112101246499"/>
    <n v="17.329528408025499"/>
    <n v="-3.5583693221003097E-2"/>
    <n v="140828"/>
    <n v="170306.30051548599"/>
    <n v="2.05335612044277E-3"/>
    <n v="21.377308303941501"/>
    <n v="0.98235005555530996"/>
    <n v="173366.20439158491"/>
    <n v="-1.5632829945698812E-2"/>
  </r>
  <r>
    <d v="2014-06-25T00:00:00"/>
    <n v="6899"/>
    <x v="17"/>
    <d v="2014-06-01T00:00:00"/>
    <n v="2"/>
    <n v="1"/>
    <d v="2014-06-24T00:00:00"/>
    <d v="2014-06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84895345021563795"/>
    <n v="0.7"/>
    <x v="15"/>
    <n v="0.88086218996879195"/>
    <n v="-3.19087397531536E-2"/>
    <n v="7832.0991394175098"/>
    <x v="15"/>
    <x v="4"/>
    <n v="2014"/>
    <n v="18.245974291215202"/>
    <n v="18.178481858241099"/>
    <n v="-6.74924329741593E-2"/>
    <n v="147727"/>
    <n v="170024.73808667"/>
    <n v="3.7127650977939399E-3"/>
    <n v="21.377308303941501"/>
    <n v="0.98235005555530996"/>
    <n v="173079.58311312797"/>
    <n v="-1.400270944461357E-2"/>
  </r>
  <r>
    <d v="2014-06-26T00:00:00"/>
    <n v="2901"/>
    <x v="18"/>
    <d v="2014-06-01T00:00:00"/>
    <n v="3"/>
    <n v="2"/>
    <d v="2014-06-25T00:00:00"/>
    <d v="2014-06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35698129570598103"/>
    <n v="0.7"/>
    <x v="16"/>
    <n v="0.42585671779525602"/>
    <n v="-6.8875422089274593E-2"/>
    <n v="6812.1503754104097"/>
    <x v="16"/>
    <x v="4"/>
    <n v="2014"/>
    <n v="18.6718310090105"/>
    <n v="18.535463153947099"/>
    <n v="-0.13636785506343299"/>
    <n v="150628"/>
    <n v="169409.63092872399"/>
    <n v="7.3571323214760504E-3"/>
    <n v="21.377308303941501"/>
    <n v="0.98235005555530996"/>
    <n v="172453.42428668195"/>
    <n v="-1.0422665099963258E-2"/>
  </r>
  <r>
    <d v="2014-06-27T00:00:00"/>
    <n v="5760"/>
    <x v="19"/>
    <d v="2014-06-01T00:00:00"/>
    <n v="4"/>
    <n v="3"/>
    <d v="2014-06-26T00:00:00"/>
    <d v="2014-06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70879429964372698"/>
    <n v="0.7"/>
    <x v="17"/>
    <n v="0.784862959628155"/>
    <n v="-7.6068659984428105E-2"/>
    <n v="7338.86079007845"/>
    <x v="17"/>
    <x v="4"/>
    <n v="2014"/>
    <n v="19.456693968638699"/>
    <n v="19.244257453590802"/>
    <n v="-0.21243651504786201"/>
    <n v="156388"/>
    <n v="168792.70472638099"/>
    <n v="1.1038956195642701E-2"/>
    <n v="21.377308303941501"/>
    <n v="0.98235005555530996"/>
    <n v="171825.41373295404"/>
    <n v="-6.8058252126284025E-3"/>
  </r>
  <r>
    <d v="2014-06-30T00:00:00"/>
    <n v="14268"/>
    <x v="20"/>
    <d v="2014-06-01T00:00:00"/>
    <n v="0"/>
    <n v="4"/>
    <d v="2014-06-27T00:00:00"/>
    <d v="2014-07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1.7557425464091501"/>
    <n v="0.7"/>
    <x v="18"/>
    <n v="1.92061433530286"/>
    <n v="-0.16487178889371601"/>
    <n v="7428.8730109629396"/>
    <x v="29"/>
    <x v="4"/>
    <n v="2014"/>
    <n v="21.377308303941501"/>
    <n v="21"/>
    <n v="-0.377308303941575"/>
    <n v="170656"/>
    <n v="167643.93108084699"/>
    <n v="1.7967062092455899E-2"/>
    <n v="21.377308303941501"/>
    <n v="0.98235005555530996"/>
    <n v="170656.00000000064"/>
    <n v="-3.7747582837255322E-15"/>
  </r>
  <r>
    <d v="2014-07-01T00:00:00"/>
    <n v="13487"/>
    <x v="0"/>
    <d v="2014-07-01T00:00:00"/>
    <n v="1"/>
    <n v="0"/>
    <d v="2014-06-30T00:00:00"/>
    <d v="2014-07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1.79933536282155"/>
    <n v="0.70967741935483797"/>
    <x v="21"/>
    <n v="1.93443690261899"/>
    <n v="-0.13510153979744"/>
    <n v="6972.0547523365703"/>
    <x v="0"/>
    <x v="5"/>
    <n v="2014"/>
    <n v="1.93443690261899"/>
    <n v="1.79933536282155"/>
    <n v="-0.13510153979744"/>
    <n v="13487"/>
    <n v="153385.20455140399"/>
    <n v="7.5084135280699404E-2"/>
    <n v="21.346043886385701"/>
    <n v="1.0306359397129901"/>
    <n v="148825.7867216618"/>
    <n v="0.10802034803554839"/>
  </r>
  <r>
    <d v="2014-07-02T00:00:00"/>
    <n v="11012"/>
    <x v="1"/>
    <d v="2014-07-01T00:00:00"/>
    <n v="2"/>
    <n v="1"/>
    <d v="2014-07-01T00:00:00"/>
    <d v="2014-07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1"/>
    <n v="0"/>
    <n v="1"/>
    <n v="7495.5454545454504"/>
    <x v="2"/>
    <n v="31"/>
    <n v="164902"/>
    <n v="1.4691392463402499"/>
    <n v="0.70967741935483797"/>
    <x v="19"/>
    <n v="1.25719068675226"/>
    <n v="0.211948559587986"/>
    <n v="8759.2121991037002"/>
    <x v="21"/>
    <x v="5"/>
    <n v="2014"/>
    <n v="3.19162758937125"/>
    <n v="3.2684746091618"/>
    <n v="7.6847019790545895E-2"/>
    <n v="24499"/>
    <n v="168872.45924145399"/>
    <n v="-2.3511585366194299E-2"/>
    <n v="21.346043886385701"/>
    <n v="1.0306359397129901"/>
    <n v="163852.67846227295"/>
    <n v="6.4040548349575399E-3"/>
  </r>
  <r>
    <d v="2014-07-03T00:00:00"/>
    <n v="5920"/>
    <x v="2"/>
    <d v="2014-07-01T00:00:00"/>
    <n v="3"/>
    <n v="2"/>
    <d v="2014-07-02T00:00:00"/>
    <d v="2014-07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1"/>
    <n v="0"/>
    <n v="7495.5454545454504"/>
    <x v="2"/>
    <n v="31"/>
    <n v="164902"/>
    <n v="0.78980242810881596"/>
    <n v="0.70967741935483797"/>
    <x v="20"/>
    <n v="0.54751610090699898"/>
    <n v="0.242286327201817"/>
    <n v="10812.467414552901"/>
    <x v="22"/>
    <x v="5"/>
    <n v="2014"/>
    <n v="3.73914369027825"/>
    <n v="4.0582770372706198"/>
    <n v="0.31913334699236301"/>
    <n v="30419"/>
    <n v="178976.27249253899"/>
    <n v="-7.8637644513050706E-2"/>
    <n v="21.346043886385701"/>
    <n v="1.0306359397129901"/>
    <n v="173656.15305670458"/>
    <n v="-5.0410842936535971E-2"/>
  </r>
  <r>
    <d v="2014-07-07T00:00:00"/>
    <n v="18901"/>
    <x v="3"/>
    <d v="2014-07-01T00:00:00"/>
    <n v="0"/>
    <n v="3"/>
    <d v="2014-07-03T00:00:00"/>
    <d v="2014-07-08T00:00:00"/>
    <n v="0"/>
    <n v="0"/>
    <n v="0"/>
    <n v="0"/>
    <n v="1"/>
    <n v="0"/>
    <n v="0"/>
    <n v="0"/>
    <n v="1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1"/>
    <n v="0"/>
    <n v="1"/>
    <n v="0"/>
    <n v="7495.5454545454504"/>
    <x v="2"/>
    <n v="31"/>
    <n v="164902"/>
    <n v="2.5216310293386299"/>
    <n v="0.70967741935483797"/>
    <x v="0"/>
    <n v="2.3060782757028702"/>
    <n v="0.21555275363576001"/>
    <n v="8196.1658453415203"/>
    <x v="4"/>
    <x v="5"/>
    <n v="2014"/>
    <n v="6.0452219659811304"/>
    <n v="6.5799080666092502"/>
    <n v="0.53468610062812305"/>
    <n v="49320"/>
    <n v="179487.20594643999"/>
    <n v="-8.1260421151090195E-2"/>
    <n v="21.346043886385701"/>
    <n v="1.0306359397129901"/>
    <n v="174151.89887170406"/>
    <n v="-5.3113970801537902E-2"/>
  </r>
  <r>
    <d v="2014-07-08T00:00:00"/>
    <n v="2247"/>
    <x v="4"/>
    <d v="2014-07-01T00:00:00"/>
    <n v="1"/>
    <n v="0"/>
    <d v="2014-07-07T00:00:00"/>
    <d v="2014-07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29977804999332902"/>
    <n v="0.70967741935483797"/>
    <x v="1"/>
    <n v="0.30854685838234103"/>
    <n v="-8.7688083890117997E-3"/>
    <n v="7282.5243199060196"/>
    <x v="5"/>
    <x v="5"/>
    <n v="2014"/>
    <n v="6.3537688243634696"/>
    <n v="6.8796861166025796"/>
    <n v="0.52591729223911099"/>
    <n v="51567"/>
    <n v="178551.349814596"/>
    <n v="-7.6444954511795005E-2"/>
    <n v="21.346043886385701"/>
    <n v="1.0306359397129901"/>
    <n v="173243.86132344589"/>
    <n v="-4.81509778165915E-2"/>
  </r>
  <r>
    <d v="2014-07-09T00:00:00"/>
    <n v="6825"/>
    <x v="5"/>
    <d v="2014-07-01T00:00:00"/>
    <n v="2"/>
    <n v="1"/>
    <d v="2014-07-08T00:00:00"/>
    <d v="2014-07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91054080605450505"/>
    <n v="0.70967741935483797"/>
    <x v="2"/>
    <n v="0.89215583010123201"/>
    <n v="1.83849759532725E-2"/>
    <n v="7650.0088546477"/>
    <x v="23"/>
    <x v="5"/>
    <n v="2014"/>
    <n v="7.2459246544646998"/>
    <n v="7.7902269226570899"/>
    <n v="0.54430226819238303"/>
    <n v="58392"/>
    <n v="177289.17443385901"/>
    <n v="-6.9869886153038199E-2"/>
    <n v="21.346043886385701"/>
    <n v="1.0306359397129901"/>
    <n v="172019.20445664972"/>
    <n v="-4.1374476059987342E-2"/>
  </r>
  <r>
    <d v="2014-07-10T00:00:00"/>
    <n v="2115"/>
    <x v="6"/>
    <d v="2014-07-01T00:00:00"/>
    <n v="3"/>
    <n v="2"/>
    <d v="2014-07-09T00:00:00"/>
    <d v="2014-07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28216759044765899"/>
    <n v="0.70967741935483797"/>
    <x v="3"/>
    <n v="0.43715035792769602"/>
    <n v="-0.154982767480036"/>
    <n v="4838.1522779167299"/>
    <x v="24"/>
    <x v="5"/>
    <n v="2014"/>
    <n v="7.6830750123923996"/>
    <n v="8.0723945131047508"/>
    <n v="0.389319500712347"/>
    <n v="60507"/>
    <n v="173257.97260249499"/>
    <n v="-4.82285027175424E-2"/>
    <n v="21.346043886385701"/>
    <n v="1.0306359397129901"/>
    <n v="168107.83121995928"/>
    <n v="-1.9070088506255467E-2"/>
  </r>
  <r>
    <d v="2014-07-11T00:00:00"/>
    <n v="5831"/>
    <x v="7"/>
    <d v="2014-07-01T00:00:00"/>
    <n v="4"/>
    <n v="3"/>
    <d v="2014-07-10T00:00:00"/>
    <d v="2014-07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77792870917271995"/>
    <n v="0.70967741935483797"/>
    <x v="4"/>
    <n v="0.79615659976059605"/>
    <n v="-1.8227890587875599E-2"/>
    <n v="7323.9360218245702"/>
    <x v="6"/>
    <x v="5"/>
    <n v="2014"/>
    <n v="8.4792316121530007"/>
    <n v="8.8503232222774706"/>
    <n v="0.37109161012447101"/>
    <n v="66338"/>
    <n v="172118.89788553899"/>
    <n v="-4.1929724011704202E-2"/>
    <n v="21.346043886385701"/>
    <n v="1.0306359397129901"/>
    <n v="167002.61581550396"/>
    <n v="-1.2578340795719067E-2"/>
  </r>
  <r>
    <d v="2014-07-14T00:00:00"/>
    <n v="11401"/>
    <x v="8"/>
    <d v="2014-07-01T00:00:00"/>
    <n v="0"/>
    <n v="4"/>
    <d v="2014-07-11T00:00:00"/>
    <d v="2014-07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1.52103673697104"/>
    <n v="0.70967741935483797"/>
    <x v="5"/>
    <n v="1.7081027913453199"/>
    <n v="-0.18706605437427001"/>
    <n v="6674.6568518984996"/>
    <x v="9"/>
    <x v="5"/>
    <n v="2014"/>
    <n v="10.1873344034983"/>
    <n v="10.371359959248499"/>
    <n v="0.18402555575020099"/>
    <n v="77739"/>
    <n v="167880.81477061301"/>
    <n v="-1.7743628267968901E-2"/>
    <n v="21.346043886385701"/>
    <n v="1.0306359397129901"/>
    <n v="162890.51089889708"/>
    <n v="1.2348718719112028E-2"/>
  </r>
  <r>
    <d v="2014-07-15T00:00:00"/>
    <n v="5478"/>
    <x v="9"/>
    <d v="2014-07-01T00:00:00"/>
    <n v="1"/>
    <n v="0"/>
    <d v="2014-07-14T00:00:00"/>
    <d v="2014-07-1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73083407114528598"/>
    <n v="0.70967741935483797"/>
    <x v="6"/>
    <n v="0.30854685838234103"/>
    <n v="0.42228721276294401"/>
    <n v="17754.191466152701"/>
    <x v="10"/>
    <x v="5"/>
    <n v="2014"/>
    <n v="10.4958812618806"/>
    <n v="11.1021940303938"/>
    <n v="0.60631276851314497"/>
    <n v="83217"/>
    <n v="174427.84977466101"/>
    <n v="-5.4611977313068098E-2"/>
    <n v="21.346043886385701"/>
    <n v="1.0306359397129901"/>
    <n v="169242.93346808426"/>
    <n v="-2.5649126844654146E-2"/>
  </r>
  <r>
    <d v="2014-07-16T00:00:00"/>
    <n v="14500"/>
    <x v="10"/>
    <d v="2014-07-01T00:00:00"/>
    <n v="2"/>
    <n v="1"/>
    <d v="2014-07-15T00:00:00"/>
    <d v="2014-07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1.93448229857733"/>
    <n v="0.70967741935483797"/>
    <x v="7"/>
    <n v="1.79978646280472"/>
    <n v="0.13469583577260999"/>
    <n v="8056.5113137942399"/>
    <x v="25"/>
    <x v="5"/>
    <n v="2014"/>
    <n v="12.2956677246853"/>
    <n v="13.036676328971099"/>
    <n v="0.74100860428575599"/>
    <n v="97717"/>
    <n v="174839.955676746"/>
    <n v="-5.6840300824146997E-2"/>
    <n v="21.346043886385701"/>
    <n v="1.0306359397129901"/>
    <n v="169642.78940771002"/>
    <n v="-2.7945717140480775E-2"/>
  </r>
  <r>
    <d v="2014-07-17T00:00:00"/>
    <n v="2450"/>
    <x v="11"/>
    <d v="2014-07-01T00:00:00"/>
    <n v="3"/>
    <n v="2"/>
    <d v="2014-07-16T00:00:00"/>
    <d v="2014-07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32686080217341201"/>
    <n v="0.70967741935483797"/>
    <x v="8"/>
    <n v="0.43715035792769602"/>
    <n v="-0.11028955575428399"/>
    <n v="5604.4789980595697"/>
    <x v="26"/>
    <x v="5"/>
    <n v="2014"/>
    <n v="12.732818082613001"/>
    <n v="13.363537131144501"/>
    <n v="0.63071904853147098"/>
    <n v="100167"/>
    <n v="173070.406386246"/>
    <n v="-4.7197013959840099E-2"/>
    <n v="21.346043886385701"/>
    <n v="1.0306359397129901"/>
    <n v="167925.84046161291"/>
    <n v="-1.8006999121163547E-2"/>
  </r>
  <r>
    <d v="2014-07-18T00:00:00"/>
    <n v="9721"/>
    <x v="12"/>
    <d v="2014-07-01T00:00:00"/>
    <n v="4"/>
    <n v="3"/>
    <d v="2014-07-17T00:00:00"/>
    <d v="2014-07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1.2969036154807001"/>
    <n v="0.70967741935483797"/>
    <x v="9"/>
    <n v="0.79615659976059605"/>
    <n v="0.50074701572011304"/>
    <n v="12209.9094611827"/>
    <x v="19"/>
    <x v="5"/>
    <n v="2014"/>
    <n v="13.528974682373599"/>
    <n v="14.6604407466252"/>
    <n v="1.1314660642515799"/>
    <n v="109888"/>
    <n v="178693.21635657299"/>
    <n v="-7.7178175186311496E-2"/>
    <n v="21.346043886385701"/>
    <n v="1.0306359397129901"/>
    <n v="173381.51084303969"/>
    <n v="-4.8906661395493933E-2"/>
  </r>
  <r>
    <d v="2014-07-21T00:00:00"/>
    <n v="13020"/>
    <x v="13"/>
    <d v="2014-07-01T00:00:00"/>
    <n v="0"/>
    <n v="4"/>
    <d v="2014-07-18T00:00:00"/>
    <d v="2014-07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1"/>
    <n v="0"/>
    <n v="0"/>
    <n v="0"/>
    <n v="0"/>
    <n v="7495.5454545454504"/>
    <x v="2"/>
    <n v="31"/>
    <n v="164902"/>
    <n v="1.73703169155013"/>
    <n v="0.70967741935483797"/>
    <x v="10"/>
    <n v="1.81329853599361"/>
    <n v="-7.6266844443479198E-2"/>
    <n v="7180.2848464031704"/>
    <x v="13"/>
    <x v="5"/>
    <n v="2014"/>
    <n v="15.3422732183672"/>
    <n v="16.397472438175399"/>
    <n v="1.0551992198080999"/>
    <n v="122908"/>
    <n v="176243.50456507801"/>
    <n v="-6.4351333645267794E-2"/>
    <n v="21.346043886385701"/>
    <n v="1.0306359397129901"/>
    <n v="171004.61741530159"/>
    <n v="-3.5686857510290437E-2"/>
  </r>
  <r>
    <d v="2014-07-22T00:00:00"/>
    <n v="1865"/>
    <x v="14"/>
    <d v="2014-07-01T00:00:00"/>
    <n v="1"/>
    <n v="0"/>
    <d v="2014-07-21T00:00:00"/>
    <d v="2014-07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24881444736874"/>
    <n v="0.70967741935483797"/>
    <x v="11"/>
    <n v="0.30854685838234103"/>
    <n v="-5.9732411013601099E-2"/>
    <n v="6044.4627755339197"/>
    <x v="14"/>
    <x v="5"/>
    <n v="2014"/>
    <n v="15.6508200767496"/>
    <n v="16.6462868855441"/>
    <n v="0.995466808794503"/>
    <n v="124773"/>
    <n v="175390.55375621401"/>
    <n v="-5.9801132567226301E-2"/>
    <n v="21.346043886385701"/>
    <n v="1.0306359397129901"/>
    <n v="170177.02080625825"/>
    <n v="-3.0997256746336577E-2"/>
  </r>
  <r>
    <d v="2014-07-23T00:00:00"/>
    <n v="6937"/>
    <x v="15"/>
    <d v="2014-07-01T00:00:00"/>
    <n v="2"/>
    <n v="1"/>
    <d v="2014-07-22T00:00:00"/>
    <d v="2014-07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92548301415386103"/>
    <n v="0.70967741935483797"/>
    <x v="12"/>
    <n v="0.89215583010123201"/>
    <n v="3.3327184052628502E-2"/>
    <n v="7775.5474614932"/>
    <x v="27"/>
    <x v="5"/>
    <n v="2014"/>
    <n v="16.542975906850799"/>
    <n v="17.571769899698001"/>
    <n v="1.0287939928471299"/>
    <n v="131710"/>
    <n v="175157.11902838599"/>
    <n v="-5.8548114317432301E-2"/>
    <n v="21.346043886385701"/>
    <n v="1.0306359397129901"/>
    <n v="169950.52499058424"/>
    <n v="-2.9705851104984471E-2"/>
  </r>
  <r>
    <d v="2014-07-24T00:00:00"/>
    <n v="1988"/>
    <x v="16"/>
    <d v="2014-07-01T00:00:00"/>
    <n v="3"/>
    <n v="2"/>
    <d v="2014-07-23T00:00:00"/>
    <d v="2014-07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26522419376356798"/>
    <n v="0.70967741935483797"/>
    <x v="13"/>
    <n v="0.43715035792769602"/>
    <n v="-0.17192616416412801"/>
    <n v="4547.6343869968996"/>
    <x v="28"/>
    <x v="5"/>
    <n v="2014"/>
    <n v="16.980126264778502"/>
    <n v="17.836994093461499"/>
    <n v="0.85686782868300404"/>
    <n v="133698"/>
    <n v="173223.446877493"/>
    <n v="-4.80388020645868E-2"/>
    <n v="21.346043886385701"/>
    <n v="1.0306359397129901"/>
    <n v="168074.33178172793"/>
    <n v="-1.8874576195535453E-2"/>
  </r>
  <r>
    <d v="2014-07-25T00:00:00"/>
    <n v="5410"/>
    <x v="17"/>
    <d v="2014-07-01T00:00:00"/>
    <n v="4"/>
    <n v="3"/>
    <d v="2014-07-24T00:00:00"/>
    <d v="2014-07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72176201622781999"/>
    <n v="0.70967741935483797"/>
    <x v="14"/>
    <n v="0.79615659976059605"/>
    <n v="-7.4394583532776198E-2"/>
    <n v="6795.1455801870898"/>
    <x v="15"/>
    <x v="5"/>
    <n v="2014"/>
    <n v="17.776282864539098"/>
    <n v="18.558756109689298"/>
    <n v="0.78247324515022798"/>
    <n v="139108"/>
    <n v="172160.62679250899"/>
    <n v="-4.21619445034737E-2"/>
    <n v="21.346043886385701"/>
    <n v="1.0306359397129901"/>
    <n v="167043.10431911843"/>
    <n v="-1.2817675580478194E-2"/>
  </r>
  <r>
    <d v="2014-07-28T00:00:00"/>
    <n v="12974"/>
    <x v="18"/>
    <d v="2014-07-01T00:00:00"/>
    <n v="0"/>
    <n v="4"/>
    <d v="2014-07-25T00:00:00"/>
    <d v="2014-07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1.7308947132236101"/>
    <n v="0.70967741935483797"/>
    <x v="15"/>
    <n v="1.7081027913453199"/>
    <n v="2.2791921878291498E-2"/>
    <n v="7595.56161709772"/>
    <x v="18"/>
    <x v="5"/>
    <n v="2014"/>
    <n v="19.484385655884399"/>
    <n v="20.289650822913"/>
    <n v="0.80526516702851902"/>
    <n v="152082"/>
    <n v="171717.19237601501"/>
    <n v="-3.9688468473747102E-2"/>
    <n v="21.346043886385701"/>
    <n v="1.0306359397129901"/>
    <n v="166612.85111388232"/>
    <n v="-1.0268422288223888E-2"/>
  </r>
  <r>
    <d v="2014-07-29T00:00:00"/>
    <n v="1475"/>
    <x v="19"/>
    <d v="2014-07-01T00:00:00"/>
    <n v="1"/>
    <n v="0"/>
    <d v="2014-07-28T00:00:00"/>
    <d v="2014-07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19678354416562499"/>
    <n v="0.70967741935483797"/>
    <x v="16"/>
    <n v="0.30854685838234103"/>
    <n v="-0.111763314216715"/>
    <n v="4780.47324070377"/>
    <x v="20"/>
    <x v="5"/>
    <n v="2014"/>
    <n v="19.792932514266798"/>
    <n v="20.486434367078601"/>
    <n v="0.69350185281180199"/>
    <n v="153557"/>
    <n v="170679.81197657"/>
    <n v="-3.38517596759665E-2"/>
    <n v="21.346043886385701"/>
    <n v="1.0306359397129901"/>
    <n v="165606.30713508869"/>
    <n v="-4.2529004315891017E-3"/>
  </r>
  <r>
    <d v="2014-07-30T00:00:00"/>
    <n v="6821"/>
    <x v="20"/>
    <d v="2014-07-01T00:00:00"/>
    <n v="2"/>
    <n v="1"/>
    <d v="2014-07-29T00:00:00"/>
    <d v="2014-07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91000715576524205"/>
    <n v="0.70967741935483797"/>
    <x v="17"/>
    <n v="0.89215583010123201"/>
    <n v="1.78513256640098E-2"/>
    <n v="7645.5253329746402"/>
    <x v="29"/>
    <x v="5"/>
    <n v="2014"/>
    <n v="20.685088344368001"/>
    <n v="21.396441522843801"/>
    <n v="0.71135317847581403"/>
    <n v="160378"/>
    <n v="170572.92389861401"/>
    <n v="-3.3246331064739898E-2"/>
    <n v="21.346043886385701"/>
    <n v="1.0306359397129901"/>
    <n v="165502.59633495347"/>
    <n v="-3.6289239459298406E-3"/>
  </r>
  <r>
    <d v="2014-07-31T00:00:00"/>
    <n v="4524"/>
    <x v="21"/>
    <d v="2014-07-01T00:00:00"/>
    <n v="3"/>
    <n v="2"/>
    <d v="2014-07-30T00:00:00"/>
    <d v="2014-08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60355847715612898"/>
    <n v="0.70967741935483797"/>
    <x v="18"/>
    <n v="0.66095554201768403"/>
    <n v="-5.7397064861554797E-2"/>
    <n v="6844.6358527983402"/>
    <x v="30"/>
    <x v="5"/>
    <n v="2014"/>
    <n v="21.346043886385701"/>
    <n v="22"/>
    <n v="0.65395611361425998"/>
    <n v="164902"/>
    <n v="169953.92773055201"/>
    <n v="-2.9725277891557201E-2"/>
    <n v="21.346043886385701"/>
    <n v="1.0306359397129901"/>
    <n v="164902.00000000111"/>
    <n v="-6.6613381477509392E-15"/>
  </r>
  <r>
    <d v="2014-08-01T00:00:00"/>
    <n v="19198"/>
    <x v="0"/>
    <d v="2014-08-01T00:00:00"/>
    <n v="4"/>
    <n v="3"/>
    <d v="2014-07-31T00:00:00"/>
    <d v="2014-08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1"/>
    <n v="1"/>
    <n v="7660.9047619047597"/>
    <x v="1"/>
    <n v="31"/>
    <n v="160879"/>
    <n v="2.5059703255241499"/>
    <n v="0.67741935483870896"/>
    <x v="19"/>
    <n v="2.4947669198684101"/>
    <n v="1.12034056557343E-2"/>
    <n v="7695.3080654975802"/>
    <x v="0"/>
    <x v="6"/>
    <n v="2014"/>
    <n v="2.4947669198684101"/>
    <n v="2.5059703255241499"/>
    <n v="1.12034056557344E-2"/>
    <n v="19198"/>
    <n v="161601.469375449"/>
    <n v="-4.47068568275688E-3"/>
    <n v="20.675073255713802"/>
    <n v="1.01571586906935"/>
    <n v="159101.05797944966"/>
    <n v="1.1174922675749821E-2"/>
  </r>
  <r>
    <d v="2014-08-04T00:00:00"/>
    <n v="17163"/>
    <x v="1"/>
    <d v="2014-08-01T00:00:00"/>
    <n v="0"/>
    <n v="4"/>
    <d v="2014-08-01T00:00:00"/>
    <d v="2014-08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1"/>
    <n v="0"/>
    <n v="0"/>
    <n v="0"/>
    <n v="7660.9047619047597"/>
    <x v="1"/>
    <n v="31"/>
    <n v="160879"/>
    <n v="2.2403359046239699"/>
    <n v="0.67741935483870896"/>
    <x v="20"/>
    <n v="1.9083192293251801"/>
    <n v="0.33201667529878698"/>
    <n v="8993.7782611293696"/>
    <x v="1"/>
    <x v="6"/>
    <n v="2014"/>
    <n v="4.4030861491935998"/>
    <n v="4.7463062301481198"/>
    <n v="0.34322008095452"/>
    <n v="36361"/>
    <n v="173419.50035200699"/>
    <n v="-7.2313092394758999E-2"/>
    <n v="20.675073255713802"/>
    <n v="1.01571586906935"/>
    <n v="170736.23208319416"/>
    <n v="-5.7733686417485552E-2"/>
  </r>
  <r>
    <d v="2014-08-05T00:00:00"/>
    <n v="2402"/>
    <x v="2"/>
    <d v="2014-08-01T00:00:00"/>
    <n v="1"/>
    <n v="0"/>
    <d v="2014-08-04T00:00:00"/>
    <d v="2014-08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313539989681686"/>
    <n v="0.67741935483870896"/>
    <x v="0"/>
    <n v="0.27090139127420598"/>
    <n v="4.2638598407479703E-2"/>
    <n v="8866.6949575341805"/>
    <x v="2"/>
    <x v="6"/>
    <n v="2014"/>
    <n v="4.6739875404677997"/>
    <n v="5.0598462198298098"/>
    <n v="0.38585867936200102"/>
    <n v="38763"/>
    <n v="174160.28454336099"/>
    <n v="-7.6258973612636699E-2"/>
    <n v="20.675073255713802"/>
    <n v="1.01571586906935"/>
    <n v="171465.55434142845"/>
    <n v="-6.1741580587947764E-2"/>
  </r>
  <r>
    <d v="2014-08-06T00:00:00"/>
    <n v="9489"/>
    <x v="3"/>
    <d v="2014-08-01T00:00:00"/>
    <n v="2"/>
    <n v="1"/>
    <d v="2014-08-05T00:00:00"/>
    <d v="2014-08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1"/>
    <n v="0"/>
    <n v="0"/>
    <n v="7660.9047619047597"/>
    <x v="1"/>
    <n v="31"/>
    <n v="160879"/>
    <n v="1.2386265454161201"/>
    <n v="0.67741935483870896"/>
    <x v="1"/>
    <n v="0.98168331455612901"/>
    <n v="0.25694323085998999"/>
    <n v="9666.0499972849902"/>
    <x v="3"/>
    <x v="6"/>
    <n v="2014"/>
    <n v="5.6556708550239296"/>
    <n v="6.29847276524593"/>
    <n v="0.64280191022199096"/>
    <n v="48252"/>
    <n v="179163.89160092099"/>
    <n v="-0.10205678966635801"/>
    <n v="20.675073255713802"/>
    <n v="1.01571586906935"/>
    <n v="176391.74207751697"/>
    <n v="-8.7944831741044616E-2"/>
  </r>
  <r>
    <d v="2014-08-07T00:00:00"/>
    <n v="2090"/>
    <x v="4"/>
    <d v="2014-08-01T00:00:00"/>
    <n v="3"/>
    <n v="2"/>
    <d v="2014-08-06T00:00:00"/>
    <d v="2014-08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7281372957315703"/>
    <n v="0.67741935483870896"/>
    <x v="2"/>
    <n v="0.39950489081956198"/>
    <n v="-0.126691161246404"/>
    <n v="5231.4753787180898"/>
    <x v="4"/>
    <x v="6"/>
    <n v="2014"/>
    <n v="6.0551757458435"/>
    <n v="6.5712864948190797"/>
    <n v="0.51611074897558695"/>
    <n v="50342"/>
    <n v="174591.464289981"/>
    <n v="-7.8540290304265001E-2"/>
    <n v="20.675073255713802"/>
    <n v="1.01571586906935"/>
    <n v="171890.06257227369"/>
    <n v="-6.405875015400575E-2"/>
  </r>
  <r>
    <d v="2014-08-08T00:00:00"/>
    <n v="6194"/>
    <x v="5"/>
    <d v="2014-08-01T00:00:00"/>
    <n v="4"/>
    <n v="3"/>
    <d v="2014-08-07T00:00:00"/>
    <d v="2014-08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80852068946226596"/>
    <n v="0.67741935483870896"/>
    <x v="3"/>
    <n v="0.75851113265246095"/>
    <n v="5.0009556809805102E-2"/>
    <n v="8165.9974829110297"/>
    <x v="5"/>
    <x v="6"/>
    <n v="2014"/>
    <n v="6.8136868784959601"/>
    <n v="7.3798071842813497"/>
    <n v="0.56612030578539196"/>
    <n v="56536"/>
    <n v="174245.75287528799"/>
    <n v="-7.6712072774909601E-2"/>
    <n v="20.675073255713802"/>
    <n v="1.01571586906935"/>
    <n v="171549.70024731502"/>
    <n v="-6.2201800597328827E-2"/>
  </r>
  <r>
    <d v="2014-08-11T00:00:00"/>
    <n v="12056"/>
    <x v="6"/>
    <d v="2014-08-01T00:00:00"/>
    <n v="0"/>
    <n v="4"/>
    <d v="2014-08-08T00:00:00"/>
    <d v="2014-08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1.5737044611167399"/>
    <n v="0.67741935483870896"/>
    <x v="4"/>
    <n v="1.6704573242371801"/>
    <n v="-9.6752863120445107E-2"/>
    <n v="7217.1852732037696"/>
    <x v="6"/>
    <x v="6"/>
    <n v="2014"/>
    <n v="8.4841442027331393"/>
    <n v="8.9535116453980894"/>
    <n v="0.46936744266494801"/>
    <n v="68592"/>
    <n v="169779.29247548201"/>
    <n v="-5.2422720967386198E-2"/>
    <n v="20.675073255713802"/>
    <n v="1.01571586906935"/>
    <n v="167152.34805875679"/>
    <n v="-3.7530720517019667E-2"/>
  </r>
  <r>
    <d v="2014-08-12T00:00:00"/>
    <n v="2185"/>
    <x v="7"/>
    <d v="2014-08-01T00:00:00"/>
    <n v="1"/>
    <n v="0"/>
    <d v="2014-08-11T00:00:00"/>
    <d v="2014-08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8521435364466402"/>
    <n v="0.67741935483870896"/>
    <x v="5"/>
    <n v="0.27090139127420598"/>
    <n v="1.4312962370458201E-2"/>
    <n v="8065.6654796886696"/>
    <x v="7"/>
    <x v="6"/>
    <n v="2014"/>
    <n v="8.7550455940073508"/>
    <n v="9.2387259990427495"/>
    <n v="0.48368040503540499"/>
    <n v="70777"/>
    <n v="169766.90572775001"/>
    <n v="-5.2353582635259403E-2"/>
    <n v="20.675073255713802"/>
    <n v="1.01571586906935"/>
    <n v="167140.15296748205"/>
    <n v="-3.7460495615916911E-2"/>
  </r>
  <r>
    <d v="2014-08-13T00:00:00"/>
    <n v="6661"/>
    <x v="8"/>
    <d v="2014-08-01T00:00:00"/>
    <n v="2"/>
    <n v="1"/>
    <d v="2014-08-12T00:00:00"/>
    <d v="2014-08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86947954674009598"/>
    <n v="0.67741935483870896"/>
    <x v="6"/>
    <n v="0.85451036299309702"/>
    <n v="1.49691837469988E-2"/>
    <n v="7795.1073368712296"/>
    <x v="8"/>
    <x v="6"/>
    <n v="2014"/>
    <n v="9.6095559570004507"/>
    <n v="10.1082055457828"/>
    <n v="0.49864958878240401"/>
    <n v="77438"/>
    <n v="169227.17420832801"/>
    <n v="-4.9331168279461997E-2"/>
    <n v="20.675073255713802"/>
    <n v="1.01571586906935"/>
    <n v="166608.77255307959"/>
    <n v="-3.4390581391830044E-2"/>
  </r>
  <r>
    <d v="2014-08-14T00:00:00"/>
    <n v="2167"/>
    <x v="9"/>
    <d v="2014-08-01T00:00:00"/>
    <n v="3"/>
    <n v="2"/>
    <d v="2014-08-13T00:00:00"/>
    <d v="2014-08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8286476171532599"/>
    <n v="0.67741935483870896"/>
    <x v="7"/>
    <n v="0.39950489081956198"/>
    <n v="-0.116640129104235"/>
    <n v="5424.2139453024402"/>
    <x v="9"/>
    <x v="6"/>
    <n v="2014"/>
    <n v="10.009060847820001"/>
    <n v="10.391070307498101"/>
    <n v="0.38200945967816902"/>
    <n v="79605"/>
    <n v="167019.16647495399"/>
    <n v="-3.6763244629622903E-2"/>
    <n v="20.675073255713802"/>
    <n v="1.01571586906935"/>
    <n v="164434.92866561798"/>
    <n v="-2.1625141899438094E-2"/>
  </r>
  <r>
    <d v="2014-08-15T00:00:00"/>
    <n v="9866"/>
    <x v="10"/>
    <d v="2014-08-01T00:00:00"/>
    <n v="4"/>
    <n v="3"/>
    <d v="2014-08-14T00:00:00"/>
    <d v="2014-08-18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1.2878374430472499"/>
    <n v="0.67741935483870896"/>
    <x v="8"/>
    <n v="1.66614176535595"/>
    <n v="-0.37830432230869598"/>
    <n v="5921.4649108158101"/>
    <x v="10"/>
    <x v="6"/>
    <n v="2014"/>
    <n v="11.6752026131759"/>
    <n v="11.678907750545401"/>
    <n v="3.7051373694723098E-3"/>
    <n v="89471"/>
    <n v="160930.055113526"/>
    <n v="-3.1725033270335601E-4"/>
    <n v="20.675073255713802"/>
    <n v="1.01571586906935"/>
    <n v="158440.03231039396"/>
    <n v="1.5393632871949725E-2"/>
  </r>
  <r>
    <d v="2014-08-18T00:00:00"/>
    <n v="20984"/>
    <x v="11"/>
    <d v="2014-08-01T00:00:00"/>
    <n v="0"/>
    <n v="4"/>
    <d v="2014-08-15T00:00:00"/>
    <d v="2014-08-19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1"/>
    <n v="0"/>
    <n v="0"/>
    <n v="0"/>
    <n v="0"/>
    <n v="7660.9047619047597"/>
    <x v="1"/>
    <n v="31"/>
    <n v="160879"/>
    <n v="2.7391020580684802"/>
    <n v="0.67741935483870896"/>
    <x v="9"/>
    <n v="2.5387525787320002"/>
    <n v="0.20034947933647801"/>
    <n v="8265.4765871200198"/>
    <x v="19"/>
    <x v="6"/>
    <n v="2014"/>
    <n v="14.2139551919079"/>
    <n v="14.418009808613901"/>
    <n v="0.20405461670595099"/>
    <n v="110455"/>
    <n v="163188.56846548399"/>
    <n v="-1.41527589046333E-2"/>
    <n v="20.675073255713802"/>
    <n v="1.01571586906935"/>
    <n v="160663.60035804767"/>
    <n v="1.3406872587959917E-3"/>
  </r>
  <r>
    <d v="2014-08-19T00:00:00"/>
    <n v="1806"/>
    <x v="12"/>
    <d v="2014-08-01T00:00:00"/>
    <n v="1"/>
    <n v="0"/>
    <d v="2014-08-18T00:00:00"/>
    <d v="2014-08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35742390243599"/>
    <n v="0.67741935483870896"/>
    <x v="10"/>
    <n v="0.27090139127420598"/>
    <n v="-3.5159001030607102E-2"/>
    <n v="6666.6324285207002"/>
    <x v="11"/>
    <x v="6"/>
    <n v="2014"/>
    <n v="14.484856583182101"/>
    <n v="14.6537521988575"/>
    <n v="0.168895615675344"/>
    <n v="112261"/>
    <n v="162754.87344052599"/>
    <n v="-1.1525758958071701E-2"/>
    <n v="20.675073255713802"/>
    <n v="1.01571586906935"/>
    <n v="160236.61576701771"/>
    <n v="4.0089727925627372E-3"/>
  </r>
  <r>
    <d v="2014-08-20T00:00:00"/>
    <n v="8723"/>
    <x v="13"/>
    <d v="2014-08-01T00:00:00"/>
    <n v="2"/>
    <n v="1"/>
    <d v="2014-08-19T00:00:00"/>
    <d v="2014-08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1.1386383555342801"/>
    <n v="0.67741935483870896"/>
    <x v="11"/>
    <n v="0.85451036299309702"/>
    <n v="0.28412799254118498"/>
    <n v="10208.185152308601"/>
    <x v="12"/>
    <x v="6"/>
    <n v="2014"/>
    <n v="15.3393669461752"/>
    <n v="15.792390554391799"/>
    <n v="0.45302360821652898"/>
    <n v="120984"/>
    <n v="165630.303317927"/>
    <n v="-2.8686195839460499E-2"/>
    <n v="20.675073255713802"/>
    <n v="1.01571586906935"/>
    <n v="163067.55497449005"/>
    <n v="-1.3421155268026341E-2"/>
  </r>
  <r>
    <d v="2014-08-21T00:00:00"/>
    <n v="2407"/>
    <x v="14"/>
    <d v="2014-08-01T00:00:00"/>
    <n v="3"/>
    <n v="2"/>
    <d v="2014-08-20T00:00:00"/>
    <d v="2014-08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31419265410650199"/>
    <n v="0.67741935483870896"/>
    <x v="12"/>
    <n v="0.39950489081956098"/>
    <n v="-8.5312236713059403E-2"/>
    <n v="6024.9575294614597"/>
    <x v="13"/>
    <x v="6"/>
    <n v="2014"/>
    <n v="15.7388718369948"/>
    <n v="16.1065832084983"/>
    <n v="0.367711371503471"/>
    <n v="123391"/>
    <n v="164637.658075927"/>
    <n v="-2.2829880598726399E-2"/>
    <n v="20.675073255713802"/>
    <n v="1.01571586906935"/>
    <n v="162090.26863661894"/>
    <n v="-7.4728029437376442E-3"/>
  </r>
  <r>
    <d v="2014-08-22T00:00:00"/>
    <n v="5032"/>
    <x v="15"/>
    <d v="2014-08-01T00:00:00"/>
    <n v="4"/>
    <n v="3"/>
    <d v="2014-08-21T00:00:00"/>
    <d v="2014-08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65684147713498897"/>
    <n v="0.67741935483870896"/>
    <x v="13"/>
    <n v="0.75851113265246095"/>
    <n v="-0.10166965551747099"/>
    <n v="6634.0489722325301"/>
    <x v="14"/>
    <x v="6"/>
    <n v="2014"/>
    <n v="16.497382969647301"/>
    <n v="16.7634246856333"/>
    <n v="0.26604171598599802"/>
    <n v="128423"/>
    <n v="163473.38271541899"/>
    <n v="-1.5870367838023001E-2"/>
    <n v="20.675073255713802"/>
    <n v="1.01571586906935"/>
    <n v="160944.00776193663"/>
    <n v="-4.0391539169815083E-4"/>
  </r>
  <r>
    <d v="2014-08-25T00:00:00"/>
    <n v="12561"/>
    <x v="16"/>
    <d v="2014-08-01T00:00:00"/>
    <n v="0"/>
    <n v="4"/>
    <d v="2014-08-22T00:00:00"/>
    <d v="2014-08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1.6396235680231701"/>
    <n v="0.67741935483870896"/>
    <x v="14"/>
    <n v="1.6704573242371801"/>
    <n v="-3.0833756214012301E-2"/>
    <n v="7519.4976954804697"/>
    <x v="15"/>
    <x v="6"/>
    <n v="2014"/>
    <n v="18.167840293884399"/>
    <n v="18.403048253656401"/>
    <n v="0.235207959771987"/>
    <n v="140984"/>
    <n v="162961.80239962699"/>
    <n v="-1.27809239279287E-2"/>
    <n v="20.675073255713802"/>
    <n v="1.01571586906935"/>
    <n v="160440.34297597656"/>
    <n v="2.7340818143795076E-3"/>
  </r>
  <r>
    <d v="2014-08-26T00:00:00"/>
    <n v="2060"/>
    <x v="17"/>
    <d v="2014-08-01T00:00:00"/>
    <n v="1"/>
    <n v="0"/>
    <d v="2014-08-25T00:00:00"/>
    <d v="2014-08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6889774302426001"/>
    <n v="0.67741935483870896"/>
    <x v="15"/>
    <n v="0.27090139127420598"/>
    <n v="-2.0036482499459899E-3"/>
    <n v="7604.2429694089897"/>
    <x v="16"/>
    <x v="6"/>
    <n v="2014"/>
    <n v="18.4387416851586"/>
    <n v="18.671945996680702"/>
    <n v="0.23320431152203999"/>
    <n v="143044"/>
    <n v="162913.719997382"/>
    <n v="-1.24895558054577E-2"/>
    <n v="20.675073255713802"/>
    <n v="1.01571586906935"/>
    <n v="160393.00453841747"/>
    <n v="3.0300290401139574E-3"/>
  </r>
  <r>
    <d v="2014-08-27T00:00:00"/>
    <n v="7010"/>
    <x v="18"/>
    <d v="2014-08-01T00:00:00"/>
    <n v="2"/>
    <n v="1"/>
    <d v="2014-08-26T00:00:00"/>
    <d v="2014-08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91503552359226503"/>
    <n v="0.67741935483870896"/>
    <x v="16"/>
    <n v="0.85451036299309702"/>
    <n v="6.0525160599167203E-2"/>
    <n v="8203.5283638293604"/>
    <x v="17"/>
    <x v="6"/>
    <n v="2014"/>
    <n v="19.2932520481517"/>
    <n v="19.586981520273"/>
    <n v="0.29372947212120598"/>
    <n v="150054"/>
    <n v="163328.296968051"/>
    <n v="-1.4996158127641599E-2"/>
    <n v="20.675073255713802"/>
    <n v="1.01571586906935"/>
    <n v="160801.16688311831"/>
    <n v="4.8403328402635282E-4"/>
  </r>
  <r>
    <d v="2014-08-28T00:00:00"/>
    <n v="2003"/>
    <x v="19"/>
    <d v="2014-08-01T00:00:00"/>
    <n v="3"/>
    <n v="2"/>
    <d v="2014-08-27T00:00:00"/>
    <d v="2014-08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6145736858135599"/>
    <n v="0.67741935483870896"/>
    <x v="17"/>
    <n v="0.39950489081956198"/>
    <n v="-0.13804752223820499"/>
    <n v="5013.7058294604503"/>
    <x v="18"/>
    <x v="6"/>
    <n v="2014"/>
    <n v="19.6927569389713"/>
    <n v="19.8484388888543"/>
    <n v="0.15568194988299999"/>
    <n v="152057"/>
    <n v="162150.83595942601"/>
    <n v="-7.8435362475996993E-3"/>
    <n v="20.675073255713802"/>
    <n v="1.01571586906935"/>
    <n v="159641.92437792433"/>
    <n v="7.7490648330391654E-3"/>
  </r>
  <r>
    <d v="2014-08-29T00:00:00"/>
    <n v="8822"/>
    <x v="20"/>
    <d v="2014-08-01T00:00:00"/>
    <n v="4"/>
    <n v="3"/>
    <d v="2014-08-28T00:00:00"/>
    <d v="2014-09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1.1515611111456401"/>
    <n v="0.67741935483870896"/>
    <x v="18"/>
    <n v="0.98231631674244801"/>
    <n v="0.16924479440319401"/>
    <n v="8980.8138678337891"/>
    <x v="20"/>
    <x v="6"/>
    <n v="2014"/>
    <n v="20.675073255713802"/>
    <n v="21"/>
    <n v="0.324926744286194"/>
    <n v="160879"/>
    <n v="163407.35330000901"/>
    <n v="-1.54727021088664E-2"/>
    <n v="20.675073255713802"/>
    <n v="1.01571586906935"/>
    <n v="160879.0000000014"/>
    <n v="-8.659739592076221E-15"/>
  </r>
  <r>
    <d v="2014-09-02T00:00:00"/>
    <n v="28604"/>
    <x v="0"/>
    <d v="2014-09-01T00:00:00"/>
    <n v="1"/>
    <n v="4"/>
    <d v="2014-08-29T00:00:00"/>
    <d v="2014-09-03T00:00:00"/>
    <n v="1"/>
    <n v="0"/>
    <n v="0"/>
    <n v="0"/>
    <n v="1"/>
    <n v="1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1"/>
    <n v="0"/>
    <n v="0"/>
    <n v="0"/>
    <n v="8161.05"/>
    <x v="3"/>
    <n v="30"/>
    <n v="163221"/>
    <n v="3.5049411534054999"/>
    <n v="0.66666666666666596"/>
    <x v="20"/>
    <n v="3.2837988794377901"/>
    <n v="0.22114227396771099"/>
    <n v="8710.6430844806091"/>
    <x v="21"/>
    <x v="7"/>
    <n v="2014"/>
    <n v="3.2837988794377901"/>
    <n v="3.5049411534054999"/>
    <n v="0.22114227396771099"/>
    <n v="28604"/>
    <n v="174212.86168961201"/>
    <n v="-6.3094432770388398E-2"/>
    <n v="20.302048765456799"/>
    <n v="0.98512225199799397"/>
    <n v="176843.90067961553"/>
    <n v="-7.7033477701308195E-2"/>
  </r>
  <r>
    <d v="2014-09-03T00:00:00"/>
    <n v="5166"/>
    <x v="1"/>
    <d v="2014-09-01T00:00:00"/>
    <n v="2"/>
    <n v="1"/>
    <d v="2014-09-02T00:00:00"/>
    <d v="2014-09-04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1"/>
    <n v="0"/>
    <n v="1"/>
    <n v="8161.05"/>
    <x v="3"/>
    <n v="30"/>
    <n v="163221"/>
    <n v="0.63300678221552298"/>
    <n v="0.66666666666666596"/>
    <x v="0"/>
    <n v="1.20699673060808"/>
    <n v="-0.57398994839256001"/>
    <n v="4280.0447333418797"/>
    <x v="22"/>
    <x v="7"/>
    <n v="2014"/>
    <n v="4.4907956100458701"/>
    <n v="4.1379479356210203"/>
    <n v="-0.35284767442484899"/>
    <n v="33770"/>
    <n v="150396.51292281799"/>
    <n v="8.5271173034199496E-2"/>
    <n v="20.302048765456799"/>
    <n v="0.98512225199799397"/>
    <n v="152667.86697568648"/>
    <n v="6.9124782007953245E-2"/>
  </r>
  <r>
    <d v="2014-09-04T00:00:00"/>
    <n v="8799"/>
    <x v="2"/>
    <d v="2014-09-01T00:00:00"/>
    <n v="3"/>
    <n v="2"/>
    <d v="2014-09-03T00:00:00"/>
    <d v="2014-09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1.0781700884077401"/>
    <n v="0.66666666666666596"/>
    <x v="1"/>
    <n v="0.38695640178351698"/>
    <n v="0.691213686624224"/>
    <n v="22738.995813080201"/>
    <x v="1"/>
    <x v="7"/>
    <n v="2014"/>
    <n v="4.87775201182939"/>
    <n v="5.2161180240287699"/>
    <n v="0.33836601219937501"/>
    <n v="42569"/>
    <n v="174543.518804411"/>
    <n v="-6.4869316729538107E-2"/>
    <n v="20.302048765456799"/>
    <n v="0.98512225199799397"/>
    <n v="177179.5515230805"/>
    <n v="-7.8781955384180868E-2"/>
  </r>
  <r>
    <d v="2014-09-05T00:00:00"/>
    <n v="5089"/>
    <x v="3"/>
    <d v="2014-09-01T00:00:00"/>
    <n v="4"/>
    <n v="3"/>
    <d v="2014-09-04T00:00:00"/>
    <d v="2014-09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1"/>
    <n v="0"/>
    <n v="8161.05"/>
    <x v="3"/>
    <n v="30"/>
    <n v="163221"/>
    <n v="0.62357172177599696"/>
    <n v="0.66666666666666596"/>
    <x v="2"/>
    <n v="0.85632838659571797"/>
    <n v="-0.23275666481972099"/>
    <n v="5942.8136211051096"/>
    <x v="2"/>
    <x v="7"/>
    <n v="2014"/>
    <n v="5.7340803984251103"/>
    <n v="5.8396897458047601"/>
    <n v="0.105609347379653"/>
    <n v="47658"/>
    <n v="166227.177467164"/>
    <n v="-1.80847531250307E-2"/>
    <n v="20.302048765456799"/>
    <n v="0.98512225199799397"/>
    <n v="168737.61315413163"/>
    <n v="-3.2693440727364909E-2"/>
  </r>
  <r>
    <d v="2014-09-08T00:00:00"/>
    <n v="12232"/>
    <x v="4"/>
    <d v="2014-09-01T00:00:00"/>
    <n v="0"/>
    <n v="4"/>
    <d v="2014-09-05T00:00:00"/>
    <d v="2014-09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1.4988267441076799"/>
    <n v="0.66666666666666596"/>
    <x v="3"/>
    <n v="1.65790883520114"/>
    <n v="-0.159082091093458"/>
    <n v="7377.9690054646398"/>
    <x v="5"/>
    <x v="7"/>
    <n v="2014"/>
    <n v="7.3919892336262496"/>
    <n v="7.3385164899124398"/>
    <n v="-5.3472743713804498E-2"/>
    <n v="59890"/>
    <n v="162040.27930008201"/>
    <n v="7.2865876621397404E-3"/>
    <n v="20.302048765456799"/>
    <n v="0.98512225199799397"/>
    <n v="164487.48261592656"/>
    <n v="-7.6995683548988225E-3"/>
  </r>
  <r>
    <d v="2014-09-09T00:00:00"/>
    <n v="1682"/>
    <x v="5"/>
    <d v="2014-09-01T00:00:00"/>
    <n v="1"/>
    <n v="0"/>
    <d v="2014-09-08T00:00:00"/>
    <d v="2014-09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206100930640052"/>
    <n v="0.66666666666666596"/>
    <x v="4"/>
    <n v="0.25835290223816099"/>
    <n v="-5.2251971598109001E-2"/>
    <n v="6510.4745695848796"/>
    <x v="23"/>
    <x v="7"/>
    <n v="2014"/>
    <n v="7.6503421358644097"/>
    <n v="7.5446174205525001"/>
    <n v="-0.10572471531191401"/>
    <n v="61572"/>
    <n v="160965.35006285101"/>
    <n v="1.4013263949462101E-2"/>
    <n v="20.302048765456799"/>
    <n v="0.98512225199799397"/>
    <n v="163396.31932624293"/>
    <n v="-1.0729698622701234E-3"/>
  </r>
  <r>
    <d v="2014-09-10T00:00:00"/>
    <n v="7053"/>
    <x v="6"/>
    <d v="2014-09-01T00:00:00"/>
    <n v="2"/>
    <n v="1"/>
    <d v="2014-09-09T00:00:00"/>
    <d v="2014-09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86422702961015996"/>
    <n v="0.66666666666666596"/>
    <x v="5"/>
    <n v="0.84196187395705202"/>
    <n v="2.22651556531074E-2"/>
    <n v="8376.8638677809795"/>
    <x v="24"/>
    <x v="7"/>
    <n v="2014"/>
    <n v="8.4923040098214599"/>
    <n v="8.4088444501626594"/>
    <n v="-8.3459559658805901E-2"/>
    <n v="68625"/>
    <n v="161616.9179074"/>
    <n v="9.9252115024188702E-3"/>
    <n v="20.302048765456799"/>
    <n v="0.98512225199799397"/>
    <n v="164057.72743394418"/>
    <n v="-5.100201295187845E-3"/>
  </r>
  <r>
    <d v="2014-09-11T00:00:00"/>
    <n v="2756"/>
    <x v="7"/>
    <d v="2014-09-01T00:00:00"/>
    <n v="3"/>
    <n v="2"/>
    <d v="2014-09-10T00:00:00"/>
    <d v="2014-09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33770164378358097"/>
    <n v="0.66666666666666596"/>
    <x v="6"/>
    <n v="0.38695640178351698"/>
    <n v="-4.92547579999352E-2"/>
    <n v="7122.2493988918304"/>
    <x v="6"/>
    <x v="7"/>
    <n v="2014"/>
    <n v="8.8792604116049798"/>
    <n v="8.7465460939462396"/>
    <n v="-0.13271431765874001"/>
    <n v="71381"/>
    <n v="160781.40901624301"/>
    <n v="1.5173339994240099E-2"/>
    <n v="20.302048765456799"/>
    <n v="0.98512225199799397"/>
    <n v="163209.60032133252"/>
    <n v="6.9846863450573338E-5"/>
  </r>
  <r>
    <d v="2014-09-12T00:00:00"/>
    <n v="7633"/>
    <x v="8"/>
    <d v="2014-09-01T00:00:00"/>
    <n v="4"/>
    <n v="3"/>
    <d v="2014-09-11T00:00:00"/>
    <d v="2014-09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93529631603776398"/>
    <n v="0.66666666666666596"/>
    <x v="7"/>
    <n v="0.74596264361641595"/>
    <n v="0.18933367242134799"/>
    <n v="10232.415879427001"/>
    <x v="7"/>
    <x v="7"/>
    <n v="2014"/>
    <n v="9.6252230552214009"/>
    <n v="9.6818424099840001"/>
    <n v="5.6619354762606301E-2"/>
    <n v="79014"/>
    <n v="164181.13023809201"/>
    <n v="-5.8479938388814601E-3"/>
    <n v="20.302048765456799"/>
    <n v="0.98512225199799397"/>
    <n v="166660.66562307975"/>
    <n v="-2.0638736862235496E-2"/>
  </r>
  <r>
    <d v="2014-09-15T00:00:00"/>
    <n v="17639"/>
    <x v="9"/>
    <d v="2014-09-01T00:00:00"/>
    <n v="0"/>
    <n v="4"/>
    <d v="2014-09-12T00:00:00"/>
    <d v="2014-09-1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1"/>
    <n v="0"/>
    <n v="0"/>
    <n v="0"/>
    <n v="0"/>
    <n v="8161.05"/>
    <x v="3"/>
    <n v="30"/>
    <n v="163221"/>
    <n v="2.1613640401663998"/>
    <n v="0.66666666666666596"/>
    <x v="8"/>
    <n v="1.76310457984943"/>
    <n v="0.39825946031696702"/>
    <n v="10004.511474586599"/>
    <x v="10"/>
    <x v="7"/>
    <n v="2014"/>
    <n v="11.3883276350708"/>
    <n v="11.843206450150401"/>
    <n v="0.45487881507957401"/>
    <n v="96653"/>
    <n v="169740.46251067199"/>
    <n v="-3.8408417263873298E-2"/>
    <n v="20.302048765456799"/>
    <n v="0.98512225199799397"/>
    <n v="172303.95736814497"/>
    <n v="-5.271473451267461E-2"/>
  </r>
  <r>
    <d v="2014-09-16T00:00:00"/>
    <n v="10095"/>
    <x v="10"/>
    <d v="2014-09-01T00:00:00"/>
    <n v="1"/>
    <n v="0"/>
    <d v="2014-09-15T00:00:00"/>
    <d v="2014-09-17T00:00:00"/>
    <n v="0"/>
    <n v="0"/>
    <n v="0"/>
    <n v="0"/>
    <n v="0"/>
    <n v="1"/>
    <n v="0"/>
    <n v="0"/>
    <n v="0"/>
    <n v="1"/>
    <n v="0"/>
    <n v="1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1.23697318359769"/>
    <n v="0.66666666666666596"/>
    <x v="9"/>
    <n v="1.1659835349416501"/>
    <n v="7.0989648656043597E-2"/>
    <n v="8657.9267180690895"/>
    <x v="25"/>
    <x v="7"/>
    <n v="2014"/>
    <n v="12.554311170012401"/>
    <n v="13.0801796337481"/>
    <n v="0.52586846373561702"/>
    <n v="106748"/>
    <n v="170057.91644703"/>
    <n v="-4.0203458856086803E-2"/>
    <n v="20.302048765456799"/>
    <n v="0.98512225199799397"/>
    <n v="172626.20563298123"/>
    <n v="-5.4483069928429884E-2"/>
  </r>
  <r>
    <d v="2014-09-17T00:00:00"/>
    <n v="6992"/>
    <x v="11"/>
    <d v="2014-09-01T00:00:00"/>
    <n v="2"/>
    <n v="1"/>
    <d v="2014-09-16T00:00:00"/>
    <d v="2014-09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85675250121001501"/>
    <n v="0.66666666666666596"/>
    <x v="10"/>
    <n v="0.84196187395705202"/>
    <n v="1.4790627252963E-2"/>
    <n v="8304.4140314085598"/>
    <x v="26"/>
    <x v="7"/>
    <n v="2014"/>
    <n v="13.396273043969501"/>
    <n v="13.9369321349581"/>
    <n v="0.540659090988581"/>
    <n v="113740"/>
    <n v="169808.423024344"/>
    <n v="-3.8793264238723001E-2"/>
    <n v="20.302048765456799"/>
    <n v="0.98512225199799397"/>
    <n v="172372.94425127914"/>
    <n v="-5.3093855831213066E-2"/>
  </r>
  <r>
    <d v="2014-09-18T00:00:00"/>
    <n v="2234"/>
    <x v="12"/>
    <d v="2014-09-01T00:00:00"/>
    <n v="3"/>
    <n v="2"/>
    <d v="2014-09-17T00:00:00"/>
    <d v="2014-09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27373928599873698"/>
    <n v="0.66666666666666596"/>
    <x v="11"/>
    <n v="0.38695640178351698"/>
    <n v="-0.113217115784779"/>
    <n v="5773.2602166633997"/>
    <x v="19"/>
    <x v="7"/>
    <n v="2014"/>
    <n v="13.783229445752999"/>
    <n v="14.2106714209568"/>
    <n v="0.427441975203802"/>
    <n v="115974"/>
    <n v="168282.76777433199"/>
    <n v="-3.0078942967708001E-2"/>
    <n v="20.302048765456799"/>
    <n v="0.98512225199799397"/>
    <n v="170824.24788702838"/>
    <n v="-4.4509184036078175E-2"/>
  </r>
  <r>
    <d v="2014-09-22T00:00:00"/>
    <n v="11907"/>
    <x v="13"/>
    <d v="2014-09-01T00:00:00"/>
    <n v="0"/>
    <n v="3"/>
    <d v="2014-09-18T00:00:00"/>
    <d v="2014-09-23T00:00:00"/>
    <n v="0"/>
    <n v="0"/>
    <n v="0"/>
    <n v="0"/>
    <n v="1"/>
    <n v="0"/>
    <n v="0"/>
    <n v="0"/>
    <n v="1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1.4590034370577301"/>
    <n v="0.66666666666666596"/>
    <x v="12"/>
    <n v="2.14551857657939"/>
    <n v="-0.68651513952166299"/>
    <n v="5549.7072502552501"/>
    <x v="14"/>
    <x v="7"/>
    <n v="2014"/>
    <n v="15.9287480223324"/>
    <n v="15.669674858014501"/>
    <n v="-0.25907316431786098"/>
    <n v="127881"/>
    <n v="160566.291614015"/>
    <n v="1.6533410339739801E-2"/>
    <n v="20.302048765456799"/>
    <n v="0.98512225199799397"/>
    <n v="162991.23412181603"/>
    <n v="1.4096824250822149E-3"/>
  </r>
  <r>
    <d v="2014-09-23T00:00:00"/>
    <n v="1963"/>
    <x v="14"/>
    <d v="2014-09-01T00:00:00"/>
    <n v="1"/>
    <n v="0"/>
    <d v="2014-09-22T00:00:00"/>
    <d v="2014-09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240532774581702"/>
    <n v="0.66666666666666596"/>
    <x v="13"/>
    <n v="0.25835290223816099"/>
    <n v="-1.7820127656459499E-2"/>
    <n v="7598.1341142063702"/>
    <x v="27"/>
    <x v="7"/>
    <n v="2014"/>
    <n v="16.187100924570601"/>
    <n v="15.910207632596199"/>
    <n v="-0.276893291974319"/>
    <n v="129844"/>
    <n v="160428.97440999799"/>
    <n v="1.7403499587712999E-2"/>
    <n v="20.302048765456799"/>
    <n v="0.98512225199799397"/>
    <n v="162851.8430932014"/>
    <n v="2.2668267044869683E-3"/>
  </r>
  <r>
    <d v="2014-09-24T00:00:00"/>
    <n v="6621"/>
    <x v="15"/>
    <d v="2014-09-01T00:00:00"/>
    <n v="2"/>
    <n v="1"/>
    <d v="2014-09-23T00:00:00"/>
    <d v="2014-09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81129266454684101"/>
    <n v="0.66666666666666596"/>
    <x v="14"/>
    <n v="0.84196187395705202"/>
    <n v="-3.06692094102115E-2"/>
    <n v="7863.7765019960098"/>
    <x v="28"/>
    <x v="7"/>
    <n v="2014"/>
    <n v="17.029062798527601"/>
    <n v="16.721500297143098"/>
    <n v="-0.30756250138453101"/>
    <n v="136465"/>
    <n v="160273.05978553099"/>
    <n v="1.8393236008677798E-2"/>
    <n v="20.302048765456799"/>
    <n v="0.98512225199799397"/>
    <n v="162693.57377774344"/>
    <n v="3.2418380763894472E-3"/>
  </r>
  <r>
    <d v="2014-09-25T00:00:00"/>
    <n v="1965"/>
    <x v="16"/>
    <d v="2014-09-01T00:00:00"/>
    <n v="3"/>
    <n v="2"/>
    <d v="2014-09-24T00:00:00"/>
    <d v="2014-09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24077784108662401"/>
    <n v="0.66666666666666596"/>
    <x v="15"/>
    <n v="0.38695640178351698"/>
    <n v="-0.146178560696892"/>
    <n v="5078.0914618368797"/>
    <x v="15"/>
    <x v="7"/>
    <n v="2014"/>
    <n v="17.416019200311101"/>
    <n v="16.962278138229699"/>
    <n v="-0.45374106208142301"/>
    <n v="138430"/>
    <n v="158968.589099312"/>
    <n v="2.6750007185578399E-2"/>
    <n v="20.302048765456799"/>
    <n v="0.98512225199799397"/>
    <n v="161369.4024035066"/>
    <n v="1.1474279317608582E-2"/>
  </r>
  <r>
    <d v="2014-09-26T00:00:00"/>
    <n v="7083"/>
    <x v="17"/>
    <d v="2014-09-01T00:00:00"/>
    <n v="4"/>
    <n v="3"/>
    <d v="2014-09-25T00:00:00"/>
    <d v="2014-09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86790302718400203"/>
    <n v="0.66666666666666596"/>
    <x v="16"/>
    <n v="0.74596264361641595"/>
    <n v="0.12194038356758501"/>
    <n v="9495.1135430344202"/>
    <x v="16"/>
    <x v="7"/>
    <n v="2014"/>
    <n v="18.161981843927599"/>
    <n v="17.830181165413698"/>
    <n v="-0.33180067851383999"/>
    <n v="145513"/>
    <n v="160239.12065373099"/>
    <n v="1.86089347851075E-2"/>
    <n v="20.302048765456799"/>
    <n v="0.98512225199799397"/>
    <n v="162659.12208229976"/>
    <n v="3.4543277407825812E-3"/>
  </r>
  <r>
    <d v="2014-09-29T00:00:00"/>
    <n v="13684"/>
    <x v="18"/>
    <d v="2014-09-01T00:00:00"/>
    <n v="0"/>
    <n v="4"/>
    <d v="2014-09-26T00:00:00"/>
    <d v="2014-09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1.67674502668161"/>
    <n v="0.66666666666666596"/>
    <x v="17"/>
    <n v="1.65790883520114"/>
    <n v="1.8836191480475498E-2"/>
    <n v="8253.7710816528906"/>
    <x v="20"/>
    <x v="7"/>
    <n v="2014"/>
    <n v="19.819890679128701"/>
    <n v="19.5069261920953"/>
    <n v="-0.31296448703336499"/>
    <n v="159197"/>
    <n v="160643.671125433"/>
    <n v="1.6043762300191802E-2"/>
    <n v="20.302048765456799"/>
    <n v="0.98512225199799397"/>
    <n v="163069.78225252882"/>
    <n v="9.2731924567734936E-4"/>
  </r>
  <r>
    <d v="2014-09-30T00:00:00"/>
    <n v="4024"/>
    <x v="19"/>
    <d v="2014-09-01T00:00:00"/>
    <n v="1"/>
    <n v="0"/>
    <d v="2014-09-29T00:00:00"/>
    <d v="2014-10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49307380790462002"/>
    <n v="0.66666666666666596"/>
    <x v="18"/>
    <n v="0.48215808632814799"/>
    <n v="1.09157215764714E-2"/>
    <n v="8345.8104594793203"/>
    <x v="29"/>
    <x v="7"/>
    <n v="2014"/>
    <n v="20.302048765456799"/>
    <n v="20"/>
    <n v="-0.30204876545689102"/>
    <n v="163221"/>
    <n v="160792.63909336401"/>
    <n v="1.51024382728446E-2"/>
    <n v="20.302048765456799"/>
    <n v="0.98512225199799397"/>
    <n v="163221.00000000084"/>
    <n v="-5.2180482157382357E-15"/>
  </r>
  <r>
    <d v="2014-10-01T00:00:00"/>
    <n v="19568"/>
    <x v="0"/>
    <d v="2014-10-01T00:00:00"/>
    <n v="2"/>
    <n v="1"/>
    <d v="2014-09-30T00:00:00"/>
    <d v="2014-10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1"/>
    <n v="0"/>
    <n v="1"/>
    <n v="7662.2272727272702"/>
    <x v="2"/>
    <n v="31"/>
    <n v="168569"/>
    <n v="2.5538266229259201"/>
    <n v="0.70967741935483797"/>
    <x v="21"/>
    <n v="2.6452188259009102"/>
    <n v="-9.1392202974994702E-2"/>
    <n v="7397.4976317263499"/>
    <x v="0"/>
    <x v="8"/>
    <n v="2014"/>
    <n v="2.6452188259009102"/>
    <n v="2.5538266229259201"/>
    <n v="-9.1392202974994896E-2"/>
    <n v="19568"/>
    <n v="162744.947897979"/>
    <n v="3.5786377256215599E-2"/>
    <n v="21.7232878847846"/>
    <n v="1.0127380402397099"/>
    <n v="160697.97068100583"/>
    <n v="4.8980265809445589E-2"/>
  </r>
  <r>
    <d v="2014-10-02T00:00:00"/>
    <n v="6586"/>
    <x v="1"/>
    <d v="2014-10-01T00:00:00"/>
    <n v="3"/>
    <n v="2"/>
    <d v="2014-10-01T00:00:00"/>
    <d v="2014-10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859541196779953"/>
    <n v="0.70967741935483797"/>
    <x v="19"/>
    <n v="0.67501226301569595"/>
    <n v="0.184528933764257"/>
    <n v="9756.8597799635099"/>
    <x v="21"/>
    <x v="8"/>
    <n v="2014"/>
    <n v="3.3202310889166098"/>
    <n v="3.4133678197058699"/>
    <n v="9.3136730789262295E-2"/>
    <n v="26154"/>
    <n v="173297.57615990099"/>
    <n v="-2.7285875917494401E-2"/>
    <n v="21.7232878847846"/>
    <n v="1.0127380402397099"/>
    <n v="171117.86984804401"/>
    <n v="-1.4895404263198575E-2"/>
  </r>
  <r>
    <d v="2014-10-03T00:00:00"/>
    <n v="8886"/>
    <x v="2"/>
    <d v="2014-10-01T00:00:00"/>
    <n v="4"/>
    <n v="3"/>
    <d v="2014-10-02T00:00:00"/>
    <d v="2014-10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1"/>
    <n v="0"/>
    <n v="7662.2272727272702"/>
    <x v="2"/>
    <n v="31"/>
    <n v="168569"/>
    <n v="1.1597150128434"/>
    <n v="0.70967741935483797"/>
    <x v="20"/>
    <n v="0.90652234273989796"/>
    <n v="0.25319267010350599"/>
    <n v="9802.2956313935993"/>
    <x v="22"/>
    <x v="8"/>
    <n v="2014"/>
    <n v="4.2267534316565101"/>
    <n v="4.5730828325492796"/>
    <n v="0.34632940089276898"/>
    <n v="35040"/>
    <n v="182381.114125666"/>
    <n v="-7.5732151280475904E-2"/>
    <n v="21.7232878847846"/>
    <n v="1.0127380402397099"/>
    <n v="180087.15667725701"/>
    <n v="-6.3958790231217089E-2"/>
  </r>
  <r>
    <d v="2014-10-06T00:00:00"/>
    <n v="11420"/>
    <x v="3"/>
    <d v="2014-10-01T00:00:00"/>
    <n v="0"/>
    <n v="4"/>
    <d v="2014-10-03T00:00:00"/>
    <d v="2014-10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1"/>
    <n v="0"/>
    <n v="0"/>
    <n v="0"/>
    <n v="7662.2272727272702"/>
    <x v="2"/>
    <n v="31"/>
    <n v="168569"/>
    <n v="1.4904282519324401"/>
    <n v="0.70967741935483797"/>
    <x v="0"/>
    <n v="1.7081027913453199"/>
    <n v="-0.21767453941287601"/>
    <n v="6685.7803042435598"/>
    <x v="3"/>
    <x v="8"/>
    <n v="2014"/>
    <n v="5.9348562230018302"/>
    <n v="6.0635110844817204"/>
    <n v="0.128654861479891"/>
    <n v="46460"/>
    <n v="172223.21175002499"/>
    <n v="-2.1217881799401199E-2"/>
    <n v="21.7232878847846"/>
    <n v="1.0127380402397099"/>
    <n v="170057.01860400249"/>
    <n v="-8.7501157918539185E-3"/>
  </r>
  <r>
    <d v="2014-10-07T00:00:00"/>
    <n v="1666"/>
    <x v="4"/>
    <d v="2014-10-01T00:00:00"/>
    <n v="1"/>
    <n v="0"/>
    <d v="2014-10-06T00:00:00"/>
    <d v="2014-10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217430251113787"/>
    <n v="0.70967741935483797"/>
    <x v="1"/>
    <n v="0.30854685838234103"/>
    <n v="-9.1116607268553806E-2"/>
    <n v="5399.5040128898199"/>
    <x v="4"/>
    <x v="8"/>
    <n v="2014"/>
    <n v="6.2434030813841703"/>
    <n v="6.2809413355955099"/>
    <n v="3.7538254211338697E-2"/>
    <n v="48126"/>
    <n v="169582.515528577"/>
    <n v="-5.97653316686797E-3"/>
    <n v="21.7232878847846"/>
    <n v="1.0127380402397099"/>
    <n v="167449.53659333091"/>
    <n v="6.685377752867927E-3"/>
  </r>
  <r>
    <d v="2014-10-08T00:00:00"/>
    <n v="7227"/>
    <x v="5"/>
    <d v="2014-10-01T00:00:00"/>
    <n v="2"/>
    <n v="1"/>
    <d v="2014-10-07T00:00:00"/>
    <d v="2014-10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94319833421328902"/>
    <n v="0.70967741935483797"/>
    <x v="2"/>
    <n v="0.89215583010123201"/>
    <n v="5.1042504112056901E-2"/>
    <n v="8100.6027827895796"/>
    <x v="5"/>
    <x v="8"/>
    <n v="2014"/>
    <n v="7.1355589114853997"/>
    <n v="7.2241396698087996"/>
    <n v="8.8580758323394598E-2"/>
    <n v="55353"/>
    <n v="170661.61391224401"/>
    <n v="-1.22617726638915E-2"/>
    <n v="21.7232878847846"/>
    <n v="1.0127380402397099"/>
    <n v="168515.06226807693"/>
    <n v="3.2007662221467115E-4"/>
  </r>
  <r>
    <d v="2014-10-09T00:00:00"/>
    <n v="1885"/>
    <x v="6"/>
    <d v="2014-10-01T00:00:00"/>
    <n v="3"/>
    <n v="2"/>
    <d v="2014-10-08T00:00:00"/>
    <d v="2014-10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24601201881722001"/>
    <n v="0.70967741935483797"/>
    <x v="3"/>
    <n v="0.43715035792769602"/>
    <n v="-0.19113833911047601"/>
    <n v="4312.0175148335802"/>
    <x v="23"/>
    <x v="8"/>
    <n v="2014"/>
    <n v="7.5727092694131004"/>
    <n v="7.4701516886260197"/>
    <n v="-0.10255758078708101"/>
    <n v="57238"/>
    <n v="166286.06159306399"/>
    <n v="1.37289823636692E-2"/>
    <n v="21.7232878847846"/>
    <n v="1.0127380402397099"/>
    <n v="164194.54487332757"/>
    <n v="2.6641902933177475E-2"/>
  </r>
  <r>
    <d v="2014-10-10T00:00:00"/>
    <n v="6998"/>
    <x v="7"/>
    <d v="2014-10-01T00:00:00"/>
    <n v="4"/>
    <n v="3"/>
    <d v="2014-10-09T00:00:00"/>
    <d v="2014-10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91331146296175403"/>
    <n v="0.70967741935483797"/>
    <x v="4"/>
    <n v="0.79615659976059605"/>
    <n v="0.117154863201158"/>
    <n v="8789.7280536320195"/>
    <x v="24"/>
    <x v="8"/>
    <n v="2014"/>
    <n v="8.3688658691736997"/>
    <n v="8.3834631515877707"/>
    <n v="1.4597282414076301E-2"/>
    <n v="64236"/>
    <n v="168863.02422475399"/>
    <n v="-1.7411995675454799E-3"/>
    <n v="21.7232878847846"/>
    <n v="1.0127380402397099"/>
    <n v="166739.09492407882"/>
    <n v="1.0974661202007852E-2"/>
  </r>
  <r>
    <d v="2014-10-14T00:00:00"/>
    <n v="14154"/>
    <x v="8"/>
    <d v="2014-10-01T00:00:00"/>
    <n v="1"/>
    <n v="4"/>
    <d v="2014-10-10T00:00:00"/>
    <d v="2014-10-15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1.8472435619835199"/>
    <n v="0.70967741935483797"/>
    <x v="5"/>
    <n v="1.7081027913453199"/>
    <n v="0.13914077063819999"/>
    <n v="8286.3865522122105"/>
    <x v="9"/>
    <x v="8"/>
    <n v="2014"/>
    <n v="10.076968660519"/>
    <n v="10.2307067135712"/>
    <n v="0.153738053052276"/>
    <n v="78390"/>
    <n v="171140.752551588"/>
    <n v="-1.5027119568225E-2"/>
    <n v="21.7232878847846"/>
    <n v="1.0127380402397099"/>
    <n v="168988.17438622224"/>
    <n v="-2.4804953822639142E-3"/>
  </r>
  <r>
    <d v="2014-10-15T00:00:00"/>
    <n v="6681"/>
    <x v="9"/>
    <d v="2014-10-01T00:00:00"/>
    <n v="2"/>
    <n v="1"/>
    <d v="2014-10-14T00:00:00"/>
    <d v="2014-10-1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87193968048692205"/>
    <n v="0.70967741935483797"/>
    <x v="6"/>
    <n v="0.89215583010123201"/>
    <n v="-2.0216149614310199E-2"/>
    <n v="7488.6020744177704"/>
    <x v="10"/>
    <x v="8"/>
    <n v="2014"/>
    <n v="10.969124490620199"/>
    <n v="11.102646394058199"/>
    <n v="0.13352190343796599"/>
    <n v="85071"/>
    <n v="170620.90977273299"/>
    <n v="-1.20261331126805E-2"/>
    <n v="21.7232878847846"/>
    <n v="1.0127380402397099"/>
    <n v="168474.87009804556"/>
    <n v="5.5871775950722125E-4"/>
  </r>
  <r>
    <d v="2014-10-16T00:00:00"/>
    <n v="13836"/>
    <x v="10"/>
    <d v="2014-10-01T00:00:00"/>
    <n v="3"/>
    <n v="2"/>
    <d v="2014-10-15T00:00:00"/>
    <d v="2014-10-17T00:00:00"/>
    <n v="0"/>
    <n v="0"/>
    <n v="0"/>
    <n v="0"/>
    <n v="0"/>
    <n v="0"/>
    <n v="0"/>
    <n v="1"/>
    <n v="0"/>
    <n v="1"/>
    <n v="0"/>
    <n v="1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1.8057412691538699"/>
    <n v="0.70967741935483797"/>
    <x v="7"/>
    <n v="1.3447809906311901"/>
    <n v="0.46096027852268701"/>
    <n v="10288.664173863601"/>
    <x v="25"/>
    <x v="8"/>
    <n v="2014"/>
    <n v="12.3139054812514"/>
    <n v="12.908387663212"/>
    <n v="0.59448218196065294"/>
    <n v="98907"/>
    <n v="176707.05718124899"/>
    <n v="-4.6053945502030597E-2"/>
    <n v="21.7232878847846"/>
    <n v="1.0127380402397099"/>
    <n v="174484.46701915574"/>
    <n v="-3.3902542273326342E-2"/>
  </r>
  <r>
    <d v="2014-10-17T00:00:00"/>
    <n v="5300"/>
    <x v="11"/>
    <d v="2014-10-01T00:00:00"/>
    <n v="4"/>
    <n v="3"/>
    <d v="2014-10-16T00:00:00"/>
    <d v="2014-10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691704880494041"/>
    <n v="0.70967741935483797"/>
    <x v="8"/>
    <n v="0.79615659976059605"/>
    <n v="-0.104451719266555"/>
    <n v="6656.9818068376298"/>
    <x v="26"/>
    <x v="8"/>
    <n v="2014"/>
    <n v="13.110062081012"/>
    <n v="13.600092543706101"/>
    <n v="0.490030462694099"/>
    <n v="104207"/>
    <n v="174869.80502711801"/>
    <n v="-3.60314064863387E-2"/>
    <n v="21.7232878847846"/>
    <n v="1.0127380402397099"/>
    <n v="172670.32349819568"/>
    <n v="-2.3752335752347919E-2"/>
  </r>
  <r>
    <d v="2014-10-20T00:00:00"/>
    <n v="11484"/>
    <x v="12"/>
    <d v="2014-10-01T00:00:00"/>
    <n v="0"/>
    <n v="4"/>
    <d v="2014-10-17T00:00:00"/>
    <d v="2014-10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1"/>
    <n v="0"/>
    <n v="0"/>
    <n v="0"/>
    <n v="0"/>
    <n v="7662.2272727272702"/>
    <x v="2"/>
    <n v="31"/>
    <n v="168569"/>
    <n v="1.49878091464029"/>
    <n v="0.70967741935483797"/>
    <x v="9"/>
    <n v="1.81329853599361"/>
    <n v="-0.31451762135331601"/>
    <n v="6333.2097677491602"/>
    <x v="12"/>
    <x v="8"/>
    <n v="2014"/>
    <n v="14.923360617005599"/>
    <n v="15.0988734583464"/>
    <n v="0.17551284134078299"/>
    <n v="115691"/>
    <n v="170551.53093999799"/>
    <n v="-1.16242342069408E-2"/>
    <n v="21.7232878847846"/>
    <n v="1.0127380402397099"/>
    <n v="168406.36390001781"/>
    <n v="9.6573606968175518E-4"/>
  </r>
  <r>
    <d v="2014-10-21T00:00:00"/>
    <n v="2688"/>
    <x v="13"/>
    <d v="2014-10-01T00:00:00"/>
    <n v="1"/>
    <n v="0"/>
    <d v="2014-10-20T00:00:00"/>
    <d v="2014-10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35081183372980701"/>
    <n v="0.70967741935483797"/>
    <x v="10"/>
    <n v="0.30854685838234103"/>
    <n v="4.2264975347466698E-2"/>
    <n v="8711.8047939062708"/>
    <x v="13"/>
    <x v="8"/>
    <n v="2014"/>
    <n v="15.231907475387899"/>
    <n v="15.4496852920762"/>
    <n v="0.217777816688249"/>
    <n v="118379"/>
    <n v="170979.11106722101"/>
    <n v="-1.4095938692029001E-2"/>
    <n v="21.7232878847846"/>
    <n v="1.0127380402397099"/>
    <n v="168828.56599990293"/>
    <n v="-1.537453086600804E-3"/>
  </r>
  <r>
    <d v="2014-10-22T00:00:00"/>
    <n v="8858"/>
    <x v="14"/>
    <d v="2014-10-01T00:00:00"/>
    <n v="2"/>
    <n v="1"/>
    <d v="2014-10-21T00:00:00"/>
    <d v="2014-10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1.1560607229087101"/>
    <n v="0.70967741935483797"/>
    <x v="11"/>
    <n v="0.89215583010123201"/>
    <n v="0.26390489280748702"/>
    <n v="9928.7587449771909"/>
    <x v="14"/>
    <x v="8"/>
    <n v="2014"/>
    <n v="16.124063305489202"/>
    <n v="16.605746014984899"/>
    <n v="0.48168270949573899"/>
    <n v="127237"/>
    <n v="173604.751294113"/>
    <n v="-2.9006990053989101E-2"/>
    <n v="21.7232878847846"/>
    <n v="1.0127380402397099"/>
    <n v="171421.18138765925"/>
    <n v="-1.6638442020821209E-2"/>
  </r>
  <r>
    <d v="2014-10-23T00:00:00"/>
    <n v="2377"/>
    <x v="15"/>
    <d v="2014-10-01T00:00:00"/>
    <n v="3"/>
    <n v="2"/>
    <d v="2014-10-22T00:00:00"/>
    <d v="2014-10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31022311338383601"/>
    <n v="0.70967741935483797"/>
    <x v="12"/>
    <n v="0.43715035792769602"/>
    <n v="-0.12692724454385901"/>
    <n v="5437.4883993418698"/>
    <x v="27"/>
    <x v="8"/>
    <n v="2014"/>
    <n v="16.5612136634169"/>
    <n v="16.915969128368701"/>
    <n v="0.35475546495187499"/>
    <n v="129614"/>
    <n v="172179.89321029399"/>
    <n v="-2.0971631140951699E-2"/>
    <n v="21.7232878847846"/>
    <n v="1.0127380402397099"/>
    <n v="170014.2449172156"/>
    <n v="-8.5007283826089575E-3"/>
  </r>
  <r>
    <d v="2014-10-24T00:00:00"/>
    <n v="6835"/>
    <x v="16"/>
    <d v="2014-10-01T00:00:00"/>
    <n v="4"/>
    <n v="3"/>
    <d v="2014-10-23T00:00:00"/>
    <d v="2014-10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89203827512769196"/>
    <n v="0.70967741935483797"/>
    <x v="13"/>
    <n v="0.79615659976059605"/>
    <n v="9.5881675367096103E-2"/>
    <n v="8584.9944622141902"/>
    <x v="28"/>
    <x v="8"/>
    <n v="2014"/>
    <n v="17.357370263177501"/>
    <n v="17.808007403496401"/>
    <n v="0.45063714031897101"/>
    <n v="136449"/>
    <n v="172945.437844826"/>
    <n v="-2.53053095783469E-2"/>
    <n v="21.7232878847846"/>
    <n v="1.0127380402397099"/>
    <n v="170770.16066651448"/>
    <n v="-1.2889609390325352E-2"/>
  </r>
  <r>
    <d v="2014-10-27T00:00:00"/>
    <n v="13329"/>
    <x v="17"/>
    <d v="2014-10-01T00:00:00"/>
    <n v="0"/>
    <n v="4"/>
    <d v="2014-10-24T00:00:00"/>
    <d v="2014-10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1.7395725192650999"/>
    <n v="0.70967741935483797"/>
    <x v="14"/>
    <n v="1.7081027913453199"/>
    <n v="3.1469727919787999E-2"/>
    <n v="7803.3945424923304"/>
    <x v="17"/>
    <x v="8"/>
    <n v="2014"/>
    <n v="19.065473054522801"/>
    <n v="19.547579922761599"/>
    <n v="0.48210686823876198"/>
    <n v="149778"/>
    <n v="172831.588840032"/>
    <n v="-2.46632509059285E-2"/>
    <n v="21.7232878847846"/>
    <n v="1.0127380402397099"/>
    <n v="170657.74363439926"/>
    <n v="-1.223937214870241E-2"/>
  </r>
  <r>
    <d v="2014-10-28T00:00:00"/>
    <n v="1693"/>
    <x v="18"/>
    <d v="2014-10-01T00:00:00"/>
    <n v="1"/>
    <n v="0"/>
    <d v="2014-10-27T00:00:00"/>
    <d v="2014-10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22095403069366201"/>
    <n v="0.70967741935483797"/>
    <x v="15"/>
    <n v="0.30854685838234103"/>
    <n v="-8.7592827688678598E-2"/>
    <n v="5487.0109806857599"/>
    <x v="18"/>
    <x v="8"/>
    <n v="2014"/>
    <n v="19.374019912905101"/>
    <n v="19.768533953455201"/>
    <n v="0.39451404055008099"/>
    <n v="151471"/>
    <n v="172001.57814333"/>
    <n v="-1.9956666563082499E-2"/>
    <n v="21.7232878847846"/>
    <n v="1.0127380402397099"/>
    <n v="169838.17266567692"/>
    <n v="-7.4728351451075481E-3"/>
  </r>
  <r>
    <d v="2014-10-29T00:00:00"/>
    <n v="6579"/>
    <x v="19"/>
    <d v="2014-10-01T00:00:00"/>
    <n v="2"/>
    <n v="1"/>
    <d v="2014-10-28T00:00:00"/>
    <d v="2014-10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85862762429628203"/>
    <n v="0.70967741935483797"/>
    <x v="16"/>
    <n v="0.89215583010123201"/>
    <n v="-3.3528205804950202E-2"/>
    <n v="7374.2722717549004"/>
    <x v="20"/>
    <x v="8"/>
    <n v="2014"/>
    <n v="20.2661757430064"/>
    <n v="20.627161577751501"/>
    <n v="0.36098583474513202"/>
    <n v="158050"/>
    <n v="171571.59022465799"/>
    <n v="-1.7500509383438001E-2"/>
    <n v="21.7232878847846"/>
    <n v="1.0127380402397099"/>
    <n v="169413.59305911724"/>
    <n v="-4.9853913364703573E-3"/>
  </r>
  <r>
    <d v="2014-10-30T00:00:00"/>
    <n v="2333"/>
    <x v="20"/>
    <d v="2014-10-01T00:00:00"/>
    <n v="3"/>
    <n v="2"/>
    <d v="2014-10-29T00:00:00"/>
    <d v="2014-10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30448065777218802"/>
    <n v="0.70967741935483797"/>
    <x v="17"/>
    <n v="0.43715035792769602"/>
    <n v="-0.132669700155508"/>
    <n v="5336.8365316216205"/>
    <x v="29"/>
    <x v="8"/>
    <n v="2014"/>
    <n v="20.703326100934099"/>
    <n v="20.9316422355237"/>
    <n v="0.22831613458962599"/>
    <n v="160383"/>
    <n v="170427.97774608701"/>
    <n v="-1.0907702894049199E-2"/>
    <n v="21.7232878847846"/>
    <n v="1.0127380402397099"/>
    <n v="168284.36473636221"/>
    <n v="1.6913945872731873E-3"/>
  </r>
  <r>
    <d v="2014-10-31T00:00:00"/>
    <n v="8186"/>
    <x v="21"/>
    <d v="2014-10-01T00:00:00"/>
    <n v="4"/>
    <n v="3"/>
    <d v="2014-10-30T00:00:00"/>
    <d v="2014-11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1.0683577644762601"/>
    <n v="0.70967741935483797"/>
    <x v="18"/>
    <n v="1.0199617838505799"/>
    <n v="4.8395980625684197E-2"/>
    <n v="8025.7908968863703"/>
    <x v="30"/>
    <x v="8"/>
    <n v="2014"/>
    <n v="21.7232878847846"/>
    <n v="22"/>
    <n v="0.27671211521530698"/>
    <n v="168569"/>
    <n v="170716.23870516801"/>
    <n v="-1.2577823418877501E-2"/>
    <n v="21.7232878847846"/>
    <n v="1.0127380402397099"/>
    <n v="168569.0000000016"/>
    <n v="-9.5479180117763462E-15"/>
  </r>
  <r>
    <d v="2014-11-03T00:00:00"/>
    <n v="28022"/>
    <x v="0"/>
    <d v="2014-11-01T00:00:00"/>
    <n v="0"/>
    <n v="4"/>
    <d v="2014-10-31T00:00:00"/>
    <d v="2014-11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1"/>
    <n v="0"/>
    <n v="0"/>
    <n v="0"/>
    <n v="9085.2777777777701"/>
    <x v="4"/>
    <n v="30"/>
    <n v="163535"/>
    <n v="3.0843305714373002"/>
    <n v="0.6"/>
    <x v="1"/>
    <n v="3.2059982474143101"/>
    <n v="-0.12166767597700701"/>
    <n v="8740.4913657080597"/>
    <x v="22"/>
    <x v="9"/>
    <n v="2014"/>
    <n v="3.2059982474143101"/>
    <n v="3.0843305714373002"/>
    <n v="-0.12166767597700801"/>
    <n v="28022"/>
    <n v="157328.84458274499"/>
    <n v="3.9447028507165E-2"/>
    <n v="17.748475161441501"/>
    <n v="1.0141716308736699"/>
    <n v="155130.3939030641"/>
    <n v="5.4177688107900135E-2"/>
  </r>
  <r>
    <d v="2014-11-04T00:00:00"/>
    <n v="2829"/>
    <x v="1"/>
    <d v="2014-11-01T00:00:00"/>
    <n v="1"/>
    <n v="0"/>
    <d v="2014-11-03T00:00:00"/>
    <d v="2014-11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31138288439783501"/>
    <n v="0.6"/>
    <x v="2"/>
    <n v="0.41841417530268199"/>
    <n v="-0.107031290904847"/>
    <n v="6761.2432058581298"/>
    <x v="1"/>
    <x v="9"/>
    <n v="2014"/>
    <n v="3.6244124227169898"/>
    <n v="3.3957134558351401"/>
    <n v="-0.22869896688185501"/>
    <n v="30851"/>
    <n v="153216.00724006799"/>
    <n v="6.7349312554292107E-2"/>
    <n v="17.748475161441501"/>
    <n v="1.0141716308736699"/>
    <n v="151075.02771308902"/>
    <n v="8.2475393025074117E-2"/>
  </r>
  <r>
    <d v="2014-11-05T00:00:00"/>
    <n v="9350"/>
    <x v="2"/>
    <d v="2014-11-01T00:00:00"/>
    <n v="2"/>
    <n v="1"/>
    <d v="2014-11-04T00:00:00"/>
    <d v="2014-11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1"/>
    <n v="0"/>
    <n v="1"/>
    <n v="9085.2777777777701"/>
    <x v="4"/>
    <n v="30"/>
    <n v="163535"/>
    <n v="1.0291374935029101"/>
    <n v="0.6"/>
    <x v="3"/>
    <n v="0.89133419349660603"/>
    <n v="0.137803300006313"/>
    <n v="10489.892644330101"/>
    <x v="2"/>
    <x v="9"/>
    <n v="2014"/>
    <n v="4.5157466162136002"/>
    <n v="4.4248509493380599"/>
    <n v="-9.0895666875542E-2"/>
    <n v="40201"/>
    <n v="160243.26905364401"/>
    <n v="2.05420855789821E-2"/>
    <n v="17.748475161441501"/>
    <n v="1.0141716308736699"/>
    <n v="158004.09336593346"/>
    <n v="3.5004831306851614E-2"/>
  </r>
  <r>
    <d v="2014-11-06T00:00:00"/>
    <n v="2517"/>
    <x v="3"/>
    <d v="2014-11-01T00:00:00"/>
    <n v="3"/>
    <n v="2"/>
    <d v="2014-11-05T00:00:00"/>
    <d v="2014-11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27704161188736298"/>
    <n v="0.6"/>
    <x v="4"/>
    <n v="0.309155769760038"/>
    <n v="-3.2114157872675297E-2"/>
    <n v="8141.52684892036"/>
    <x v="3"/>
    <x v="9"/>
    <n v="2014"/>
    <n v="4.8249023859736404"/>
    <n v="4.7018925612254199"/>
    <n v="-0.12300982474821701"/>
    <n v="42718"/>
    <n v="159365.71115621299"/>
    <n v="2.6161768510541701E-2"/>
    <n v="17.748475161441501"/>
    <n v="1.0141716308736699"/>
    <n v="157138.7981134179"/>
    <n v="4.070415431054486E-2"/>
  </r>
  <r>
    <d v="2014-11-07T00:00:00"/>
    <n v="6730"/>
    <x v="4"/>
    <d v="2014-11-01T00:00:00"/>
    <n v="4"/>
    <n v="3"/>
    <d v="2014-11-06T00:00:00"/>
    <d v="2014-11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1"/>
    <n v="0"/>
    <n v="9085.2777777777701"/>
    <x v="4"/>
    <n v="30"/>
    <n v="163535"/>
    <n v="0.74075885895985505"/>
    <n v="0.6"/>
    <x v="5"/>
    <n v="0.77852775457223999"/>
    <n v="-3.7768895612384799E-2"/>
    <n v="8644.5216120750501"/>
    <x v="4"/>
    <x v="9"/>
    <n v="2014"/>
    <n v="5.6034301405458802"/>
    <n v="5.44265142018528"/>
    <n v="-0.16077872036060101"/>
    <n v="49448"/>
    <n v="158842.70485672299"/>
    <n v="2.95405139789621E-2"/>
    <n v="17.748475161441501"/>
    <n v="1.0141716308736699"/>
    <n v="156623.10009587527"/>
    <n v="4.413078211255983E-2"/>
  </r>
  <r>
    <d v="2014-11-10T00:00:00"/>
    <n v="13104"/>
    <x v="5"/>
    <d v="2014-11-01T00:00:00"/>
    <n v="0"/>
    <n v="4"/>
    <d v="2014-11-07T00:00:00"/>
    <d v="2014-11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1.44233344543981"/>
    <n v="0.6"/>
    <x v="6"/>
    <n v="1.5801082031776601"/>
    <n v="-0.137774757737847"/>
    <n v="8293.10294930899"/>
    <x v="24"/>
    <x v="9"/>
    <n v="2014"/>
    <n v="7.1835383437235398"/>
    <n v="6.88498486562509"/>
    <n v="-0.29855347809844901"/>
    <n v="62552"/>
    <n v="156738.35735612901"/>
    <n v="4.3362982479315103E-2"/>
    <n v="17.748475161441501"/>
    <n v="1.0141716308736699"/>
    <n v="154548.15791002318"/>
    <n v="5.8149137534262207E-2"/>
  </r>
  <r>
    <d v="2014-11-12T00:00:00"/>
    <n v="5091"/>
    <x v="6"/>
    <d v="2014-11-01T00:00:00"/>
    <n v="2"/>
    <n v="0"/>
    <d v="2014-11-10T00:00:00"/>
    <d v="2014-11-13T00:00:00"/>
    <n v="0"/>
    <n v="0"/>
    <n v="0"/>
    <n v="0"/>
    <n v="0"/>
    <n v="1"/>
    <n v="1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560357110098755"/>
    <n v="0.6"/>
    <x v="7"/>
    <n v="0.76416124193357404"/>
    <n v="-0.20380413183481799"/>
    <n v="6662.2065090845499"/>
    <x v="7"/>
    <x v="9"/>
    <n v="2014"/>
    <n v="7.9476995856571202"/>
    <n v="7.4453419757238501"/>
    <n v="-0.50235760993326894"/>
    <n v="67643"/>
    <n v="153198.291767004"/>
    <n v="6.7472738199433696E-2"/>
    <n v="17.748475161441501"/>
    <n v="1.0141716308736699"/>
    <n v="151057.55978899749"/>
    <n v="8.2600567812901593E-2"/>
  </r>
  <r>
    <d v="2014-11-13T00:00:00"/>
    <n v="6509"/>
    <x v="7"/>
    <d v="2014-11-01T00:00:00"/>
    <n v="3"/>
    <n v="2"/>
    <d v="2014-11-12T00:00:00"/>
    <d v="2014-11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71643379093160398"/>
    <n v="0.6"/>
    <x v="8"/>
    <n v="0.309155769760038"/>
    <n v="0.40727802117156597"/>
    <n v="21054.111346691501"/>
    <x v="8"/>
    <x v="9"/>
    <n v="2014"/>
    <n v="8.2568553554171498"/>
    <n v="8.1617757666554507"/>
    <n v="-9.5079588761702596E-2"/>
    <n v="74152"/>
    <n v="161651.85685665501"/>
    <n v="1.1649375268326601E-2"/>
    <n v="17.748475161441501"/>
    <n v="1.0141716308736699"/>
    <n v="159392.99812340277"/>
    <n v="2.5986096788207069E-2"/>
  </r>
  <r>
    <d v="2014-11-14T00:00:00"/>
    <n v="7031"/>
    <x v="8"/>
    <d v="2014-11-01T00:00:00"/>
    <n v="4"/>
    <n v="3"/>
    <d v="2014-11-13T00:00:00"/>
    <d v="2014-11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77388938147797104"/>
    <n v="0.6"/>
    <x v="9"/>
    <n v="1.4312615214394599"/>
    <n v="-0.65737213996149801"/>
    <n v="4912.4495381729203"/>
    <x v="9"/>
    <x v="9"/>
    <n v="2014"/>
    <n v="9.6881168768566202"/>
    <n v="8.9356651481334204"/>
    <n v="-0.75245172872320099"/>
    <n v="81183"/>
    <n v="150833.64688660999"/>
    <n v="8.4207690893652404E-2"/>
    <n v="17.748475161441501"/>
    <n v="1.0141716308736699"/>
    <n v="148725.95751536926"/>
    <n v="9.9572682079390074E-2"/>
  </r>
  <r>
    <d v="2014-11-17T00:00:00"/>
    <n v="23141"/>
    <x v="9"/>
    <d v="2014-11-01T00:00:00"/>
    <n v="0"/>
    <n v="4"/>
    <d v="2014-11-14T00:00:00"/>
    <d v="2014-11-18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1"/>
    <n v="0"/>
    <n v="0"/>
    <n v="0"/>
    <n v="0"/>
    <n v="9085.2777777777701"/>
    <x v="4"/>
    <n v="30"/>
    <n v="163535"/>
    <n v="2.54708777937444"/>
    <n v="0.6"/>
    <x v="10"/>
    <n v="2.4484034576724798"/>
    <n v="9.8684321701960703E-2"/>
    <n v="9451.4651690609899"/>
    <x v="26"/>
    <x v="9"/>
    <n v="2014"/>
    <n v="12.1365203345291"/>
    <n v="11.4827529275078"/>
    <n v="-0.65376740702124103"/>
    <n v="104324"/>
    <n v="154725.732602075"/>
    <n v="5.6934727338344697E-2"/>
    <n v="17.748475161441501"/>
    <n v="1.0141716308736699"/>
    <n v="152563.65677354345"/>
    <n v="7.1913216151745507E-2"/>
  </r>
  <r>
    <d v="2014-11-18T00:00:00"/>
    <n v="2039"/>
    <x v="10"/>
    <d v="2014-11-01T00:00:00"/>
    <n v="1"/>
    <n v="0"/>
    <d v="2014-11-17T00:00:00"/>
    <d v="2014-11-19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224429021310422"/>
    <n v="0.6"/>
    <x v="11"/>
    <n v="0.32508339307164502"/>
    <n v="-0.10065437176122299"/>
    <n v="6272.2367351155899"/>
    <x v="19"/>
    <x v="9"/>
    <n v="2014"/>
    <n v="12.4616037276007"/>
    <n v="11.707181948818199"/>
    <n v="-0.75442177878246297"/>
    <n v="106363"/>
    <n v="153634.63979837199"/>
    <n v="6.4440937373371601E-2"/>
    <n v="17.748475161441501"/>
    <n v="1.0141716308736699"/>
    <n v="151487.8104665805"/>
    <n v="7.9525801424644715E-2"/>
  </r>
  <r>
    <d v="2014-11-19T00:00:00"/>
    <n v="8612"/>
    <x v="11"/>
    <d v="2014-11-01T00:00:00"/>
    <n v="2"/>
    <n v="1"/>
    <d v="2014-11-18T00:00:00"/>
    <d v="2014-11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94790717583391904"/>
    <n v="0.6"/>
    <x v="12"/>
    <n v="0.76416124193357404"/>
    <n v="0.18374593390034399"/>
    <n v="11269.872806174801"/>
    <x v="11"/>
    <x v="9"/>
    <n v="2014"/>
    <n v="13.2257649695343"/>
    <n v="12.6550891246522"/>
    <n v="-0.57067584488211898"/>
    <n v="114975"/>
    <n v="156478.66151917999"/>
    <n v="4.5094573357878399E-2"/>
    <n v="17.748475161441501"/>
    <n v="1.0141716308736699"/>
    <n v="154292.09095937808"/>
    <n v="5.9905267879579061E-2"/>
  </r>
  <r>
    <d v="2014-11-20T00:00:00"/>
    <n v="2345"/>
    <x v="12"/>
    <d v="2014-11-01T00:00:00"/>
    <n v="3"/>
    <n v="2"/>
    <d v="2014-11-19T00:00:00"/>
    <d v="2014-11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25810988473415403"/>
    <n v="0.6"/>
    <x v="13"/>
    <n v="0.309155769760038"/>
    <n v="-5.10458850258841E-2"/>
    <n v="7585.1730078340297"/>
    <x v="12"/>
    <x v="9"/>
    <n v="2014"/>
    <n v="13.5349207392943"/>
    <n v="12.9131990093863"/>
    <n v="-0.62172172990800101"/>
    <n v="117320"/>
    <n v="156023.07842624901"/>
    <n v="4.8146220735549999E-2"/>
    <n v="17.748475161441501"/>
    <n v="1.0141716308736699"/>
    <n v="153842.87400333086"/>
    <n v="6.3000162077440747E-2"/>
  </r>
  <r>
    <d v="2014-11-21T00:00:00"/>
    <n v="7488"/>
    <x v="13"/>
    <d v="2014-11-01T00:00:00"/>
    <n v="4"/>
    <n v="3"/>
    <d v="2014-11-20T00:00:00"/>
    <d v="2014-11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82419054025132199"/>
    <n v="0.6"/>
    <x v="14"/>
    <n v="0.66816201159293798"/>
    <n v="0.15602852865838401"/>
    <n v="11206.862811832299"/>
    <x v="13"/>
    <x v="9"/>
    <n v="2014"/>
    <n v="14.203082750887299"/>
    <n v="13.7373895496376"/>
    <n v="-0.46569320124961899"/>
    <n v="124808"/>
    <n v="158172.98535838199"/>
    <n v="3.3899686659311701E-2"/>
    <n v="17.748475161441501"/>
    <n v="1.0141716308736699"/>
    <n v="155962.73899135113"/>
    <n v="4.8551731379049334E-2"/>
  </r>
  <r>
    <d v="2014-11-24T00:00:00"/>
    <n v="14018"/>
    <x v="14"/>
    <d v="2014-11-01T00:00:00"/>
    <n v="0"/>
    <n v="4"/>
    <d v="2014-11-21T00:00:00"/>
    <d v="2014-11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1.5429357629865099"/>
    <n v="0.6"/>
    <x v="15"/>
    <n v="1.5801082031776601"/>
    <n v="-3.7172440191144997E-2"/>
    <n v="8871.5443485510805"/>
    <x v="28"/>
    <x v="9"/>
    <n v="2014"/>
    <n v="15.783190954064899"/>
    <n v="15.2803253126242"/>
    <n v="-0.50286564144076296"/>
    <n v="138826"/>
    <n v="158324.638361953"/>
    <n v="3.2909354424889903E-2"/>
    <n v="17.748475161441501"/>
    <n v="1.0141716308736699"/>
    <n v="156112.27285618716"/>
    <n v="4.7547364521755231E-2"/>
  </r>
  <r>
    <d v="2014-11-25T00:00:00"/>
    <n v="2336"/>
    <x v="15"/>
    <d v="2014-11-01T00:00:00"/>
    <n v="1"/>
    <n v="0"/>
    <d v="2014-11-24T00:00:00"/>
    <d v="2014-11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25711927110404498"/>
    <n v="0.6"/>
    <x v="16"/>
    <n v="0.18055227021468301"/>
    <n v="7.6567000889361705E-2"/>
    <n v="12938.081571737701"/>
    <x v="15"/>
    <x v="9"/>
    <n v="2014"/>
    <n v="15.9637432242796"/>
    <n v="15.537444583728201"/>
    <n v="-0.42629864055140299"/>
    <n v="141162"/>
    <n v="159167.932251344"/>
    <n v="2.7436856701509901E-2"/>
    <n v="17.748475161441501"/>
    <n v="1.0141716308736699"/>
    <n v="156943.78289227805"/>
    <n v="4.1997312580683621E-2"/>
  </r>
  <r>
    <d v="2014-11-26T00:00:00"/>
    <n v="10013"/>
    <x v="16"/>
    <d v="2014-11-01T00:00:00"/>
    <n v="2"/>
    <n v="1"/>
    <d v="2014-11-25T00:00:00"/>
    <d v="2014-11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1.1021126975876701"/>
    <n v="0.6"/>
    <x v="17"/>
    <n v="0.76416124193357404"/>
    <n v="0.33795145565409701"/>
    <n v="13103.2555049034"/>
    <x v="16"/>
    <x v="9"/>
    <n v="2014"/>
    <n v="16.7279044662132"/>
    <n v="16.639557281315899"/>
    <n v="-8.8347184897305198E-2"/>
    <n v="151175"/>
    <n v="162671.302044804"/>
    <n v="5.3094672775042496E-3"/>
    <n v="17.748475161441501"/>
    <n v="1.0141716308736699"/>
    <n v="160398.19799008704"/>
    <n v="1.9556341961565193E-2"/>
  </r>
  <r>
    <d v="2014-11-28T00:00:00"/>
    <n v="12360"/>
    <x v="17"/>
    <d v="2014-11-01T00:00:00"/>
    <n v="4"/>
    <n v="2"/>
    <d v="2014-11-26T00:00:00"/>
    <d v="2014-12-01T00:00:00"/>
    <n v="0"/>
    <n v="1"/>
    <n v="0"/>
    <n v="0"/>
    <n v="0"/>
    <n v="0"/>
    <n v="0"/>
    <n v="1"/>
    <n v="1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1.36044271868407"/>
    <n v="0.6"/>
    <x v="18"/>
    <n v="1.02057069522828"/>
    <n v="0.33987202345579198"/>
    <n v="12110.870964441399"/>
    <x v="18"/>
    <x v="9"/>
    <n v="2014"/>
    <n v="17.748475161441501"/>
    <n v="18"/>
    <n v="0.25152483855848801"/>
    <n v="163535"/>
    <n v="165852.55765492501"/>
    <n v="-1.39736021421381E-2"/>
    <n v="17.748475161441501"/>
    <n v="1.0141716308736699"/>
    <n v="163535.00000000047"/>
    <n v="-2.886579864025407E-15"/>
  </r>
  <r>
    <d v="2014-12-01T00:00:00"/>
    <n v="18371"/>
    <x v="0"/>
    <d v="2014-12-01T00:00:00"/>
    <n v="0"/>
    <n v="4"/>
    <d v="2014-11-28T00:00:00"/>
    <d v="2014-12-02T00:00:00"/>
    <n v="1"/>
    <n v="0"/>
    <n v="0"/>
    <n v="0"/>
    <n v="1"/>
    <n v="0"/>
    <n v="0"/>
    <n v="0"/>
    <n v="0"/>
    <n v="0"/>
    <n v="0"/>
    <n v="0"/>
    <n v="0"/>
    <n v="1"/>
    <n v="0"/>
    <n v="0"/>
    <n v="0"/>
    <d v="2014-12-15T00:00:00"/>
    <d v="2014-12-01T00:00:00"/>
    <d v="2014-12-03T00:00:00"/>
    <d v="2014-12-05T00:00:00"/>
    <d v="2014-12-03T00:00:00"/>
    <n v="0"/>
    <n v="1"/>
    <n v="0"/>
    <n v="0"/>
    <n v="0"/>
    <n v="9558.1818181818107"/>
    <x v="2"/>
    <n v="31"/>
    <n v="210280"/>
    <n v="1.9220182613657899"/>
    <n v="0.70967741935483797"/>
    <x v="21"/>
    <n v="2.42656638006292"/>
    <n v="-0.50454811869712601"/>
    <n v="7570.7799098096802"/>
    <x v="0"/>
    <x v="10"/>
    <n v="2014"/>
    <n v="2.42656638006292"/>
    <n v="1.9220182613657899"/>
    <n v="-0.50454811869712601"/>
    <n v="18371"/>
    <n v="166557.15801581301"/>
    <n v="0.262509534294742"/>
    <n v="22.363135136084299"/>
    <n v="0.98376188607390902"/>
    <n v="169306.37420862642"/>
    <n v="0.24200876064408638"/>
  </r>
  <r>
    <d v="2014-12-02T00:00:00"/>
    <n v="6153"/>
    <x v="1"/>
    <d v="2014-12-01T00:00:00"/>
    <n v="1"/>
    <n v="0"/>
    <d v="2014-12-01T00:00:00"/>
    <d v="2014-12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64374167776298197"/>
    <n v="0.70967741935483797"/>
    <x v="19"/>
    <n v="0.54640876347033995"/>
    <n v="9.7332914292642E-2"/>
    <n v="11260.800359278899"/>
    <x v="21"/>
    <x v="10"/>
    <n v="2014"/>
    <n v="2.9729751435332599"/>
    <n v="2.56575993912878"/>
    <n v="-0.407215204404484"/>
    <n v="24524"/>
    <n v="181477.46750374499"/>
    <n v="0.15871134247374499"/>
    <n v="22.363135136084299"/>
    <n v="0.98376188607390902"/>
    <n v="184472.96045184575"/>
    <n v="0.13989605568720109"/>
  </r>
  <r>
    <d v="2014-12-03T00:00:00"/>
    <n v="9772"/>
    <x v="2"/>
    <d v="2014-12-01T00:00:00"/>
    <n v="2"/>
    <n v="1"/>
    <d v="2014-12-02T00:00:00"/>
    <d v="2014-12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1"/>
    <n v="0"/>
    <n v="1"/>
    <n v="9558.1818181818107"/>
    <x v="2"/>
    <n v="31"/>
    <n v="210280"/>
    <n v="1.0223701731025301"/>
    <n v="0.70967741935483797"/>
    <x v="20"/>
    <n v="1.01932878166426"/>
    <n v="3.0413914382655602E-3"/>
    <n v="9586.7007542406409"/>
    <x v="22"/>
    <x v="10"/>
    <n v="2014"/>
    <n v="3.9923039251975299"/>
    <n v="3.5881301122313101"/>
    <n v="-0.40417381296621802"/>
    <n v="34296"/>
    <n v="188991.62341771499"/>
    <n v="0.11264190548399"/>
    <n v="22.363135136084299"/>
    <n v="0.98376188607390902"/>
    <n v="192111.14609446967"/>
    <n v="9.4574699463798373E-2"/>
  </r>
  <r>
    <d v="2014-12-04T00:00:00"/>
    <n v="2228"/>
    <x v="3"/>
    <d v="2014-12-01T00:00:00"/>
    <n v="3"/>
    <n v="2"/>
    <d v="2014-12-03T00:00:00"/>
    <d v="2014-12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233098725508845"/>
    <n v="0.70967741935483797"/>
    <x v="0"/>
    <n v="0.43715035792769602"/>
    <n v="-0.20405163241885099"/>
    <n v="5096.6445745619203"/>
    <x v="1"/>
    <x v="10"/>
    <n v="2014"/>
    <n v="4.4294542831252199"/>
    <n v="3.8212288377401502"/>
    <n v="-0.60822544538506895"/>
    <n v="36524"/>
    <n v="181405.64246507199"/>
    <n v="0.15917011809865"/>
    <n v="22.363135136084299"/>
    <n v="0.98376188607390902"/>
    <n v="184399.94985884643"/>
    <n v="0.14034738166124283"/>
  </r>
  <r>
    <d v="2014-12-05T00:00:00"/>
    <n v="7456"/>
    <x v="4"/>
    <d v="2014-12-01T00:00:00"/>
    <n v="4"/>
    <n v="3"/>
    <d v="2014-12-04T00:00:00"/>
    <d v="2014-12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1"/>
    <n v="0"/>
    <n v="9558.1818181818107"/>
    <x v="2"/>
    <n v="31"/>
    <n v="210280"/>
    <n v="0.78006467567053395"/>
    <n v="0.70967741935483797"/>
    <x v="1"/>
    <n v="0.90652234273989796"/>
    <n v="-0.12645766706936301"/>
    <n v="8224.8386481736106"/>
    <x v="2"/>
    <x v="10"/>
    <n v="2014"/>
    <n v="5.3359766258651202"/>
    <n v="4.60129351341069"/>
    <n v="-0.73468311245443296"/>
    <n v="43980"/>
    <n v="181327.63088015301"/>
    <n v="0.15966882145491501"/>
    <n v="22.363135136084299"/>
    <n v="0.98376188607390902"/>
    <n v="184320.65060358623"/>
    <n v="0.14083798701559425"/>
  </r>
  <r>
    <d v="2014-12-08T00:00:00"/>
    <n v="14130"/>
    <x v="5"/>
    <d v="2014-12-01T00:00:00"/>
    <n v="0"/>
    <n v="4"/>
    <d v="2014-12-05T00:00:00"/>
    <d v="2014-12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47831462811489"/>
    <n v="0.70967741935483797"/>
    <x v="2"/>
    <n v="1.7081027913453199"/>
    <n v="-0.229788163230425"/>
    <n v="8272.3358755658101"/>
    <x v="5"/>
    <x v="10"/>
    <n v="2014"/>
    <n v="7.0440794172104404"/>
    <n v="6.07960814152558"/>
    <n v="-0.96447127568485902"/>
    <n v="58110"/>
    <n v="181488.58414010701"/>
    <n v="0.158640368463425"/>
    <n v="22.363135136084299"/>
    <n v="0.98376188607390902"/>
    <n v="184484.26058099282"/>
    <n v="0.13982623416094753"/>
  </r>
  <r>
    <d v="2014-12-09T00:00:00"/>
    <n v="2261"/>
    <x v="6"/>
    <d v="2014-12-01T00:00:00"/>
    <n v="1"/>
    <n v="0"/>
    <d v="2014-12-08T00:00:00"/>
    <d v="2014-12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23655126498002599"/>
    <n v="0.70967741935483797"/>
    <x v="3"/>
    <n v="0.30854685838234103"/>
    <n v="-7.1995593402314401E-2"/>
    <n v="7327.8983032076203"/>
    <x v="23"/>
    <x v="10"/>
    <n v="2014"/>
    <n v="7.3526262755927796"/>
    <n v="6.3161594065056104"/>
    <n v="-1.0364668690871699"/>
    <n v="60371"/>
    <n v="180637.768086875"/>
    <n v="0.164097642630681"/>
    <n v="22.363135136084299"/>
    <n v="0.98376188607390902"/>
    <n v="183619.40083670305"/>
    <n v="0.14519489248854933"/>
  </r>
  <r>
    <d v="2014-12-10T00:00:00"/>
    <n v="7791"/>
    <x v="7"/>
    <d v="2014-12-01T00:00:00"/>
    <n v="2"/>
    <n v="1"/>
    <d v="2014-12-09T00:00:00"/>
    <d v="2014-12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815113182423435"/>
    <n v="0.70967741935483797"/>
    <x v="4"/>
    <n v="0.89215583010123201"/>
    <n v="-7.7042647677797005E-2"/>
    <n v="8732.7793386901394"/>
    <x v="24"/>
    <x v="10"/>
    <n v="2014"/>
    <n v="8.2447821056940107"/>
    <n v="7.1312725889290398"/>
    <n v="-1.11350951676497"/>
    <n v="68162"/>
    <n v="181880.36757992301"/>
    <n v="0.15614457347958299"/>
    <n v="22.363135136084299"/>
    <n v="0.98376188607390902"/>
    <n v="184882.51085411408"/>
    <n v="0.13737096618038902"/>
  </r>
  <r>
    <d v="2014-12-11T00:00:00"/>
    <n v="3767"/>
    <x v="8"/>
    <d v="2014-12-01T00:00:00"/>
    <n v="3"/>
    <n v="2"/>
    <d v="2014-12-10T00:00:00"/>
    <d v="2014-12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39411261175575402"/>
    <n v="0.70967741935483797"/>
    <x v="5"/>
    <n v="0.43715035792769602"/>
    <n v="-4.30377461719424E-2"/>
    <n v="8617.1724023226107"/>
    <x v="6"/>
    <x v="10"/>
    <n v="2014"/>
    <n v="8.6819324636217097"/>
    <n v="7.5253852006848003"/>
    <n v="-1.15654726293691"/>
    <n v="71929"/>
    <n v="182267.94629313101"/>
    <n v="0.153686121320629"/>
    <n v="22.363135136084299"/>
    <n v="0.98376188607390902"/>
    <n v="185276.48699681202"/>
    <n v="0.13495243464767448"/>
  </r>
  <r>
    <d v="2014-12-12T00:00:00"/>
    <n v="6945"/>
    <x v="9"/>
    <d v="2014-12-01T00:00:00"/>
    <n v="4"/>
    <n v="3"/>
    <d v="2014-12-11T00:00:00"/>
    <d v="2014-12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726602625071333"/>
    <n v="0.70967741935483797"/>
    <x v="6"/>
    <n v="0.79615659976059605"/>
    <n v="-6.9553974689262901E-2"/>
    <n v="8723.1582355636492"/>
    <x v="7"/>
    <x v="10"/>
    <n v="2014"/>
    <n v="9.4780890633823098"/>
    <n v="8.2519878257561299"/>
    <n v="-1.22610123762617"/>
    <n v="78874"/>
    <n v="183077.83229257501"/>
    <n v="0.14858253108411801"/>
    <n v="22.363135136084299"/>
    <n v="0.98376188607390902"/>
    <n v="186099.74109001108"/>
    <n v="0.12993171709085627"/>
  </r>
  <r>
    <d v="2014-12-15T00:00:00"/>
    <n v="18720"/>
    <x v="10"/>
    <d v="2014-12-01T00:00:00"/>
    <n v="0"/>
    <n v="4"/>
    <d v="2014-12-12T00:00:00"/>
    <d v="2014-12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4-12-15T00:00:00"/>
    <d v="2014-12-01T00:00:00"/>
    <d v="2014-12-03T00:00:00"/>
    <d v="2014-12-05T00:00:00"/>
    <d v="2014-12-03T00:00:00"/>
    <n v="1"/>
    <n v="0"/>
    <n v="0"/>
    <n v="0"/>
    <n v="0"/>
    <n v="9558.1818181818107"/>
    <x v="2"/>
    <n v="31"/>
    <n v="210280"/>
    <n v="1.95853148183374"/>
    <n v="0.70967741935483797"/>
    <x v="7"/>
    <n v="1.9578296588505699"/>
    <n v="7.0182298317088602E-4"/>
    <n v="9561.6081385703092"/>
    <x v="10"/>
    <x v="10"/>
    <n v="2014"/>
    <n v="11.435918722232801"/>
    <n v="10.2105193075898"/>
    <n v="-1.2253994146430001"/>
    <n v="97594"/>
    <n v="187747.749188338"/>
    <n v="0.120013427106701"/>
    <n v="22.363135136084299"/>
    <n v="0.98376188607390902"/>
    <n v="190846.74029974994"/>
    <n v="0.10182652147858318"/>
  </r>
  <r>
    <d v="2014-12-16T00:00:00"/>
    <n v="12041"/>
    <x v="11"/>
    <d v="2014-12-01T00:00:00"/>
    <n v="1"/>
    <n v="0"/>
    <d v="2014-12-15T00:00:00"/>
    <d v="2014-12-17T00:00:00"/>
    <n v="0"/>
    <n v="0"/>
    <n v="0"/>
    <n v="0"/>
    <n v="0"/>
    <n v="1"/>
    <n v="0"/>
    <n v="0"/>
    <n v="0"/>
    <n v="1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2597584173482901"/>
    <n v="0.70967741935483797"/>
    <x v="8"/>
    <n v="1.0716463682288699"/>
    <n v="0.188112049119425"/>
    <n v="11235.9826496686"/>
    <x v="25"/>
    <x v="10"/>
    <n v="2014"/>
    <n v="12.5075650904617"/>
    <n v="11.4702777249381"/>
    <n v="-1.0372873655235799"/>
    <n v="109635"/>
    <n v="192840.89129700899"/>
    <n v="9.0432628607444596E-2"/>
    <n v="22.363135136084299"/>
    <n v="0.98376188607390902"/>
    <n v="196023.95053808979"/>
    <n v="7.272605935538512E-2"/>
  </r>
  <r>
    <d v="2014-12-17T00:00:00"/>
    <n v="8473"/>
    <x v="12"/>
    <d v="2014-12-01T00:00:00"/>
    <n v="2"/>
    <n v="1"/>
    <d v="2014-12-16T00:00:00"/>
    <d v="2014-12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88646566482784805"/>
    <n v="0.70967741935483797"/>
    <x v="9"/>
    <n v="0.89215583010123201"/>
    <n v="-5.6901652733839202E-3"/>
    <n v="9497.2197839457804"/>
    <x v="26"/>
    <x v="10"/>
    <n v="2014"/>
    <n v="13.399720920562901"/>
    <n v="12.356743389766001"/>
    <n v="-1.04297753079696"/>
    <n v="118108"/>
    <n v="193912.69530192699"/>
    <n v="8.4405534524636103E-2"/>
    <n v="22.363135136084299"/>
    <n v="0.98376188607390902"/>
    <n v="197113.44589269921"/>
    <n v="6.6796833912934339E-2"/>
  </r>
  <r>
    <d v="2014-12-18T00:00:00"/>
    <n v="3505"/>
    <x v="13"/>
    <d v="2014-12-01T00:00:00"/>
    <n v="3"/>
    <n v="2"/>
    <d v="2014-12-17T00:00:00"/>
    <d v="2014-12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36670154080273898"/>
    <n v="0.70967741935483797"/>
    <x v="10"/>
    <n v="0.43715035792769602"/>
    <n v="-7.0448817124957402E-2"/>
    <n v="8017.8362808974598"/>
    <x v="19"/>
    <x v="10"/>
    <n v="2014"/>
    <n v="13.8368712784906"/>
    <n v="12.7234449305687"/>
    <n v="-1.11342634792192"/>
    <n v="121613"/>
    <n v="193359.17391665099"/>
    <n v="8.7509817820396796E-2"/>
    <n v="22.363135136084299"/>
    <n v="0.98376188607390902"/>
    <n v="196550.78800453324"/>
    <n v="6.9850709502879749E-2"/>
  </r>
  <r>
    <d v="2014-12-19T00:00:00"/>
    <n v="11240"/>
    <x v="14"/>
    <d v="2014-12-01T00:00:00"/>
    <n v="4"/>
    <n v="3"/>
    <d v="2014-12-18T00:00:00"/>
    <d v="2014-12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1759558683659801"/>
    <n v="0.70967741935483797"/>
    <x v="11"/>
    <n v="0.79615659976059605"/>
    <n v="0.37979926860539098"/>
    <n v="14117.8255677084"/>
    <x v="11"/>
    <x v="10"/>
    <n v="2014"/>
    <n v="14.6330278782512"/>
    <n v="13.8994007989347"/>
    <n v="-0.73362707931652804"/>
    <n v="132853"/>
    <n v="199737.60894312401"/>
    <n v="5.2781201861072699E-2"/>
    <n v="22.363135136084299"/>
    <n v="0.98376188607390902"/>
    <n v="203034.50638879498"/>
    <n v="3.5686020765999693E-2"/>
  </r>
  <r>
    <d v="2014-12-22T00:00:00"/>
    <n v="18969"/>
    <x v="15"/>
    <d v="2014-12-01T00:00:00"/>
    <n v="0"/>
    <n v="4"/>
    <d v="2014-12-19T00:00:00"/>
    <d v="2014-12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9845824614799299"/>
    <n v="0.70967741935483797"/>
    <x v="12"/>
    <n v="1.7081027913453199"/>
    <n v="0.276479670134611"/>
    <n v="11105.303554395399"/>
    <x v="14"/>
    <x v="10"/>
    <n v="2014"/>
    <n v="16.341130669596598"/>
    <n v="15.883983260414601"/>
    <n v="-0.45714740918191499"/>
    <n v="151822"/>
    <n v="204397.36194107801"/>
    <n v="2.87804010925394E-2"/>
    <n v="22.363135136084299"/>
    <n v="0.98376188607390902"/>
    <n v="207771.17393397642"/>
    <n v="1.2074947734668884E-2"/>
  </r>
  <r>
    <d v="2014-12-23T00:00:00"/>
    <n v="4274"/>
    <x v="16"/>
    <d v="2014-12-01T00:00:00"/>
    <n v="1"/>
    <n v="0"/>
    <d v="2014-12-22T00:00:00"/>
    <d v="2014-12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44715617272208402"/>
    <n v="0.70967741935483797"/>
    <x v="13"/>
    <n v="0.30854685838234103"/>
    <n v="0.13860931433974299"/>
    <n v="13852.028902215499"/>
    <x v="27"/>
    <x v="10"/>
    <n v="2014"/>
    <n v="16.649677527978898"/>
    <n v="16.331139433136698"/>
    <n v="-0.31853809484217499"/>
    <n v="156096"/>
    <n v="206256.96769376699"/>
    <n v="1.9504952250658202E-2"/>
    <n v="22.363135136084299"/>
    <n v="0.98376188607390902"/>
    <n v="209661.47460430503"/>
    <n v="2.9501146877952689E-3"/>
  </r>
  <r>
    <d v="2014-12-24T00:00:00"/>
    <n v="11347"/>
    <x v="17"/>
    <d v="2014-12-01T00:00:00"/>
    <n v="2"/>
    <n v="1"/>
    <d v="2014-12-23T00:00:00"/>
    <d v="2014-12-26T00:00:00"/>
    <n v="0"/>
    <n v="0"/>
    <n v="0"/>
    <n v="0"/>
    <n v="0"/>
    <n v="0"/>
    <n v="1"/>
    <n v="0"/>
    <n v="0"/>
    <n v="0"/>
    <n v="0"/>
    <n v="0"/>
    <n v="1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1871504660452701"/>
    <n v="0.70967741935483797"/>
    <x v="14"/>
    <n v="1.1609056966079501"/>
    <n v="2.62447694373165E-2"/>
    <n v="9774.2650700696195"/>
    <x v="28"/>
    <x v="10"/>
    <n v="2014"/>
    <n v="17.8105832245869"/>
    <n v="17.518289899182001"/>
    <n v="-0.29229332540485498"/>
    <n v="167443"/>
    <n v="206829.04953470099"/>
    <n v="1.66850375856895E-2"/>
    <n v="22.363135136084299"/>
    <n v="0.98376188607390902"/>
    <n v="210242.99930965432"/>
    <n v="1.7599011842084344E-4"/>
  </r>
  <r>
    <d v="2014-12-26T00:00:00"/>
    <n v="8392"/>
    <x v="18"/>
    <d v="2014-12-01T00:00:00"/>
    <n v="4"/>
    <n v="2"/>
    <d v="2014-12-24T00:00:00"/>
    <d v="2014-12-29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87799124976222098"/>
    <n v="0.70967741935483797"/>
    <x v="15"/>
    <n v="0.92476009930595104"/>
    <n v="-4.6768849543730201E-2"/>
    <n v="9074.7859972530496"/>
    <x v="16"/>
    <x v="10"/>
    <n v="2014"/>
    <n v="18.735343323892799"/>
    <n v="18.396281148944201"/>
    <n v="-0.33906217494858698"/>
    <n v="175835"/>
    <n v="206474.465566197"/>
    <n v="1.8431017236766101E-2"/>
    <n v="22.363135136084299"/>
    <n v="0.98376188607390902"/>
    <n v="209882.56252762134"/>
    <n v="1.893618353008053E-3"/>
  </r>
  <r>
    <d v="2014-12-29T00:00:00"/>
    <n v="14309"/>
    <x v="19"/>
    <d v="2014-12-01T00:00:00"/>
    <n v="0"/>
    <n v="4"/>
    <d v="2014-12-26T00:00:00"/>
    <d v="2014-12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4970420391858399"/>
    <n v="0.70967741935483797"/>
    <x v="16"/>
    <n v="1.7081027913453199"/>
    <n v="-0.21106075215947201"/>
    <n v="8377.1305055535195"/>
    <x v="20"/>
    <x v="10"/>
    <n v="2014"/>
    <n v="20.4434461152381"/>
    <n v="19.8933231881301"/>
    <n v="-0.55012292710806299"/>
    <n v="190144"/>
    <n v="204621.47019733299"/>
    <n v="2.7653646497650401E-2"/>
    <n v="22.363135136084299"/>
    <n v="0.98376188607390902"/>
    <n v="207998.98135305598"/>
    <n v="1.096648950925494E-2"/>
  </r>
  <r>
    <d v="2014-12-30T00:00:00"/>
    <n v="4739"/>
    <x v="20"/>
    <d v="2014-12-01T00:00:00"/>
    <n v="1"/>
    <n v="0"/>
    <d v="2014-12-29T00:00:00"/>
    <d v="2014-12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495805592543275"/>
    <n v="0.70967741935483797"/>
    <x v="17"/>
    <n v="0.30854685838234103"/>
    <n v="0.187258734160934"/>
    <n v="15359.0933475899"/>
    <x v="29"/>
    <x v="10"/>
    <n v="2014"/>
    <n v="20.751992973620499"/>
    <n v="20.3891287806733"/>
    <n v="-0.36286419294712502"/>
    <n v="194883"/>
    <n v="206603.096167682"/>
    <n v="1.7796944482055599E-2"/>
    <n v="22.363135136084299"/>
    <n v="0.98376188607390902"/>
    <n v="210013.31632415086"/>
    <n v="1.2698417439278575E-3"/>
  </r>
  <r>
    <d v="2014-12-31T00:00:00"/>
    <n v="15397"/>
    <x v="21"/>
    <d v="2014-12-01T00:00:00"/>
    <n v="2"/>
    <n v="1"/>
    <d v="2014-12-30T00:00:00"/>
    <d v="2015-01-02T00:00:00"/>
    <n v="0"/>
    <n v="1"/>
    <n v="0"/>
    <n v="1"/>
    <n v="0"/>
    <n v="0"/>
    <n v="1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6108712193266099"/>
    <n v="0.70967741935483797"/>
    <x v="18"/>
    <n v="1.6111421624637801"/>
    <n v="-2.70943137176987E-4"/>
    <n v="9556.5744344090708"/>
    <x v="30"/>
    <x v="10"/>
    <n v="2014"/>
    <n v="22.363135136084299"/>
    <n v="22"/>
    <n v="-0.36313513608430198"/>
    <n v="210280"/>
    <n v="206865.44940362099"/>
    <n v="1.65061425492865E-2"/>
    <n v="22.363135136084299"/>
    <n v="0.98376188607390902"/>
    <n v="210280.00000000006"/>
    <n v="0"/>
  </r>
  <r>
    <d v="2015-01-02T00:00:00"/>
    <n v="30992"/>
    <x v="0"/>
    <d v="2015-01-01T00:00:00"/>
    <n v="4"/>
    <n v="2"/>
    <d v="2014-12-31T00:00:00"/>
    <d v="2015-01-05T00:00:00"/>
    <n v="1"/>
    <n v="0"/>
    <n v="1"/>
    <n v="0"/>
    <n v="0"/>
    <n v="0"/>
    <n v="0"/>
    <n v="1"/>
    <n v="1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1"/>
    <n v="1"/>
    <n v="9601.6842105263095"/>
    <x v="0"/>
    <n v="31"/>
    <n v="182432"/>
    <n v="3.2277670584107998"/>
    <n v="0.61290322580645096"/>
    <x v="0"/>
    <n v="2.9968830228772401"/>
    <n v="0.23088403553355699"/>
    <n v="10341.411314161"/>
    <x v="21"/>
    <x v="11"/>
    <n v="2015"/>
    <n v="2.9968830228772401"/>
    <n v="3.2277670584107998"/>
    <n v="0.23088403553355699"/>
    <n v="30992"/>
    <n v="196486.81496906001"/>
    <n v="-7.1530575582251898E-2"/>
    <n v="18.622245995083102"/>
    <n v="1.02028509370011"/>
    <n v="192580.30542864496"/>
    <n v="-5.2696486310253143E-2"/>
  </r>
  <r>
    <d v="2015-01-05T00:00:00"/>
    <n v="16333"/>
    <x v="1"/>
    <d v="2015-01-01T00:00:00"/>
    <n v="0"/>
    <n v="4"/>
    <d v="2015-01-02T00:00:00"/>
    <d v="2015-01-06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1"/>
    <n v="0"/>
    <n v="0"/>
    <n v="0"/>
    <n v="9601.6842105263095"/>
    <x v="0"/>
    <n v="31"/>
    <n v="182432"/>
    <n v="1.70105573583581"/>
    <n v="0.61290322580645096"/>
    <x v="1"/>
    <n v="1.8330282951089101"/>
    <n v="-0.13197255927309701"/>
    <n v="8910.3916418428798"/>
    <x v="2"/>
    <x v="11"/>
    <n v="2015"/>
    <n v="4.8299113179861601"/>
    <n v="4.9288227942466198"/>
    <n v="9.8911476260461401E-2"/>
    <n v="47325"/>
    <n v="186168.01444191099"/>
    <n v="-2.00679716819844E-2"/>
    <n v="18.622245995083102"/>
    <n v="1.02028509370011"/>
    <n v="182466.66112386779"/>
    <n v="-1.8995866781523763E-4"/>
  </r>
  <r>
    <d v="2015-01-06T00:00:00"/>
    <n v="3043"/>
    <x v="2"/>
    <d v="2015-01-01T00:00:00"/>
    <n v="1"/>
    <n v="0"/>
    <d v="2015-01-05T00:00:00"/>
    <d v="2015-01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31692356604104499"/>
    <n v="0.61290322580645096"/>
    <x v="2"/>
    <n v="0.195610457057937"/>
    <n v="0.121313108983108"/>
    <n v="15556.4280446351"/>
    <x v="3"/>
    <x v="11"/>
    <n v="2015"/>
    <n v="5.0255217750441004"/>
    <n v="5.2457463602876597"/>
    <n v="0.220224585243569"/>
    <n v="50368"/>
    <n v="190426.39607140099"/>
    <n v="-4.19815542190057E-2"/>
    <n v="18.622245995083102"/>
    <n v="1.02028509370011"/>
    <n v="186640.37850519945"/>
    <n v="-2.2548060279904636E-2"/>
  </r>
  <r>
    <d v="2015-01-07T00:00:00"/>
    <n v="10297"/>
    <x v="3"/>
    <d v="2015-01-01T00:00:00"/>
    <n v="2"/>
    <n v="1"/>
    <d v="2015-01-06T00:00:00"/>
    <d v="2015-01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1"/>
    <n v="0"/>
    <n v="0"/>
    <n v="9601.6842105263095"/>
    <x v="0"/>
    <n v="31"/>
    <n v="182432"/>
    <n v="1.07241602350464"/>
    <n v="0.61290322580645096"/>
    <x v="3"/>
    <n v="0.90639238033986003"/>
    <n v="0.16602364316478799"/>
    <n v="11360.4220681323"/>
    <x v="4"/>
    <x v="11"/>
    <n v="2015"/>
    <n v="5.9319141553839598"/>
    <n v="6.31816238379231"/>
    <n v="0.38624822840835699"/>
    <n v="60665"/>
    <n v="194310.80251790801"/>
    <n v="-6.11330011712235E-2"/>
    <n v="18.622245995083102"/>
    <n v="1.02028509370011"/>
    <n v="190447.5559995019"/>
    <n v="-4.2087996128040928E-2"/>
  </r>
  <r>
    <d v="2015-01-08T00:00:00"/>
    <n v="2920"/>
    <x v="4"/>
    <d v="2015-01-01T00:00:00"/>
    <n v="3"/>
    <n v="2"/>
    <d v="2015-01-07T00:00:00"/>
    <d v="2015-01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30411331345378001"/>
    <n v="0.61290322580645096"/>
    <x v="4"/>
    <n v="0.324213956603292"/>
    <n v="-2.0100643149512501E-2"/>
    <n v="9006.39821490752"/>
    <x v="5"/>
    <x v="11"/>
    <n v="2015"/>
    <n v="6.2561281119872501"/>
    <n v="6.6222756972460903"/>
    <n v="0.366147585258844"/>
    <n v="63585"/>
    <n v="193109.056971699"/>
    <n v="-5.5290296266449303E-2"/>
    <n v="18.622245995083102"/>
    <n v="1.02028509370011"/>
    <n v="189269.70330555481"/>
    <n v="-3.6126771406811531E-2"/>
  </r>
  <r>
    <d v="2015-01-09T00:00:00"/>
    <n v="5862"/>
    <x v="5"/>
    <d v="2015-01-01T00:00:00"/>
    <n v="4"/>
    <n v="3"/>
    <d v="2015-01-08T00:00:00"/>
    <d v="2015-01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61051789159796499"/>
    <n v="0.61290322580645096"/>
    <x v="5"/>
    <n v="0.68322019843619197"/>
    <n v="-7.2702306838226996E-2"/>
    <n v="8579.9571110710694"/>
    <x v="23"/>
    <x v="11"/>
    <n v="2015"/>
    <n v="6.9393483104234397"/>
    <n v="7.2327935888440598"/>
    <n v="0.29344527842061702"/>
    <n v="69447"/>
    <n v="190146.52975669401"/>
    <n v="-4.05714990779261E-2"/>
    <n v="18.622245995083102"/>
    <n v="1.02028509370011"/>
    <n v="186366.07643371497"/>
    <n v="-2.110940203816658E-2"/>
  </r>
  <r>
    <d v="2015-01-12T00:00:00"/>
    <n v="13053"/>
    <x v="6"/>
    <d v="2015-01-01T00:00:00"/>
    <n v="0"/>
    <n v="4"/>
    <d v="2015-01-09T00:00:00"/>
    <d v="2015-01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1.3594490001754"/>
    <n v="0.61290322580645096"/>
    <x v="6"/>
    <n v="1.5951663900209101"/>
    <n v="-0.235717389845507"/>
    <n v="8182.8454270709899"/>
    <x v="7"/>
    <x v="11"/>
    <n v="2015"/>
    <n v="8.53451470044436"/>
    <n v="8.5922425890194702"/>
    <n v="5.7727888575110201E-2"/>
    <n v="82500"/>
    <n v="183665.979263986"/>
    <n v="-6.7186055301653403E-3"/>
    <n v="18.622245995083102"/>
    <n v="1.02028509370011"/>
    <n v="180014.37088325314"/>
    <n v="1.3430200627231104E-2"/>
  </r>
  <r>
    <d v="2015-01-13T00:00:00"/>
    <n v="1689"/>
    <x v="7"/>
    <d v="2015-01-01T00:00:00"/>
    <n v="1"/>
    <n v="0"/>
    <d v="2015-01-12T00:00:00"/>
    <d v="2015-01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17590663918610699"/>
    <n v="0.61290322580645096"/>
    <x v="7"/>
    <n v="0.195610457057937"/>
    <n v="-1.9703817871829399E-2"/>
    <n v="8634.5077119253401"/>
    <x v="8"/>
    <x v="11"/>
    <n v="2015"/>
    <n v="8.7301251575022896"/>
    <n v="8.76814922820558"/>
    <n v="3.8024070703281503E-2"/>
    <n v="84189"/>
    <n v="183226.58279708301"/>
    <n v="-4.3366130883085701E-3"/>
    <n v="18.622245995083102"/>
    <n v="1.02028509370011"/>
    <n v="179583.71040451506"/>
    <n v="1.586051200896299E-2"/>
  </r>
  <r>
    <d v="2015-01-14T00:00:00"/>
    <n v="6846"/>
    <x v="8"/>
    <d v="2015-01-01T00:00:00"/>
    <n v="2"/>
    <n v="1"/>
    <d v="2015-01-13T00:00:00"/>
    <d v="2015-01-1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71299991229608795"/>
    <n v="0.61290322580645096"/>
    <x v="8"/>
    <n v="0.77921942877682804"/>
    <n v="-6.6219516480739898E-2"/>
    <n v="8785.7152262571708"/>
    <x v="9"/>
    <x v="11"/>
    <n v="2015"/>
    <n v="9.5093445862791199"/>
    <n v="9.4811491405016604"/>
    <n v="-2.8195445777459499E-2"/>
    <n v="91035"/>
    <n v="181891.08453338599"/>
    <n v="2.9738426597483102E-3"/>
    <n v="18.622245995083102"/>
    <n v="1.02028509370011"/>
    <n v="178274.76423648474"/>
    <n v="2.3319261036859995E-2"/>
  </r>
  <r>
    <d v="2015-01-16T00:00:00"/>
    <n v="16253"/>
    <x v="9"/>
    <d v="2015-01-01T00:00:00"/>
    <n v="4"/>
    <n v="2"/>
    <d v="2015-01-14T00:00:00"/>
    <d v="2015-01-20T00:00:00"/>
    <n v="0"/>
    <n v="0"/>
    <n v="0"/>
    <n v="0"/>
    <n v="0"/>
    <n v="0"/>
    <n v="0"/>
    <n v="1"/>
    <n v="1"/>
    <n v="1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1"/>
    <n v="0"/>
    <n v="0"/>
    <n v="0"/>
    <n v="0"/>
    <n v="9601.6842105263095"/>
    <x v="0"/>
    <n v="31"/>
    <n v="182432"/>
    <n v="1.6927238642343401"/>
    <n v="0.61290322580645096"/>
    <x v="9"/>
    <n v="1.68011895247637"/>
    <n v="1.2604911757973901E-2"/>
    <n v="9673.7198137335909"/>
    <x v="25"/>
    <x v="11"/>
    <n v="2015"/>
    <n v="11.189463538755399"/>
    <n v="11.173873004736"/>
    <n v="-1.55905340194859E-2"/>
    <n v="107288"/>
    <n v="182177.813345528"/>
    <n v="1.3952667989765E-3"/>
    <n v="18.622245995083102"/>
    <n v="1.02028509370011"/>
    <n v="178555.79236667507"/>
    <n v="2.1708663616831325E-2"/>
  </r>
  <r>
    <d v="2015-01-20T00:00:00"/>
    <n v="16144"/>
    <x v="10"/>
    <d v="2015-01-01T00:00:00"/>
    <n v="1"/>
    <n v="4"/>
    <d v="2015-01-16T00:00:00"/>
    <d v="2015-01-21T00:00:00"/>
    <n v="0"/>
    <n v="0"/>
    <n v="0"/>
    <n v="0"/>
    <n v="1"/>
    <n v="1"/>
    <n v="0"/>
    <n v="0"/>
    <n v="0"/>
    <n v="0"/>
    <n v="0"/>
    <n v="1"/>
    <n v="0"/>
    <n v="0"/>
    <n v="0"/>
    <n v="0"/>
    <n v="0"/>
    <d v="2015-01-19T00:00:00"/>
    <d v="2015-01-05T00:00:00"/>
    <d v="2015-01-07T00:00:00"/>
    <d v="2015-01-02T00:00:00"/>
    <d v="2015-01-02T00:00:00"/>
    <n v="1"/>
    <n v="0"/>
    <n v="0"/>
    <n v="0"/>
    <n v="0"/>
    <n v="9601.6842105263095"/>
    <x v="0"/>
    <n v="31"/>
    <n v="182432"/>
    <n v="1.68137168917733"/>
    <n v="0.61290322580645096"/>
    <x v="10"/>
    <n v="1.8448932575261701"/>
    <n v="-0.163521568348833"/>
    <n v="8750.6417697290399"/>
    <x v="12"/>
    <x v="11"/>
    <n v="2015"/>
    <n v="13.0343567962816"/>
    <n v="12.855244693913299"/>
    <n v="-0.17911210236831801"/>
    <n v="123432"/>
    <n v="179925.103835505"/>
    <n v="1.39329982923719E-2"/>
    <n v="18.622245995083102"/>
    <n v="1.02028509370011"/>
    <n v="176347.87075345725"/>
    <n v="3.4500724168360808E-2"/>
  </r>
  <r>
    <d v="2015-01-21T00:00:00"/>
    <n v="4609"/>
    <x v="11"/>
    <d v="2015-01-01T00:00:00"/>
    <n v="2"/>
    <n v="1"/>
    <d v="2015-01-20T00:00:00"/>
    <d v="2015-01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480019952639887"/>
    <n v="0.61290322580645096"/>
    <x v="11"/>
    <n v="0.77921942877682804"/>
    <n v="-0.29919947613693998"/>
    <n v="5914.8935842563997"/>
    <x v="13"/>
    <x v="11"/>
    <n v="2015"/>
    <n v="13.8135762250584"/>
    <n v="13.335264646553201"/>
    <n v="-0.47831157850525902"/>
    <n v="128041"/>
    <n v="176115.07406654101"/>
    <n v="3.5868172937151901E-2"/>
    <n v="18.622245995083102"/>
    <n v="1.02028509370011"/>
    <n v="172613.59119523535"/>
    <n v="5.688085588613645E-2"/>
  </r>
  <r>
    <d v="2015-01-22T00:00:00"/>
    <n v="8541"/>
    <x v="12"/>
    <d v="2015-01-01T00:00:00"/>
    <n v="3"/>
    <n v="2"/>
    <d v="2015-01-21T00:00:00"/>
    <d v="2015-01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88953144185230604"/>
    <n v="0.61290322580645096"/>
    <x v="12"/>
    <n v="0.324213956603293"/>
    <n v="0.56531748524901304"/>
    <n v="26343.714778604401"/>
    <x v="14"/>
    <x v="11"/>
    <n v="2015"/>
    <n v="14.1377901816617"/>
    <n v="14.224796088405499"/>
    <n v="8.70059067437534E-2"/>
    <n v="136582"/>
    <n v="183554.71163846101"/>
    <n v="-6.1164958852850601E-3"/>
    <n v="18.622245995083102"/>
    <n v="1.02028509370011"/>
    <n v="179905.31545726405"/>
    <n v="1.4044524122669211E-2"/>
  </r>
  <r>
    <d v="2015-01-23T00:00:00"/>
    <n v="7447"/>
    <x v="13"/>
    <d v="2015-01-01T00:00:00"/>
    <n v="4"/>
    <n v="3"/>
    <d v="2015-01-22T00:00:00"/>
    <d v="2015-01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77559309770215701"/>
    <n v="0.61290322580645096"/>
    <x v="13"/>
    <n v="0.68322019843619197"/>
    <n v="9.2372899265965203E-2"/>
    <n v="10899.8533957943"/>
    <x v="27"/>
    <x v="11"/>
    <n v="2015"/>
    <n v="14.821010380097899"/>
    <n v="15.0003891861077"/>
    <n v="0.17937880600971901"/>
    <n v="144029"/>
    <n v="184639.97594082399"/>
    <n v="-1.19582768009677E-2"/>
    <n v="18.622245995083102"/>
    <n v="1.02028509370011"/>
    <n v="180969.00276296324"/>
    <n v="8.0842421337372627E-3"/>
  </r>
  <r>
    <d v="2015-01-26T00:00:00"/>
    <n v="14625"/>
    <x v="14"/>
    <d v="2015-01-01T00:00:00"/>
    <n v="0"/>
    <n v="4"/>
    <d v="2015-01-23T00:00:00"/>
    <d v="2015-01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1.52317027714436"/>
    <n v="0.61290322580645096"/>
    <x v="14"/>
    <n v="1.5951663900209101"/>
    <n v="-7.1996112876554996E-2"/>
    <n v="9168.3225596348202"/>
    <x v="16"/>
    <x v="11"/>
    <n v="2015"/>
    <n v="16.416176770118899"/>
    <n v="16.523559463251999"/>
    <n v="0.107382693133164"/>
    <n v="158654"/>
    <n v="183625.33750775101"/>
    <n v="-6.4987627739639901E-3"/>
    <n v="18.622245995083102"/>
    <n v="1.02028509370011"/>
    <n v="179974.53715787063"/>
    <n v="1.3654502914341338E-2"/>
  </r>
  <r>
    <d v="2015-01-27T00:00:00"/>
    <n v="2078"/>
    <x v="15"/>
    <d v="2015-01-01T00:00:00"/>
    <n v="1"/>
    <n v="0"/>
    <d v="2015-01-26T00:00:00"/>
    <d v="2015-01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21642036484827201"/>
    <n v="0.61290322580645096"/>
    <x v="15"/>
    <n v="0.195610457057937"/>
    <n v="2.0809907790335098E-2"/>
    <n v="10623.1539522681"/>
    <x v="17"/>
    <x v="11"/>
    <n v="2015"/>
    <n v="16.611787227176801"/>
    <n v="16.739979828100299"/>
    <n v="0.12819260092349699"/>
    <n v="160732"/>
    <n v="183839.821581859"/>
    <n v="-7.6578706927895503E-3"/>
    <n v="18.622245995083102"/>
    <n v="1.02028509370011"/>
    <n v="180184.75690471605"/>
    <n v="1.2471882382771859E-2"/>
  </r>
  <r>
    <d v="2015-01-28T00:00:00"/>
    <n v="9200"/>
    <x v="16"/>
    <d v="2015-01-01T00:00:00"/>
    <n v="2"/>
    <n v="1"/>
    <d v="2015-01-27T00:00:00"/>
    <d v="2015-01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95816523416944399"/>
    <n v="0.61290322580645096"/>
    <x v="16"/>
    <n v="0.77921942877682804"/>
    <n v="0.17894580539261501"/>
    <n v="11806.687128478799"/>
    <x v="18"/>
    <x v="11"/>
    <n v="2015"/>
    <n v="17.3910066559536"/>
    <n v="17.698145062269699"/>
    <n v="0.307138406316116"/>
    <n v="169932"/>
    <n v="185653.887890076"/>
    <n v="-1.7354271040013899E-2"/>
    <n v="18.622245995083102"/>
    <n v="1.02028509370011"/>
    <n v="181962.75632803299"/>
    <n v="2.5787896459485982E-3"/>
  </r>
  <r>
    <d v="2015-01-29T00:00:00"/>
    <n v="2665"/>
    <x v="17"/>
    <d v="2015-01-01T00:00:00"/>
    <n v="3"/>
    <n v="2"/>
    <d v="2015-01-28T00:00:00"/>
    <d v="2015-01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27755547272408299"/>
    <n v="0.61290322580645096"/>
    <x v="17"/>
    <n v="0.324213956603292"/>
    <n v="-4.6658483879209102E-2"/>
    <n v="8219.8805625782697"/>
    <x v="20"/>
    <x v="11"/>
    <n v="2015"/>
    <n v="17.715220612556902"/>
    <n v="17.975700534993798"/>
    <n v="0.26047992243690699"/>
    <n v="172597"/>
    <n v="185114.431918252"/>
    <n v="-1.4490668774205601E-2"/>
    <n v="18.622245995083102"/>
    <n v="1.02028509370011"/>
    <n v="181434.02570641047"/>
    <n v="5.5004803520395384E-3"/>
  </r>
  <r>
    <d v="2015-01-30T00:00:00"/>
    <n v="9835"/>
    <x v="18"/>
    <d v="2015-01-01T00:00:00"/>
    <n v="4"/>
    <n v="3"/>
    <d v="2015-01-29T00:00:00"/>
    <d v="2015-02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1.0242994650061299"/>
    <n v="0.61290322580645096"/>
    <x v="18"/>
    <n v="0.90702538252617904"/>
    <n v="0.117274082479959"/>
    <n v="10843.1364650549"/>
    <x v="29"/>
    <x v="11"/>
    <n v="2015"/>
    <n v="18.622245995083102"/>
    <n v="19"/>
    <n v="0.377754004916866"/>
    <n v="182432"/>
    <n v="186132.650213899"/>
    <n v="-1.9881789732466501E-2"/>
    <n v="18.622245995083102"/>
    <n v="1.02028509370011"/>
    <n v="182432.00000000134"/>
    <n v="-7.3274719625260332E-15"/>
  </r>
  <r>
    <d v="2015-02-02T00:00:00"/>
    <n v="34480"/>
    <x v="0"/>
    <d v="2015-02-01T00:00:00"/>
    <n v="0"/>
    <n v="4"/>
    <d v="2015-01-30T00:00:00"/>
    <d v="2015-02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1"/>
    <n v="0"/>
    <n v="0"/>
    <n v="0"/>
    <n v="9829.0526315789393"/>
    <x v="0"/>
    <n v="28"/>
    <n v="186752"/>
    <n v="3.5079677861549001"/>
    <n v="0.67857142857142805"/>
    <x v="0"/>
    <n v="3.2976918494419798"/>
    <n v="0.210275936712914"/>
    <n v="10455.7980473022"/>
    <x v="21"/>
    <x v="0"/>
    <n v="2015"/>
    <n v="3.2976918494419798"/>
    <n v="3.5079677861549001"/>
    <n v="0.210275936712914"/>
    <n v="34480"/>
    <n v="198660.16289874201"/>
    <n v="-5.99423796144372E-2"/>
    <n v="19.776401614830199"/>
    <n v="0.96074100688529596"/>
    <n v="206778.06138700712"/>
    <n v="-9.6848095260580913E-2"/>
  </r>
  <r>
    <d v="2015-02-03T00:00:00"/>
    <n v="3430"/>
    <x v="1"/>
    <d v="2015-02-01T00:00:00"/>
    <n v="1"/>
    <n v="0"/>
    <d v="2015-02-02T00:00:00"/>
    <d v="2015-02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34896547292666202"/>
    <n v="0.67857142857142805"/>
    <x v="1"/>
    <n v="0.51010777733035295"/>
    <n v="-0.16114230440369101"/>
    <n v="6724.0692113162504"/>
    <x v="22"/>
    <x v="0"/>
    <n v="2015"/>
    <n v="3.80779962677234"/>
    <n v="3.8569332590815599"/>
    <n v="4.9133632309222998E-2"/>
    <n v="37910"/>
    <n v="189161.73921959999"/>
    <n v="-1.27390413597466E-2"/>
    <n v="19.776401614830199"/>
    <n v="0.96074100688529596"/>
    <n v="196891.5013140314"/>
    <n v="-5.1497912537420421E-2"/>
  </r>
  <r>
    <d v="2015-02-04T00:00:00"/>
    <n v="10595"/>
    <x v="2"/>
    <d v="2015-02-01T00:00:00"/>
    <n v="2"/>
    <n v="1"/>
    <d v="2015-02-03T00:00:00"/>
    <d v="2015-02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1"/>
    <n v="0"/>
    <n v="1"/>
    <n v="9829.0526315789393"/>
    <x v="0"/>
    <n v="28"/>
    <n v="186752"/>
    <n v="1.07792687628512"/>
    <n v="0.67857142857142805"/>
    <x v="2"/>
    <n v="0.98302779552427699"/>
    <n v="9.4899080760849297E-2"/>
    <n v="10777.9251494606"/>
    <x v="1"/>
    <x v="0"/>
    <n v="2015"/>
    <n v="4.7908274222966103"/>
    <n v="4.9348601353666899"/>
    <n v="0.14403271307007201"/>
    <n v="48505"/>
    <n v="192366.561924329"/>
    <n v="-2.9186787288627E-2"/>
    <n v="19.776401614830199"/>
    <n v="0.96074100688529596"/>
    <n v="200227.28346735079"/>
    <n v="-6.7299936522127735E-2"/>
  </r>
  <r>
    <d v="2015-02-05T00:00:00"/>
    <n v="2578"/>
    <x v="3"/>
    <d v="2015-02-01T00:00:00"/>
    <n v="3"/>
    <n v="2"/>
    <d v="2015-02-04T00:00:00"/>
    <d v="2015-02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26228367032213801"/>
    <n v="0.67857142857142805"/>
    <x v="3"/>
    <n v="0.40084937178770902"/>
    <n v="-0.13856570146557101"/>
    <n v="6431.3434956942101"/>
    <x v="2"/>
    <x v="0"/>
    <n v="2015"/>
    <n v="5.1916767940843203"/>
    <n v="5.1971438056888202"/>
    <n v="5.4670116045008E-3"/>
    <n v="51083"/>
    <n v="186948.65618482299"/>
    <n v="-1.0519261750110401E-3"/>
    <n v="19.776401614830199"/>
    <n v="0.96074100688529596"/>
    <n v="194587.984529679"/>
    <n v="-4.0269621727254346E-2"/>
  </r>
  <r>
    <d v="2015-02-06T00:00:00"/>
    <n v="6607"/>
    <x v="4"/>
    <d v="2015-02-01T00:00:00"/>
    <n v="4"/>
    <n v="3"/>
    <d v="2015-02-05T00:00:00"/>
    <d v="2015-02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1"/>
    <n v="0"/>
    <n v="9829.0526315789393"/>
    <x v="0"/>
    <n v="28"/>
    <n v="186752"/>
    <n v="0.67219092700479699"/>
    <n v="0.67857142857142805"/>
    <x v="4"/>
    <n v="0.87022135659991096"/>
    <n v="-0.19803042959511299"/>
    <n v="7592.3211374799603"/>
    <x v="3"/>
    <x v="0"/>
    <n v="2015"/>
    <n v="6.0618981506842298"/>
    <n v="5.8693347326936198"/>
    <n v="-0.192563417990612"/>
    <n v="57690"/>
    <n v="180819.60019012701"/>
    <n v="3.2808389154904902E-2"/>
    <n v="19.776401614830199"/>
    <n v="0.96074100688529596"/>
    <n v="188208.47543121106"/>
    <n v="-7.7386282837373921E-3"/>
  </r>
  <r>
    <d v="2015-02-09T00:00:00"/>
    <n v="13818"/>
    <x v="5"/>
    <d v="2015-02-01T00:00:00"/>
    <n v="0"/>
    <n v="4"/>
    <d v="2015-02-06T00:00:00"/>
    <d v="2015-02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1.4058323337902601"/>
    <n v="0.67857142857142805"/>
    <x v="5"/>
    <n v="1.6718018052053301"/>
    <n v="-0.265969471415065"/>
    <n v="8265.3338194612406"/>
    <x v="23"/>
    <x v="0"/>
    <n v="2015"/>
    <n v="7.7336999558895698"/>
    <n v="7.2751670664838901"/>
    <n v="-0.45853288940567699"/>
    <n v="71508"/>
    <n v="175679.429994607"/>
    <n v="6.3027128479028693E-2"/>
    <n v="19.776401614830199"/>
    <n v="0.96074100688529596"/>
    <n v="182858.26121251634"/>
    <n v="2.1293753761326473E-2"/>
  </r>
  <r>
    <d v="2015-02-10T00:00:00"/>
    <n v="2766"/>
    <x v="6"/>
    <d v="2015-02-01T00:00:00"/>
    <n v="1"/>
    <n v="0"/>
    <d v="2015-02-09T00:00:00"/>
    <d v="2015-02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28141064084989698"/>
    <n v="0.67857142857142805"/>
    <x v="6"/>
    <n v="0.27224587224235403"/>
    <n v="9.1647686075430508E-3"/>
    <n v="10159.9336556247"/>
    <x v="24"/>
    <x v="0"/>
    <n v="2015"/>
    <n v="8.0059458281319191"/>
    <n v="7.5565777073337896"/>
    <n v="-0.44936812079813498"/>
    <n v="74274"/>
    <n v="176269.74130167"/>
    <n v="5.9467147457772498E-2"/>
    <n v="19.776401614830199"/>
    <n v="0.96074100688529596"/>
    <n v="183472.69455389798"/>
    <n v="1.787353401047187E-2"/>
  </r>
  <r>
    <d v="2015-02-11T00:00:00"/>
    <n v="8300"/>
    <x v="7"/>
    <d v="2015-02-01T00:00:00"/>
    <n v="2"/>
    <n v="1"/>
    <d v="2015-02-10T00:00:00"/>
    <d v="2015-02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84443540095956104"/>
    <n v="0.67857142857142805"/>
    <x v="7"/>
    <n v="0.855854843961245"/>
    <n v="-1.14194430016841E-2"/>
    <n v="9697.9062028605294"/>
    <x v="6"/>
    <x v="0"/>
    <n v="2015"/>
    <n v="8.8618006720931692"/>
    <n v="8.4010131082933501"/>
    <n v="-0.460787563799819"/>
    <n v="82574"/>
    <n v="177041.445418724"/>
    <n v="5.4849047116107601E-2"/>
    <n v="19.776401614830199"/>
    <n v="0.96074100688529596"/>
    <n v="184275.93300372345"/>
    <n v="1.3436735638324038E-2"/>
  </r>
  <r>
    <d v="2015-02-12T00:00:00"/>
    <n v="2920"/>
    <x v="8"/>
    <d v="2015-02-01T00:00:00"/>
    <n v="3"/>
    <n v="2"/>
    <d v="2015-02-11T00:00:00"/>
    <d v="2015-02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29707847840986901"/>
    <n v="0.67857142857142805"/>
    <x v="8"/>
    <n v="0.40084937178770902"/>
    <n v="-0.103770893377839"/>
    <n v="7284.5318104837497"/>
    <x v="7"/>
    <x v="0"/>
    <n v="2015"/>
    <n v="9.2626500438808801"/>
    <n v="8.6980915867032191"/>
    <n v="-0.56455845717765696"/>
    <n v="85494"/>
    <n v="175369.46687013199"/>
    <n v="6.4906014330856104E-2"/>
    <n v="19.776401614830199"/>
    <n v="0.96074100688529596"/>
    <n v="182535.63198960043"/>
    <n v="2.3098876446434158E-2"/>
  </r>
  <r>
    <d v="2015-02-13T00:00:00"/>
    <n v="9761"/>
    <x v="9"/>
    <d v="2015-02-01T00:00:00"/>
    <n v="4"/>
    <n v="3"/>
    <d v="2015-02-12T00:00:00"/>
    <d v="2015-02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1"/>
    <n v="0"/>
    <n v="0"/>
    <n v="0"/>
    <n v="0"/>
    <n v="9829.0526315789393"/>
    <x v="0"/>
    <n v="28"/>
    <n v="186752"/>
    <n v="0.99307637936943105"/>
    <n v="0.67857142857142805"/>
    <x v="9"/>
    <n v="1.62815086811543"/>
    <n v="-0.63507448874600103"/>
    <n v="5995.1446706522001"/>
    <x v="8"/>
    <x v="0"/>
    <n v="2015"/>
    <n v="10.890800911996299"/>
    <n v="9.6911679660726495"/>
    <n v="-1.1996329459236601"/>
    <n v="95255"/>
    <n v="166181.07470924701"/>
    <n v="0.12378620927048201"/>
    <n v="19.776401614830199"/>
    <n v="0.96074100688529596"/>
    <n v="172971.77232811533"/>
    <n v="7.9667494218331525E-2"/>
  </r>
  <r>
    <d v="2015-02-17T00:00:00"/>
    <n v="30446"/>
    <x v="10"/>
    <d v="2015-02-01T00:00:00"/>
    <n v="1"/>
    <n v="4"/>
    <d v="2015-02-13T00:00:00"/>
    <d v="2015-02-18T00:00:00"/>
    <n v="0"/>
    <n v="0"/>
    <n v="0"/>
    <n v="0"/>
    <n v="1"/>
    <n v="1"/>
    <n v="0"/>
    <n v="0"/>
    <n v="0"/>
    <n v="1"/>
    <n v="0"/>
    <n v="1"/>
    <n v="0"/>
    <n v="0"/>
    <n v="0"/>
    <n v="0"/>
    <n v="0"/>
    <d v="2015-02-16T00:00:00"/>
    <d v="2015-02-02T00:00:00"/>
    <d v="2015-02-04T00:00:00"/>
    <d v="2015-02-06T00:00:00"/>
    <d v="2015-02-04T00:00:00"/>
    <n v="1"/>
    <n v="0"/>
    <n v="0"/>
    <n v="0"/>
    <n v="0"/>
    <n v="9829.0526315789393"/>
    <x v="0"/>
    <n v="28"/>
    <n v="186752"/>
    <n v="3.09755183344756"/>
    <n v="0.67857142857142805"/>
    <x v="10"/>
    <n v="2.6846281825571099"/>
    <n v="0.41292365089044802"/>
    <n v="11340.8628419448"/>
    <x v="26"/>
    <x v="0"/>
    <n v="2015"/>
    <n v="13.5754290945534"/>
    <n v="12.7887197995202"/>
    <n v="-0.78670929503320997"/>
    <n v="125701"/>
    <n v="175929.54030147099"/>
    <n v="6.1515875503248302E-2"/>
    <n v="19.776401614830199"/>
    <n v="0.96074100688529596"/>
    <n v="183118.59183759798"/>
    <n v="1.9841831055714909E-2"/>
  </r>
  <r>
    <d v="2015-02-18T00:00:00"/>
    <n v="4682"/>
    <x v="11"/>
    <d v="2015-02-01T00:00:00"/>
    <n v="2"/>
    <n v="1"/>
    <d v="2015-02-17T00:00:00"/>
    <d v="2015-02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47634295750514"/>
    <n v="0.67857142857142805"/>
    <x v="11"/>
    <n v="0.855854843961245"/>
    <n v="-0.37951188645610401"/>
    <n v="5470.5538363606001"/>
    <x v="19"/>
    <x v="0"/>
    <n v="2015"/>
    <n v="14.4312839385146"/>
    <n v="13.2650627570253"/>
    <n v="-1.16622118148931"/>
    <n v="130383"/>
    <n v="171660.19396157499"/>
    <n v="8.7916748141404003E-2"/>
    <n v="19.776401614830199"/>
    <n v="0.96074100688529596"/>
    <n v="178674.78616125233"/>
    <n v="4.5206232016743897E-2"/>
  </r>
  <r>
    <d v="2015-02-19T00:00:00"/>
    <n v="8318"/>
    <x v="12"/>
    <d v="2015-02-01T00:00:00"/>
    <n v="3"/>
    <n v="2"/>
    <d v="2015-02-18T00:00:00"/>
    <d v="2015-02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84626670664838899"/>
    <n v="0.67857142857142805"/>
    <x v="12"/>
    <n v="0.40084937178770902"/>
    <n v="0.44541733486067903"/>
    <n v="20750.936849179299"/>
    <x v="11"/>
    <x v="0"/>
    <n v="2015"/>
    <n v="14.8321333103023"/>
    <n v="14.1113294636737"/>
    <n v="-0.72080384662863695"/>
    <n v="138701"/>
    <n v="177676.32914744"/>
    <n v="5.10797971576082E-2"/>
    <n v="19.776401614830199"/>
    <n v="0.96074100688529596"/>
    <n v="184936.76014045096"/>
    <n v="9.8154626379873822E-3"/>
  </r>
  <r>
    <d v="2015-02-20T00:00:00"/>
    <n v="6256"/>
    <x v="13"/>
    <d v="2015-02-01T00:00:00"/>
    <n v="4"/>
    <n v="3"/>
    <d v="2015-02-19T00:00:00"/>
    <d v="2015-02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63648046607265196"/>
    <n v="0.67857142857142805"/>
    <x v="13"/>
    <n v="0.75985561362060905"/>
    <n v="-0.123375147547956"/>
    <n v="8233.1430970036599"/>
    <x v="12"/>
    <x v="0"/>
    <n v="2015"/>
    <n v="15.5919889239229"/>
    <n v="14.747809929746399"/>
    <n v="-0.84417899417659203"/>
    <n v="144957"/>
    <n v="176640.90280196501"/>
    <n v="5.7240973283353799E-2"/>
    <n v="19.776401614830199"/>
    <n v="0.96074100688529596"/>
    <n v="183859.02291673044"/>
    <n v="1.5734757192633397E-2"/>
  </r>
  <r>
    <d v="2015-02-23T00:00:00"/>
    <n v="17004"/>
    <x v="14"/>
    <d v="2015-02-01T00:00:00"/>
    <n v="0"/>
    <n v="4"/>
    <d v="2015-02-20T00:00:00"/>
    <d v="2015-02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1.72997344071281"/>
    <n v="0.67857142857142805"/>
    <x v="14"/>
    <n v="1.6718018052053301"/>
    <n v="5.81716355074842E-2"/>
    <n v="10171.0621121811"/>
    <x v="27"/>
    <x v="0"/>
    <n v="2015"/>
    <n v="17.263790729128299"/>
    <n v="16.4777833704592"/>
    <n v="-0.78600735866910598"/>
    <n v="161961"/>
    <n v="178249.322427657"/>
    <n v="4.7701037269262503E-2"/>
    <n v="19.776401614830199"/>
    <n v="0.96074100688529596"/>
    <n v="185533.16778424886"/>
    <n v="6.5693494608387581E-3"/>
  </r>
  <r>
    <d v="2015-02-24T00:00:00"/>
    <n v="2061"/>
    <x v="15"/>
    <d v="2015-02-01T00:00:00"/>
    <n v="1"/>
    <n v="0"/>
    <d v="2015-02-23T00:00:00"/>
    <d v="2015-02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209684501370801"/>
    <n v="0.67857142857142805"/>
    <x v="15"/>
    <n v="0.27224587224235403"/>
    <n v="-6.2561370871552197E-2"/>
    <n v="7570.3627130305604"/>
    <x v="28"/>
    <x v="0"/>
    <n v="2015"/>
    <n v="17.536036601370601"/>
    <n v="16.687467871829998"/>
    <n v="-0.84856872954065898"/>
    <n v="164022"/>
    <n v="177715.07158900399"/>
    <n v="5.08506584736634E-2"/>
    <n v="19.776401614830199"/>
    <n v="0.96074100688529596"/>
    <n v="184977.08572381493"/>
    <n v="9.5953197080591579E-3"/>
  </r>
  <r>
    <d v="2015-02-25T00:00:00"/>
    <n v="7353"/>
    <x v="16"/>
    <d v="2015-02-01T00:00:00"/>
    <n v="2"/>
    <n v="1"/>
    <d v="2015-02-24T00:00:00"/>
    <d v="2015-02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74808837388622296"/>
    <n v="0.67857142857142805"/>
    <x v="16"/>
    <n v="0.855854843961245"/>
    <n v="-0.10776647007502201"/>
    <n v="8591.4101577871697"/>
    <x v="15"/>
    <x v="0"/>
    <n v="2015"/>
    <n v="18.3918914453319"/>
    <n v="17.435556245716199"/>
    <n v="-0.95633519961568303"/>
    <n v="171375"/>
    <n v="177041.334203092"/>
    <n v="5.4849709761949798E-2"/>
    <n v="19.776401614830199"/>
    <n v="0.96074100688529596"/>
    <n v="184275.81724345981"/>
    <n v="1.3437372269356151E-2"/>
  </r>
  <r>
    <d v="2015-02-26T00:00:00"/>
    <n v="4291"/>
    <x v="17"/>
    <d v="2015-02-01T00:00:00"/>
    <n v="3"/>
    <n v="2"/>
    <d v="2015-02-25T00:00:00"/>
    <d v="2015-02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43656292837559901"/>
    <n v="0.67857142857142805"/>
    <x v="17"/>
    <n v="0.40084937178770902"/>
    <n v="3.5713556587890001E-2"/>
    <n v="10704.7691776663"/>
    <x v="16"/>
    <x v="0"/>
    <n v="2015"/>
    <n v="18.792740817119601"/>
    <n v="17.8721191740918"/>
    <n v="-0.92062164302779304"/>
    <n v="175666"/>
    <n v="177603.36464383599"/>
    <n v="5.1511610573992103E-2"/>
    <n v="19.776401614830199"/>
    <n v="0.96074100688529596"/>
    <n v="184860.81407061315"/>
    <n v="1.0230323494434312E-2"/>
  </r>
  <r>
    <d v="2015-02-27T00:00:00"/>
    <n v="11086"/>
    <x v="18"/>
    <d v="2015-02-01T00:00:00"/>
    <n v="4"/>
    <n v="3"/>
    <d v="2015-02-26T00:00:00"/>
    <d v="2015-03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1.1278808259081501"/>
    <n v="0.67857142857142805"/>
    <x v="18"/>
    <n v="0.983660797710596"/>
    <n v="0.144220028197559"/>
    <n v="11270.1451819589"/>
    <x v="17"/>
    <x v="0"/>
    <n v="2015"/>
    <n v="19.776401614830199"/>
    <n v="19"/>
    <n v="-0.77640161483023395"/>
    <n v="186752"/>
    <n v="179420.30451784201"/>
    <n v="4.0863242885801697E-2"/>
    <n v="19.776401614830199"/>
    <n v="0.96074100688529596"/>
    <n v="186752.00000000041"/>
    <n v="-2.2204460492503131E-15"/>
  </r>
  <r>
    <d v="2015-03-02T00:00:00"/>
    <n v="38021"/>
    <x v="0"/>
    <d v="2015-03-01T00:00:00"/>
    <n v="0"/>
    <n v="4"/>
    <d v="2015-02-27T00:00:00"/>
    <d v="2015-03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1"/>
    <n v="0"/>
    <n v="0"/>
    <n v="0"/>
    <n v="10042.4285714285"/>
    <x v="1"/>
    <n v="31"/>
    <n v="210891"/>
    <n v="3.7860363884660799"/>
    <n v="0.67741935483870896"/>
    <x v="19"/>
    <n v="3.29634736847383"/>
    <n v="0.48968901999224101"/>
    <n v="11534.2819642224"/>
    <x v="21"/>
    <x v="1"/>
    <n v="2015"/>
    <n v="3.29634736847383"/>
    <n v="3.7860363884660799"/>
    <n v="0.48968901999224101"/>
    <n v="38021"/>
    <n v="242219.92124867099"/>
    <n v="-0.12934081180097601"/>
    <n v="21.239379091049699"/>
    <n v="0.98872946850171195"/>
    <n v="244980.98718117972"/>
    <n v="-0.13915360360585005"/>
  </r>
  <r>
    <d v="2015-03-03T00:00:00"/>
    <n v="3630"/>
    <x v="1"/>
    <d v="2015-03-01T00:00:00"/>
    <n v="1"/>
    <n v="0"/>
    <d v="2015-03-02T00:00:00"/>
    <d v="2015-03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36146634991535898"/>
    <n v="0.67741935483870896"/>
    <x v="20"/>
    <n v="0.50876329636220496"/>
    <n v="-0.14729694644684599"/>
    <n v="7134.9486607140698"/>
    <x v="22"/>
    <x v="1"/>
    <n v="2015"/>
    <n v="3.80511066483604"/>
    <n v="4.14750273838143"/>
    <n v="0.34239207354539403"/>
    <n v="41651"/>
    <n v="229867.42753188399"/>
    <n v="-8.2553790833423804E-2"/>
    <n v="21.239379091049699"/>
    <n v="0.98872946850171195"/>
    <n v="232487.68733495747"/>
    <n v="-9.2893897231821843E-2"/>
  </r>
  <r>
    <d v="2015-03-04T00:00:00"/>
    <n v="10531"/>
    <x v="2"/>
    <d v="2015-03-01T00:00:00"/>
    <n v="2"/>
    <n v="1"/>
    <d v="2015-03-03T00:00:00"/>
    <d v="2015-03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1"/>
    <n v="0"/>
    <n v="1"/>
    <n v="10042.4285714285"/>
    <x v="1"/>
    <n v="31"/>
    <n v="210891"/>
    <n v="1.0486507247819901"/>
    <n v="0.67741935483870896"/>
    <x v="0"/>
    <n v="0.98168331455612901"/>
    <n v="6.6967410225866705E-2"/>
    <n v="10727.4920983673"/>
    <x v="1"/>
    <x v="1"/>
    <n v="2015"/>
    <n v="4.7867939793921703"/>
    <n v="5.1961534631634301"/>
    <n v="0.40935948377126002"/>
    <n v="52182"/>
    <n v="228926.083871098"/>
    <n v="-7.8781253608710897E-2"/>
    <n v="21.239379091049699"/>
    <n v="0.98872946850171195"/>
    <n v="231535.6132937003"/>
    <n v="-8.9163878506728245E-2"/>
  </r>
  <r>
    <d v="2015-03-05T00:00:00"/>
    <n v="3029"/>
    <x v="3"/>
    <d v="2015-03-01T00:00:00"/>
    <n v="3"/>
    <n v="2"/>
    <d v="2015-03-04T00:00:00"/>
    <d v="2015-03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30162026829025401"/>
    <n v="0.67741935483870896"/>
    <x v="1"/>
    <n v="0.39950489081956098"/>
    <n v="-9.7884622529307602E-2"/>
    <n v="7581.8846517402399"/>
    <x v="2"/>
    <x v="1"/>
    <n v="2015"/>
    <n v="5.1862988702117301"/>
    <n v="5.4977737314536901"/>
    <n v="0.311474861241953"/>
    <n v="55211"/>
    <n v="223556.53405540501"/>
    <n v="-5.6654725431851197E-2"/>
    <n v="21.239379091049699"/>
    <n v="0.98872946850171195"/>
    <n v="226104.85595637781"/>
    <n v="-6.7286728062633916E-2"/>
  </r>
  <r>
    <d v="2015-03-06T00:00:00"/>
    <n v="7271"/>
    <x v="4"/>
    <d v="2015-03-01T00:00:00"/>
    <n v="4"/>
    <n v="3"/>
    <d v="2015-03-05T00:00:00"/>
    <d v="2015-03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1"/>
    <n v="0"/>
    <n v="10042.4285714285"/>
    <x v="1"/>
    <n v="31"/>
    <n v="210891"/>
    <n v="0.72402805240621904"/>
    <n v="0.67741935483870896"/>
    <x v="2"/>
    <n v="0.86887687563176297"/>
    <n v="-0.14484882322554399"/>
    <n v="8368.27426752867"/>
    <x v="3"/>
    <x v="1"/>
    <n v="2015"/>
    <n v="6.0551757458435"/>
    <n v="6.2218017838599096"/>
    <n v="0.16662603801640899"/>
    <n v="62482"/>
    <n v="216694.288501979"/>
    <n v="-2.6780994285072902E-2"/>
    <n v="21.239379091049699"/>
    <n v="0.98872946850171195"/>
    <n v="219164.38763613551"/>
    <n v="-3.7749689743715509E-2"/>
  </r>
  <r>
    <d v="2015-03-09T00:00:00"/>
    <n v="18059"/>
    <x v="5"/>
    <d v="2015-03-01T00:00:00"/>
    <n v="0"/>
    <n v="4"/>
    <d v="2015-03-06T00:00:00"/>
    <d v="2015-03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1.7982701964521901"/>
    <n v="0.67741935483870896"/>
    <x v="3"/>
    <n v="1.6704573242371801"/>
    <n v="0.12781287221501"/>
    <n v="10810.8119483068"/>
    <x v="23"/>
    <x v="1"/>
    <n v="2015"/>
    <n v="7.7256330700806801"/>
    <n v="8.0200719803120997"/>
    <n v="0.29443891023141899"/>
    <n v="80541"/>
    <n v="218928.46639975501"/>
    <n v="-3.6712751575573799E-2"/>
    <n v="21.239379091049699"/>
    <n v="0.98872946850171195"/>
    <n v="221424.03293745528"/>
    <n v="-4.7569510850841157E-2"/>
  </r>
  <r>
    <d v="2015-03-10T00:00:00"/>
    <n v="3447"/>
    <x v="6"/>
    <d v="2015-03-01T00:00:00"/>
    <n v="1"/>
    <n v="0"/>
    <d v="2015-03-09T00:00:00"/>
    <d v="2015-03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34324366615929502"/>
    <n v="0.67741935483870896"/>
    <x v="4"/>
    <n v="0.27090139127420598"/>
    <n v="7.2342274885089194E-2"/>
    <n v="12724.1871434722"/>
    <x v="24"/>
    <x v="1"/>
    <n v="2015"/>
    <n v="7.9965344613548899"/>
    <n v="8.3633156464713991"/>
    <n v="0.36678118511650898"/>
    <n v="83988"/>
    <n v="220564.04665342401"/>
    <n v="-4.3855953860985598E-2"/>
    <n v="21.239379091049699"/>
    <n v="0.98872946850171195"/>
    <n v="223078.25717752744"/>
    <n v="-5.463220544989611E-2"/>
  </r>
  <r>
    <d v="2015-03-11T00:00:00"/>
    <n v="8343"/>
    <x v="7"/>
    <d v="2015-03-01T00:00:00"/>
    <n v="2"/>
    <n v="1"/>
    <d v="2015-03-10T00:00:00"/>
    <d v="2015-03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83077513976414297"/>
    <n v="0.67741935483870896"/>
    <x v="5"/>
    <n v="0.85451036299309702"/>
    <n v="-2.3735223228954098E-2"/>
    <n v="9763.4860398613891"/>
    <x v="6"/>
    <x v="1"/>
    <n v="2015"/>
    <n v="8.85104482434798"/>
    <n v="9.1940907862355399"/>
    <n v="0.34304596188755399"/>
    <n v="92331"/>
    <n v="219064.64586714201"/>
    <n v="-3.7311569992448598E-2"/>
    <n v="21.239379091049699"/>
    <n v="0.98872946850171195"/>
    <n v="221561.76471518184"/>
    <n v="-4.8161580265887127E-2"/>
  </r>
  <r>
    <d v="2015-03-12T00:00:00"/>
    <n v="3025"/>
    <x v="8"/>
    <d v="2015-03-01T00:00:00"/>
    <n v="3"/>
    <n v="2"/>
    <d v="2015-03-11T00:00:00"/>
    <d v="2015-03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30122195826279902"/>
    <n v="0.67741935483870896"/>
    <x v="6"/>
    <n v="0.39950489081956098"/>
    <n v="-9.8282932556762598E-2"/>
    <n v="7571.87225867093"/>
    <x v="7"/>
    <x v="1"/>
    <n v="2015"/>
    <n v="9.2505497151675495"/>
    <n v="9.4953127444983405"/>
    <n v="0.244763029330792"/>
    <n v="95356"/>
    <n v="216471.027307346"/>
    <n v="-2.5777247776552499E-2"/>
    <n v="21.239379091049699"/>
    <n v="0.98872946850171195"/>
    <n v="218938.58148617687"/>
    <n v="-3.6757255991836102E-2"/>
  </r>
  <r>
    <d v="2015-03-13T00:00:00"/>
    <n v="10974"/>
    <x v="9"/>
    <d v="2015-03-01T00:00:00"/>
    <n v="4"/>
    <n v="3"/>
    <d v="2015-03-12T00:00:00"/>
    <d v="2015-03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1.09276356032263"/>
    <n v="0.67741935483870896"/>
    <x v="7"/>
    <n v="0.75851113265246095"/>
    <n v="0.33425242767016899"/>
    <n v="14467.816657646999"/>
    <x v="8"/>
    <x v="1"/>
    <n v="2015"/>
    <n v="10.009060847820001"/>
    <n v="10.5880763048209"/>
    <n v="0.57901545700096102"/>
    <n v="106330"/>
    <n v="223090.86076605599"/>
    <n v="-5.4685614301563198E-2"/>
    <n v="21.239379091049699"/>
    <n v="0.98872946850171195"/>
    <n v="225633.87445518453"/>
    <n v="-6.5339809861363563E-2"/>
  </r>
  <r>
    <d v="2015-03-16T00:00:00"/>
    <n v="36875"/>
    <x v="10"/>
    <d v="2015-03-01T00:00:00"/>
    <n v="0"/>
    <n v="4"/>
    <d v="2015-03-13T00:00:00"/>
    <d v="2015-03-17T00:00:00"/>
    <n v="0"/>
    <n v="0"/>
    <n v="0"/>
    <n v="0"/>
    <n v="1"/>
    <n v="0"/>
    <n v="0"/>
    <n v="0"/>
    <n v="0"/>
    <n v="1"/>
    <n v="0"/>
    <n v="1"/>
    <n v="0"/>
    <n v="0"/>
    <n v="1"/>
    <n v="0"/>
    <n v="0"/>
    <d v="2015-03-16T00:00:00"/>
    <d v="2015-03-02T00:00:00"/>
    <d v="2015-03-04T00:00:00"/>
    <d v="2015-03-06T00:00:00"/>
    <d v="2015-03-04T00:00:00"/>
    <n v="1"/>
    <n v="0"/>
    <n v="0"/>
    <n v="0"/>
    <n v="0"/>
    <n v="10042.4285714285"/>
    <x v="1"/>
    <n v="31"/>
    <n v="210891"/>
    <n v="3.6719205656002298"/>
    <n v="0.67741935483870896"/>
    <x v="8"/>
    <n v="3.0987428551867202"/>
    <n v="0.57317771041351795"/>
    <n v="11899.987099051499"/>
    <x v="25"/>
    <x v="1"/>
    <n v="2015"/>
    <n v="13.107803703006701"/>
    <n v="14.259996870421199"/>
    <n v="1.1521931674144701"/>
    <n v="143205"/>
    <n v="229428.59598287701"/>
    <n v="-8.0798977579329898E-2"/>
    <n v="21.239379091049699"/>
    <n v="0.98872946850171195"/>
    <n v="232043.85354322128"/>
    <n v="-9.1158861655783019E-2"/>
  </r>
  <r>
    <d v="2015-03-17T00:00:00"/>
    <n v="3859"/>
    <x v="11"/>
    <d v="2015-03-01T00:00:00"/>
    <n v="1"/>
    <n v="0"/>
    <d v="2015-03-16T00:00:00"/>
    <d v="2015-03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38426959898715402"/>
    <n v="0.67741935483870896"/>
    <x v="9"/>
    <n v="0.27090139127420598"/>
    <n v="0.113368207712948"/>
    <n v="14245.035737353999"/>
    <x v="26"/>
    <x v="1"/>
    <n v="2015"/>
    <n v="13.3787050942809"/>
    <n v="14.644266469408301"/>
    <n v="1.26556137512742"/>
    <n v="147064"/>
    <n v="230840.277757537"/>
    <n v="-8.6420264051542905E-2"/>
    <n v="21.239379091049699"/>
    <n v="0.98872946850171195"/>
    <n v="233471.62708455164"/>
    <n v="-9.6716793241750421E-2"/>
  </r>
  <r>
    <d v="2015-03-18T00:00:00"/>
    <n v="8554"/>
    <x v="12"/>
    <d v="2015-03-01T00:00:00"/>
    <n v="2"/>
    <n v="1"/>
    <d v="2015-03-17T00:00:00"/>
    <d v="2015-03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85178599371239105"/>
    <n v="0.67741935483870896"/>
    <x v="10"/>
    <n v="0.85451036299309702"/>
    <n v="-2.7243692807060399E-3"/>
    <n v="10010.411073351799"/>
    <x v="19"/>
    <x v="1"/>
    <n v="2015"/>
    <n v="14.233215457274"/>
    <n v="15.4960524631207"/>
    <n v="1.26283700584672"/>
    <n v="155618"/>
    <n v="229602.229363419"/>
    <n v="-8.14941101194748E-2"/>
    <n v="21.239379091049699"/>
    <n v="0.98872946850171195"/>
    <n v="232219.46617142067"/>
    <n v="-9.1846159682738793E-2"/>
  </r>
  <r>
    <d v="2015-03-19T00:00:00"/>
    <n v="2194"/>
    <x v="13"/>
    <d v="2015-03-01T00:00:00"/>
    <n v="3"/>
    <n v="2"/>
    <d v="2015-03-18T00:00:00"/>
    <d v="2015-03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218473050059035"/>
    <n v="0.67741935483870896"/>
    <x v="11"/>
    <n v="0.39950489081956198"/>
    <n v="-0.181031840760526"/>
    <n v="5491.7975985203302"/>
    <x v="11"/>
    <x v="1"/>
    <n v="2015"/>
    <n v="14.632720348093599"/>
    <n v="15.7145255131797"/>
    <n v="1.08180516508619"/>
    <n v="157812"/>
    <n v="226482.28908657801"/>
    <n v="-6.8841096358835799E-2"/>
    <n v="21.239379091049699"/>
    <n v="0.98872946850171195"/>
    <n v="229063.96168183666"/>
    <n v="-7.933575211223487E-2"/>
  </r>
  <r>
    <d v="2015-03-20T00:00:00"/>
    <n v="5816"/>
    <x v="14"/>
    <d v="2015-03-01T00:00:00"/>
    <n v="4"/>
    <n v="3"/>
    <d v="2015-03-19T00:00:00"/>
    <d v="2015-03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57914277991948404"/>
    <n v="0.67741935483870896"/>
    <x v="12"/>
    <n v="0.75851113265246095"/>
    <n v="-0.17936835273297699"/>
    <n v="7667.65278666622"/>
    <x v="12"/>
    <x v="1"/>
    <n v="2015"/>
    <n v="15.391231480746001"/>
    <n v="16.293668293099199"/>
    <n v="0.90243681235321904"/>
    <n v="163628"/>
    <n v="223256.20950464901"/>
    <n v="-5.5385736110475398E-2"/>
    <n v="21.239379091049699"/>
    <n v="0.98872946850171195"/>
    <n v="225801.10800476649"/>
    <n v="-6.6032040925378177E-2"/>
  </r>
  <r>
    <d v="2015-03-23T00:00:00"/>
    <n v="14578"/>
    <x v="15"/>
    <d v="2015-03-01T00:00:00"/>
    <n v="0"/>
    <n v="4"/>
    <d v="2015-03-20T00:00:00"/>
    <d v="2015-03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1.4516408950595301"/>
    <n v="0.67741935483870896"/>
    <x v="13"/>
    <n v="1.6704573242371801"/>
    <n v="-0.21881642917765101"/>
    <n v="8726.9514692074208"/>
    <x v="27"/>
    <x v="1"/>
    <n v="2015"/>
    <n v="17.061688804983199"/>
    <n v="17.745309188158799"/>
    <n v="0.68362038317556495"/>
    <n v="178206"/>
    <n v="219340.88956697899"/>
    <n v="-3.8524005185084802E-2"/>
    <n v="21.239379091049699"/>
    <n v="0.98872946850171195"/>
    <n v="221841.15731815097"/>
    <n v="-4.9360350669496955E-2"/>
  </r>
  <r>
    <d v="2015-03-24T00:00:00"/>
    <n v="1768"/>
    <x v="16"/>
    <d v="2015-03-01T00:00:00"/>
    <n v="1"/>
    <n v="0"/>
    <d v="2015-03-23T00:00:00"/>
    <d v="2015-03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176053032135084"/>
    <n v="0.67741935483870896"/>
    <x v="14"/>
    <n v="0.27090139127420598"/>
    <n v="-9.4848359139122193E-2"/>
    <n v="6526.3599853956803"/>
    <x v="28"/>
    <x v="1"/>
    <n v="2015"/>
    <n v="17.332590196257399"/>
    <n v="17.921362220293801"/>
    <n v="0.58877202403644402"/>
    <n v="179974"/>
    <n v="218054.771803009"/>
    <n v="-3.2853084313519798E-2"/>
    <n v="21.239379091049699"/>
    <n v="0.98872946850171195"/>
    <n v="220540.37909221344"/>
    <n v="-4.3753344090239343E-2"/>
  </r>
  <r>
    <d v="2015-03-26T00:00:00"/>
    <n v="2797"/>
    <x v="17"/>
    <d v="2015-03-01T00:00:00"/>
    <n v="3"/>
    <n v="1"/>
    <d v="2015-03-24T00:00:00"/>
    <d v="2015-03-27T00:00:00"/>
    <n v="0"/>
    <n v="0"/>
    <n v="0"/>
    <n v="0"/>
    <n v="0"/>
    <n v="0"/>
    <n v="1"/>
    <n v="1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27851828669786699"/>
    <n v="0.67741935483870896"/>
    <x v="15"/>
    <n v="0.98311386253845301"/>
    <n v="-0.70459557584058496"/>
    <n v="2845.04176635043"/>
    <x v="16"/>
    <x v="1"/>
    <n v="2015"/>
    <n v="18.315704058795902"/>
    <n v="18.1998805069917"/>
    <n v="-0.11582355180414"/>
    <n v="182771"/>
    <n v="209557.38243416001"/>
    <n v="6.3639732007936198E-3"/>
    <n v="21.239379091049699"/>
    <n v="0.98872946850171195"/>
    <n v="211946.1279451061"/>
    <n v="-4.9782836579084222E-3"/>
  </r>
  <r>
    <d v="2015-03-27T00:00:00"/>
    <n v="7473"/>
    <x v="18"/>
    <d v="2015-03-01T00:00:00"/>
    <n v="4"/>
    <n v="3"/>
    <d v="2015-03-26T00:00:00"/>
    <d v="2015-03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74414270879269395"/>
    <n v="0.67741935483870896"/>
    <x v="16"/>
    <n v="0.75851113265246095"/>
    <n v="-1.4368423859767601E-2"/>
    <n v="9852.1955424272091"/>
    <x v="17"/>
    <x v="1"/>
    <n v="2015"/>
    <n v="19.0742151914483"/>
    <n v="18.944023215784402"/>
    <n v="-0.130191975663908"/>
    <n v="190244"/>
    <n v="209451.55330905301"/>
    <n v="6.8724565094193599E-3"/>
    <n v="21.239379091049699"/>
    <n v="0.98872946850171195"/>
    <n v="211839.09247334351"/>
    <n v="-4.4755312264321834E-3"/>
  </r>
  <r>
    <d v="2015-03-30T00:00:00"/>
    <n v="15576"/>
    <x v="19"/>
    <d v="2015-03-01T00:00:00"/>
    <n v="0"/>
    <n v="4"/>
    <d v="2015-03-27T00:00:00"/>
    <d v="2015-03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1.5510192469095401"/>
    <n v="0.67741935483870896"/>
    <x v="17"/>
    <n v="1.6704573242371801"/>
    <n v="-0.119438077327644"/>
    <n v="9324.3926522413694"/>
    <x v="29"/>
    <x v="1"/>
    <n v="2015"/>
    <n v="20.744672515685501"/>
    <n v="20.495042462693998"/>
    <n v="-0.249630052991555"/>
    <n v="205820"/>
    <n v="208353.252948768"/>
    <n v="1.2180021263480801E-2"/>
    <n v="21.239379091049699"/>
    <n v="0.98872946850171195"/>
    <n v="210728.27258248994"/>
    <n v="7.7221445189024074E-4"/>
  </r>
  <r>
    <d v="2015-03-31T00:00:00"/>
    <n v="5071"/>
    <x v="20"/>
    <d v="2015-03-01T00:00:00"/>
    <n v="1"/>
    <n v="0"/>
    <d v="2015-03-30T00:00:00"/>
    <d v="2015-04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50495753730600101"/>
    <n v="0.67741935483870896"/>
    <x v="18"/>
    <n v="0.49470657536419299"/>
    <n v="1.0250961941808001E-2"/>
    <n v="10250.5207177948"/>
    <x v="30"/>
    <x v="1"/>
    <n v="2015"/>
    <n v="21.239379091049699"/>
    <n v="21"/>
    <n v="-0.239379091049745"/>
    <n v="210891"/>
    <n v="208514.146341794"/>
    <n v="1.1399004335702101E-2"/>
    <n v="21.239379091049699"/>
    <n v="0.98872946850171195"/>
    <n v="210891.00000000058"/>
    <n v="-2.7755575615628914E-15"/>
  </r>
  <r>
    <d v="2015-04-01T00:00:00"/>
    <n v="20879"/>
    <x v="0"/>
    <d v="2015-04-01T00:00:00"/>
    <n v="2"/>
    <n v="1"/>
    <d v="2015-03-31T00:00:00"/>
    <d v="2015-04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1"/>
    <n v="0"/>
    <n v="1"/>
    <n v="8092.2272727272702"/>
    <x v="2"/>
    <n v="30"/>
    <n v="178029"/>
    <n v="2.5801302035061702"/>
    <n v="0.73333333333333295"/>
    <x v="21"/>
    <n v="2.6728255017802098"/>
    <n v="-9.2695298274046406E-2"/>
    <n v="7811.5836541119797"/>
    <x v="0"/>
    <x v="2"/>
    <n v="2015"/>
    <n v="2.6728255017802098"/>
    <n v="2.5801302035061702"/>
    <n v="-9.2695298274046295E-2"/>
    <n v="20879"/>
    <n v="171854.84039046301"/>
    <n v="3.59265970950155E-2"/>
    <n v="21.645658083196601"/>
    <n v="1.01637011521855"/>
    <n v="169086.86886519694"/>
    <n v="5.288483484741846E-2"/>
  </r>
  <r>
    <d v="2015-04-02T00:00:00"/>
    <n v="6933"/>
    <x v="1"/>
    <d v="2015-04-01T00:00:00"/>
    <n v="3"/>
    <n v="2"/>
    <d v="2015-04-01T00:00:00"/>
    <d v="2015-04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85674805790067898"/>
    <n v="0.73333333333333295"/>
    <x v="19"/>
    <n v="0.70261893889499405"/>
    <n v="0.15412911900568399"/>
    <n v="9867.3685211268094"/>
    <x v="21"/>
    <x v="2"/>
    <n v="2015"/>
    <n v="3.37544444067521"/>
    <n v="3.4368782614068398"/>
    <n v="6.1433820731637799E-2"/>
    <n v="27812"/>
    <n v="181269.16640275199"/>
    <n v="-1.7874889960894699E-2"/>
    <n v="21.645658083196601"/>
    <n v="1.01637011521855"/>
    <n v="178349.56349909407"/>
    <n v="-1.7973887505235986E-3"/>
  </r>
  <r>
    <d v="2015-04-03T00:00:00"/>
    <n v="10188"/>
    <x v="2"/>
    <d v="2015-04-01T00:00:00"/>
    <n v="4"/>
    <n v="3"/>
    <d v="2015-04-02T00:00:00"/>
    <d v="2015-04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1"/>
    <n v="0"/>
    <n v="8092.2272727272702"/>
    <x v="2"/>
    <n v="30"/>
    <n v="178029"/>
    <n v="1.25898589555634"/>
    <n v="0.73333333333333295"/>
    <x v="20"/>
    <n v="0.93412901861919695"/>
    <n v="0.32485687693714499"/>
    <n v="10906.4163482038"/>
    <x v="22"/>
    <x v="2"/>
    <n v="2015"/>
    <n v="4.3095734592944002"/>
    <n v="4.6958641569631903"/>
    <n v="0.38629069766878299"/>
    <n v="38000"/>
    <n v="193986.71536669301"/>
    <n v="-8.2261897865162401E-2"/>
    <n v="21.645658083196601"/>
    <n v="1.01637011521855"/>
    <n v="190862.27788681161"/>
    <n v="-6.7238419392763538E-2"/>
  </r>
  <r>
    <d v="2015-04-06T00:00:00"/>
    <n v="12671"/>
    <x v="3"/>
    <d v="2015-04-01T00:00:00"/>
    <n v="0"/>
    <n v="4"/>
    <d v="2015-04-03T00:00:00"/>
    <d v="2015-04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1"/>
    <n v="0"/>
    <n v="0"/>
    <n v="0"/>
    <n v="8092.2272727272702"/>
    <x v="2"/>
    <n v="30"/>
    <n v="178029"/>
    <n v="1.5658235456021199"/>
    <n v="0.73333333333333295"/>
    <x v="0"/>
    <n v="1.7357094672246101"/>
    <n v="-0.16988592162249699"/>
    <n v="7300.1848749841702"/>
    <x v="3"/>
    <x v="2"/>
    <n v="2015"/>
    <n v="6.04528292651902"/>
    <n v="6.2616877025653102"/>
    <n v="0.216404776046284"/>
    <n v="50671"/>
    <n v="184401.956624699"/>
    <n v="-3.4560135593735802E-2"/>
    <n v="21.645658083196601"/>
    <n v="1.01637011521855"/>
    <n v="181431.89558957869"/>
    <n v="-1.8755773776825135E-2"/>
  </r>
  <r>
    <d v="2015-04-07T00:00:00"/>
    <n v="2239"/>
    <x v="4"/>
    <d v="2015-04-01T00:00:00"/>
    <n v="1"/>
    <n v="0"/>
    <d v="2015-04-06T00:00:00"/>
    <d v="2015-04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7668525914317299"/>
    <n v="0.73333333333333295"/>
    <x v="1"/>
    <n v="0.33615353426163902"/>
    <n v="-5.9468275118466703E-2"/>
    <n v="6660.6469121853897"/>
    <x v="4"/>
    <x v="2"/>
    <n v="2015"/>
    <n v="6.3814364607806597"/>
    <n v="6.5383729617084798"/>
    <n v="0.156936500927818"/>
    <n v="52910"/>
    <n v="182407.20677137299"/>
    <n v="-2.4002378244084001E-2"/>
    <n v="21.645658083196601"/>
    <n v="1.01637011521855"/>
    <n v="179469.27407655088"/>
    <n v="-8.0251847229099171E-3"/>
  </r>
  <r>
    <d v="2015-04-08T00:00:00"/>
    <n v="7676"/>
    <x v="5"/>
    <d v="2015-04-01T00:00:00"/>
    <n v="2"/>
    <n v="1"/>
    <d v="2015-04-07T00:00:00"/>
    <d v="2015-04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94856455970656395"/>
    <n v="0.73333333333333295"/>
    <x v="2"/>
    <n v="0.919762505980531"/>
    <n v="2.8802053726033401E-2"/>
    <n v="8345.6326498293602"/>
    <x v="5"/>
    <x v="2"/>
    <n v="2015"/>
    <n v="7.3011989667611896"/>
    <n v="7.48693752141505"/>
    <n v="0.185738554653852"/>
    <n v="60586"/>
    <n v="182557.961516732"/>
    <n v="-2.4808348423181199E-2"/>
    <n v="21.645658083196601"/>
    <n v="1.01637011521855"/>
    <n v="179617.6006980268"/>
    <n v="-8.8443487267017007E-3"/>
  </r>
  <r>
    <d v="2015-04-09T00:00:00"/>
    <n v="2372"/>
    <x v="6"/>
    <d v="2015-04-01T00:00:00"/>
    <n v="3"/>
    <n v="2"/>
    <d v="2015-04-08T00:00:00"/>
    <d v="2015-04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9312078369254402"/>
    <n v="0.73333333333333295"/>
    <x v="3"/>
    <n v="0.46475703380699501"/>
    <n v="-0.17163625011445"/>
    <n v="5103.7420145534497"/>
    <x v="23"/>
    <x v="2"/>
    <n v="2015"/>
    <n v="7.76595600056819"/>
    <n v="7.7800583051075902"/>
    <n v="1.4102304539401001E-2"/>
    <n v="62958"/>
    <n v="178352.28526902001"/>
    <n v="-1.8126219607047501E-3"/>
    <n v="21.645658083196601"/>
    <n v="1.01637011521855"/>
    <n v="175479.66296772656"/>
    <n v="1.452782042750056E-2"/>
  </r>
  <r>
    <d v="2015-04-10T00:00:00"/>
    <n v="7425"/>
    <x v="7"/>
    <d v="2015-04-01T00:00:00"/>
    <n v="4"/>
    <n v="3"/>
    <d v="2015-04-09T00:00:00"/>
    <d v="2015-04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91754714119609704"/>
    <n v="0.73333333333333295"/>
    <x v="4"/>
    <n v="0.82376327563989504"/>
    <n v="9.3783865556202203E-2"/>
    <n v="9013.5117934606806"/>
    <x v="24"/>
    <x v="2"/>
    <n v="2015"/>
    <n v="8.5897192762080792"/>
    <n v="8.6976054463036903"/>
    <n v="0.107886170095603"/>
    <n v="70383"/>
    <n v="180265.029648739"/>
    <n v="-1.24041232683709E-2"/>
    <n v="21.645658083196601"/>
    <n v="1.01637011521855"/>
    <n v="177361.59982427"/>
    <n v="3.7629350230898861E-3"/>
  </r>
  <r>
    <d v="2015-04-13T00:00:00"/>
    <n v="14699"/>
    <x v="8"/>
    <d v="2015-04-01T00:00:00"/>
    <n v="0"/>
    <n v="4"/>
    <d v="2015-04-10T00:00:00"/>
    <d v="2015-04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1.81643440113689"/>
    <n v="0.73333333333333295"/>
    <x v="5"/>
    <n v="1.7357094672246101"/>
    <n v="8.0724933912274699E-2"/>
    <n v="8468.5831802850898"/>
    <x v="8"/>
    <x v="2"/>
    <n v="2015"/>
    <n v="10.325428743432701"/>
    <n v="10.5140398474405"/>
    <n v="0.188611104007879"/>
    <n v="85082"/>
    <n v="181280.99534758"/>
    <n v="-1.7938975574055199E-2"/>
    <n v="21.645658083196601"/>
    <n v="1.01637011521855"/>
    <n v="178361.20192160504"/>
    <n v="-1.8625234525558865E-3"/>
  </r>
  <r>
    <d v="2015-04-14T00:00:00"/>
    <n v="2323"/>
    <x v="9"/>
    <d v="2015-04-01T00:00:00"/>
    <n v="1"/>
    <n v="0"/>
    <d v="2015-04-13T00:00:00"/>
    <d v="2015-04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8706559043751301"/>
    <n v="0.73333333333333295"/>
    <x v="6"/>
    <n v="0.33615353426163902"/>
    <n v="-4.9087943824126803E-2"/>
    <n v="6910.5327275599302"/>
    <x v="9"/>
    <x v="2"/>
    <n v="2015"/>
    <n v="10.661582277694301"/>
    <n v="10.801105437878"/>
    <n v="0.13952316018375099"/>
    <n v="87405"/>
    <n v="180358.78258173901"/>
    <n v="-1.2917488953904901E-2"/>
    <n v="21.645658083196601"/>
    <n v="1.01637011521855"/>
    <n v="177453.84273027114"/>
    <n v="3.2411654821309366E-3"/>
  </r>
  <r>
    <d v="2015-04-15T00:00:00"/>
    <n v="10565"/>
    <x v="10"/>
    <d v="2015-04-01T00:00:00"/>
    <n v="2"/>
    <n v="1"/>
    <d v="2015-04-14T00:00:00"/>
    <d v="2015-04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1.3055738110083099"/>
    <n v="0.73333333333333295"/>
    <x v="7"/>
    <n v="1.06429362883749"/>
    <n v="0.241280182170824"/>
    <n v="9926.7718172286004"/>
    <x v="10"/>
    <x v="2"/>
    <n v="2015"/>
    <n v="11.725875906531799"/>
    <n v="12.106679248886399"/>
    <n v="0.38080334235457602"/>
    <n v="97970"/>
    <n v="183810.57561758501"/>
    <n v="-3.1453987879426402E-2"/>
    <n v="21.645658083196601"/>
    <n v="1.01637011521855"/>
    <n v="180850.03963153897"/>
    <n v="-1.5598778066548968E-2"/>
  </r>
  <r>
    <d v="2015-04-16T00:00:00"/>
    <n v="5905"/>
    <x v="11"/>
    <d v="2015-04-01T00:00:00"/>
    <n v="3"/>
    <n v="2"/>
    <d v="2015-04-15T00:00:00"/>
    <d v="2015-04-17T00:00:00"/>
    <n v="0"/>
    <n v="0"/>
    <n v="0"/>
    <n v="0"/>
    <n v="0"/>
    <n v="0"/>
    <n v="0"/>
    <n v="1"/>
    <n v="0"/>
    <n v="1"/>
    <n v="0"/>
    <n v="0"/>
    <n v="0"/>
    <n v="0"/>
    <n v="0"/>
    <n v="1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72971257491756902"/>
    <n v="0.73333333333333295"/>
    <x v="8"/>
    <n v="0.50897607531423406"/>
    <n v="0.220736499603335"/>
    <n v="11601.724101382"/>
    <x v="25"/>
    <x v="2"/>
    <n v="2015"/>
    <n v="12.234851981846001"/>
    <n v="12.836391823803901"/>
    <n v="0.60153984195790999"/>
    <n v="103875"/>
    <n v="186781.989957118"/>
    <n v="-4.6862066086390798E-2"/>
    <n v="21.645658083196601"/>
    <n v="1.01637011521855"/>
    <n v="183773.59503231311"/>
    <n v="-3.1259088289060433E-2"/>
  </r>
  <r>
    <d v="2015-04-17T00:00:00"/>
    <n v="11398"/>
    <x v="12"/>
    <d v="2015-04-01T00:00:00"/>
    <n v="4"/>
    <n v="3"/>
    <d v="2015-04-16T00:00:00"/>
    <d v="2015-04-20T00:00:00"/>
    <n v="0"/>
    <n v="0"/>
    <n v="0"/>
    <n v="0"/>
    <n v="0"/>
    <n v="0"/>
    <n v="0"/>
    <n v="0"/>
    <n v="1"/>
    <n v="0"/>
    <n v="0"/>
    <n v="0"/>
    <n v="0"/>
    <n v="0"/>
    <n v="0"/>
    <n v="0"/>
    <n v="1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1.40851209634385"/>
    <n v="0.73333333333333295"/>
    <x v="9"/>
    <n v="1.3452768144248"/>
    <n v="6.3235281919046593E-2"/>
    <n v="8472.6056955596705"/>
    <x v="26"/>
    <x v="2"/>
    <n v="2015"/>
    <n v="13.580128796270801"/>
    <n v="14.2449039201478"/>
    <n v="0.66477512387695903"/>
    <n v="115273"/>
    <n v="186743.884247724"/>
    <n v="-4.6667575127460503E-2"/>
    <n v="21.645658083196601"/>
    <n v="1.01637011521855"/>
    <n v="183736.10307065168"/>
    <n v="-3.1061413490723333E-2"/>
  </r>
  <r>
    <d v="2015-04-20T00:00:00"/>
    <n v="12905"/>
    <x v="13"/>
    <d v="2015-04-01T00:00:00"/>
    <n v="0"/>
    <n v="4"/>
    <d v="2015-04-17T00:00:00"/>
    <d v="2015-04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1"/>
    <n v="0"/>
    <n v="0"/>
    <n v="0"/>
    <n v="0"/>
    <n v="8092.2272727272702"/>
    <x v="2"/>
    <n v="30"/>
    <n v="178029"/>
    <n v="1.59474018277921"/>
    <n v="0.73333333333333295"/>
    <x v="10"/>
    <n v="1.8409052118729099"/>
    <n v="-0.2461650290937"/>
    <n v="7010.13822806804"/>
    <x v="12"/>
    <x v="2"/>
    <n v="2015"/>
    <n v="15.4210340081437"/>
    <n v="15.839644102927"/>
    <n v="0.418610094783256"/>
    <n v="128178"/>
    <n v="182861.66793425201"/>
    <n v="-2.6427998764562099E-2"/>
    <n v="21.645658083196601"/>
    <n v="1.01637011521855"/>
    <n v="179916.41548308663"/>
    <n v="-1.0490512930789619E-2"/>
  </r>
  <r>
    <d v="2015-04-21T00:00:00"/>
    <n v="2087"/>
    <x v="14"/>
    <d v="2015-04-01T00:00:00"/>
    <n v="1"/>
    <n v="0"/>
    <d v="2015-04-20T00:00:00"/>
    <d v="2015-04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5790180251532002"/>
    <n v="0.73333333333333295"/>
    <x v="11"/>
    <n v="0.33615353426163902"/>
    <n v="-7.8251731746319303E-2"/>
    <n v="6208.4725796029097"/>
    <x v="13"/>
    <x v="2"/>
    <n v="2015"/>
    <n v="15.757187542405401"/>
    <n v="16.097545905442299"/>
    <n v="0.34035836303693701"/>
    <n v="130265"/>
    <n v="181874.46156159099"/>
    <n v="-2.11434938615002E-2"/>
    <n v="21.645658083196601"/>
    <n v="1.01637011521855"/>
    <n v="178945.10950125987"/>
    <n v="-5.1195000735877461E-3"/>
  </r>
  <r>
    <d v="2015-04-22T00:00:00"/>
    <n v="9006"/>
    <x v="15"/>
    <d v="2015-04-01T00:00:00"/>
    <n v="2"/>
    <n v="1"/>
    <d v="2015-04-21T00:00:00"/>
    <d v="2015-04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1.11291980520027"/>
    <n v="0.73333333333333295"/>
    <x v="12"/>
    <n v="0.919762505980531"/>
    <n v="0.193157299219745"/>
    <n v="9791.6581089582196"/>
    <x v="14"/>
    <x v="2"/>
    <n v="2015"/>
    <n v="16.676950048385901"/>
    <n v="17.210465710642598"/>
    <n v="0.53351566225668201"/>
    <n v="139271"/>
    <n v="183724.361535551"/>
    <n v="-3.0999490148994901E-2"/>
    <n v="21.645658083196601"/>
    <n v="1.01637011521855"/>
    <n v="180765.21415237224"/>
    <n v="-1.5136840155904108E-2"/>
  </r>
  <r>
    <d v="2015-04-23T00:00:00"/>
    <n v="2399"/>
    <x v="16"/>
    <d v="2015-04-01T00:00:00"/>
    <n v="3"/>
    <n v="2"/>
    <d v="2015-04-22T00:00:00"/>
    <d v="2015-04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9645731875143899"/>
    <n v="0.73333333333333295"/>
    <x v="13"/>
    <n v="0.46475703380699501"/>
    <n v="-0.16829971505555499"/>
    <n v="5161.8368857140504"/>
    <x v="27"/>
    <x v="2"/>
    <n v="2015"/>
    <n v="17.141707082192902"/>
    <n v="17.506923029393999"/>
    <n v="0.36521594720112899"/>
    <n v="141670"/>
    <n v="181822.031204681"/>
    <n v="-2.0861229959595402E-2"/>
    <n v="21.645658083196601"/>
    <n v="1.01637011521855"/>
    <n v="178893.52361131264"/>
    <n v="-4.8326154790880871E-3"/>
  </r>
  <r>
    <d v="2015-04-24T00:00:00"/>
    <n v="7996"/>
    <x v="17"/>
    <d v="2015-04-01T00:00:00"/>
    <n v="4"/>
    <n v="3"/>
    <d v="2015-04-23T00:00:00"/>
    <d v="2015-04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98810867892309595"/>
    <n v="0.73333333333333295"/>
    <x v="14"/>
    <n v="0.82376327563989404"/>
    <n v="0.16434540328320099"/>
    <n v="9706.672094345"/>
    <x v="28"/>
    <x v="2"/>
    <n v="2015"/>
    <n v="17.9654703578328"/>
    <n v="18.4950317083171"/>
    <n v="0.52956135048432795"/>
    <n v="149666"/>
    <n v="183276.69325754201"/>
    <n v="-2.8632627336680198E-2"/>
    <n v="21.645658083196601"/>
    <n v="1.01637011521855"/>
    <n v="180324.75622144088"/>
    <n v="-1.273123152664446E-2"/>
  </r>
  <r>
    <d v="2015-04-27T00:00:00"/>
    <n v="15056"/>
    <x v="18"/>
    <d v="2015-04-01T00:00:00"/>
    <n v="0"/>
    <n v="4"/>
    <d v="2015-04-24T00:00:00"/>
    <d v="2015-04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1.86055080913783"/>
    <n v="0.73333333333333295"/>
    <x v="15"/>
    <n v="1.7357094672246101"/>
    <n v="0.124841341913218"/>
    <n v="8674.2627636146808"/>
    <x v="17"/>
    <x v="2"/>
    <n v="2015"/>
    <n v="19.701179825057402"/>
    <n v="20.355582517455002"/>
    <n v="0.654402692397546"/>
    <n v="164722"/>
    <n v="183942.486296727"/>
    <n v="-3.21485613018637E-2"/>
    <n v="21.645658083196601"/>
    <n v="1.01637011521855"/>
    <n v="180979.8256978218"/>
    <n v="-1.6304721735939443E-2"/>
  </r>
  <r>
    <d v="2015-04-28T00:00:00"/>
    <n v="1712"/>
    <x v="19"/>
    <d v="2015-04-01T00:00:00"/>
    <n v="1"/>
    <n v="0"/>
    <d v="2015-04-27T00:00:00"/>
    <d v="2015-04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1156103780844601"/>
    <n v="0.73333333333333295"/>
    <x v="16"/>
    <n v="0.33615353426163902"/>
    <n v="-0.12459249645319199"/>
    <n v="5092.9109038237602"/>
    <x v="18"/>
    <x v="2"/>
    <n v="2015"/>
    <n v="20.037333359319099"/>
    <n v="20.567143555263399"/>
    <n v="0.52981019594435297"/>
    <n v="166434"/>
    <n v="182736.292017473"/>
    <n v="-2.5760028101168501E-2"/>
    <n v="21.645658083196601"/>
    <n v="1.01637011521855"/>
    <n v="179793.05892733752"/>
    <n v="-9.8116075106684519E-3"/>
  </r>
  <r>
    <d v="2015-04-29T00:00:00"/>
    <n v="6974"/>
    <x v="20"/>
    <d v="2015-04-01T00:00:00"/>
    <n v="2"/>
    <n v="1"/>
    <d v="2015-04-28T00:00:00"/>
    <d v="2015-04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86181464817529696"/>
    <n v="0.73333333333333295"/>
    <x v="17"/>
    <n v="0.919762505980531"/>
    <n v="-5.7947857805233802E-2"/>
    <n v="7582.3921443342897"/>
    <x v="20"/>
    <x v="2"/>
    <n v="2015"/>
    <n v="20.9570958652996"/>
    <n v="21.4289582034387"/>
    <n v="0.47186233813912098"/>
    <n v="173408"/>
    <n v="182037.436127625"/>
    <n v="-2.2019844999436398E-2"/>
    <n v="21.645658083196601"/>
    <n v="1.01637011521855"/>
    <n v="179105.45912547022"/>
    <n v="-6.0101971806237886E-3"/>
  </r>
  <r>
    <d v="2015-04-30T00:00:00"/>
    <n v="4621"/>
    <x v="21"/>
    <d v="2015-04-01T00:00:00"/>
    <n v="3"/>
    <n v="2"/>
    <d v="2015-04-29T00:00:00"/>
    <d v="2015-05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57104179656123399"/>
    <n v="0.73333333333333295"/>
    <x v="18"/>
    <n v="0.68856221789698202"/>
    <n v="-0.117520421335748"/>
    <n v="6711.0856214468604"/>
    <x v="29"/>
    <x v="2"/>
    <n v="2015"/>
    <n v="21.645658083196601"/>
    <n v="22"/>
    <n v="0.35434191680337401"/>
    <n v="178029"/>
    <n v="180943.355242244"/>
    <n v="-1.6106450763789599E-2"/>
    <n v="21.645658083196601"/>
    <n v="1.01637011521855"/>
    <n v="178029.00000000108"/>
    <n v="-5.9952043329758453E-15"/>
  </r>
  <r>
    <d v="2015-05-01T00:00:00"/>
    <n v="19526"/>
    <x v="0"/>
    <d v="2015-05-01T00:00:00"/>
    <n v="4"/>
    <n v="3"/>
    <d v="2015-04-30T00:00:00"/>
    <d v="2015-05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1"/>
    <n v="1"/>
    <n v="8456.15"/>
    <x v="3"/>
    <n v="31"/>
    <n v="169123"/>
    <n v="2.3090886514548501"/>
    <n v="0.64516129032257996"/>
    <x v="20"/>
    <n v="2.4571214527602798"/>
    <n v="-0.14803280130542401"/>
    <n v="7946.6971313383201"/>
    <x v="0"/>
    <x v="3"/>
    <n v="2015"/>
    <n v="2.4571214527602798"/>
    <n v="2.3090886514548501"/>
    <n v="-0.14803280130542301"/>
    <n v="19526"/>
    <n v="158933.94262676599"/>
    <n v="6.4108756158909305E-2"/>
    <n v="19.651262522276902"/>
    <n v="1.01774631412754"/>
    <n v="156162.63151295454"/>
    <n v="8.2992764411569997E-2"/>
  </r>
  <r>
    <d v="2015-05-04T00:00:00"/>
    <n v="16666"/>
    <x v="1"/>
    <d v="2015-05-01T00:00:00"/>
    <n v="0"/>
    <n v="4"/>
    <d v="2015-05-01T00:00:00"/>
    <d v="2015-05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1"/>
    <n v="0"/>
    <n v="0"/>
    <n v="0"/>
    <n v="8456.15"/>
    <x v="3"/>
    <n v="31"/>
    <n v="169123"/>
    <n v="1.9708732697504101"/>
    <n v="0.64516129032257996"/>
    <x v="0"/>
    <n v="1.87067376221705"/>
    <n v="0.100199507533368"/>
    <n v="8909.0895144902697"/>
    <x v="1"/>
    <x v="3"/>
    <n v="2015"/>
    <n v="4.3277952149773302"/>
    <n v="4.2799619212052704"/>
    <n v="-4.7833293772056203E-2"/>
    <n v="36192"/>
    <n v="167253.75486690801"/>
    <n v="1.1176102650601601E-2"/>
    <n v="19.651262522276902"/>
    <n v="1.01774631412754"/>
    <n v="164337.37223630896"/>
    <n v="2.9120751406500167E-2"/>
  </r>
  <r>
    <d v="2015-05-05T00:00:00"/>
    <n v="3090"/>
    <x v="2"/>
    <d v="2015-05-01T00:00:00"/>
    <n v="1"/>
    <n v="0"/>
    <d v="2015-05-04T00:00:00"/>
    <d v="2015-05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36541452079255898"/>
    <n v="0.64516129032257996"/>
    <x v="1"/>
    <n v="0.23325592416607099"/>
    <n v="0.13215859662648699"/>
    <n v="13247.2519660422"/>
    <x v="2"/>
    <x v="3"/>
    <n v="2015"/>
    <n v="4.5610511391433999"/>
    <n v="4.6453764419978301"/>
    <n v="8.4325302854431905E-2"/>
    <n v="39282"/>
    <n v="172249.767878627"/>
    <n v="-1.8152523031731999E-2"/>
    <n v="19.651262522276902"/>
    <n v="1.01774631412754"/>
    <n v="169246.27039920853"/>
    <n v="-7.2834928012155409E-4"/>
  </r>
  <r>
    <d v="2015-05-06T00:00:00"/>
    <n v="9880"/>
    <x v="3"/>
    <d v="2015-05-01T00:00:00"/>
    <n v="2"/>
    <n v="1"/>
    <d v="2015-05-05T00:00:00"/>
    <d v="2015-05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1"/>
    <n v="0"/>
    <n v="0"/>
    <n v="8456.15"/>
    <x v="3"/>
    <n v="31"/>
    <n v="169123"/>
    <n v="1.1683804095244199"/>
    <n v="0.64516129032257996"/>
    <x v="2"/>
    <n v="0.94403784744799502"/>
    <n v="0.22434256207643299"/>
    <n v="10465.6820981367"/>
    <x v="3"/>
    <x v="3"/>
    <n v="2015"/>
    <n v="5.5050889865913897"/>
    <n v="5.8137568515222604"/>
    <n v="0.30866786493086501"/>
    <n v="49162"/>
    <n v="178605.65058890899"/>
    <n v="-5.3092668443821101E-2"/>
    <n v="19.651262522276902"/>
    <n v="1.01774631412754"/>
    <n v="175491.32638423698"/>
    <n v="-3.6288553488356357E-2"/>
  </r>
  <r>
    <d v="2015-05-07T00:00:00"/>
    <n v="2219"/>
    <x v="4"/>
    <d v="2015-05-01T00:00:00"/>
    <n v="3"/>
    <n v="2"/>
    <d v="2015-05-06T00:00:00"/>
    <d v="2015-05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26241256363711601"/>
    <n v="0.64516129032257996"/>
    <x v="3"/>
    <n v="0.36185942371142699"/>
    <n v="-9.9446860074311097E-2"/>
    <n v="6132.2155914601499"/>
    <x v="4"/>
    <x v="3"/>
    <n v="2015"/>
    <n v="5.86694841030282"/>
    <n v="6.0761694151593799"/>
    <n v="0.20922100485655401"/>
    <n v="51381"/>
    <n v="175154.088315386"/>
    <n v="-3.4433043347107797E-2"/>
    <n v="19.651262522276902"/>
    <n v="1.01774631412754"/>
    <n v="172099.94856678741"/>
    <n v="-1.7297788823174121E-2"/>
  </r>
  <r>
    <d v="2015-05-08T00:00:00"/>
    <n v="7955"/>
    <x v="5"/>
    <d v="2015-05-01T00:00:00"/>
    <n v="4"/>
    <n v="3"/>
    <d v="2015-05-07T00:00:00"/>
    <d v="2015-05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94073544106951701"/>
    <n v="0.64516129032257996"/>
    <x v="4"/>
    <n v="0.72086566554432596"/>
    <n v="0.21986977552518999"/>
    <n v="11035.3431717311"/>
    <x v="5"/>
    <x v="3"/>
    <n v="2015"/>
    <n v="6.5878140758471497"/>
    <n v="7.0169048562288898"/>
    <n v="0.42909078038174397"/>
    <n v="59336"/>
    <n v="180138.66000724901"/>
    <n v="-6.1151004491793802E-2"/>
    <n v="19.651262522276902"/>
    <n v="1.01774631412754"/>
    <n v="176997.60491068196"/>
    <n v="-4.448989529918046E-2"/>
  </r>
  <r>
    <d v="2015-05-11T00:00:00"/>
    <n v="13718"/>
    <x v="6"/>
    <d v="2015-05-01T00:00:00"/>
    <n v="0"/>
    <n v="4"/>
    <d v="2015-05-08T00:00:00"/>
    <d v="2015-05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1.62225126091661"/>
    <n v="0.64516129032257996"/>
    <x v="5"/>
    <n v="1.63281185712905"/>
    <n v="-1.0560596212439301E-2"/>
    <n v="8401.45785327659"/>
    <x v="6"/>
    <x v="3"/>
    <n v="2015"/>
    <n v="8.2206259329761995"/>
    <n v="8.6391561171455091"/>
    <n v="0.41853018416930399"/>
    <n v="73054"/>
    <n v="177733.42467013601"/>
    <n v="-4.8445725310910598E-2"/>
    <n v="19.651262522276902"/>
    <n v="1.01774631412754"/>
    <n v="174634.30935880955"/>
    <n v="-3.1559144242875092E-2"/>
  </r>
  <r>
    <d v="2015-05-12T00:00:00"/>
    <n v="1857"/>
    <x v="7"/>
    <d v="2015-05-01T00:00:00"/>
    <n v="1"/>
    <n v="0"/>
    <d v="2015-05-11T00:00:00"/>
    <d v="2015-05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21960348385494499"/>
    <n v="0.64516129032257996"/>
    <x v="6"/>
    <n v="0.23325592416607099"/>
    <n v="-1.3652440311125899E-2"/>
    <n v="7961.2125893011298"/>
    <x v="7"/>
    <x v="3"/>
    <n v="2015"/>
    <n v="8.4538818571422691"/>
    <n v="8.8587596010004503"/>
    <n v="0.40487774385817898"/>
    <n v="74911"/>
    <n v="177222.72741891001"/>
    <n v="-4.5703660793826498E-2"/>
    <n v="19.651262522276902"/>
    <n v="1.01774631412754"/>
    <n v="174132.51707114701"/>
    <n v="-2.8768418187513078E-2"/>
  </r>
  <r>
    <d v="2015-05-13T00:00:00"/>
    <n v="6892"/>
    <x v="8"/>
    <d v="2015-05-01T00:00:00"/>
    <n v="2"/>
    <n v="1"/>
    <d v="2015-05-12T00:00:00"/>
    <d v="2015-05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81502811563181798"/>
    <n v="0.64516129032257996"/>
    <x v="7"/>
    <n v="0.81686489588496303"/>
    <n v="-1.83678025314476E-3"/>
    <n v="8437.13573042387"/>
    <x v="8"/>
    <x v="3"/>
    <n v="2015"/>
    <n v="9.2707467530272396"/>
    <n v="9.6737877166322708"/>
    <n v="0.403040963605034"/>
    <n v="81803"/>
    <n v="176475.53574535501"/>
    <n v="-4.1663201158743599E-2"/>
    <n v="19.651262522276902"/>
    <n v="1.01774631412754"/>
    <n v="173398.35408457258"/>
    <n v="-2.4656255286525597E-2"/>
  </r>
  <r>
    <d v="2015-05-14T00:00:00"/>
    <n v="2143"/>
    <x v="9"/>
    <d v="2015-05-01T00:00:00"/>
    <n v="3"/>
    <n v="2"/>
    <d v="2015-05-13T00:00:00"/>
    <d v="2015-05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25342502202538902"/>
    <n v="0.64516129032257996"/>
    <x v="8"/>
    <n v="0.36185942371142699"/>
    <n v="-0.108434401686037"/>
    <n v="5922.18928008071"/>
    <x v="9"/>
    <x v="3"/>
    <n v="2015"/>
    <n v="9.6326061767386602"/>
    <n v="9.9272127386576603"/>
    <n v="0.29460656191899598"/>
    <n v="83946"/>
    <n v="174295.50935595599"/>
    <n v="-2.9676664505411999E-2"/>
    <n v="19.651262522276902"/>
    <n v="1.01774631412754"/>
    <n v="171256.34054039395"/>
    <n v="-1.2457001788443334E-2"/>
  </r>
  <r>
    <d v="2015-05-15T00:00:00"/>
    <n v="8698"/>
    <x v="10"/>
    <d v="2015-05-01T00:00:00"/>
    <n v="4"/>
    <n v="3"/>
    <d v="2015-05-14T00:00:00"/>
    <d v="2015-05-18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1.0286004860367799"/>
    <n v="0.64516129032257996"/>
    <x v="9"/>
    <n v="1.6284962982478199"/>
    <n v="-0.59989581221103006"/>
    <n v="5341.1235931936699"/>
    <x v="10"/>
    <x v="3"/>
    <n v="2015"/>
    <n v="11.2611024749864"/>
    <n v="10.955813224694401"/>
    <n v="-0.30528925029203202"/>
    <n v="92644"/>
    <n v="164538.06402309801"/>
    <n v="2.78655033661863E-2"/>
    <n v="19.651262522276902"/>
    <n v="1.01774631412754"/>
    <n v="161669.03455125709"/>
    <n v="4.6106327469776831E-2"/>
  </r>
  <r>
    <d v="2015-05-18T00:00:00"/>
    <n v="22157"/>
    <x v="11"/>
    <d v="2015-05-01T00:00:00"/>
    <n v="0"/>
    <n v="4"/>
    <d v="2015-05-15T00:00:00"/>
    <d v="2015-05-19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1"/>
    <n v="0"/>
    <n v="0"/>
    <n v="0"/>
    <n v="0"/>
    <n v="8456.15"/>
    <x v="3"/>
    <n v="31"/>
    <n v="169123"/>
    <n v="2.6202231511976399"/>
    <n v="0.64516129032257996"/>
    <x v="10"/>
    <n v="2.5011071116238699"/>
    <n v="0.11911603957377501"/>
    <n v="8858.87689376657"/>
    <x v="19"/>
    <x v="3"/>
    <n v="2015"/>
    <n v="13.7622095866103"/>
    <n v="13.5760363758921"/>
    <n v="-0.18617321071825699"/>
    <n v="114801"/>
    <n v="166835.12814932401"/>
    <n v="1.3713370056142199E-2"/>
    <n v="19.651262522276902"/>
    <n v="1.01774631412754"/>
    <n v="163926.04506000498"/>
    <n v="3.1703045956441356E-2"/>
  </r>
  <r>
    <d v="2015-05-19T00:00:00"/>
    <n v="1802"/>
    <x v="12"/>
    <d v="2015-05-01T00:00:00"/>
    <n v="1"/>
    <n v="0"/>
    <d v="2015-05-18T00:00:00"/>
    <d v="2015-05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21309934189909099"/>
    <n v="0.64516129032257996"/>
    <x v="11"/>
    <n v="0.23325592416607099"/>
    <n v="-2.01565822669806E-2"/>
    <n v="7725.4200785786898"/>
    <x v="11"/>
    <x v="3"/>
    <n v="2015"/>
    <n v="13.9954655107764"/>
    <n v="13.789135717791099"/>
    <n v="-0.20632979298523799"/>
    <n v="116603"/>
    <n v="166629.68432199099"/>
    <n v="1.4963214316544999E-2"/>
    <n v="19.651262522276902"/>
    <n v="1.01774631412754"/>
    <n v="163724.1835307799"/>
    <n v="3.2975070345702129E-2"/>
  </r>
  <r>
    <d v="2015-05-20T00:00:00"/>
    <n v="9587"/>
    <x v="13"/>
    <d v="2015-05-01T00:00:00"/>
    <n v="2"/>
    <n v="1"/>
    <d v="2015-05-19T00:00:00"/>
    <d v="2015-05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1.1337310714686899"/>
    <n v="0.64516129032257996"/>
    <x v="12"/>
    <n v="0.81686489588496203"/>
    <n v="0.31686617558373098"/>
    <n v="11736.3349169433"/>
    <x v="12"/>
    <x v="3"/>
    <n v="2015"/>
    <n v="14.8123304066613"/>
    <n v="14.9228667892598"/>
    <n v="0.11053638259849299"/>
    <n v="126190"/>
    <n v="170385.073159386"/>
    <n v="-7.4071814859356603E-3"/>
    <n v="19.651262522276902"/>
    <n v="1.01774631412754"/>
    <n v="167414.09012662378"/>
    <n v="1.0207682472148427E-2"/>
  </r>
  <r>
    <d v="2015-05-21T00:00:00"/>
    <n v="2858"/>
    <x v="14"/>
    <d v="2015-05-01T00:00:00"/>
    <n v="3"/>
    <n v="2"/>
    <d v="2015-05-20T00:00:00"/>
    <d v="2015-05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33797886745149902"/>
    <n v="0.64516129032257996"/>
    <x v="13"/>
    <n v="0.36185942371142699"/>
    <n v="-2.38805562599274E-2"/>
    <n v="7898.0947095056799"/>
    <x v="13"/>
    <x v="3"/>
    <n v="2015"/>
    <n v="15.1741898303728"/>
    <n v="15.2608456567113"/>
    <n v="8.6655826338565903E-2"/>
    <n v="129048"/>
    <n v="170088.81718573999"/>
    <n v="-5.6783109067388704E-3"/>
    <n v="19.651262522276902"/>
    <n v="1.01774631412754"/>
    <n v="167122.9999310275"/>
    <n v="1.1967234131734727E-2"/>
  </r>
  <r>
    <d v="2015-05-22T00:00:00"/>
    <n v="7290"/>
    <x v="15"/>
    <d v="2015-05-01T00:00:00"/>
    <n v="4"/>
    <n v="3"/>
    <d v="2015-05-21T00:00:00"/>
    <d v="2015-05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86209445196691104"/>
    <n v="0.64516129032257996"/>
    <x v="14"/>
    <n v="0.72086566554432596"/>
    <n v="0.14122878642258399"/>
    <n v="10112.8411969729"/>
    <x v="14"/>
    <x v="3"/>
    <n v="2015"/>
    <n v="15.8950554959171"/>
    <n v="16.1229401086783"/>
    <n v="0.22788461276115099"/>
    <n v="136338"/>
    <n v="171547.68668158399"/>
    <n v="-1.4134184660184399E-2"/>
    <n v="19.651262522276902"/>
    <n v="1.01774631412754"/>
    <n v="168556.43130345721"/>
    <n v="3.3612997864362892E-3"/>
  </r>
  <r>
    <d v="2015-05-26T00:00:00"/>
    <n v="15338"/>
    <x v="16"/>
    <d v="2015-05-01T00:00:00"/>
    <n v="1"/>
    <n v="4"/>
    <d v="2015-05-22T00:00:00"/>
    <d v="2015-05-27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1.8138278057981401"/>
    <n v="0.64516129032257996"/>
    <x v="15"/>
    <n v="1.63281185712905"/>
    <n v="0.18101594866909601"/>
    <n v="9393.6113539551206"/>
    <x v="16"/>
    <x v="3"/>
    <n v="2015"/>
    <n v="17.527867353046201"/>
    <n v="17.936767914476398"/>
    <n v="0.408900561430247"/>
    <n v="151676"/>
    <n v="173068.402384549"/>
    <n v="-2.2796780522550401E-2"/>
    <n v="19.651262522276902"/>
    <n v="1.01774631412754"/>
    <n v="170050.63047849148"/>
    <n v="-5.4550252232602459E-3"/>
  </r>
  <r>
    <d v="2015-05-27T00:00:00"/>
    <n v="3312"/>
    <x v="17"/>
    <d v="2015-05-01T00:00:00"/>
    <n v="2"/>
    <n v="1"/>
    <d v="2015-05-26T00:00:00"/>
    <d v="2015-05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391667602868917"/>
    <n v="0.64516129032257996"/>
    <x v="16"/>
    <n v="0.81686489588496203"/>
    <n v="-0.42519729301604497"/>
    <n v="4054.5260503720001"/>
    <x v="17"/>
    <x v="3"/>
    <n v="2015"/>
    <n v="18.344732248931098"/>
    <n v="18.328435517345302"/>
    <n v="-1.6296731585796899E-2"/>
    <n v="154988"/>
    <n v="168972.757843364"/>
    <n v="8.8915017162127796E-4"/>
    <n v="19.651262522276902"/>
    <n v="1.01774631412754"/>
    <n v="166026.40117465446"/>
    <n v="1.8651243437409759E-2"/>
  </r>
  <r>
    <d v="2015-05-28T00:00:00"/>
    <n v="6794"/>
    <x v="18"/>
    <d v="2015-05-01T00:00:00"/>
    <n v="3"/>
    <n v="2"/>
    <d v="2015-05-27T00:00:00"/>
    <d v="2015-05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80343891723774996"/>
    <n v="0.64516129032257996"/>
    <x v="17"/>
    <n v="0.36185942371142699"/>
    <n v="0.44157949352632198"/>
    <n v="18775.246835682799"/>
    <x v="18"/>
    <x v="3"/>
    <n v="2015"/>
    <n v="18.706591672642499"/>
    <n v="19.1318744345831"/>
    <n v="0.425282761940522"/>
    <n v="161782"/>
    <n v="172967.90653382099"/>
    <n v="-2.22290169943711E-2"/>
    <n v="19.651262522276902"/>
    <n v="1.01774631412754"/>
    <n v="169951.88696123962"/>
    <n v="-4.8771859851645116E-3"/>
  </r>
  <r>
    <d v="2015-05-29T00:00:00"/>
    <n v="7341"/>
    <x v="19"/>
    <d v="2015-05-01T00:00:00"/>
    <n v="4"/>
    <n v="3"/>
    <d v="2015-05-28T00:00:00"/>
    <d v="2015-06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86812556541688601"/>
    <n v="0.64516129032257996"/>
    <x v="18"/>
    <n v="0.94467084963431402"/>
    <n v="-7.6545284217428095E-2"/>
    <n v="7770.9606503066398"/>
    <x v="20"/>
    <x v="3"/>
    <n v="2015"/>
    <n v="19.651262522276902"/>
    <n v="20"/>
    <n v="0.34873747772309399"/>
    <n v="169123"/>
    <n v="172124.30988419199"/>
    <n v="-1.74368738861547E-2"/>
    <n v="19.651262522276902"/>
    <n v="1.01774631412754"/>
    <n v="169123.00000000015"/>
    <n v="-8.8817841970012523E-16"/>
  </r>
  <r>
    <d v="2015-06-01T00:00:00"/>
    <n v="25910"/>
    <x v="0"/>
    <d v="2015-06-01T00:00:00"/>
    <n v="0"/>
    <n v="4"/>
    <d v="2015-05-29T00:00:00"/>
    <d v="2015-06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1"/>
    <n v="0"/>
    <n v="0"/>
    <n v="0"/>
    <n v="8183.6363636363603"/>
    <x v="2"/>
    <n v="30"/>
    <n v="180040"/>
    <n v="3.1660742057320501"/>
    <n v="0.73333333333333295"/>
    <x v="21"/>
    <n v="3.3615995114612698"/>
    <n v="-0.19552530572921201"/>
    <n v="7707.6403395647303"/>
    <x v="0"/>
    <x v="4"/>
    <n v="2015"/>
    <n v="3.3615995114612698"/>
    <n v="3.1660742057320501"/>
    <n v="-0.19552530572921201"/>
    <n v="25910"/>
    <n v="169568.08747042401"/>
    <n v="6.1756387571466398E-2"/>
    <n v="22.530368474449698"/>
    <n v="0.97645984019075405"/>
    <n v="173655.97691892649"/>
    <n v="3.6762472529545898E-2"/>
  </r>
  <r>
    <d v="2015-06-02T00:00:00"/>
    <n v="5699"/>
    <x v="1"/>
    <d v="2015-06-01T00:00:00"/>
    <n v="1"/>
    <n v="0"/>
    <d v="2015-06-01T00:00:00"/>
    <d v="2015-06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69638969117973704"/>
    <n v="0.73333333333333295"/>
    <x v="19"/>
    <n v="0.57401543934963895"/>
    <n v="0.12237425183009799"/>
    <n v="9928.3043788107498"/>
    <x v="21"/>
    <x v="4"/>
    <n v="2015"/>
    <n v="3.9356149508109102"/>
    <n v="3.8624638969117902"/>
    <n v="-7.3151053899113805E-2"/>
    <n v="31609"/>
    <n v="176693.60663870699"/>
    <n v="1.8938961204944999E-2"/>
    <n v="22.530368474449698"/>
    <n v="0.97645984019075405"/>
    <n v="180953.27566588929"/>
    <n v="-5.0470247776865929E-3"/>
  </r>
  <r>
    <d v="2015-06-03T00:00:00"/>
    <n v="9213"/>
    <x v="2"/>
    <d v="2015-06-01T00:00:00"/>
    <n v="2"/>
    <n v="1"/>
    <d v="2015-06-02T00:00:00"/>
    <d v="2015-06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1"/>
    <n v="0"/>
    <n v="1"/>
    <n v="8183.6363636363603"/>
    <x v="2"/>
    <n v="30"/>
    <n v="180040"/>
    <n v="1.1257831592979299"/>
    <n v="0.73333333333333295"/>
    <x v="20"/>
    <n v="1.0469354575435601"/>
    <n v="7.8847701754370503E-2"/>
    <n v="8799.9694094004299"/>
    <x v="22"/>
    <x v="4"/>
    <n v="2015"/>
    <n v="4.9825504083544701"/>
    <n v="4.9882470562097296"/>
    <n v="5.6966478552578003E-3"/>
    <n v="40822"/>
    <n v="180245.84327218001"/>
    <n v="-1.14201397626567E-3"/>
    <n v="22.530368474449698"/>
    <n v="0.97645984019075405"/>
    <n v="184591.14840500682"/>
    <n v="-2.4655290594006507E-2"/>
  </r>
  <r>
    <d v="2015-06-04T00:00:00"/>
    <n v="2685"/>
    <x v="3"/>
    <d v="2015-06-01T00:00:00"/>
    <n v="3"/>
    <n v="2"/>
    <d v="2015-06-03T00:00:00"/>
    <d v="2015-06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32809375694290099"/>
    <n v="0.73333333333333295"/>
    <x v="0"/>
    <n v="0.46475703380699501"/>
    <n v="-0.13666327686409299"/>
    <n v="5777.2121876374404"/>
    <x v="1"/>
    <x v="4"/>
    <n v="2015"/>
    <n v="5.4473074421614696"/>
    <n v="5.31634081315263"/>
    <n v="-0.13096662900883599"/>
    <n v="43507"/>
    <n v="175711.39689890601"/>
    <n v="2.4634731596745198E-2"/>
    <n v="22.530368474449698"/>
    <n v="0.97645984019075405"/>
    <n v="179947.38714966568"/>
    <n v="5.1466626885376954E-4"/>
  </r>
  <r>
    <d v="2015-06-05T00:00:00"/>
    <n v="8352"/>
    <x v="4"/>
    <d v="2015-06-01T00:00:00"/>
    <n v="4"/>
    <n v="3"/>
    <d v="2015-06-04T00:00:00"/>
    <d v="2015-06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1"/>
    <n v="0"/>
    <n v="8183.6363636363603"/>
    <x v="2"/>
    <n v="30"/>
    <n v="180040"/>
    <n v="1.0205732059542301"/>
    <n v="0.73333333333333295"/>
    <x v="1"/>
    <n v="0.93412901861919695"/>
    <n v="8.6444187335035103E-2"/>
    <n v="8940.9490911070097"/>
    <x v="2"/>
    <x v="4"/>
    <n v="2015"/>
    <n v="6.3814364607806597"/>
    <n v="6.3369140191068603"/>
    <n v="-4.45224416738021E-2"/>
    <n v="51859"/>
    <n v="178783.884633465"/>
    <n v="7.0258869758306197E-3"/>
    <n v="22.530368474449698"/>
    <n v="0.97645984019075405"/>
    <n v="183093.94536752236"/>
    <n v="-1.6679663335629202E-2"/>
  </r>
  <r>
    <d v="2015-06-08T00:00:00"/>
    <n v="14396"/>
    <x v="5"/>
    <d v="2015-06-01T00:00:00"/>
    <n v="0"/>
    <n v="4"/>
    <d v="2015-06-05T00:00:00"/>
    <d v="2015-06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1.7591201955121001"/>
    <n v="0.73333333333333295"/>
    <x v="2"/>
    <n v="1.7357094672246101"/>
    <n v="2.3410728287489701E-2"/>
    <n v="8294.0147944339096"/>
    <x v="5"/>
    <x v="4"/>
    <n v="2015"/>
    <n v="8.1171459280052805"/>
    <n v="8.0960342146189692"/>
    <n v="-2.1111713386313E-2"/>
    <n v="66255"/>
    <n v="179571.73776697001"/>
    <n v="2.60766108772014E-3"/>
    <n v="22.530368474449698"/>
    <n v="0.97645984019075405"/>
    <n v="183900.791794869"/>
    <n v="-2.0993883480259767E-2"/>
  </r>
  <r>
    <d v="2015-06-09T00:00:00"/>
    <n v="1561"/>
    <x v="6"/>
    <d v="2015-06-01T00:00:00"/>
    <n v="1"/>
    <n v="0"/>
    <d v="2015-06-08T00:00:00"/>
    <d v="2015-06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19074650077760399"/>
    <n v="0.73333333333333295"/>
    <x v="3"/>
    <n v="0.33615353426163902"/>
    <n v="-0.145407033484034"/>
    <n v="4643.7114023766899"/>
    <x v="23"/>
    <x v="4"/>
    <n v="2015"/>
    <n v="8.4532994622669193"/>
    <n v="8.2867807153965707"/>
    <n v="-0.16651874687034601"/>
    <n v="67816"/>
    <n v="176493.45165868499"/>
    <n v="2.0094503835603902E-2"/>
    <n v="22.530368474449698"/>
    <n v="0.97645984019075405"/>
    <n v="180748.29541807596"/>
    <n v="-3.9186838052200912E-3"/>
  </r>
  <r>
    <d v="2015-06-10T00:00:00"/>
    <n v="7238"/>
    <x v="7"/>
    <d v="2015-06-01T00:00:00"/>
    <n v="2"/>
    <n v="1"/>
    <d v="2015-06-09T00:00:00"/>
    <d v="2015-06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88444790046656296"/>
    <n v="0.73333333333333295"/>
    <x v="4"/>
    <n v="0.919762505980531"/>
    <n v="-3.53146055139682E-2"/>
    <n v="7869.4227617854303"/>
    <x v="24"/>
    <x v="4"/>
    <n v="2015"/>
    <n v="9.3730619682474501"/>
    <n v="9.1712286158631393"/>
    <n v="-0.20183335238431399"/>
    <n v="75054"/>
    <n v="176163.137040342"/>
    <n v="2.20072316194595E-2"/>
    <n v="22.530368474449698"/>
    <n v="0.97645984019075405"/>
    <n v="180410.01768790491"/>
    <n v="-2.0509819390683859E-3"/>
  </r>
  <r>
    <d v="2015-06-11T00:00:00"/>
    <n v="3033"/>
    <x v="8"/>
    <d v="2015-06-01T00:00:00"/>
    <n v="3"/>
    <n v="2"/>
    <d v="2015-06-10T00:00:00"/>
    <d v="2015-06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370617640524327"/>
    <n v="0.73333333333333295"/>
    <x v="5"/>
    <n v="0.46475703380699501"/>
    <n v="-9.4139393282667405E-2"/>
    <n v="6525.9905270407298"/>
    <x v="6"/>
    <x v="4"/>
    <n v="2015"/>
    <n v="9.8378190020544505"/>
    <n v="9.5418462563874602"/>
    <n v="-0.29597274566698301"/>
    <n v="78087"/>
    <n v="174623.46071230201"/>
    <n v="3.10183938950865E-2"/>
    <n v="22.530368474449698"/>
    <n v="0.97645984019075405"/>
    <n v="178833.22336962624"/>
    <n v="6.7480561365238501E-3"/>
  </r>
  <r>
    <d v="2015-06-12T00:00:00"/>
    <n v="5923"/>
    <x v="9"/>
    <d v="2015-06-01T00:00:00"/>
    <n v="4"/>
    <n v="3"/>
    <d v="2015-06-11T00:00:00"/>
    <d v="2015-06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723761386358587"/>
    <n v="0.73333333333333295"/>
    <x v="6"/>
    <n v="0.82376327563989404"/>
    <n v="-0.100001889281307"/>
    <n v="7190.1724380697096"/>
    <x v="7"/>
    <x v="4"/>
    <n v="2015"/>
    <n v="10.661582277694301"/>
    <n v="10.265607642746"/>
    <n v="-0.39597463494828999"/>
    <n v="84010"/>
    <n v="173353.25581708"/>
    <n v="3.8572936812765801E-2"/>
    <n v="22.530368474449698"/>
    <n v="0.97645984019075405"/>
    <n v="177532.39680929043"/>
    <n v="1.4124763906631088E-2"/>
  </r>
  <r>
    <d v="2015-06-15T00:00:00"/>
    <n v="16727"/>
    <x v="10"/>
    <d v="2015-06-01T00:00:00"/>
    <n v="0"/>
    <n v="4"/>
    <d v="2015-06-12T00:00:00"/>
    <d v="2015-06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5-06-15T00:00:00"/>
    <d v="2015-06-01T00:00:00"/>
    <d v="2015-06-03T00:00:00"/>
    <d v="2015-06-05T00:00:00"/>
    <d v="2015-06-03T00:00:00"/>
    <n v="1"/>
    <n v="0"/>
    <n v="0"/>
    <n v="0"/>
    <n v="0"/>
    <n v="8183.6363636363603"/>
    <x v="2"/>
    <n v="30"/>
    <n v="180040"/>
    <n v="2.043956898467"/>
    <n v="0.73333333333333295"/>
    <x v="7"/>
    <n v="1.98543633472987"/>
    <n v="5.8520563737133803E-2"/>
    <n v="8424.8483355552999"/>
    <x v="10"/>
    <x v="4"/>
    <n v="2015"/>
    <n v="12.647018612424199"/>
    <n v="12.309564541213"/>
    <n v="-0.337454071211155"/>
    <n v="100737"/>
    <n v="175236.08274149499"/>
    <n v="2.7413973100457002E-2"/>
    <n v="22.530368474449698"/>
    <n v="0.97645984019075405"/>
    <n v="179460.6142811389"/>
    <n v="3.228483983418462E-3"/>
  </r>
  <r>
    <d v="2015-06-16T00:00:00"/>
    <n v="10227"/>
    <x v="11"/>
    <d v="2015-06-01T00:00:00"/>
    <n v="1"/>
    <n v="0"/>
    <d v="2015-06-15T00:00:00"/>
    <d v="2015-06-17T00:00:00"/>
    <n v="0"/>
    <n v="0"/>
    <n v="0"/>
    <n v="0"/>
    <n v="0"/>
    <n v="1"/>
    <n v="0"/>
    <n v="0"/>
    <n v="0"/>
    <n v="1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1.24968895800933"/>
    <n v="0.73333333333333295"/>
    <x v="8"/>
    <n v="1.09925304410817"/>
    <n v="0.15043591390116001"/>
    <n v="9303.5903378345502"/>
    <x v="25"/>
    <x v="4"/>
    <n v="2015"/>
    <n v="13.746271656532301"/>
    <n v="13.559253499222301"/>
    <n v="-0.18701815730999399"/>
    <n v="110964"/>
    <n v="177590.55407870599"/>
    <n v="1.37926588156729E-2"/>
    <n v="22.530368474449698"/>
    <n v="0.97645984019075405"/>
    <n v="181871.84640795307"/>
    <n v="-1.0072182386294593E-2"/>
  </r>
  <r>
    <d v="2015-06-17T00:00:00"/>
    <n v="7332"/>
    <x v="12"/>
    <d v="2015-06-01T00:00:00"/>
    <n v="2"/>
    <n v="1"/>
    <d v="2015-06-16T00:00:00"/>
    <d v="2015-06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89593423683625795"/>
    <n v="0.73333333333333295"/>
    <x v="9"/>
    <n v="0.919762505980531"/>
    <n v="-2.3828269144272499E-2"/>
    <n v="7971.6230573930297"/>
    <x v="26"/>
    <x v="4"/>
    <n v="2015"/>
    <n v="14.666034162512901"/>
    <n v="14.455187736058599"/>
    <n v="-0.21084642645426899"/>
    <n v="118296"/>
    <n v="177451.65265277601"/>
    <n v="1.45862115597648E-2"/>
    <n v="22.530368474449698"/>
    <n v="0.97645984019075405"/>
    <n v="181729.59639396059"/>
    <n v="-9.2973100006110698E-3"/>
  </r>
  <r>
    <d v="2015-06-18T00:00:00"/>
    <n v="2324"/>
    <x v="13"/>
    <d v="2015-06-01T00:00:00"/>
    <n v="3"/>
    <n v="2"/>
    <d v="2015-06-17T00:00:00"/>
    <d v="2015-06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28398133748055898"/>
    <n v="0.73333333333333295"/>
    <x v="10"/>
    <n v="0.46475703380699501"/>
    <n v="-0.180775696326435"/>
    <n v="5000.4622436012696"/>
    <x v="19"/>
    <x v="4"/>
    <n v="2015"/>
    <n v="15.130791196319899"/>
    <n v="14.7391690735392"/>
    <n v="-0.39162212278070402"/>
    <n v="120620"/>
    <n v="175380.12160563099"/>
    <n v="2.6570162865135302E-2"/>
    <n v="22.530368474449698"/>
    <n v="0.97645984019075405"/>
    <n v="179608.12558493993"/>
    <n v="2.4045371758854017E-3"/>
  </r>
  <r>
    <d v="2015-06-19T00:00:00"/>
    <n v="9384"/>
    <x v="14"/>
    <d v="2015-06-01T00:00:00"/>
    <n v="4"/>
    <n v="3"/>
    <d v="2015-06-18T00:00:00"/>
    <d v="2015-06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1.1466785158853501"/>
    <n v="0.73333333333333295"/>
    <x v="11"/>
    <n v="0.82376327563989404"/>
    <n v="0.32291524024546298"/>
    <n v="11391.6221777555"/>
    <x v="11"/>
    <x v="4"/>
    <n v="2015"/>
    <n v="15.954554471959799"/>
    <n v="15.8858475894245"/>
    <n v="-6.8706882535240099E-2"/>
    <n v="130004"/>
    <n v="179264.67360944499"/>
    <n v="4.3250372476806298E-3"/>
    <n v="22.530368474449698"/>
    <n v="0.97645984019075405"/>
    <n v="183586.32503967203"/>
    <n v="-1.9316934629557414E-2"/>
  </r>
  <r>
    <d v="2015-06-22T00:00:00"/>
    <n v="14041"/>
    <x v="15"/>
    <d v="2015-06-01T00:00:00"/>
    <n v="0"/>
    <n v="4"/>
    <d v="2015-06-19T00:00:00"/>
    <d v="2015-06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1.71574094645634"/>
    <n v="0.73333333333333295"/>
    <x v="12"/>
    <n v="1.7357094672246101"/>
    <n v="-1.9968520768275599E-2"/>
    <n v="8089.4874776775896"/>
    <x v="14"/>
    <x v="4"/>
    <n v="2015"/>
    <n v="17.690263939184401"/>
    <n v="17.6015885358809"/>
    <n v="-8.8675403303515296E-2"/>
    <n v="144045"/>
    <n v="179137.519422793"/>
    <n v="5.0379204764814303E-3"/>
    <n v="22.530368474449698"/>
    <n v="0.97645984019075405"/>
    <n v="183456.10546338404"/>
    <n v="-1.8620832785888664E-2"/>
  </r>
  <r>
    <d v="2015-06-23T00:00:00"/>
    <n v="1910"/>
    <x v="16"/>
    <d v="2015-06-01T00:00:00"/>
    <n v="1"/>
    <n v="0"/>
    <d v="2015-06-22T00:00:00"/>
    <d v="2015-06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23339257942679401"/>
    <n v="0.73333333333333295"/>
    <x v="13"/>
    <n v="0.33615353426163902"/>
    <n v="-0.102760954834845"/>
    <n v="5681.92746863515"/>
    <x v="27"/>
    <x v="4"/>
    <n v="2015"/>
    <n v="18.026417473445999"/>
    <n v="17.834981115307698"/>
    <n v="-0.19143635813836099"/>
    <n v="145955"/>
    <n v="178128.01710212199"/>
    <n v="1.07337572661656E-2"/>
    <n v="22.530368474449698"/>
    <n v="0.97645984019075405"/>
    <n v="182422.26640608726"/>
    <n v="-1.3059076904483491E-2"/>
  </r>
  <r>
    <d v="2015-06-24T00:00:00"/>
    <n v="7009"/>
    <x v="17"/>
    <d v="2015-06-01T00:00:00"/>
    <n v="2"/>
    <n v="1"/>
    <d v="2015-06-23T00:00:00"/>
    <d v="2015-06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85646522994889995"/>
    <n v="0.73333333333333295"/>
    <x v="14"/>
    <n v="0.919762505980531"/>
    <n v="-6.3297276031630906E-2"/>
    <n v="7620.4454458903101"/>
    <x v="28"/>
    <x v="4"/>
    <n v="2015"/>
    <n v="18.946179979426599"/>
    <n v="18.691446345256601"/>
    <n v="-0.25473363416999401"/>
    <n v="152964"/>
    <n v="177619.340872631"/>
    <n v="1.3628353283352899E-2"/>
    <n v="22.530368474449698"/>
    <n v="0.97645984019075405"/>
    <n v="181901.32718405817"/>
    <n v="-1.0232620140120163E-2"/>
  </r>
  <r>
    <d v="2015-06-25T00:00:00"/>
    <n v="3209"/>
    <x v="18"/>
    <d v="2015-06-01T00:00:00"/>
    <n v="3"/>
    <n v="2"/>
    <d v="2015-06-24T00:00:00"/>
    <d v="2015-06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39212397245056602"/>
    <n v="0.73333333333333295"/>
    <x v="15"/>
    <n v="0.46475703380699501"/>
    <n v="-7.2633061356428802E-2"/>
    <n v="6904.6830205320402"/>
    <x v="15"/>
    <x v="4"/>
    <n v="2015"/>
    <n v="19.4109370132335"/>
    <n v="19.0835703177071"/>
    <n v="-0.327366695526421"/>
    <n v="156173"/>
    <n v="177003.61387281801"/>
    <n v="1.7154373635349801E-2"/>
    <n v="22.530368474449698"/>
    <n v="0.97645984019075405"/>
    <n v="181270.75644835658"/>
    <n v="-6.7896028707047362E-3"/>
  </r>
  <r>
    <d v="2015-06-26T00:00:00"/>
    <n v="6689"/>
    <x v="19"/>
    <d v="2015-06-01T00:00:00"/>
    <n v="4"/>
    <n v="3"/>
    <d v="2015-06-25T00:00:00"/>
    <d v="2015-06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81736280826482999"/>
    <n v="0.73333333333333295"/>
    <x v="16"/>
    <n v="0.82376327563989504"/>
    <n v="-6.4004673750650198E-3"/>
    <n v="8120.05123049946"/>
    <x v="16"/>
    <x v="4"/>
    <n v="2015"/>
    <n v="20.234700288873402"/>
    <n v="19.900933125971999"/>
    <n v="-0.333767162901484"/>
    <n v="162862"/>
    <n v="177070.27773325401"/>
    <n v="1.6771432816177601E-2"/>
    <n v="22.530368474449698"/>
    <n v="0.97645984019075405"/>
    <n v="181339.02741833645"/>
    <n v="-7.1635292017955265E-3"/>
  </r>
  <r>
    <d v="2015-06-29T00:00:00"/>
    <n v="12864"/>
    <x v="20"/>
    <d v="2015-06-01T00:00:00"/>
    <n v="0"/>
    <n v="4"/>
    <d v="2015-06-26T00:00:00"/>
    <d v="2015-06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1.5719173516996201"/>
    <n v="0.73333333333333295"/>
    <x v="17"/>
    <n v="1.7357094672246101"/>
    <n v="-0.16379211552499601"/>
    <n v="7411.3785993052097"/>
    <x v="20"/>
    <x v="4"/>
    <n v="2015"/>
    <n v="21.9704097560981"/>
    <n v="21.472850477671599"/>
    <n v="-0.49755927842648201"/>
    <n v="175726"/>
    <n v="175962.671744297"/>
    <n v="2.31715523257549E-2"/>
    <n v="22.530368474449698"/>
    <n v="0.97645984019075405"/>
    <n v="180204.7196430758"/>
    <n v="-9.1406952826800225E-4"/>
  </r>
  <r>
    <d v="2015-06-30T00:00:00"/>
    <n v="4314"/>
    <x v="21"/>
    <d v="2015-06-01T00:00:00"/>
    <n v="1"/>
    <n v="0"/>
    <d v="2015-06-29T00:00:00"/>
    <d v="2015-07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52714952232837098"/>
    <n v="0.73333333333333295"/>
    <x v="18"/>
    <n v="0.55995871835162703"/>
    <n v="-3.2809196023255598E-2"/>
    <n v="7704.1393563784304"/>
    <x v="29"/>
    <x v="4"/>
    <n v="2015"/>
    <n v="22.530368474449698"/>
    <n v="22"/>
    <n v="-0.530368474449737"/>
    <n v="180040"/>
    <n v="175801.82962794299"/>
    <n v="2.41076579295336E-2"/>
    <n v="22.530368474449698"/>
    <n v="0.97645984019075405"/>
    <n v="180040.00000000038"/>
    <n v="-2.1094237467877974E-15"/>
  </r>
  <r>
    <d v="2015-07-01T00:00:00"/>
    <n v="20818"/>
    <x v="0"/>
    <d v="2015-07-01T00:00:00"/>
    <n v="2"/>
    <n v="1"/>
    <d v="2015-06-30T00:00:00"/>
    <d v="2015-07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1"/>
    <n v="0"/>
    <n v="1"/>
    <n v="7797.1304347825999"/>
    <x v="5"/>
    <n v="31"/>
    <n v="179334"/>
    <n v="2.66995661726164"/>
    <n v="0.74193548387096697"/>
    <x v="22"/>
    <n v="2.6828642930090498"/>
    <n v="-1.29076757474068E-2"/>
    <n v="7759.6172323166202"/>
    <x v="0"/>
    <x v="5"/>
    <n v="2015"/>
    <n v="2.6828642930090498"/>
    <n v="2.66995661726164"/>
    <n v="-1.2907675747406699E-2"/>
    <n v="20818"/>
    <n v="178471.196343282"/>
    <n v="4.8344140365266198E-3"/>
    <n v="22.897680486654099"/>
    <n v="1.00446855363387"/>
    <n v="177677.23608432195"/>
    <n v="9.3245705088060848E-3"/>
  </r>
  <r>
    <d v="2015-07-02T00:00:00"/>
    <n v="8997"/>
    <x v="1"/>
    <d v="2015-07-01T00:00:00"/>
    <n v="3"/>
    <n v="2"/>
    <d v="2015-07-01T00:00:00"/>
    <d v="2015-07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15388604503328"/>
    <n v="0.74193548387096697"/>
    <x v="21"/>
    <n v="0.71265773012383005"/>
    <n v="0.44122831490945802"/>
    <n v="12624.573648330001"/>
    <x v="21"/>
    <x v="5"/>
    <n v="2015"/>
    <n v="3.3955220231328802"/>
    <n v="3.82384266229493"/>
    <n v="0.42832063916205199"/>
    <n v="29815"/>
    <n v="201955.69203444399"/>
    <n v="-0.112013144103839"/>
    <n v="22.897680486654099"/>
    <n v="1.00446855363387"/>
    <n v="201057.2568985153"/>
    <n v="-0.1080451272120968"/>
  </r>
  <r>
    <d v="2015-07-03T00:00:00"/>
    <n v="6405"/>
    <x v="2"/>
    <d v="2015-07-01T00:00:00"/>
    <n v="4"/>
    <n v="3"/>
    <d v="2015-07-02T00:00:00"/>
    <d v="2015-07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1"/>
    <n v="0"/>
    <n v="7797.1304347825999"/>
    <x v="5"/>
    <n v="31"/>
    <n v="179334"/>
    <n v="0.82145605406671296"/>
    <n v="0.74193548387096697"/>
    <x v="19"/>
    <n v="0.94416780984803295"/>
    <n v="-0.122711755781319"/>
    <n v="6783.7517157367402"/>
    <x v="22"/>
    <x v="5"/>
    <n v="2015"/>
    <n v="4.3396898329809099"/>
    <n v="4.6452987163616397"/>
    <n v="0.305608883380733"/>
    <n v="36220"/>
    <n v="191963.027788042"/>
    <n v="-6.5788854935058996E-2"/>
    <n v="22.897680486654099"/>
    <n v="1.00446855363387"/>
    <n v="191109.04676266579"/>
    <n v="-6.1614282327978831E-2"/>
  </r>
  <r>
    <d v="2015-07-06T00:00:00"/>
    <n v="14584"/>
    <x v="3"/>
    <d v="2015-07-01T00:00:00"/>
    <n v="0"/>
    <n v="4"/>
    <d v="2015-07-03T00:00:00"/>
    <d v="2015-07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1"/>
    <n v="0"/>
    <n v="0"/>
    <n v="0"/>
    <n v="7797.1304347825999"/>
    <x v="5"/>
    <n v="31"/>
    <n v="179334"/>
    <n v="1.8704317084323101"/>
    <n v="0.74193548387096697"/>
    <x v="20"/>
    <n v="1.7457482584534501"/>
    <n v="0.124683449978855"/>
    <n v="8354.0109115846099"/>
    <x v="3"/>
    <x v="5"/>
    <n v="2015"/>
    <n v="6.0854380914343702"/>
    <n v="6.5157304247939596"/>
    <n v="0.430292333359588"/>
    <n v="50804"/>
    <n v="192014.44208999901"/>
    <n v="-6.60390018166222E-2"/>
    <n v="22.897680486654099"/>
    <n v="1.00446855363387"/>
    <n v="191160.23233912874"/>
    <n v="-6.1865547004297139E-2"/>
  </r>
  <r>
    <d v="2015-07-07T00:00:00"/>
    <n v="1943"/>
    <x v="4"/>
    <d v="2015-07-01T00:00:00"/>
    <n v="1"/>
    <n v="0"/>
    <d v="2015-07-06T00:00:00"/>
    <d v="2015-07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24919424091360201"/>
    <n v="0.74193548387096697"/>
    <x v="0"/>
    <n v="0.34619232549047502"/>
    <n v="-9.6998084576873297E-2"/>
    <n v="5612.4872128439301"/>
    <x v="4"/>
    <x v="5"/>
    <n v="2015"/>
    <n v="6.4316304169248397"/>
    <n v="6.7649246657075599"/>
    <n v="0.33329424878271502"/>
    <n v="52747"/>
    <n v="188627.287539332"/>
    <n v="-4.9267991182848601E-2"/>
    <n v="22.897680486654099"/>
    <n v="1.00446855363387"/>
    <n v="187788.14613651665"/>
    <n v="-4.5019594210013225E-2"/>
  </r>
  <r>
    <d v="2015-07-08T00:00:00"/>
    <n v="7674"/>
    <x v="5"/>
    <d v="2015-07-01T00:00:00"/>
    <n v="2"/>
    <n v="1"/>
    <d v="2015-07-07T00:00:00"/>
    <d v="2015-07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984208237144099"/>
    <n v="0.74193548387096697"/>
    <x v="1"/>
    <n v="0.92980129720936699"/>
    <n v="5.4406939934732598E-2"/>
    <n v="8253.3763106506103"/>
    <x v="5"/>
    <x v="5"/>
    <n v="2015"/>
    <n v="7.36143171413421"/>
    <n v="7.7491329028516596"/>
    <n v="0.38770118871744702"/>
    <n v="60421"/>
    <n v="188778.90252405001"/>
    <n v="-5.0031557540427901E-2"/>
    <n v="22.897680486654099"/>
    <n v="1.00446855363387"/>
    <n v="187939.08663551966"/>
    <n v="-4.5786572604814113E-2"/>
  </r>
  <r>
    <d v="2015-07-09T00:00:00"/>
    <n v="2155"/>
    <x v="6"/>
    <d v="2015-07-01T00:00:00"/>
    <n v="3"/>
    <n v="2"/>
    <d v="2015-07-08T00:00:00"/>
    <d v="2015-07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276383730915498"/>
    <n v="0.74193548387096697"/>
    <x v="2"/>
    <n v="0.47479582503583101"/>
    <n v="-0.198412094120333"/>
    <n v="4538.7930692890304"/>
    <x v="23"/>
    <x v="5"/>
    <n v="2015"/>
    <n v="7.8362275391700402"/>
    <n v="8.0255166337671593"/>
    <n v="0.18928909459711499"/>
    <n v="62576"/>
    <n v="183665.92761705699"/>
    <n v="-2.35859077035224E-2"/>
    <n v="22.897680486654099"/>
    <n v="1.00446855363387"/>
    <n v="182848.85768958009"/>
    <n v="-1.9222748963229619E-2"/>
  </r>
  <r>
    <d v="2015-07-10T00:00:00"/>
    <n v="5901"/>
    <x v="7"/>
    <d v="2015-07-01T00:00:00"/>
    <n v="4"/>
    <n v="3"/>
    <d v="2015-07-09T00:00:00"/>
    <d v="2015-07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75681688915654499"/>
    <n v="0.74193548387096697"/>
    <x v="3"/>
    <n v="0.83380206686873004"/>
    <n v="-7.6985177712184993E-2"/>
    <n v="7077.2192040260497"/>
    <x v="24"/>
    <x v="5"/>
    <n v="2015"/>
    <n v="8.6700296060387707"/>
    <n v="8.7823335229237003"/>
    <n v="0.11230391688492899"/>
    <n v="68477"/>
    <n v="181656.934470329"/>
    <n v="-1.27874802968703E-2"/>
    <n v="22.897680486654099"/>
    <n v="1.00446855363387"/>
    <n v="180848.80189942062"/>
    <n v="-8.3760682045496138E-3"/>
  </r>
  <r>
    <d v="2015-07-13T00:00:00"/>
    <n v="12640"/>
    <x v="8"/>
    <d v="2015-07-01T00:00:00"/>
    <n v="0"/>
    <n v="4"/>
    <d v="2015-07-10T00:00:00"/>
    <d v="2015-07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6211092152073701"/>
    <n v="0.74193548387096697"/>
    <x v="4"/>
    <n v="1.7457482584534501"/>
    <n v="-0.124639043246076"/>
    <n v="7240.4482941874303"/>
    <x v="8"/>
    <x v="5"/>
    <n v="2015"/>
    <n v="10.415777864492201"/>
    <n v="10.403442738131"/>
    <n v="-1.23351263611457E-2"/>
    <n v="81117"/>
    <n v="179121.61955375501"/>
    <n v="1.1856773446672301E-3"/>
    <n v="22.897680486654099"/>
    <n v="1.00446855363387"/>
    <n v="178324.76577364866"/>
    <n v="5.6595292413414988E-3"/>
  </r>
  <r>
    <d v="2015-07-14T00:00:00"/>
    <n v="1597"/>
    <x v="9"/>
    <d v="2015-07-01T00:00:00"/>
    <n v="1"/>
    <n v="0"/>
    <d v="2015-07-13T00:00:00"/>
    <d v="2015-07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204818941193527"/>
    <n v="0.74193548387096697"/>
    <x v="5"/>
    <n v="0.34619232549047502"/>
    <n v="-0.14137338429694801"/>
    <n v="4613.0427580606101"/>
    <x v="9"/>
    <x v="5"/>
    <n v="2015"/>
    <n v="10.7619701899827"/>
    <n v="10.608261679324601"/>
    <n v="-0.15370851065809499"/>
    <n v="82714"/>
    <n v="176772.65095667899"/>
    <n v="1.44895097146471E-2"/>
    <n v="22.897680486654099"/>
    <n v="1.00446855363387"/>
    <n v="175986.24697325588"/>
    <n v="1.9022810499804921E-2"/>
  </r>
  <r>
    <d v="2015-07-15T00:00:00"/>
    <n v="10454"/>
    <x v="10"/>
    <d v="2015-07-01T00:00:00"/>
    <n v="2"/>
    <n v="1"/>
    <d v="2015-07-14T00:00:00"/>
    <d v="2015-07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3407496626406501"/>
    <n v="0.74193548387096697"/>
    <x v="6"/>
    <n v="1.07433242006632"/>
    <n v="0.26641724257432903"/>
    <n v="9730.6939684037097"/>
    <x v="10"/>
    <x v="5"/>
    <n v="2015"/>
    <n v="11.836302610049"/>
    <n v="11.9490113419652"/>
    <n v="0.112708731916233"/>
    <n v="93168"/>
    <n v="181041.670747814"/>
    <n v="-9.4324734231691007E-3"/>
    <n v="22.897680486654099"/>
    <n v="1.00446855363387"/>
    <n v="180236.27528493578"/>
    <n v="-5.0060693026937608E-3"/>
  </r>
  <r>
    <d v="2015-07-16T00:00:00"/>
    <n v="10479"/>
    <x v="11"/>
    <d v="2015-07-01T00:00:00"/>
    <n v="3"/>
    <n v="2"/>
    <d v="2015-07-15T00:00:00"/>
    <d v="2015-07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3439559704238999"/>
    <n v="0.74193548387096697"/>
    <x v="7"/>
    <n v="1.23789533488236"/>
    <n v="0.10606063554153899"/>
    <n v="8465.1744818117604"/>
    <x v="25"/>
    <x v="5"/>
    <n v="2015"/>
    <n v="13.074197944931299"/>
    <n v="13.2929673123891"/>
    <n v="0.21876936745777401"/>
    <n v="103647"/>
    <n v="182334.779543718"/>
    <n v="-1.6457526925074E-2"/>
    <n v="22.897680486654099"/>
    <n v="1.00446855363387"/>
    <n v="181523.63146072248"/>
    <n v="-1.2062514632957155E-2"/>
  </r>
  <r>
    <d v="2015-07-17T00:00:00"/>
    <n v="7038"/>
    <x v="12"/>
    <d v="2015-07-01T00:00:00"/>
    <n v="4"/>
    <n v="3"/>
    <d v="2015-07-16T00:00:00"/>
    <d v="2015-07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90263976713841199"/>
    <n v="0.74193548387096697"/>
    <x v="8"/>
    <n v="0.83380206686873004"/>
    <n v="6.8837700269681099E-2"/>
    <n v="8440.8521874149101"/>
    <x v="26"/>
    <x v="5"/>
    <n v="2015"/>
    <n v="13.9080000118001"/>
    <n v="14.1956070795275"/>
    <n v="0.28760706772745498"/>
    <n v="110685"/>
    <n v="183042.49337360301"/>
    <n v="-2.0260286588393399E-2"/>
    <n v="22.897680486654099"/>
    <n v="1.00446855363387"/>
    <n v="182228.19690214304"/>
    <n v="-1.5882267131783312E-2"/>
  </r>
  <r>
    <d v="2015-07-20T00:00:00"/>
    <n v="13909"/>
    <x v="13"/>
    <d v="2015-07-01T00:00:00"/>
    <n v="0"/>
    <n v="4"/>
    <d v="2015-07-17T00:00:00"/>
    <d v="2015-07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1"/>
    <n v="0"/>
    <n v="0"/>
    <n v="0"/>
    <n v="0"/>
    <n v="7797.1304347825999"/>
    <x v="5"/>
    <n v="31"/>
    <n v="179334"/>
    <n v="1.78386139828476"/>
    <n v="0.74193548387096697"/>
    <x v="9"/>
    <n v="1.8509440031017399"/>
    <n v="-6.7082604816982E-2"/>
    <n v="7514.5439174236399"/>
    <x v="12"/>
    <x v="5"/>
    <n v="2015"/>
    <n v="15.7589440149018"/>
    <n v="15.979468477812301"/>
    <n v="0.22052446291047101"/>
    <n v="124594"/>
    <n v="181843.52944525899"/>
    <n v="-1.3800487995997699E-2"/>
    <n v="22.897680486654099"/>
    <n v="1.00446855363387"/>
    <n v="181034.56677404579"/>
    <n v="-9.3936025829162162E-3"/>
  </r>
  <r>
    <d v="2015-07-21T00:00:00"/>
    <n v="2679"/>
    <x v="14"/>
    <d v="2015-07-01T00:00:00"/>
    <n v="1"/>
    <n v="0"/>
    <d v="2015-07-20T00:00:00"/>
    <d v="2015-07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34358794205226001"/>
    <n v="0.74193548387096697"/>
    <x v="10"/>
    <n v="0.34619232549047502"/>
    <n v="-2.6043834382157198E-3"/>
    <n v="7738.4731050997898"/>
    <x v="13"/>
    <x v="5"/>
    <n v="2015"/>
    <n v="16.105136340392299"/>
    <n v="16.323056419864599"/>
    <n v="0.217920079472257"/>
    <n v="127273"/>
    <n v="181760.58483021101"/>
    <n v="-1.33504457662141E-2"/>
    <n v="22.897680486654099"/>
    <n v="1.00446855363387"/>
    <n v="180951.99115259081"/>
    <n v="-8.9415493152900094E-3"/>
  </r>
  <r>
    <d v="2015-07-22T00:00:00"/>
    <n v="9052"/>
    <x v="15"/>
    <d v="2015-07-01T00:00:00"/>
    <n v="2"/>
    <n v="1"/>
    <d v="2015-07-21T00:00:00"/>
    <d v="2015-07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1609399221564201"/>
    <n v="0.74193548387096697"/>
    <x v="11"/>
    <n v="0.92980129720936699"/>
    <n v="0.231138624947056"/>
    <n v="9735.4133911922509"/>
    <x v="14"/>
    <x v="5"/>
    <n v="2015"/>
    <n v="17.034937637601701"/>
    <n v="17.483996342021001"/>
    <n v="0.449058704419314"/>
    <n v="136325"/>
    <n v="184061.431083784"/>
    <n v="-2.5683985264858999E-2"/>
    <n v="22.897680486654099"/>
    <n v="1.00446855363387"/>
    <n v="183242.60169012277"/>
    <n v="-2.1330201896677448E-2"/>
  </r>
  <r>
    <d v="2015-07-23T00:00:00"/>
    <n v="2505"/>
    <x v="16"/>
    <d v="2015-07-01T00:00:00"/>
    <n v="3"/>
    <n v="2"/>
    <d v="2015-07-22T00:00:00"/>
    <d v="2015-07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32127203988089198"/>
    <n v="0.74193548387096697"/>
    <x v="12"/>
    <n v="0.47479582503583101"/>
    <n v="-0.153523785154938"/>
    <n v="5275.9520364589398"/>
    <x v="27"/>
    <x v="5"/>
    <n v="2015"/>
    <n v="17.509733462637499"/>
    <n v="17.8052683819019"/>
    <n v="0.29553491926437297"/>
    <n v="138830"/>
    <n v="182360.856994965"/>
    <n v="-1.6598172682685802E-2"/>
    <n v="22.897680486654099"/>
    <n v="1.00446855363387"/>
    <n v="181549.59290187625"/>
    <n v="-1.220378887367557E-2"/>
  </r>
  <r>
    <d v="2015-07-24T00:00:00"/>
    <n v="6174"/>
    <x v="17"/>
    <d v="2015-07-01T00:00:00"/>
    <n v="4"/>
    <n v="3"/>
    <d v="2015-07-23T00:00:00"/>
    <d v="2015-07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79182977014955302"/>
    <n v="0.74193548387096697"/>
    <x v="13"/>
    <n v="0.83380206686873104"/>
    <n v="-4.1972296719177599E-2"/>
    <n v="7404.6350390877496"/>
    <x v="28"/>
    <x v="5"/>
    <n v="2015"/>
    <n v="18.343535529506202"/>
    <n v="18.597098152051402"/>
    <n v="0.25356262254519601"/>
    <n v="145004"/>
    <n v="181812.93320665299"/>
    <n v="-1.3634526229417399E-2"/>
    <n v="22.897680486654099"/>
    <n v="1.00446855363387"/>
    <n v="181004.10664814626"/>
    <n v="-9.2268992072802591E-3"/>
  </r>
  <r>
    <d v="2015-07-27T00:00:00"/>
    <n v="13037"/>
    <x v="18"/>
    <d v="2015-07-01T00:00:00"/>
    <n v="0"/>
    <n v="4"/>
    <d v="2015-07-24T00:00:00"/>
    <d v="2015-07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67202538280526"/>
    <n v="0.74193548387096697"/>
    <x v="14"/>
    <n v="1.7457482584534501"/>
    <n v="-7.3722875648186206E-2"/>
    <n v="7467.85794393367"/>
    <x v="17"/>
    <x v="5"/>
    <n v="2015"/>
    <n v="20.089283787959701"/>
    <n v="20.2691235348567"/>
    <n v="0.17983974689700899"/>
    <n v="158041"/>
    <n v="180939.40223884699"/>
    <n v="-8.8725961232484201E-3"/>
    <n v="22.897680486654099"/>
    <n v="1.00446855363387"/>
    <n v="180134.4617352752"/>
    <n v="-4.443690161028413E-3"/>
  </r>
  <r>
    <d v="2015-07-28T00:00:00"/>
    <n v="1581"/>
    <x v="19"/>
    <d v="2015-07-01T00:00:00"/>
    <n v="1"/>
    <n v="0"/>
    <d v="2015-07-27T00:00:00"/>
    <d v="2015-07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20276690421225199"/>
    <n v="0.74193548387096697"/>
    <x v="15"/>
    <n v="0.34619232549047502"/>
    <n v="-0.143425421278223"/>
    <n v="4566.8256734463403"/>
    <x v="18"/>
    <x v="5"/>
    <n v="2015"/>
    <n v="20.4354761134502"/>
    <n v="20.471890439069"/>
    <n v="3.6414325618789399E-2"/>
    <n v="159622"/>
    <n v="179653.558332493"/>
    <n v="-1.77874758206464E-3"/>
    <n v="22.897680486654099"/>
    <n v="1.00446855363387"/>
    <n v="178854.33812990953"/>
    <n v="2.6818576228331281E-3"/>
  </r>
  <r>
    <d v="2015-07-29T00:00:00"/>
    <n v="6840"/>
    <x v="20"/>
    <d v="2015-07-01T00:00:00"/>
    <n v="2"/>
    <n v="1"/>
    <d v="2015-07-28T00:00:00"/>
    <d v="2015-07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87724580949513198"/>
    <n v="0.74193548387096697"/>
    <x v="16"/>
    <n v="0.92980129720936699"/>
    <n v="-5.25554877142351E-2"/>
    <n v="7356.4104723547198"/>
    <x v="20"/>
    <x v="5"/>
    <n v="2015"/>
    <n v="21.365277410659498"/>
    <n v="21.349136248564101"/>
    <n v="-1.6141162095450998E-2"/>
    <n v="166462"/>
    <n v="179198.51572298401"/>
    <n v="7.5605691525515396E-4"/>
    <n v="22.897680486654099"/>
    <n v="1.00446855363387"/>
    <n v="178401.31985685136"/>
    <n v="5.2279890299971044E-3"/>
  </r>
  <r>
    <d v="2015-07-30T00:00:00"/>
    <n v="3047"/>
    <x v="21"/>
    <d v="2015-07-01T00:00:00"/>
    <n v="3"/>
    <n v="2"/>
    <d v="2015-07-29T00:00:00"/>
    <d v="2015-07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390784792621588"/>
    <n v="0.74193548387096697"/>
    <x v="17"/>
    <n v="0.47479582503583101"/>
    <n v="-8.4011032414242501E-2"/>
    <n v="6417.4953513334904"/>
    <x v="29"/>
    <x v="5"/>
    <n v="2015"/>
    <n v="21.840073235695399"/>
    <n v="21.739921041185699"/>
    <n v="-0.100152194509689"/>
    <n v="169509"/>
    <n v="178511.62667476499"/>
    <n v="4.6068334066142703E-3"/>
    <n v="22.897680486654099"/>
    <n v="1.00446855363387"/>
    <n v="177717.48655442073"/>
    <n v="9.0959729226434138E-3"/>
  </r>
  <r>
    <d v="2015-07-31T00:00:00"/>
    <n v="9825"/>
    <x v="22"/>
    <d v="2015-07-01T00:00:00"/>
    <n v="4"/>
    <n v="3"/>
    <d v="2015-07-30T00:00:00"/>
    <d v="2015-08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26007895881427"/>
    <n v="0.74193548387096697"/>
    <x v="18"/>
    <n v="1.05760725095871"/>
    <n v="0.20247170785556101"/>
    <n v="9289.8379725495106"/>
    <x v="30"/>
    <x v="5"/>
    <n v="2015"/>
    <n v="22.897680486654099"/>
    <n v="23"/>
    <n v="0.102319513345872"/>
    <n v="179334"/>
    <n v="180135.36359737601"/>
    <n v="-4.4486744932986603E-3"/>
    <n v="22.897680486654099"/>
    <n v="1.00446855363387"/>
    <n v="179334.00000000052"/>
    <n v="-2.886579864025407E-15"/>
  </r>
  <r>
    <d v="2015-08-03T00:00:00"/>
    <n v="29540"/>
    <x v="0"/>
    <d v="2015-08-01T00:00:00"/>
    <n v="0"/>
    <n v="4"/>
    <d v="2015-07-31T00:00:00"/>
    <d v="2015-08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1"/>
    <n v="0"/>
    <n v="0"/>
    <n v="0"/>
    <n v="8390.3333333333303"/>
    <x v="1"/>
    <n v="31"/>
    <n v="176197"/>
    <n v="3.52071828691748"/>
    <n v="0.67741935483870896"/>
    <x v="19"/>
    <n v="3.29634736847383"/>
    <n v="0.22437091844364501"/>
    <n v="8961.4341869790806"/>
    <x v="22"/>
    <x v="6"/>
    <n v="2015"/>
    <n v="3.29634736847383"/>
    <n v="3.52071828691748"/>
    <n v="0.22437091844364501"/>
    <n v="29540"/>
    <n v="188190.11792655999"/>
    <n v="-6.3728733786335007E-2"/>
    <n v="21.587019447298498"/>
    <n v="0.97280683196067597"/>
    <n v="193450.65407000404"/>
    <n v="-8.9188915658876211E-2"/>
  </r>
  <r>
    <d v="2015-08-04T00:00:00"/>
    <n v="4155"/>
    <x v="1"/>
    <d v="2015-08-01T00:00:00"/>
    <n v="1"/>
    <n v="0"/>
    <d v="2015-08-03T00:00:00"/>
    <d v="2015-08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49521274482539401"/>
    <n v="0.67741935483870896"/>
    <x v="20"/>
    <n v="0.50876329636220596"/>
    <n v="-1.35505515368117E-2"/>
    <n v="8166.8627232140398"/>
    <x v="1"/>
    <x v="6"/>
    <n v="2015"/>
    <n v="3.80511066483604"/>
    <n v="4.0159310317428698"/>
    <n v="0.21082036690683301"/>
    <n v="33695"/>
    <n v="185959.11192256701"/>
    <n v="-5.2496012815075502E-2"/>
    <n v="21.587019447298498"/>
    <n v="0.97280683196067597"/>
    <n v="191157.28407022994"/>
    <n v="-7.8261647956525904E-2"/>
  </r>
  <r>
    <d v="2015-08-05T00:00:00"/>
    <n v="9849"/>
    <x v="2"/>
    <d v="2015-08-01T00:00:00"/>
    <n v="2"/>
    <n v="1"/>
    <d v="2015-08-04T00:00:00"/>
    <d v="2015-08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1"/>
    <n v="0"/>
    <n v="1"/>
    <n v="8390.3333333333303"/>
    <x v="1"/>
    <n v="31"/>
    <n v="176197"/>
    <n v="1.1738508601168001"/>
    <n v="0.67741935483870896"/>
    <x v="0"/>
    <n v="0.98168331455612901"/>
    <n v="0.192167545560671"/>
    <n v="10032.767037965999"/>
    <x v="2"/>
    <x v="6"/>
    <n v="2015"/>
    <n v="4.7867939793921703"/>
    <n v="5.1897818918596696"/>
    <n v="0.40298791246750398"/>
    <n v="43544"/>
    <n v="191030.57368600401"/>
    <n v="-7.7650259849956799E-2"/>
    <n v="21.587019447298498"/>
    <n v="0.97280683196067597"/>
    <n v="196370.50996135155"/>
    <n v="-0.1027318713248847"/>
  </r>
  <r>
    <d v="2015-08-06T00:00:00"/>
    <n v="2410"/>
    <x v="3"/>
    <d v="2015-08-01T00:00:00"/>
    <n v="3"/>
    <n v="2"/>
    <d v="2015-08-05T00:00:00"/>
    <d v="2015-08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28723531047634099"/>
    <n v="0.67741935483870896"/>
    <x v="1"/>
    <n v="0.39950489081956098"/>
    <n v="-0.11226958034322"/>
    <n v="6032.4668242634498"/>
    <x v="3"/>
    <x v="6"/>
    <n v="2015"/>
    <n v="5.1862988702117301"/>
    <n v="5.47701720233602"/>
    <n v="0.290718332124284"/>
    <n v="45954"/>
    <n v="186073.734690226"/>
    <n v="-5.3079682130684099E-2"/>
    <n v="21.587019447298498"/>
    <n v="0.97280683196067597"/>
    <n v="191275.11092330446"/>
    <n v="-7.8829445454355662E-2"/>
  </r>
  <r>
    <d v="2015-08-07T00:00:00"/>
    <n v="5578"/>
    <x v="4"/>
    <d v="2015-08-01T00:00:00"/>
    <n v="4"/>
    <n v="3"/>
    <d v="2015-08-06T00:00:00"/>
    <d v="2015-08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1"/>
    <n v="0"/>
    <n v="8390.3333333333303"/>
    <x v="1"/>
    <n v="31"/>
    <n v="176197"/>
    <n v="0.66481268126018001"/>
    <n v="0.67741935483870896"/>
    <x v="2"/>
    <n v="0.86887687563176297"/>
    <n v="-0.20406419437158299"/>
    <n v="6419.7818545282498"/>
    <x v="4"/>
    <x v="6"/>
    <n v="2015"/>
    <n v="6.0551757458435"/>
    <n v="6.1418298835962002"/>
    <n v="8.6654137752701005E-2"/>
    <n v="51532"/>
    <n v="178718.51213283799"/>
    <n v="-1.41088469389457E-2"/>
    <n v="21.587019447298498"/>
    <n v="0.97280683196067597"/>
    <n v="183714.28557161154"/>
    <n v="-4.0918350732617959E-2"/>
  </r>
  <r>
    <d v="2015-08-10T00:00:00"/>
    <n v="12937"/>
    <x v="5"/>
    <d v="2015-08-01T00:00:00"/>
    <n v="0"/>
    <n v="4"/>
    <d v="2015-08-07T00:00:00"/>
    <d v="2015-08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1.5418934488101299"/>
    <n v="0.67741935483870896"/>
    <x v="3"/>
    <n v="1.6704573242371801"/>
    <n v="-0.128563875427046"/>
    <n v="7744.5857564231301"/>
    <x v="24"/>
    <x v="6"/>
    <n v="2015"/>
    <n v="7.7256330700806801"/>
    <n v="7.6837233324063403"/>
    <n v="-4.1909737674345103E-2"/>
    <n v="64469"/>
    <n v="175241.172822858"/>
    <n v="5.4543527742063596E-3"/>
    <n v="21.587019447298498"/>
    <n v="0.97280683196067597"/>
    <n v="180139.74312830731"/>
    <n v="-2.1887136396653073E-2"/>
  </r>
  <r>
    <d v="2015-08-11T00:00:00"/>
    <n v="2605"/>
    <x v="6"/>
    <d v="2015-08-01T00:00:00"/>
    <n v="1"/>
    <n v="0"/>
    <d v="2015-08-10T00:00:00"/>
    <d v="2015-08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31047634182193701"/>
    <n v="0.67741935483870896"/>
    <x v="4"/>
    <n v="0.27090139127420598"/>
    <n v="3.95749505477314E-2"/>
    <n v="9616.04511422836"/>
    <x v="6"/>
    <x v="6"/>
    <n v="2015"/>
    <n v="7.9965344613548899"/>
    <n v="7.9941996742282697"/>
    <n v="-2.3347871266139399E-3"/>
    <n v="67074"/>
    <n v="176145.55490346"/>
    <n v="2.9206014632587797E-4"/>
    <n v="21.587019447298498"/>
    <n v="0.97280683196067597"/>
    <n v="181069.40567886623"/>
    <n v="-2.6909049933634965E-2"/>
  </r>
  <r>
    <d v="2015-08-12T00:00:00"/>
    <n v="7166"/>
    <x v="7"/>
    <d v="2015-08-01T00:00:00"/>
    <n v="2"/>
    <n v="1"/>
    <d v="2015-08-11T00:00:00"/>
    <d v="2015-08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85407810575662402"/>
    <n v="0.67741935483870896"/>
    <x v="5"/>
    <n v="0.85451036299309702"/>
    <n v="-4.3225723647319201E-4"/>
    <n v="8386.0890520971698"/>
    <x v="7"/>
    <x v="6"/>
    <n v="2015"/>
    <n v="8.85104482434798"/>
    <n v="8.8482777799848993"/>
    <n v="-2.7670443630860501E-3"/>
    <n v="74240"/>
    <n v="176141.916682118"/>
    <n v="3.1272123591596901E-4"/>
    <n v="21.587019447298498"/>
    <n v="0.97280683196067597"/>
    <n v="181065.66575720653"/>
    <n v="-2.6888950684526791E-2"/>
  </r>
  <r>
    <d v="2015-08-13T00:00:00"/>
    <n v="2638"/>
    <x v="8"/>
    <d v="2015-08-01T00:00:00"/>
    <n v="3"/>
    <n v="2"/>
    <d v="2015-08-12T00:00:00"/>
    <d v="2015-08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31440943943426902"/>
    <n v="0.67741935483870896"/>
    <x v="6"/>
    <n v="0.39950489081956098"/>
    <n v="-8.5095451385292301E-2"/>
    <n v="6603.1732292145098"/>
    <x v="8"/>
    <x v="6"/>
    <n v="2015"/>
    <n v="9.2505497151675495"/>
    <n v="9.1626872194191709"/>
    <n v="-8.7862495748378594E-2"/>
    <n v="76878"/>
    <n v="174523.466140926"/>
    <n v="9.5891623979222906E-3"/>
    <n v="21.587019447298498"/>
    <n v="0.97280683196067597"/>
    <n v="179401.9741711489"/>
    <n v="-1.7864765345844913E-2"/>
  </r>
  <r>
    <d v="2015-08-14T00:00:00"/>
    <n v="8131"/>
    <x v="9"/>
    <d v="2015-08-01T00:00:00"/>
    <n v="4"/>
    <n v="3"/>
    <d v="2015-08-13T00:00:00"/>
    <d v="2015-08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96909141472329197"/>
    <n v="0.67741935483870896"/>
    <x v="7"/>
    <n v="1.5216106424989899"/>
    <n v="-0.55251922777569995"/>
    <n v="5343.6797646513396"/>
    <x v="9"/>
    <x v="6"/>
    <n v="2015"/>
    <n v="10.7721603576665"/>
    <n v="10.1317786341424"/>
    <n v="-0.64038172352407696"/>
    <n v="85009"/>
    <n v="165722.46798475101"/>
    <n v="6.3205262042154597E-2"/>
    <n v="21.587019447298498"/>
    <n v="0.97280683196067597"/>
    <n v="170354.9590114833"/>
    <n v="3.4293342691144701E-2"/>
  </r>
  <r>
    <d v="2015-08-17T00:00:00"/>
    <n v="25002"/>
    <x v="10"/>
    <d v="2015-08-01T00:00:00"/>
    <n v="0"/>
    <n v="4"/>
    <d v="2015-08-14T00:00:00"/>
    <d v="2015-08-18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5-08-17T00:00:00"/>
    <d v="2015-08-03T00:00:00"/>
    <d v="2015-08-05T00:00:00"/>
    <d v="2015-08-07T00:00:00"/>
    <d v="2015-08-05T00:00:00"/>
    <n v="1"/>
    <n v="0"/>
    <n v="0"/>
    <n v="0"/>
    <n v="0"/>
    <n v="8390.3333333333303"/>
    <x v="1"/>
    <n v="31"/>
    <n v="176197"/>
    <n v="2.9798577728338098"/>
    <n v="0.67741935483870896"/>
    <x v="8"/>
    <n v="2.6832837015889699"/>
    <n v="0.29657407124484497"/>
    <n v="9317.6878707214091"/>
    <x v="26"/>
    <x v="6"/>
    <n v="2015"/>
    <n v="13.4554440592555"/>
    <n v="13.111636406976199"/>
    <n v="-0.34380765227923299"/>
    <n v="110011"/>
    <n v="171694.89091747001"/>
    <n v="2.6221566981242801E-2"/>
    <n v="21.587019447298498"/>
    <n v="0.97280683196067597"/>
    <n v="176494.33091605897"/>
    <n v="-1.6846485352574048E-3"/>
  </r>
  <r>
    <d v="2015-08-18T00:00:00"/>
    <n v="1727"/>
    <x v="11"/>
    <d v="2015-08-01T00:00:00"/>
    <n v="1"/>
    <n v="0"/>
    <d v="2015-08-17T00:00:00"/>
    <d v="2015-08-1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20583210837868901"/>
    <n v="0.67741935483870896"/>
    <x v="9"/>
    <n v="0.27090139127420598"/>
    <n v="-6.5069282895516597E-2"/>
    <n v="6375.0134020239502"/>
    <x v="19"/>
    <x v="6"/>
    <n v="2015"/>
    <n v="13.726345450529699"/>
    <n v="13.3174685153549"/>
    <n v="-0.40887693517474899"/>
    <n v="111738"/>
    <n v="170948.48796111601"/>
    <n v="3.0702301620110201E-2"/>
    <n v="21.587019447298498"/>
    <n v="0.97280683196067597"/>
    <n v="175727.06352870949"/>
    <n v="2.6742407336348695E-3"/>
  </r>
  <r>
    <d v="2015-08-19T00:00:00"/>
    <n v="8809"/>
    <x v="12"/>
    <d v="2015-08-01T00:00:00"/>
    <n v="2"/>
    <n v="1"/>
    <d v="2015-08-18T00:00:00"/>
    <d v="2015-08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1.04989869294028"/>
    <n v="0.67741935483870896"/>
    <x v="10"/>
    <n v="0.85451036299309702"/>
    <n v="0.19538832994718999"/>
    <n v="10308.8275830203"/>
    <x v="11"/>
    <x v="6"/>
    <n v="2015"/>
    <n v="14.580855813522801"/>
    <n v="14.3673672082952"/>
    <n v="-0.213488605227558"/>
    <n v="120547"/>
    <n v="173617.175313688"/>
    <n v="1.48592711616848E-2"/>
    <n v="21.587019447298498"/>
    <n v="0.97280683196067597"/>
    <n v="178470.34951817291"/>
    <n v="-1.2737967535282002E-2"/>
  </r>
  <r>
    <d v="2015-08-20T00:00:00"/>
    <n v="2075"/>
    <x v="13"/>
    <d v="2015-08-01T00:00:00"/>
    <n v="3"/>
    <n v="2"/>
    <d v="2015-08-19T00:00:00"/>
    <d v="2015-08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24730841047236801"/>
    <n v="0.67741935483870896"/>
    <x v="11"/>
    <n v="0.39950489081956198"/>
    <n v="-0.15219648034719199"/>
    <n v="5193.9289047081502"/>
    <x v="12"/>
    <x v="6"/>
    <n v="2015"/>
    <n v="14.980360704342299"/>
    <n v="14.614675618767601"/>
    <n v="-0.36568508557475299"/>
    <n v="122622"/>
    <n v="171895.86090897999"/>
    <n v="2.5021772300245201E-2"/>
    <n v="21.587019447298498"/>
    <n v="0.97280683196067597"/>
    <n v="176700.91868344357"/>
    <n v="-2.8518169978862806E-3"/>
  </r>
  <r>
    <d v="2015-08-21T00:00:00"/>
    <n v="6001"/>
    <x v="14"/>
    <d v="2015-08-01T00:00:00"/>
    <n v="4"/>
    <n v="3"/>
    <d v="2015-08-20T00:00:00"/>
    <d v="2015-08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715227841563704"/>
    <n v="0.67741935483870896"/>
    <x v="12"/>
    <n v="0.75851113265246095"/>
    <n v="-4.3283291088757302E-2"/>
    <n v="7911.5516459394703"/>
    <x v="13"/>
    <x v="6"/>
    <n v="2015"/>
    <n v="15.7388718369948"/>
    <n v="15.3299034603313"/>
    <n v="-0.40896837666350999"/>
    <n v="128623"/>
    <n v="171618.59045392199"/>
    <n v="2.6677818142937602E-2"/>
    <n v="21.587019447298498"/>
    <n v="0.97280683196067597"/>
    <n v="176415.897602229"/>
    <n v="-1.2408042880724945E-3"/>
  </r>
  <r>
    <d v="2015-08-24T00:00:00"/>
    <n v="13215"/>
    <x v="15"/>
    <d v="2015-08-01T00:00:00"/>
    <n v="0"/>
    <n v="4"/>
    <d v="2015-08-21T00:00:00"/>
    <d v="2015-08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1.57502681657462"/>
    <n v="0.67741935483870896"/>
    <x v="13"/>
    <n v="1.6704573242371801"/>
    <n v="-9.5430507662555494E-2"/>
    <n v="7911.0072482902997"/>
    <x v="28"/>
    <x v="6"/>
    <n v="2015"/>
    <n v="17.409329161232002"/>
    <n v="16.904930276905901"/>
    <n v="-0.50439888432606494"/>
    <n v="141838"/>
    <n v="171092.06060810699"/>
    <n v="2.9837383299659601E-2"/>
    <n v="21.587019447298498"/>
    <n v="0.97280683196067597"/>
    <n v="175874.64950598092"/>
    <n v="1.832842282412761E-3"/>
  </r>
  <r>
    <d v="2015-08-25T00:00:00"/>
    <n v="1506"/>
    <x v="16"/>
    <d v="2015-08-01T00:00:00"/>
    <n v="1"/>
    <n v="0"/>
    <d v="2015-08-24T00:00:00"/>
    <d v="2015-08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17949227285368"/>
    <n v="0.67741935483870896"/>
    <x v="14"/>
    <n v="0.27090139127420598"/>
    <n v="-9.1409118420525598E-2"/>
    <n v="5559.2184038494897"/>
    <x v="15"/>
    <x v="6"/>
    <n v="2015"/>
    <n v="17.680230552506199"/>
    <n v="17.084422549759601"/>
    <n v="-0.59580800274658996"/>
    <n v="143344"/>
    <n v="170259.31822892901"/>
    <n v="3.4874342460873703E-2"/>
    <n v="21.587019447298498"/>
    <n v="0.97280683196067597"/>
    <n v="175018.62922341423"/>
    <n v="6.7328305667482269E-3"/>
  </r>
  <r>
    <d v="2015-08-26T00:00:00"/>
    <n v="7623"/>
    <x v="17"/>
    <d v="2015-08-01T00:00:00"/>
    <n v="2"/>
    <n v="1"/>
    <d v="2015-08-25T00:00:00"/>
    <d v="2015-08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90854554844861102"/>
    <n v="0.67741935483870896"/>
    <x v="15"/>
    <n v="0.85451036299309702"/>
    <n v="5.4035185455513703E-2"/>
    <n v="8920.8982478560902"/>
    <x v="16"/>
    <x v="6"/>
    <n v="2015"/>
    <n v="18.534740915499299"/>
    <n v="17.992968098208198"/>
    <n v="-0.54177281729107496"/>
    <n v="150967"/>
    <n v="171046.73944208599"/>
    <n v="3.01102527572993E-2"/>
    <n v="21.587019447298498"/>
    <n v="0.97280683196067597"/>
    <n v="175828.06146349249"/>
    <n v="2.0982915550378234E-3"/>
  </r>
  <r>
    <d v="2015-08-27T00:00:00"/>
    <n v="2081"/>
    <x v="18"/>
    <d v="2015-08-01T00:00:00"/>
    <n v="3"/>
    <n v="2"/>
    <d v="2015-08-26T00:00:00"/>
    <d v="2015-08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24802351912915599"/>
    <n v="0.67741935483870896"/>
    <x v="16"/>
    <n v="0.39950489081956098"/>
    <n v="-0.15148137169040499"/>
    <n v="5208.9474943121304"/>
    <x v="17"/>
    <x v="6"/>
    <n v="2015"/>
    <n v="18.934245806318799"/>
    <n v="18.2409916173374"/>
    <n v="-0.69325418898148405"/>
    <n v="153048"/>
    <n v="169745.76293540001"/>
    <n v="3.8005290694973402E-2"/>
    <n v="21.587019447298498"/>
    <n v="0.97280683196067597"/>
    <n v="174490.71836109657"/>
    <n v="9.7786383993927473E-3"/>
  </r>
  <r>
    <d v="2015-08-28T00:00:00"/>
    <n v="6969"/>
    <x v="19"/>
    <d v="2015-08-01T00:00:00"/>
    <n v="4"/>
    <n v="3"/>
    <d v="2015-08-27T00:00:00"/>
    <d v="2015-08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83059870485876597"/>
    <n v="0.67741935483870896"/>
    <x v="17"/>
    <n v="0.75851113265246095"/>
    <n v="7.2087572206304296E-2"/>
    <n v="9187.7359474341301"/>
    <x v="18"/>
    <x v="6"/>
    <n v="2015"/>
    <n v="19.6927569389713"/>
    <n v="19.071590322196101"/>
    <n v="-0.62116661677517704"/>
    <n v="160017"/>
    <n v="170639.23606094701"/>
    <n v="3.2570257974356698E-2"/>
    <n v="21.587019447298498"/>
    <n v="0.97280683196067597"/>
    <n v="175409.16701523127"/>
    <n v="4.4914014368491184E-3"/>
  </r>
  <r>
    <d v="2015-08-31T00:00:00"/>
    <n v="16180"/>
    <x v="20"/>
    <d v="2015-08-01T00:00:00"/>
    <n v="0"/>
    <n v="4"/>
    <d v="2015-08-28T00:00:00"/>
    <d v="2015-09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1.92840967780382"/>
    <n v="0.67741935483870896"/>
    <x v="18"/>
    <n v="1.89426250832717"/>
    <n v="3.4147169476649301E-2"/>
    <n v="8541.5827684245196"/>
    <x v="30"/>
    <x v="6"/>
    <n v="2015"/>
    <n v="21.587019447298498"/>
    <n v="21"/>
    <n v="-0.58701944729852595"/>
    <n v="176197"/>
    <n v="171405.64537097499"/>
    <n v="2.79533070142155E-2"/>
    <n v="21.587019447298498"/>
    <n v="0.97280683196067597"/>
    <n v="176197.00000000038"/>
    <n v="-2.1094237467877974E-15"/>
  </r>
  <r>
    <d v="2015-09-01T00:00:00"/>
    <n v="15391"/>
    <x v="0"/>
    <d v="2015-09-01T00:00:00"/>
    <n v="1"/>
    <n v="0"/>
    <d v="2015-08-31T00:00:00"/>
    <d v="2015-09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1.8892720821618301"/>
    <n v="0.7"/>
    <x v="19"/>
    <n v="1.9231432624865501"/>
    <n v="-3.3871180324720397E-2"/>
    <n v="8003.0439230512602"/>
    <x v="0"/>
    <x v="7"/>
    <n v="2015"/>
    <n v="1.9231432624865501"/>
    <n v="1.8892720821618301"/>
    <n v="-3.3871180324720397E-2"/>
    <n v="15391"/>
    <n v="168063.922384076"/>
    <n v="1.7928164314989999E-2"/>
    <n v="20.561361342697399"/>
    <n v="1.02133315250832"/>
    <n v="164553.47794333723"/>
    <n v="3.9643781086833529E-2"/>
  </r>
  <r>
    <d v="2015-09-02T00:00:00"/>
    <n v="10756"/>
    <x v="1"/>
    <d v="2015-09-01T00:00:00"/>
    <n v="2"/>
    <n v="1"/>
    <d v="2015-09-01T00:00:00"/>
    <d v="2015-09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1"/>
    <n v="0"/>
    <n v="1"/>
    <n v="8146.5238095238001"/>
    <x v="1"/>
    <n v="30"/>
    <n v="171077"/>
    <n v="1.3203177516556801"/>
    <n v="0.7"/>
    <x v="20"/>
    <n v="1.24589704661982"/>
    <n v="7.4420705035863594E-2"/>
    <n v="8633.1370871947402"/>
    <x v="21"/>
    <x v="7"/>
    <n v="2015"/>
    <n v="3.1690403091063701"/>
    <n v="3.2095898338175202"/>
    <n v="4.05495247111433E-2"/>
    <n v="26147"/>
    <n v="173266.01950192099"/>
    <n v="-1.2633865014120199E-2"/>
    <n v="20.561361342697399"/>
    <n v="1.02133315250832"/>
    <n v="169646.91597094724"/>
    <n v="8.4297673250814942E-3"/>
  </r>
  <r>
    <d v="2015-09-03T00:00:00"/>
    <n v="2178"/>
    <x v="2"/>
    <d v="2015-09-01T00:00:00"/>
    <n v="3"/>
    <n v="2"/>
    <d v="2015-09-02T00:00:00"/>
    <d v="2015-09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26735329705337302"/>
    <n v="0.7"/>
    <x v="0"/>
    <n v="0.42585671779525602"/>
    <n v="-0.15850342074188201"/>
    <n v="5114.3962487569297"/>
    <x v="22"/>
    <x v="7"/>
    <n v="2015"/>
    <n v="3.5948970269016298"/>
    <n v="3.47694313087089"/>
    <n v="-0.117953896030739"/>
    <n v="28325"/>
    <n v="165463.71023947399"/>
    <n v="3.3924597438323503E-2"/>
    <n v="20.561361342697399"/>
    <n v="1.02133315250832"/>
    <n v="162007.57787320204"/>
    <n v="5.5981468557577463E-2"/>
  </r>
  <r>
    <d v="2015-09-04T00:00:00"/>
    <n v="9195"/>
    <x v="3"/>
    <d v="2015-09-01T00:00:00"/>
    <n v="4"/>
    <n v="3"/>
    <d v="2015-09-03T00:00:00"/>
    <d v="2015-09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1"/>
    <n v="0"/>
    <n v="1"/>
    <n v="0"/>
    <n v="8146.5238095238001"/>
    <x v="1"/>
    <n v="30"/>
    <n v="171077"/>
    <n v="1.1287022802597599"/>
    <n v="0.7"/>
    <x v="1"/>
    <n v="0.89522870260745702"/>
    <n v="0.233473577652308"/>
    <n v="10271.1184004919"/>
    <x v="1"/>
    <x v="7"/>
    <n v="2015"/>
    <n v="4.4901257295090904"/>
    <n v="4.6056454111306602"/>
    <n v="0.115519681621568"/>
    <n v="37520"/>
    <n v="175478.382447465"/>
    <n v="-2.5082191812332601E-2"/>
    <n v="20.561361342697399"/>
    <n v="1.02133315250832"/>
    <n v="171813.06806354329"/>
    <n v="-4.2841215271882671E-3"/>
  </r>
  <r>
    <d v="2015-09-08T00:00:00"/>
    <n v="13512"/>
    <x v="4"/>
    <d v="2015-09-01T00:00:00"/>
    <n v="1"/>
    <n v="4"/>
    <d v="2015-09-04T00:00:00"/>
    <d v="2015-09-09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1"/>
    <n v="0"/>
    <n v="0"/>
    <n v="0"/>
    <n v="8146.5238095238001"/>
    <x v="1"/>
    <n v="30"/>
    <n v="171077"/>
    <n v="1.65862155637519"/>
    <n v="0.7"/>
    <x v="2"/>
    <n v="1.69680915121287"/>
    <n v="-3.8187594837679702E-2"/>
    <n v="7963.1819467390396"/>
    <x v="5"/>
    <x v="7"/>
    <n v="2015"/>
    <n v="6.18693488072197"/>
    <n v="6.2642669675058604"/>
    <n v="7.7332086783889503E-2"/>
    <n v="51032"/>
    <n v="173215.335325291"/>
    <n v="-1.23449538764915E-2"/>
    <n v="20.561361342697399"/>
    <n v="1.02133315250832"/>
    <n v="169597.29046284992"/>
    <n v="8.7248418480729839E-3"/>
  </r>
  <r>
    <d v="2015-09-09T00:00:00"/>
    <n v="3100"/>
    <x v="5"/>
    <d v="2015-09-01T00:00:00"/>
    <n v="2"/>
    <n v="1"/>
    <d v="2015-09-08T00:00:00"/>
    <d v="2015-09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38053040443776698"/>
    <n v="0.7"/>
    <x v="3"/>
    <n v="0.88086218996879195"/>
    <n v="-0.50033178553102398"/>
    <n v="3519.2792190454002"/>
    <x v="23"/>
    <x v="7"/>
    <n v="2015"/>
    <n v="7.0677970706907596"/>
    <n v="6.6447973719436204"/>
    <n v="-0.422999698747134"/>
    <n v="54132"/>
    <n v="160838.23412446899"/>
    <n v="6.3658780707620904E-2"/>
    <n v="20.561361342697399"/>
    <n v="1.02133315250832"/>
    <n v="157478.71664545743"/>
    <n v="8.6349975693269743E-2"/>
  </r>
  <r>
    <d v="2015-09-10T00:00:00"/>
    <n v="6368"/>
    <x v="6"/>
    <d v="2015-09-01T00:00:00"/>
    <n v="3"/>
    <n v="2"/>
    <d v="2015-09-09T00:00:00"/>
    <d v="2015-09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78168310176119504"/>
    <n v="0.7"/>
    <x v="4"/>
    <n v="0.42585671779525602"/>
    <n v="0.35582638396593802"/>
    <n v="14953.3862773572"/>
    <x v="24"/>
    <x v="7"/>
    <n v="2015"/>
    <n v="7.4936537884860197"/>
    <n v="7.42648047370482"/>
    <n v="-6.7173314781196106E-2"/>
    <n v="60500"/>
    <n v="169543.46115537299"/>
    <n v="9.0451075740440798E-3"/>
    <n v="20.561361342697399"/>
    <n v="1.02133315250832"/>
    <n v="166002.11276701189"/>
    <n v="3.0571220741695271E-2"/>
  </r>
  <r>
    <d v="2015-09-11T00:00:00"/>
    <n v="7453"/>
    <x v="7"/>
    <d v="2015-09-01T00:00:00"/>
    <n v="4"/>
    <n v="3"/>
    <d v="2015-09-10T00:00:00"/>
    <d v="2015-09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91486874331441403"/>
    <n v="0.7"/>
    <x v="5"/>
    <n v="0.784862959628155"/>
    <n v="0.13000578368625801"/>
    <n v="9495.9252549400499"/>
    <x v="6"/>
    <x v="7"/>
    <n v="2015"/>
    <n v="8.2785167481141695"/>
    <n v="8.3413492170192303"/>
    <n v="6.28324689050625E-2"/>
    <n v="67953"/>
    <n v="172375.44398579199"/>
    <n v="-7.5326505665128602E-3"/>
    <n v="20.561361342697399"/>
    <n v="1.02133315250832"/>
    <n v="168774.94239999069"/>
    <n v="1.3639806758479089E-2"/>
  </r>
  <r>
    <d v="2015-09-14T00:00:00"/>
    <n v="13879"/>
    <x v="8"/>
    <d v="2015-09-01T00:00:00"/>
    <n v="0"/>
    <n v="4"/>
    <d v="2015-09-11T00:00:00"/>
    <d v="2015-09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1.7036714461908899"/>
    <n v="0.7"/>
    <x v="6"/>
    <n v="1.69680915121287"/>
    <n v="6.8622949780172303E-3"/>
    <n v="8179.4702663403696"/>
    <x v="9"/>
    <x v="7"/>
    <n v="2015"/>
    <n v="9.9753258993270499"/>
    <n v="10.045020663210099"/>
    <n v="6.9694763883077798E-2"/>
    <n v="81832"/>
    <n v="172272.266324244"/>
    <n v="-6.9382399718035297E-3"/>
    <n v="20.561361342697399"/>
    <n v="1.02133315250832"/>
    <n v="168673.91986753393"/>
    <n v="1.4246898005057851E-2"/>
  </r>
  <r>
    <d v="2015-09-15T00:00:00"/>
    <n v="6505"/>
    <x v="9"/>
    <d v="2015-09-01T00:00:00"/>
    <n v="1"/>
    <n v="0"/>
    <d v="2015-09-14T00:00:00"/>
    <d v="2015-09-1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79850009060247695"/>
    <n v="0.7"/>
    <x v="7"/>
    <n v="0.29725321824989998"/>
    <n v="0.50124687235257603"/>
    <n v="21883.6991515134"/>
    <x v="10"/>
    <x v="7"/>
    <n v="2015"/>
    <n v="10.2725791175769"/>
    <n v="10.8435207538126"/>
    <n v="0.57094163623565497"/>
    <n v="88337"/>
    <n v="180585.32124866801"/>
    <n v="-5.2652791394797699E-2"/>
    <n v="20.561361342697399"/>
    <n v="1.02133315250832"/>
    <n v="176813.33539909602"/>
    <n v="-3.2442888915297008E-2"/>
  </r>
  <r>
    <d v="2015-09-16T00:00:00"/>
    <n v="16085"/>
    <x v="10"/>
    <d v="2015-09-01T00:00:00"/>
    <n v="2"/>
    <n v="1"/>
    <d v="2015-09-15T00:00:00"/>
    <d v="2015-09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1.9744617920585401"/>
    <n v="0.7"/>
    <x v="8"/>
    <n v="1.78849282267228"/>
    <n v="0.18596896938626001"/>
    <n v="8993.6061224816694"/>
    <x v="25"/>
    <x v="7"/>
    <n v="2015"/>
    <n v="12.061071940249199"/>
    <n v="12.8179825458711"/>
    <n v="0.75691060562191603"/>
    <n v="104422"/>
    <n v="181813.192961908"/>
    <n v="-5.9050681564995898E-2"/>
    <n v="20.561361342697399"/>
    <n v="1.02133315250832"/>
    <n v="178015.559874258"/>
    <n v="-3.8977266252225862E-2"/>
  </r>
  <r>
    <d v="2015-09-17T00:00:00"/>
    <n v="2614"/>
    <x v="11"/>
    <d v="2015-09-01T00:00:00"/>
    <n v="3"/>
    <n v="2"/>
    <d v="2015-09-16T00:00:00"/>
    <d v="2015-09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32087305716139503"/>
    <n v="0.7"/>
    <x v="9"/>
    <n v="0.42585671779525602"/>
    <n v="-0.104983660633861"/>
    <n v="6138.21478156594"/>
    <x v="26"/>
    <x v="7"/>
    <n v="2015"/>
    <n v="12.4869286580444"/>
    <n v="13.1388556030325"/>
    <n v="0.65192694498805503"/>
    <n v="107036"/>
    <n v="180008.71643900301"/>
    <n v="-4.9618244136695001E-2"/>
    <n v="20.561361342697399"/>
    <n v="1.02133315250832"/>
    <n v="176248.77445416973"/>
    <n v="-2.9343605197745926E-2"/>
  </r>
  <r>
    <d v="2015-09-18T00:00:00"/>
    <n v="8059"/>
    <x v="12"/>
    <d v="2015-09-01T00:00:00"/>
    <n v="4"/>
    <n v="3"/>
    <d v="2015-09-17T00:00:00"/>
    <d v="2015-09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98925629979482899"/>
    <n v="0.7"/>
    <x v="10"/>
    <n v="0.784862959628155"/>
    <n v="0.20439334016667299"/>
    <n v="10268.034567229501"/>
    <x v="19"/>
    <x v="7"/>
    <n v="2015"/>
    <n v="13.2717916176726"/>
    <n v="14.1281119028273"/>
    <n v="0.85632028515473002"/>
    <n v="115095"/>
    <n v="182115.20114447401"/>
    <n v="-6.06110916337914E-2"/>
    <n v="20.561361342697399"/>
    <n v="1.02133315250832"/>
    <n v="178311.2598442664"/>
    <n v="-4.0570964786994734E-2"/>
  </r>
  <r>
    <d v="2015-09-21T00:00:00"/>
    <n v="12214"/>
    <x v="13"/>
    <d v="2015-09-01T00:00:00"/>
    <n v="0"/>
    <n v="4"/>
    <d v="2015-09-18T00:00:00"/>
    <d v="2015-09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1"/>
    <n v="0"/>
    <n v="0"/>
    <n v="0"/>
    <n v="0"/>
    <n v="8146.5238095238001"/>
    <x v="1"/>
    <n v="30"/>
    <n v="171077"/>
    <n v="1.4992897934848"/>
    <n v="0.7"/>
    <x v="11"/>
    <n v="1.8020048958611701"/>
    <n v="-0.30271510237636601"/>
    <n v="6778.0060021218596"/>
    <x v="13"/>
    <x v="7"/>
    <n v="2015"/>
    <n v="15.0737965135338"/>
    <n v="15.6274016963121"/>
    <n v="0.55360518277836201"/>
    <n v="127309"/>
    <n v="177360.029876988"/>
    <n v="-3.5425286527894298E-2"/>
    <n v="20.561361342697399"/>
    <n v="1.02133315250832"/>
    <n v="173655.4124786855"/>
    <n v="-1.4847867059726516E-2"/>
  </r>
  <r>
    <d v="2015-09-22T00:00:00"/>
    <n v="1540"/>
    <x v="14"/>
    <d v="2015-09-01T00:00:00"/>
    <n v="1"/>
    <n v="0"/>
    <d v="2015-09-21T00:00:00"/>
    <d v="2015-09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18903768478521299"/>
    <n v="0.7"/>
    <x v="12"/>
    <n v="0.29725321824989998"/>
    <n v="-0.108215533464686"/>
    <n v="5180.7681311807401"/>
    <x v="14"/>
    <x v="7"/>
    <n v="2015"/>
    <n v="15.3710497317837"/>
    <n v="15.8164393810974"/>
    <n v="0.44538964931367497"/>
    <n v="128849"/>
    <n v="176034.10614207899"/>
    <n v="-2.81599188402651E-2"/>
    <n v="20.561361342697399"/>
    <n v="1.02133315250832"/>
    <n v="172357.18404886092"/>
    <n v="-7.4275061751879479E-3"/>
  </r>
  <r>
    <d v="2015-09-23T00:00:00"/>
    <n v="7220"/>
    <x v="15"/>
    <d v="2015-09-01T00:00:00"/>
    <n v="2"/>
    <n v="1"/>
    <d v="2015-09-22T00:00:00"/>
    <d v="2015-09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88626758710989795"/>
    <n v="0.7"/>
    <x v="13"/>
    <n v="0.88086218996879195"/>
    <n v="5.4053971411058997E-3"/>
    <n v="8196.5148262928506"/>
    <x v="27"/>
    <x v="7"/>
    <n v="2015"/>
    <n v="16.251911921752502"/>
    <n v="16.702706968207298"/>
    <n v="0.45079504645478202"/>
    <n v="136069"/>
    <n v="175822.32870554799"/>
    <n v="-2.6989340548980899E-2"/>
    <n v="20.561361342697399"/>
    <n v="1.02133315250832"/>
    <n v="172149.83012520664"/>
    <n v="-6.2319557586920649E-3"/>
  </r>
  <r>
    <d v="2015-09-24T00:00:00"/>
    <n v="1952"/>
    <x v="16"/>
    <d v="2015-09-01T00:00:00"/>
    <n v="3"/>
    <n v="2"/>
    <d v="2015-09-23T00:00:00"/>
    <d v="2015-09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23961140305242601"/>
    <n v="0.7"/>
    <x v="14"/>
    <n v="0.42585671779525602"/>
    <n v="-0.18624531474282899"/>
    <n v="4583.7013211999702"/>
    <x v="28"/>
    <x v="7"/>
    <n v="2015"/>
    <n v="16.677768639547701"/>
    <n v="16.942318371259699"/>
    <n v="0.26454973171195201"/>
    <n v="138021"/>
    <n v="173790.694825143"/>
    <n v="-1.5614730281584201E-2"/>
    <n v="20.561361342697399"/>
    <n v="1.02133315250832"/>
    <n v="170160.63210944165"/>
    <n v="5.3853108042580811E-3"/>
  </r>
  <r>
    <d v="2015-09-25T00:00:00"/>
    <n v="6984"/>
    <x v="17"/>
    <d v="2015-09-01T00:00:00"/>
    <n v="4"/>
    <n v="3"/>
    <d v="2015-09-24T00:00:00"/>
    <d v="2015-09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85729817567527999"/>
    <n v="0.7"/>
    <x v="15"/>
    <n v="0.784862959628155"/>
    <n v="7.2435216047124898E-2"/>
    <n v="8898.3687079701194"/>
    <x v="15"/>
    <x v="7"/>
    <n v="2015"/>
    <n v="17.4626315991759"/>
    <n v="17.799616546934999"/>
    <n v="0.336984947759077"/>
    <n v="145005"/>
    <n v="174378.356589948"/>
    <n v="-1.89321464802625E-2"/>
    <n v="20.561361342697399"/>
    <n v="1.02133315250832"/>
    <n v="170736.01905674761"/>
    <n v="1.9971236598825826E-3"/>
  </r>
  <r>
    <d v="2015-09-28T00:00:00"/>
    <n v="14588"/>
    <x v="18"/>
    <d v="2015-09-01T00:00:00"/>
    <n v="0"/>
    <n v="4"/>
    <d v="2015-09-25T00:00:00"/>
    <d v="2015-09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1.79070243223811"/>
    <n v="0.7"/>
    <x v="16"/>
    <n v="1.69680915121287"/>
    <n v="9.38932810252356E-2"/>
    <n v="8597.3133687854606"/>
    <x v="18"/>
    <x v="7"/>
    <n v="2015"/>
    <n v="19.1594407503888"/>
    <n v="19.590318979173102"/>
    <n v="0.43087822878431198"/>
    <n v="159593"/>
    <n v="174924.36463376301"/>
    <n v="-2.1994446810303901E-2"/>
    <n v="20.561361342697399"/>
    <n v="1.02133315250832"/>
    <n v="171270.62232745709"/>
    <n v="-1.1305051901248087E-3"/>
  </r>
  <r>
    <d v="2015-09-29T00:00:00"/>
    <n v="1857"/>
    <x v="19"/>
    <d v="2015-09-01T00:00:00"/>
    <n v="1"/>
    <n v="0"/>
    <d v="2015-09-28T00:00:00"/>
    <d v="2015-09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22794998743255901"/>
    <n v="0.7"/>
    <x v="17"/>
    <n v="0.29725321824989998"/>
    <n v="-6.9303230817340994E-2"/>
    <n v="6247.1989737679496"/>
    <x v="20"/>
    <x v="7"/>
    <n v="2015"/>
    <n v="19.456693968638699"/>
    <n v="19.818268966605601"/>
    <n v="0.36157499796697201"/>
    <n v="161450"/>
    <n v="174256.22284365899"/>
    <n v="-1.82445297607088E-2"/>
    <n v="20.561361342697399"/>
    <n v="1.02133315250832"/>
    <n v="170616.43638581529"/>
    <n v="2.699409411782705E-3"/>
  </r>
  <r>
    <d v="2015-09-30T00:00:00"/>
    <n v="9627"/>
    <x v="20"/>
    <d v="2015-09-01T00:00:00"/>
    <n v="2"/>
    <n v="1"/>
    <d v="2015-09-29T00:00:00"/>
    <d v="2015-10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1.1817310333943101"/>
    <n v="0.7"/>
    <x v="18"/>
    <n v="1.10466737405877"/>
    <n v="7.7063659335540297E-2"/>
    <n v="8714.8405267265007"/>
    <x v="29"/>
    <x v="7"/>
    <n v="2015"/>
    <n v="20.561361342697399"/>
    <n v="21"/>
    <n v="0.438638657302512"/>
    <n v="171077"/>
    <n v="174726.61173166599"/>
    <n v="-2.0887555109643401E-2"/>
    <n v="20.561361342697399"/>
    <n v="1.02133315250832"/>
    <n v="171077.00000000131"/>
    <n v="-7.6605388699135801E-15"/>
  </r>
  <r>
    <d v="2015-10-01T00:00:00"/>
    <n v="16115"/>
    <x v="0"/>
    <d v="2015-10-01T00:00:00"/>
    <n v="3"/>
    <n v="2"/>
    <d v="2015-09-30T00:00:00"/>
    <d v="2015-10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2.0022779043280101"/>
    <n v="0.67741935483870896"/>
    <x v="19"/>
    <n v="2.0253949350562102"/>
    <n v="-2.3117030728196701E-2"/>
    <n v="7956.4729431658798"/>
    <x v="0"/>
    <x v="8"/>
    <n v="2015"/>
    <n v="2.0253949350562102"/>
    <n v="2.0022779043280101"/>
    <n v="-2.3117030728196899E-2"/>
    <n v="16115"/>
    <n v="167085.93180648299"/>
    <n v="1.1545365744799E-2"/>
    <n v="20.040577245412599"/>
    <n v="1.0478740079608699"/>
    <n v="159452.31061855232"/>
    <n v="5.9972096637244121E-2"/>
  </r>
  <r>
    <d v="2015-10-02T00:00:00"/>
    <n v="10358"/>
    <x v="1"/>
    <d v="2015-10-01T00:00:00"/>
    <n v="4"/>
    <n v="3"/>
    <d v="2015-10-01T00:00:00"/>
    <d v="2015-10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1"/>
    <n v="1"/>
    <n v="8048.3333333333303"/>
    <x v="1"/>
    <n v="31"/>
    <n v="169015"/>
    <n v="1.2869745288879599"/>
    <n v="0.67741935483870896"/>
    <x v="20"/>
    <n v="1.10673878071976"/>
    <n v="0.18023574816820501"/>
    <n v="9359.0286890134194"/>
    <x v="21"/>
    <x v="8"/>
    <n v="2015"/>
    <n v="3.1321337157759701"/>
    <n v="3.2892524332159798"/>
    <n v="0.15711871744000799"/>
    <n v="26473"/>
    <n v="177493.38005586001"/>
    <n v="-4.7767302945000603E-2"/>
    <n v="20.040577245412599"/>
    <n v="1.0478740079608699"/>
    <n v="169384.27588375576"/>
    <n v="-2.1801072255914766E-3"/>
  </r>
  <r>
    <d v="2015-10-05T00:00:00"/>
    <n v="11963"/>
    <x v="2"/>
    <d v="2015-10-01T00:00:00"/>
    <n v="0"/>
    <n v="4"/>
    <d v="2015-10-02T00:00:00"/>
    <d v="2015-10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1"/>
    <n v="0"/>
    <n v="0"/>
    <n v="0"/>
    <n v="8048.3333333333303"/>
    <x v="1"/>
    <n v="31"/>
    <n v="169015"/>
    <n v="1.48639469869538"/>
    <n v="0.67741935483870896"/>
    <x v="0"/>
    <n v="1.6704573242371801"/>
    <n v="-0.184062625541802"/>
    <n v="7161.51189642806"/>
    <x v="2"/>
    <x v="8"/>
    <n v="2015"/>
    <n v="4.8025910400131604"/>
    <n v="4.7756471319113603"/>
    <n v="-2.6943908101794801E-2"/>
    <n v="38436"/>
    <n v="168066.77755301501"/>
    <n v="5.6419386436139503E-3"/>
    <n v="20.040577245412599"/>
    <n v="1.0478740079608699"/>
    <n v="160388.34466375282"/>
    <n v="5.3786048820022359E-2"/>
  </r>
  <r>
    <d v="2015-10-06T00:00:00"/>
    <n v="1904"/>
    <x v="3"/>
    <d v="2015-10-01T00:00:00"/>
    <n v="1"/>
    <n v="0"/>
    <d v="2015-10-05T00:00:00"/>
    <d v="2015-10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23657071857527401"/>
    <n v="0.67741935483870896"/>
    <x v="1"/>
    <n v="0.27090139127420598"/>
    <n v="-3.4330672698932099E-2"/>
    <n v="7028.3876765799596"/>
    <x v="3"/>
    <x v="8"/>
    <n v="2015"/>
    <n v="5.0734924312873702"/>
    <n v="5.0122178504866399"/>
    <n v="-6.1274580800726598E-2"/>
    <n v="40340"/>
    <n v="166973.73879496299"/>
    <n v="1.22250434096311E-2"/>
    <n v="20.040577245412599"/>
    <n v="1.0478740079608699"/>
    <n v="159345.24334646761"/>
    <n v="6.0684313196015749E-2"/>
  </r>
  <r>
    <d v="2015-10-07T00:00:00"/>
    <n v="9592"/>
    <x v="4"/>
    <d v="2015-10-01T00:00:00"/>
    <n v="2"/>
    <n v="1"/>
    <d v="2015-10-06T00:00:00"/>
    <d v="2015-10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1"/>
    <n v="0"/>
    <n v="0"/>
    <n v="8048.3333333333303"/>
    <x v="1"/>
    <n v="31"/>
    <n v="169015"/>
    <n v="1.1917995444191301"/>
    <n v="0.67741935483870896"/>
    <x v="2"/>
    <n v="0.98168331455612901"/>
    <n v="0.21011622986300399"/>
    <n v="9770.9718172576304"/>
    <x v="4"/>
    <x v="8"/>
    <n v="2015"/>
    <n v="6.0551757458435"/>
    <n v="6.2040173949057698"/>
    <n v="0.14884164906227701"/>
    <n v="49932"/>
    <n v="173169.540243283"/>
    <n v="-2.3991172104787201E-2"/>
    <n v="20.040577245412599"/>
    <n v="1.0478740079608699"/>
    <n v="165257.97846657727"/>
    <n v="2.2734282291747565E-2"/>
  </r>
  <r>
    <d v="2015-10-08T00:00:00"/>
    <n v="2418"/>
    <x v="5"/>
    <d v="2015-10-01T00:00:00"/>
    <n v="3"/>
    <n v="2"/>
    <d v="2015-10-07T00:00:00"/>
    <d v="2015-10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30043487264443902"/>
    <n v="0.67741935483870896"/>
    <x v="3"/>
    <n v="0.39950489081956098"/>
    <n v="-9.9070018175121996E-2"/>
    <n v="6052.4916104020804"/>
    <x v="5"/>
    <x v="8"/>
    <n v="2015"/>
    <n v="6.4546806366630598"/>
    <n v="6.5044522675502101"/>
    <n v="4.9771630887155603E-2"/>
    <n v="52350"/>
    <n v="170318.263889867"/>
    <n v="-7.6519326823966099E-3"/>
    <n v="20.040577245412599"/>
    <n v="1.0478740079608699"/>
    <n v="162536.96779949911"/>
    <n v="3.9855746592319941E-2"/>
  </r>
  <r>
    <d v="2015-10-09T00:00:00"/>
    <n v="7313"/>
    <x v="6"/>
    <d v="2015-10-01T00:00:00"/>
    <n v="4"/>
    <n v="3"/>
    <d v="2015-10-08T00:00:00"/>
    <d v="2015-10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90863532822530502"/>
    <n v="0.67741935483870896"/>
    <x v="4"/>
    <n v="0.75851113265246095"/>
    <n v="0.15012419557284301"/>
    <n v="9641.2559884611492"/>
    <x v="23"/>
    <x v="8"/>
    <n v="2015"/>
    <n v="7.2131917693155199"/>
    <n v="7.4130875957755196"/>
    <n v="0.19989582645999901"/>
    <n v="59663"/>
    <n v="173698.83403486601"/>
    <n v="-2.6965258925837302E-2"/>
    <n v="20.040577245412599"/>
    <n v="1.0478740079608699"/>
    <n v="165763.09051970742"/>
    <n v="1.9617814014549761E-2"/>
  </r>
  <r>
    <d v="2015-10-13T00:00:00"/>
    <n v="14560"/>
    <x v="7"/>
    <d v="2015-10-01T00:00:00"/>
    <n v="1"/>
    <n v="4"/>
    <d v="2015-10-09T00:00:00"/>
    <d v="2015-10-14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8090702008697399"/>
    <n v="0.67741935483870896"/>
    <x v="5"/>
    <n v="1.6704573242371801"/>
    <n v="0.13861287663256"/>
    <n v="8716.1759769282507"/>
    <x v="8"/>
    <x v="8"/>
    <n v="2015"/>
    <n v="8.8836490935526999"/>
    <n v="9.2221577966452593"/>
    <n v="0.33850870309255898"/>
    <n v="74223"/>
    <n v="175455.264338526"/>
    <n v="-3.6706019410738797E-2"/>
    <n v="20.040577245412599"/>
    <n v="1.0478740079608699"/>
    <n v="167439.27514716861"/>
    <n v="9.4107242846483974E-3"/>
  </r>
  <r>
    <d v="2015-10-14T00:00:00"/>
    <n v="3674"/>
    <x v="8"/>
    <d v="2015-10-01T00:00:00"/>
    <n v="2"/>
    <n v="1"/>
    <d v="2015-10-13T00:00:00"/>
    <d v="2015-10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456492027334851"/>
    <n v="0.67741935483870896"/>
    <x v="6"/>
    <n v="0.85451036299309702"/>
    <n v="-0.39801833565824501"/>
    <n v="4299.5382608714799"/>
    <x v="9"/>
    <x v="8"/>
    <n v="2015"/>
    <n v="9.7381594565457998"/>
    <n v="9.6786498239801197"/>
    <n v="-5.9509632565685401E-2"/>
    <n v="77897"/>
    <n v="167982.153845347"/>
    <n v="6.1485469200714899E-3"/>
    <n v="20.040577245412599"/>
    <n v="1.0478740079608699"/>
    <n v="160307.58714230853"/>
    <n v="5.4316910465140422E-2"/>
  </r>
  <r>
    <d v="2015-10-15T00:00:00"/>
    <n v="10414"/>
    <x v="9"/>
    <d v="2015-10-01T00:00:00"/>
    <n v="3"/>
    <n v="2"/>
    <d v="2015-10-14T00:00:00"/>
    <d v="2015-10-1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293932491199"/>
    <n v="0.67741935483870896"/>
    <x v="7"/>
    <n v="0.39950489081956198"/>
    <n v="0.89442760037944402"/>
    <n v="26067.2653559666"/>
    <x v="10"/>
    <x v="8"/>
    <n v="2015"/>
    <n v="10.1376643473653"/>
    <n v="10.9725823151791"/>
    <n v="0.83491796781375804"/>
    <n v="88311"/>
    <n v="182934.740829327"/>
    <n v="-7.6091292262055604E-2"/>
    <n v="20.040577245412599"/>
    <n v="1.0478740079608699"/>
    <n v="174577.03830760563"/>
    <n v="-3.1860079432698862E-2"/>
  </r>
  <r>
    <d v="2015-10-16T00:00:00"/>
    <n v="13794"/>
    <x v="10"/>
    <d v="2015-10-01T00:00:00"/>
    <n v="4"/>
    <n v="3"/>
    <d v="2015-10-15T00:00:00"/>
    <d v="2015-10-19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71389521640091"/>
    <n v="0.67741935483870896"/>
    <x v="8"/>
    <n v="1.66614176535595"/>
    <n v="4.7753451044955798E-2"/>
    <n v="8279.0073971004695"/>
    <x v="25"/>
    <x v="8"/>
    <n v="2015"/>
    <n v="11.803806112721301"/>
    <n v="12.68647753158"/>
    <n v="0.88267141885871303"/>
    <n v="102105"/>
    <n v="181653.695386365"/>
    <n v="-6.9575768109115102E-2"/>
    <n v="20.040577245412599"/>
    <n v="1.0478740079608699"/>
    <n v="173354.51972881585"/>
    <n v="-2.5032631024586527E-2"/>
  </r>
  <r>
    <d v="2015-10-19T00:00:00"/>
    <n v="12294"/>
    <x v="11"/>
    <d v="2015-10-01T00:00:00"/>
    <n v="0"/>
    <n v="4"/>
    <d v="2015-10-16T00:00:00"/>
    <d v="2015-10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1"/>
    <n v="0"/>
    <n v="0"/>
    <n v="0"/>
    <n v="0"/>
    <n v="8048.3333333333303"/>
    <x v="1"/>
    <n v="31"/>
    <n v="169015"/>
    <n v="1.5275212259266899"/>
    <n v="0.67741935483870896"/>
    <x v="9"/>
    <n v="1.7756530688854699"/>
    <n v="-0.24813184295878399"/>
    <n v="6923.6497914069196"/>
    <x v="11"/>
    <x v="8"/>
    <n v="2015"/>
    <n v="13.579459181606801"/>
    <n v="14.213998757506699"/>
    <n v="0.63453957589993004"/>
    <n v="114399"/>
    <n v="176912.71558546199"/>
    <n v="-4.4641876415306002E-2"/>
    <n v="20.040577245412599"/>
    <n v="1.0478740079608699"/>
    <n v="168830.1401136278"/>
    <n v="1.0949459986693277E-3"/>
  </r>
  <r>
    <d v="2015-10-20T00:00:00"/>
    <n v="1660"/>
    <x v="12"/>
    <d v="2015-10-01T00:00:00"/>
    <n v="1"/>
    <n v="0"/>
    <d v="2015-10-19T00:00:00"/>
    <d v="2015-10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206253882791468"/>
    <n v="0.67741935483870896"/>
    <x v="10"/>
    <n v="0.27090139127420598"/>
    <n v="-6.4647508482738203E-2"/>
    <n v="6127.69093651404"/>
    <x v="12"/>
    <x v="8"/>
    <n v="2015"/>
    <n v="13.850360572881"/>
    <n v="14.4202526402981"/>
    <n v="0.56989206741719101"/>
    <n v="116059"/>
    <n v="175969.35380672399"/>
    <n v="-3.9520255409714197E-2"/>
    <n v="20.040577245412599"/>
    <n v="1.0478740079608699"/>
    <n v="167929.87751376242"/>
    <n v="6.4617595290550334E-3"/>
  </r>
  <r>
    <d v="2015-10-21T00:00:00"/>
    <n v="9429"/>
    <x v="13"/>
    <d v="2015-10-01T00:00:00"/>
    <n v="2"/>
    <n v="1"/>
    <d v="2015-10-20T00:00:00"/>
    <d v="2015-10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1715469041209301"/>
    <n v="0.67741935483870896"/>
    <x v="11"/>
    <n v="0.85451036299309702"/>
    <n v="0.31703654112783802"/>
    <n v="11034.3892928027"/>
    <x v="13"/>
    <x v="8"/>
    <n v="2015"/>
    <n v="14.7048709358741"/>
    <n v="15.5917995444191"/>
    <n v="0.88692860854502997"/>
    <n v="125488"/>
    <n v="179209.18935582199"/>
    <n v="-5.6884300366886902E-2"/>
    <n v="20.040577245412599"/>
    <n v="1.0478740079608699"/>
    <n v="171021.69535110286"/>
    <n v="-1.1733571854630309E-2"/>
  </r>
  <r>
    <d v="2015-10-22T00:00:00"/>
    <n v="1990"/>
    <x v="14"/>
    <d v="2015-10-01T00:00:00"/>
    <n v="3"/>
    <n v="2"/>
    <d v="2015-10-21T00:00:00"/>
    <d v="2015-10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24725616069579601"/>
    <n v="0.67741935483870896"/>
    <x v="12"/>
    <n v="0.39950489081956098"/>
    <n v="-0.152248730123765"/>
    <n v="4981.1655519851702"/>
    <x v="14"/>
    <x v="8"/>
    <n v="2015"/>
    <n v="15.1043758266936"/>
    <n v="15.8390557051149"/>
    <n v="0.73467987842126403"/>
    <n v="127478"/>
    <n v="177235.92359698299"/>
    <n v="-4.6384070622594802E-2"/>
    <n v="20.040577245412599"/>
    <n v="1.0478740079608699"/>
    <n v="169138.58178606763"/>
    <n v="-7.3065402797301005E-4"/>
  </r>
  <r>
    <d v="2015-10-23T00:00:00"/>
    <n v="7590"/>
    <x v="15"/>
    <d v="2015-10-01T00:00:00"/>
    <n v="4"/>
    <n v="3"/>
    <d v="2015-10-22T00:00:00"/>
    <d v="2015-10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94305239179954403"/>
    <n v="0.67741935483870896"/>
    <x v="13"/>
    <n v="0.75851113265246095"/>
    <n v="0.184541259147082"/>
    <n v="10006.445091264801"/>
    <x v="27"/>
    <x v="8"/>
    <n v="2015"/>
    <n v="15.862886959346101"/>
    <n v="16.782108096914399"/>
    <n v="0.919221137568349"/>
    <n v="135068"/>
    <n v="178809.0659203"/>
    <n v="-5.4773877766724197E-2"/>
    <n v="20.040577245412599"/>
    <n v="1.0478740079608699"/>
    <n v="170639.85227408959"/>
    <n v="-9.5221148661079891E-3"/>
  </r>
  <r>
    <d v="2015-10-26T00:00:00"/>
    <n v="14104"/>
    <x v="16"/>
    <d v="2015-10-01T00:00:00"/>
    <n v="0"/>
    <n v="4"/>
    <d v="2015-10-23T00:00:00"/>
    <d v="2015-10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7524125077655801"/>
    <n v="0.67741935483870896"/>
    <x v="14"/>
    <n v="1.6704573242371801"/>
    <n v="8.1955183528397896E-2"/>
    <n v="8443.1968391892897"/>
    <x v="16"/>
    <x v="8"/>
    <n v="2015"/>
    <n v="17.5333442835833"/>
    <n v="18.534520604680001"/>
    <n v="1.0011763210967399"/>
    <n v="149172"/>
    <n v="178665.972066327"/>
    <n v="-5.4016844700258498E-2"/>
    <n v="20.040577245412599"/>
    <n v="1.0478740079608699"/>
    <n v="170503.2959200945"/>
    <n v="-8.7288395925905204E-3"/>
  </r>
  <r>
    <d v="2015-10-27T00:00:00"/>
    <n v="1780"/>
    <x v="17"/>
    <d v="2015-10-01T00:00:00"/>
    <n v="1"/>
    <n v="0"/>
    <d v="2015-10-26T00:00:00"/>
    <d v="2015-10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221163802029405"/>
    <n v="0.67741935483870896"/>
    <x v="15"/>
    <n v="0.27090139127420598"/>
    <n v="-4.9737589244800602E-2"/>
    <n v="6570.65654638253"/>
    <x v="17"/>
    <x v="8"/>
    <n v="2015"/>
    <n v="17.804245674857501"/>
    <n v="18.755684406709399"/>
    <n v="0.95143873185194305"/>
    <n v="150952"/>
    <n v="178046.97025027801"/>
    <n v="-5.0728019901613797E-2"/>
    <n v="20.040577245412599"/>
    <n v="1.0478740079608699"/>
    <n v="169912.57431487605"/>
    <n v="-5.2825655693539142E-3"/>
  </r>
  <r>
    <d v="2015-10-28T00:00:00"/>
    <n v="6767"/>
    <x v="18"/>
    <d v="2015-10-01T00:00:00"/>
    <n v="2"/>
    <n v="1"/>
    <d v="2015-10-27T00:00:00"/>
    <d v="2015-10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84079519569269001"/>
    <n v="0.67741935483870896"/>
    <x v="16"/>
    <n v="0.85451036299309702"/>
    <n v="-1.3715167300407701E-2"/>
    <n v="7919.1549840275702"/>
    <x v="18"/>
    <x v="8"/>
    <n v="2015"/>
    <n v="18.658756037850601"/>
    <n v="19.596479602402098"/>
    <n v="0.93772356455153605"/>
    <n v="157719"/>
    <n v="177509.10046099301"/>
    <n v="-4.7851633741225003E-2"/>
    <n v="20.040577245412599"/>
    <n v="1.0478740079608699"/>
    <n v="169399.27807391761"/>
    <n v="-2.2684752750240511E-3"/>
  </r>
  <r>
    <d v="2015-10-29T00:00:00"/>
    <n v="2721"/>
    <x v="19"/>
    <d v="2015-10-01T00:00:00"/>
    <n v="3"/>
    <n v="2"/>
    <d v="2015-10-28T00:00:00"/>
    <d v="2015-10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33808241872023098"/>
    <n v="0.67741935483870896"/>
    <x v="17"/>
    <n v="0.39950489081956098"/>
    <n v="-6.1422472099330001E-2"/>
    <n v="6810.9303854028403"/>
    <x v="20"/>
    <x v="8"/>
    <n v="2015"/>
    <n v="19.058260928670101"/>
    <n v="19.9345620211223"/>
    <n v="0.876301092452205"/>
    <n v="160440"/>
    <n v="176786.32969766401"/>
    <n v="-4.3958883647590999E-2"/>
    <n v="20.040577245412599"/>
    <n v="1.0478740079608699"/>
    <n v="168709.52839233572"/>
    <n v="1.8106363675791659E-3"/>
  </r>
  <r>
    <d v="2015-10-30T00:00:00"/>
    <n v="8575"/>
    <x v="20"/>
    <d v="2015-10-01T00:00:00"/>
    <n v="4"/>
    <n v="3"/>
    <d v="2015-10-29T00:00:00"/>
    <d v="2015-11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06543797887761"/>
    <n v="0.67741935483870896"/>
    <x v="18"/>
    <n v="0.98231631674244801"/>
    <n v="8.31216621351656E-2"/>
    <n v="8729.3673675668506"/>
    <x v="29"/>
    <x v="8"/>
    <n v="2015"/>
    <n v="20.040577245412599"/>
    <n v="21"/>
    <n v="0.95942275458737203"/>
    <n v="169015"/>
    <n v="177106.42545550599"/>
    <n v="-4.5686797837493798E-2"/>
    <n v="20.040577245412599"/>
    <n v="1.0478740079608699"/>
    <n v="169015.00000000073"/>
    <n v="-4.3298697960381105E-15"/>
  </r>
  <r>
    <d v="2015-11-02T00:00:00"/>
    <n v="29016"/>
    <x v="0"/>
    <d v="2015-11-01T00:00:00"/>
    <n v="0"/>
    <n v="4"/>
    <d v="2015-10-30T00:00:00"/>
    <d v="2015-11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1"/>
    <n v="0"/>
    <n v="0"/>
    <n v="0"/>
    <n v="9313.6842105263095"/>
    <x v="0"/>
    <n v="30"/>
    <n v="176960"/>
    <n v="3.11541591320072"/>
    <n v="0.63333333333333297"/>
    <x v="0"/>
    <n v="3.2448985634260499"/>
    <n v="-0.12948265022533101"/>
    <n v="8942.0360707251493"/>
    <x v="21"/>
    <x v="9"/>
    <n v="2015"/>
    <n v="3.2448985634260499"/>
    <n v="3.11541591320072"/>
    <n v="-0.12948265022533101"/>
    <n v="29016"/>
    <n v="169898.685343777"/>
    <n v="4.15619146312644E-2"/>
    <n v="19.304589858995602"/>
    <n v="0.98422189431526497"/>
    <n v="172622.3388496947"/>
    <n v="2.512804066501606E-2"/>
  </r>
  <r>
    <d v="2015-11-03T00:00:00"/>
    <n v="4086"/>
    <x v="1"/>
    <d v="2015-11-01T00:00:00"/>
    <n v="1"/>
    <n v="0"/>
    <d v="2015-11-02T00:00:00"/>
    <d v="2015-11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43870931283905901"/>
    <n v="0.63333333333333297"/>
    <x v="1"/>
    <n v="0.45731449131442098"/>
    <n v="-1.86051784753621E-2"/>
    <n v="8934.7704426683304"/>
    <x v="22"/>
    <x v="9"/>
    <n v="2015"/>
    <n v="3.7022130547404699"/>
    <n v="3.5541252260397802"/>
    <n v="-0.14808782870069301"/>
    <n v="33102"/>
    <n v="169881.63314768701"/>
    <n v="4.1666463414318601E-2"/>
    <n v="19.304589858995602"/>
    <n v="0.98422189431526497"/>
    <n v="172605.01328907764"/>
    <n v="2.5230939866321522E-2"/>
  </r>
  <r>
    <d v="2015-11-04T00:00:00"/>
    <n v="9558"/>
    <x v="2"/>
    <d v="2015-11-01T00:00:00"/>
    <n v="2"/>
    <n v="1"/>
    <d v="2015-11-03T00:00:00"/>
    <d v="2015-11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1"/>
    <n v="0"/>
    <n v="1"/>
    <n v="9313.6842105263095"/>
    <x v="0"/>
    <n v="30"/>
    <n v="176960"/>
    <n v="1.0262319168173599"/>
    <n v="0.63333333333333297"/>
    <x v="2"/>
    <n v="0.93023450950834496"/>
    <n v="9.5997407309014196E-2"/>
    <n v="10274.8284462717"/>
    <x v="1"/>
    <x v="9"/>
    <n v="2015"/>
    <n v="4.6324475642488201"/>
    <n v="4.5803571428571397"/>
    <n v="-5.2090421391679499E-2"/>
    <n v="42660"/>
    <n v="174970.14024624601"/>
    <n v="1.1372567633271199E-2"/>
    <n v="19.304589858995602"/>
    <n v="0.98422189431526497"/>
    <n v="177775.09447498678"/>
    <n v="-4.584975625488763E-3"/>
  </r>
  <r>
    <d v="2015-11-05T00:00:00"/>
    <n v="2263"/>
    <x v="3"/>
    <d v="2015-11-01T00:00:00"/>
    <n v="3"/>
    <n v="2"/>
    <d v="2015-11-04T00:00:00"/>
    <d v="2015-11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242975813743218"/>
    <n v="0.63333333333333297"/>
    <x v="3"/>
    <n v="0.34805608577177699"/>
    <n v="-0.10508027202855801"/>
    <n v="6501.82568990866"/>
    <x v="2"/>
    <x v="9"/>
    <n v="2015"/>
    <n v="4.9805036500205997"/>
    <n v="4.8233329566003604"/>
    <n v="-0.15717069342023801"/>
    <n v="44923"/>
    <n v="171375.63989065"/>
    <n v="3.2585495306759402E-2"/>
    <n v="19.304589858995602"/>
    <n v="0.98422189431526497"/>
    <n v="174122.97052168145"/>
    <n v="1.6293252233284594E-2"/>
  </r>
  <r>
    <d v="2015-11-06T00:00:00"/>
    <n v="7416"/>
    <x v="4"/>
    <d v="2015-11-01T00:00:00"/>
    <n v="4"/>
    <n v="3"/>
    <d v="2015-11-05T00:00:00"/>
    <d v="2015-11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1"/>
    <n v="0"/>
    <n v="9313.6842105263095"/>
    <x v="0"/>
    <n v="30"/>
    <n v="176960"/>
    <n v="0.79624773960216999"/>
    <n v="0.63333333333333297"/>
    <x v="4"/>
    <n v="0.81742807058397904"/>
    <n v="-2.11803309818096E-2"/>
    <n v="9072.3578830635506"/>
    <x v="3"/>
    <x v="9"/>
    <n v="2015"/>
    <n v="5.7979317206045797"/>
    <n v="5.6195806962025303"/>
    <n v="-0.178351024402047"/>
    <n v="52339"/>
    <n v="171516.50759631599"/>
    <n v="3.1737425627248197E-2"/>
    <n v="19.304589858995602"/>
    <n v="0.98422189431526497"/>
    <n v="174266.09648390583"/>
    <n v="1.5458563486805188E-2"/>
  </r>
  <r>
    <d v="2015-11-09T00:00:00"/>
    <n v="13751"/>
    <x v="5"/>
    <d v="2015-11-01T00:00:00"/>
    <n v="0"/>
    <n v="4"/>
    <d v="2015-11-06T00:00:00"/>
    <d v="2015-11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1.4764297016274801"/>
    <n v="0.63333333333333297"/>
    <x v="5"/>
    <n v="1.6190085191893999"/>
    <n v="-0.14257881756191401"/>
    <n v="8493.4698224347794"/>
    <x v="23"/>
    <x v="9"/>
    <n v="2015"/>
    <n v="7.4169402397939797"/>
    <n v="7.0960103978300104"/>
    <n v="-0.32092984196396301"/>
    <n v="66090"/>
    <n v="169302.968529092"/>
    <n v="4.5226799845459999E-2"/>
    <n v="19.304589858995602"/>
    <n v="0.98422189431526497"/>
    <n v="172017.07207182038"/>
    <n v="2.8735100932981039E-2"/>
  </r>
  <r>
    <d v="2015-11-10T00:00:00"/>
    <n v="2827"/>
    <x v="6"/>
    <d v="2015-11-01T00:00:00"/>
    <n v="1"/>
    <n v="0"/>
    <d v="2015-11-09T00:00:00"/>
    <d v="2015-11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30353187160940298"/>
    <n v="0.63333333333333297"/>
    <x v="6"/>
    <n v="0.219452586226422"/>
    <n v="8.4079285382980901E-2"/>
    <n v="12882.053698301899"/>
    <x v="24"/>
    <x v="9"/>
    <n v="2015"/>
    <n v="7.6363928260204004"/>
    <n v="7.3995422694394204"/>
    <n v="-0.23685055658098"/>
    <n v="68917"/>
    <n v="171471.404082074"/>
    <n v="3.2008811890863603E-2"/>
    <n v="19.304589858995602"/>
    <n v="0.98422189431526497"/>
    <n v="174220.26991318798"/>
    <n v="1.5725667789271647E-2"/>
  </r>
  <r>
    <d v="2015-11-12T00:00:00"/>
    <n v="8894"/>
    <x v="7"/>
    <d v="2015-11-01T00:00:00"/>
    <n v="3"/>
    <n v="1"/>
    <d v="2015-11-10T00:00:00"/>
    <d v="2015-11-13T00:00:00"/>
    <n v="0"/>
    <n v="0"/>
    <n v="0"/>
    <n v="0"/>
    <n v="0"/>
    <n v="0"/>
    <n v="1"/>
    <n v="1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95493896925858901"/>
    <n v="0.63333333333333297"/>
    <x v="7"/>
    <n v="0.93166505749066897"/>
    <n v="2.3273911767920302E-2"/>
    <n v="9546.3492254984303"/>
    <x v="7"/>
    <x v="9"/>
    <n v="2015"/>
    <n v="8.5680578835110701"/>
    <n v="8.3544812386980105"/>
    <n v="-0.21357664481305899"/>
    <n v="77811"/>
    <n v="172548.904325815"/>
    <n v="2.5564321555211902E-2"/>
    <n v="19.304589858995602"/>
    <n v="0.98422189431526497"/>
    <n v="175315.04361205024"/>
    <n v="9.3828593032201368E-3"/>
  </r>
  <r>
    <d v="2015-11-13T00:00:00"/>
    <n v="6832"/>
    <x v="8"/>
    <d v="2015-11-01T00:00:00"/>
    <n v="4"/>
    <n v="3"/>
    <d v="2015-11-12T00:00:00"/>
    <d v="2015-11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73354430379746804"/>
    <n v="0.63333333333333297"/>
    <x v="8"/>
    <n v="0.70706232760467702"/>
    <n v="2.6481976192790802E-2"/>
    <n v="9662.5145100642494"/>
    <x v="8"/>
    <x v="9"/>
    <n v="2015"/>
    <n v="9.27512021111575"/>
    <n v="9.0880255424954797"/>
    <n v="-0.18709466862026999"/>
    <n v="84643"/>
    <n v="173390.421190728"/>
    <n v="2.05869435275483E-2"/>
    <n v="19.304589858995602"/>
    <n v="0.98422189431526497"/>
    <n v="176170.05087187016"/>
    <n v="4.4840148721099204E-3"/>
  </r>
  <r>
    <d v="2015-11-16T00:00:00"/>
    <n v="23372"/>
    <x v="9"/>
    <d v="2015-11-01T00:00:00"/>
    <n v="0"/>
    <n v="4"/>
    <d v="2015-11-13T00:00:00"/>
    <d v="2015-11-17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1"/>
    <n v="0"/>
    <n v="0"/>
    <n v="0"/>
    <n v="0"/>
    <n v="9313.6842105263095"/>
    <x v="0"/>
    <n v="30"/>
    <n v="176960"/>
    <n v="2.50942585895117"/>
    <n v="0.63333333333333297"/>
    <x v="9"/>
    <n v="2.4873037736842201"/>
    <n v="2.2122085266951599E-2"/>
    <n v="9396.5201385036708"/>
    <x v="25"/>
    <x v="9"/>
    <n v="2015"/>
    <n v="11.7624239847999"/>
    <n v="11.5974514014466"/>
    <n v="-0.16497258335331999"/>
    <n v="108015"/>
    <n v="174478.06699129901"/>
    <n v="1.42248997338108E-2"/>
    <n v="19.304589858995602"/>
    <n v="0.98422189431526497"/>
    <n v="177275.13277144407"/>
    <n v="-1.7776479222856301E-3"/>
  </r>
  <r>
    <d v="2015-11-17T00:00:00"/>
    <n v="2814"/>
    <x v="10"/>
    <d v="2015-11-01T00:00:00"/>
    <n v="1"/>
    <n v="0"/>
    <d v="2015-11-16T00:00:00"/>
    <d v="2015-11-18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30213607594936698"/>
    <n v="0.63333333333333297"/>
    <x v="10"/>
    <n v="0.36398370908338501"/>
    <n v="-6.18476331340179E-2"/>
    <n v="7731.11523888378"/>
    <x v="26"/>
    <x v="9"/>
    <n v="2015"/>
    <n v="12.1264076938833"/>
    <n v="11.899587477396"/>
    <n v="-0.226820216487336"/>
    <n v="110829"/>
    <n v="173650.02506572101"/>
    <n v="1.9061183164390899E-2"/>
    <n v="19.304589858995602"/>
    <n v="0.98422189431526497"/>
    <n v="176433.81646832038"/>
    <n v="2.9823281172070004E-3"/>
  </r>
  <r>
    <d v="2015-11-18T00:00:00"/>
    <n v="8256"/>
    <x v="11"/>
    <d v="2015-11-01T00:00:00"/>
    <n v="2"/>
    <n v="1"/>
    <d v="2015-11-17T00:00:00"/>
    <d v="2015-11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88643761301989099"/>
    <n v="0.63333333333333297"/>
    <x v="11"/>
    <n v="0.80306155794531298"/>
    <n v="8.3376055074577807E-2"/>
    <n v="10280.6564681336"/>
    <x v="19"/>
    <x v="9"/>
    <n v="2015"/>
    <n v="12.9294692518286"/>
    <n v="12.786025090415899"/>
    <n v="-0.14344416141275901"/>
    <n v="119085"/>
    <n v="174996.742397603"/>
    <n v="1.12188237077903E-2"/>
    <n v="19.304589858995602"/>
    <n v="0.98422189431526497"/>
    <n v="177802.1230866359"/>
    <n v="-4.7362937630702762E-3"/>
  </r>
  <r>
    <d v="2015-11-19T00:00:00"/>
    <n v="2111"/>
    <x v="12"/>
    <d v="2015-11-01T00:00:00"/>
    <n v="3"/>
    <n v="2"/>
    <d v="2015-11-18T00:00:00"/>
    <d v="2015-11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226655741410488"/>
    <n v="0.63333333333333297"/>
    <x v="12"/>
    <n v="0.34805608577177699"/>
    <n v="-0.12140034436128901"/>
    <n v="6065.1144637194802"/>
    <x v="11"/>
    <x v="9"/>
    <n v="2015"/>
    <n v="13.2775253376004"/>
    <n v="13.012680831826399"/>
    <n v="-0.264844505774048"/>
    <n v="121196"/>
    <n v="173430.209429082"/>
    <n v="2.0352801178854199E-2"/>
    <n v="19.304589858995602"/>
    <n v="0.98422189431526497"/>
    <n v="176210.47695727291"/>
    <n v="4.2535668461349818E-3"/>
  </r>
  <r>
    <d v="2015-11-20T00:00:00"/>
    <n v="8024"/>
    <x v="13"/>
    <d v="2015-11-01T00:00:00"/>
    <n v="4"/>
    <n v="3"/>
    <d v="2015-11-19T00:00:00"/>
    <d v="2015-11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86152802893309199"/>
    <n v="0.63333333333333297"/>
    <x v="13"/>
    <n v="0.70706232760467702"/>
    <n v="0.154465701328414"/>
    <n v="11348.363060415"/>
    <x v="12"/>
    <x v="9"/>
    <n v="2015"/>
    <n v="13.984587665205099"/>
    <n v="13.874208860759399"/>
    <n v="-0.110378804445632"/>
    <n v="129220"/>
    <n v="175563.274282923"/>
    <n v="7.9556827746638508E-3"/>
    <n v="19.304589858995602"/>
    <n v="0.98422189431526497"/>
    <n v="178377.73707022192"/>
    <n v="-7.9479485136858541E-3"/>
  </r>
  <r>
    <d v="2015-11-23T00:00:00"/>
    <n v="15148"/>
    <x v="14"/>
    <d v="2015-11-01T00:00:00"/>
    <n v="0"/>
    <n v="4"/>
    <d v="2015-11-20T00:00:00"/>
    <d v="2015-11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1.62642405063291"/>
    <n v="0.63333333333333297"/>
    <x v="14"/>
    <n v="1.6190085191893999"/>
    <n v="7.4155314435104397E-3"/>
    <n v="9356.3436019374603"/>
    <x v="27"/>
    <x v="9"/>
    <n v="2015"/>
    <n v="15.603596184394499"/>
    <n v="15.500632911392399"/>
    <n v="-0.102963273002123"/>
    <n v="144368"/>
    <n v="175792.29605693801"/>
    <n v="6.6425205725924004E-3"/>
    <n v="19.304589858995602"/>
    <n v="0.98422189431526497"/>
    <n v="178610.43030265011"/>
    <n v="-9.24039150375211E-3"/>
  </r>
  <r>
    <d v="2015-11-24T00:00:00"/>
    <n v="1952"/>
    <x v="15"/>
    <d v="2015-11-01T00:00:00"/>
    <n v="1"/>
    <n v="0"/>
    <d v="2015-11-23T00:00:00"/>
    <d v="2015-11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20958408679927601"/>
    <n v="0.63333333333333297"/>
    <x v="15"/>
    <n v="0.219452586226422"/>
    <n v="-9.8684994271457504E-3"/>
    <n v="8894.8598581836904"/>
    <x v="28"/>
    <x v="9"/>
    <n v="2015"/>
    <n v="15.8230487706209"/>
    <n v="15.7102169981916"/>
    <n v="-0.11283177242926801"/>
    <n v="146320"/>
    <n v="175698.1249506"/>
    <n v="7.1820632676338203E-3"/>
    <n v="19.304589858995602"/>
    <n v="0.98422189431526497"/>
    <n v="178514.74953504873"/>
    <n v="-8.7093617703756232E-3"/>
  </r>
  <r>
    <d v="2015-11-25T00:00:00"/>
    <n v="9279"/>
    <x v="16"/>
    <d v="2015-11-01T00:00:00"/>
    <n v="2"/>
    <n v="1"/>
    <d v="2015-11-24T00:00:00"/>
    <d v="2015-11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99627599457504501"/>
    <n v="0.63333333333333297"/>
    <x v="16"/>
    <n v="0.80306155794531298"/>
    <n v="0.19321443662973101"/>
    <n v="11554.531415674899"/>
    <x v="15"/>
    <x v="9"/>
    <n v="2015"/>
    <n v="16.626110328566199"/>
    <n v="16.706492992766702"/>
    <n v="8.0382664200463694E-2"/>
    <n v="155599"/>
    <n v="177815.55286088001"/>
    <n v="-4.8114624796037299E-3"/>
    <n v="19.304589858995602"/>
    <n v="0.98422189431526497"/>
    <n v="180666.12202788811"/>
    <n v="-2.0513652400841464E-2"/>
  </r>
  <r>
    <d v="2015-11-27T00:00:00"/>
    <n v="8549"/>
    <x v="17"/>
    <d v="2015-11-01T00:00:00"/>
    <n v="4"/>
    <n v="2"/>
    <d v="2015-11-25T00:00:00"/>
    <d v="2015-11-30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91789669981916799"/>
    <n v="0.63333333333333297"/>
    <x v="17"/>
    <n v="0.83566582715003301"/>
    <n v="8.2230872669135105E-2"/>
    <n v="10230.1658417164"/>
    <x v="17"/>
    <x v="9"/>
    <n v="2015"/>
    <n v="17.461776155716201"/>
    <n v="17.624389692585801"/>
    <n v="0.16261353686959901"/>
    <n v="164148"/>
    <n v="178607.94756431601"/>
    <n v="-9.2266194578076704E-3"/>
    <n v="19.304589858995602"/>
    <n v="0.98422189431526497"/>
    <n v="181471.21964663942"/>
    <n v="-2.485914656562993E-2"/>
  </r>
  <r>
    <d v="2015-11-30T00:00:00"/>
    <n v="12812"/>
    <x v="18"/>
    <d v="2015-11-01T00:00:00"/>
    <n v="0"/>
    <n v="4"/>
    <d v="2015-11-27T00:00:00"/>
    <d v="2015-12-02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1.3756103074141"/>
    <n v="0.63333333333333297"/>
    <x v="18"/>
    <n v="1.8428137032793801"/>
    <n v="-0.46720339586528298"/>
    <n v="6952.4119433235901"/>
    <x v="29"/>
    <x v="9"/>
    <n v="2015"/>
    <n v="19.304589858995602"/>
    <n v="19"/>
    <n v="-0.30458985899568702"/>
    <n v="176960"/>
    <n v="174167.90641802899"/>
    <n v="1.6031045210299098E-2"/>
    <n v="19.304589858995602"/>
    <n v="0.98422189431526497"/>
    <n v="176960.0000000009"/>
    <n v="-5.1070259132757201E-15"/>
  </r>
  <r>
    <d v="2015-12-02T00:00:00"/>
    <n v="11054"/>
    <x v="0"/>
    <d v="2015-12-01T00:00:00"/>
    <n v="2"/>
    <n v="0"/>
    <d v="2015-11-30T00:00:00"/>
    <d v="2015-12-03T00:00:00"/>
    <n v="1"/>
    <n v="0"/>
    <n v="0"/>
    <n v="0"/>
    <n v="0"/>
    <n v="1"/>
    <n v="1"/>
    <n v="0"/>
    <n v="0"/>
    <n v="0"/>
    <n v="0"/>
    <n v="0"/>
    <n v="0"/>
    <n v="1"/>
    <n v="0"/>
    <n v="0"/>
    <n v="0"/>
    <d v="2015-12-21T00:00:00"/>
    <d v="2015-12-07T00:00:00"/>
    <d v="2015-12-02T00:00:00"/>
    <d v="2015-12-04T00:00:00"/>
    <d v="2015-12-02T00:00:00"/>
    <n v="0"/>
    <n v="0"/>
    <n v="1"/>
    <n v="0"/>
    <n v="1"/>
    <n v="9617.1904761904698"/>
    <x v="1"/>
    <n v="31"/>
    <n v="201961"/>
    <n v="1.14940013170859"/>
    <n v="0.67741935483870896"/>
    <x v="19"/>
    <n v="1.70014690327373"/>
    <n v="-0.55074677156513696"/>
    <n v="6501.7910974133201"/>
    <x v="21"/>
    <x v="10"/>
    <n v="2015"/>
    <n v="1.70014690327373"/>
    <n v="1.14940013170859"/>
    <n v="-0.55074677156513696"/>
    <n v="11054"/>
    <n v="136537.613045679"/>
    <n v="0.47916017788030402"/>
    <n v="19.9930810350135"/>
    <n v="1.05036337136947"/>
    <n v="129990.83628331558"/>
    <n v="0.55365567123381787"/>
  </r>
  <r>
    <d v="2015-12-03T00:00:00"/>
    <n v="3448"/>
    <x v="1"/>
    <d v="2015-12-01T00:00:00"/>
    <n v="3"/>
    <n v="2"/>
    <d v="2015-12-02T00:00:00"/>
    <d v="2015-12-04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35852466565326901"/>
    <n v="0.67741935483870896"/>
    <x v="20"/>
    <n v="0.63736679590756096"/>
    <n v="-0.278842130254291"/>
    <n v="5409.75780686898"/>
    <x v="22"/>
    <x v="10"/>
    <n v="2015"/>
    <n v="2.3375136991812901"/>
    <n v="1.5079247973618599"/>
    <n v="-0.82958890181942901"/>
    <n v="14502"/>
    <n v="130284.58404614399"/>
    <n v="0.55015270209151301"/>
    <n v="19.9930810350135"/>
    <n v="1.05036337136947"/>
    <n v="124037.63078322042"/>
    <n v="0.62822361830633189"/>
  </r>
  <r>
    <d v="2015-12-04T00:00:00"/>
    <n v="9948"/>
    <x v="2"/>
    <d v="2015-12-01T00:00:00"/>
    <n v="4"/>
    <n v="3"/>
    <d v="2015-12-03T00:00:00"/>
    <d v="2015-12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1"/>
    <n v="0"/>
    <n v="9617.1904761904698"/>
    <x v="1"/>
    <n v="31"/>
    <n v="201961"/>
    <n v="1.0343977302548499"/>
    <n v="0.67741935483870896"/>
    <x v="0"/>
    <n v="0.86887687563176297"/>
    <n v="0.16552085462308699"/>
    <n v="11449.263156838801"/>
    <x v="1"/>
    <x v="10"/>
    <n v="2015"/>
    <n v="3.2063905748130499"/>
    <n v="2.5423225276167098"/>
    <n v="-0.66406804719634105"/>
    <n v="24450"/>
    <n v="160133.32999206899"/>
    <n v="0.26120527194433701"/>
    <n v="19.9930810350135"/>
    <n v="1.05036337136947"/>
    <n v="152455.17347323991"/>
    <n v="0.32472382142840006"/>
  </r>
  <r>
    <d v="2015-12-07T00:00:00"/>
    <n v="14816"/>
    <x v="3"/>
    <d v="2015-12-01T00:00:00"/>
    <n v="0"/>
    <n v="4"/>
    <d v="2015-12-04T00:00:00"/>
    <d v="2015-12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1"/>
    <n v="0"/>
    <n v="0"/>
    <n v="0"/>
    <n v="9617.1904761904698"/>
    <x v="1"/>
    <n v="31"/>
    <n v="201961"/>
    <n v="1.54057466540569"/>
    <n v="0.67741935483870896"/>
    <x v="1"/>
    <n v="1.6704573242371801"/>
    <n v="-0.129882658831487"/>
    <n v="8869.4274226764392"/>
    <x v="4"/>
    <x v="10"/>
    <n v="2015"/>
    <n v="4.8768478990502402"/>
    <n v="4.0828971930224096"/>
    <n v="-0.79395070602782902"/>
    <n v="39266"/>
    <n v="169081.75466382399"/>
    <n v="0.194457677598317"/>
    <n v="19.9930810350135"/>
    <n v="1.05036337136947"/>
    <n v="160974.53440648314"/>
    <n v="0.25461459320031521"/>
  </r>
  <r>
    <d v="2015-12-08T00:00:00"/>
    <n v="2451"/>
    <x v="4"/>
    <d v="2015-12-01T00:00:00"/>
    <n v="1"/>
    <n v="0"/>
    <d v="2015-12-07T00:00:00"/>
    <d v="2015-12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25485613559053399"/>
    <n v="0.67741935483870896"/>
    <x v="2"/>
    <n v="0.27090139127420598"/>
    <n v="-1.60452556836717E-2"/>
    <n v="9047.5725815637998"/>
    <x v="5"/>
    <x v="10"/>
    <n v="2015"/>
    <n v="5.1477492903244499"/>
    <n v="4.3377533286129397"/>
    <n v="-0.80999596171150101"/>
    <n v="41717"/>
    <n v="170182.53038208501"/>
    <n v="0.18673167890127701"/>
    <n v="19.9930810350135"/>
    <n v="1.05036337136947"/>
    <n v="162022.52955584365"/>
    <n v="0.24649948716169701"/>
  </r>
  <r>
    <d v="2015-12-09T00:00:00"/>
    <n v="7603"/>
    <x v="5"/>
    <d v="2015-12-01T00:00:00"/>
    <n v="2"/>
    <n v="1"/>
    <d v="2015-12-08T00:00:00"/>
    <d v="2015-12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79056352464089596"/>
    <n v="0.67741935483870896"/>
    <x v="3"/>
    <n v="0.85451036299309702"/>
    <n v="-6.3946838352201801E-2"/>
    <n v="8897.4930314115009"/>
    <x v="23"/>
    <x v="10"/>
    <n v="2015"/>
    <n v="6.0022596533175401"/>
    <n v="5.1283168532538399"/>
    <n v="-0.87394280006370195"/>
    <n v="49320"/>
    <n v="172555.01424826501"/>
    <n v="0.170415133282803"/>
    <n v="19.9930810350135"/>
    <n v="1.05036337136947"/>
    <n v="164281.2563268345"/>
    <n v="0.22936118529677141"/>
  </r>
  <r>
    <d v="2015-12-10T00:00:00"/>
    <n v="3201"/>
    <x v="6"/>
    <d v="2015-12-01T00:00:00"/>
    <n v="3"/>
    <n v="2"/>
    <d v="2015-12-09T00:00:00"/>
    <d v="2015-12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332841489198409"/>
    <n v="0.67741935483870896"/>
    <x v="4"/>
    <n v="0.39950489081956198"/>
    <n v="-6.6663401621152404E-2"/>
    <n v="8012.4175537208703"/>
    <x v="24"/>
    <x v="10"/>
    <n v="2015"/>
    <n v="6.4017645441371096"/>
    <n v="5.4611583424522498"/>
    <n v="-0.94060620168485598"/>
    <n v="52521"/>
    <n v="172287.02998927"/>
    <n v="0.172235658206989"/>
    <n v="19.9930810350135"/>
    <n v="1.05036337136947"/>
    <n v="164026.12151701545"/>
    <n v="0.23127339799380264"/>
  </r>
  <r>
    <d v="2015-12-11T00:00:00"/>
    <n v="7227"/>
    <x v="7"/>
    <d v="2015-12-01T00:00:00"/>
    <n v="4"/>
    <n v="3"/>
    <d v="2015-12-10T00:00:00"/>
    <d v="2015-12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75146686736548096"/>
    <n v="0.67741935483870896"/>
    <x v="5"/>
    <n v="0.75851113265246095"/>
    <n v="-7.0442652869801602E-3"/>
    <n v="9527.8759782043999"/>
    <x v="6"/>
    <x v="10"/>
    <n v="2015"/>
    <n v="7.1602756767895697"/>
    <n v="6.2126252098177304"/>
    <n v="-0.94765046697183497"/>
    <n v="59748"/>
    <n v="175231.800650805"/>
    <n v="0.152536236287724"/>
    <n v="19.9930810350135"/>
    <n v="1.05036337136947"/>
    <n v="166829.69477728175"/>
    <n v="0.21058184677265435"/>
  </r>
  <r>
    <d v="2015-12-14T00:00:00"/>
    <n v="14743"/>
    <x v="8"/>
    <d v="2015-12-01T00:00:00"/>
    <n v="0"/>
    <n v="4"/>
    <d v="2015-12-11T00:00:00"/>
    <d v="2015-12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53298409098786"/>
    <n v="0.67741935483870896"/>
    <x v="6"/>
    <n v="1.6704573242371801"/>
    <n v="-0.13747323324932101"/>
    <n v="8825.7268150998098"/>
    <x v="9"/>
    <x v="10"/>
    <n v="2015"/>
    <n v="8.8307330010267506"/>
    <n v="7.7456093008056"/>
    <n v="-1.08512370022115"/>
    <n v="74491"/>
    <n v="177143.95847073101"/>
    <n v="0.140095331184377"/>
    <n v="19.9930810350135"/>
    <n v="1.05036337136947"/>
    <n v="168650.16745563972"/>
    <n v="0.19751437574541431"/>
  </r>
  <r>
    <d v="2015-12-15T00:00:00"/>
    <n v="7258"/>
    <x v="9"/>
    <d v="2015-12-01T00:00:00"/>
    <n v="1"/>
    <n v="0"/>
    <d v="2015-12-14T00:00:00"/>
    <d v="2015-12-1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75469026198127298"/>
    <n v="0.67741935483870896"/>
    <x v="7"/>
    <n v="0.27090139127420598"/>
    <n v="0.483788870707067"/>
    <n v="26792.036636878802"/>
    <x v="10"/>
    <x v="10"/>
    <n v="2015"/>
    <n v="9.1016343923009604"/>
    <n v="8.5002995627868696"/>
    <n v="-0.60133482951409001"/>
    <n v="81749"/>
    <n v="188617.66205992299"/>
    <n v="7.0742780895234503E-2"/>
    <n v="19.9930810350135"/>
    <n v="1.05036337136947"/>
    <n v="179573.72391423237"/>
    <n v="0.12466899721063984"/>
  </r>
  <r>
    <d v="2015-12-16T00:00:00"/>
    <n v="18533"/>
    <x v="10"/>
    <d v="2015-12-01T00:00:00"/>
    <n v="2"/>
    <n v="1"/>
    <d v="2015-12-15T00:00:00"/>
    <d v="2015-12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9270700778863199"/>
    <n v="0.67741935483870896"/>
    <x v="8"/>
    <n v="1.7621409956965901"/>
    <n v="0.16492908218973201"/>
    <n v="10517.319581838399"/>
    <x v="25"/>
    <x v="10"/>
    <n v="2015"/>
    <n v="10.863775387997499"/>
    <n v="10.427369640673099"/>
    <n v="-0.436405747324357"/>
    <n v="100282"/>
    <n v="193848.07995263301"/>
    <n v="4.1851949471715701E-2"/>
    <n v="19.9930810350135"/>
    <n v="1.05036337136947"/>
    <n v="184553.3509988015"/>
    <n v="9.4323126114960409E-2"/>
  </r>
  <r>
    <d v="2015-12-17T00:00:00"/>
    <n v="3728"/>
    <x v="11"/>
    <d v="2015-12-01T00:00:00"/>
    <n v="3"/>
    <n v="2"/>
    <d v="2015-12-16T00:00:00"/>
    <d v="2015-12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38763919766687599"/>
    <n v="0.67741935483870896"/>
    <x v="9"/>
    <n v="0.39950489081956098"/>
    <n v="-1.18656931526856E-2"/>
    <n v="9331.5503406033804"/>
    <x v="26"/>
    <x v="10"/>
    <n v="2015"/>
    <n v="11.263280278817099"/>
    <n v="10.815008838340001"/>
    <n v="-0.44827144047704098"/>
    <n v="104010"/>
    <n v="193923.079771694"/>
    <n v="4.1449012865147197E-2"/>
    <n v="19.9930810350135"/>
    <n v="1.05036337136947"/>
    <n v="184624.75468737667"/>
    <n v="9.3899896262441329E-2"/>
  </r>
  <r>
    <d v="2015-12-18T00:00:00"/>
    <n v="11776"/>
    <x v="12"/>
    <d v="2015-12-01T00:00:00"/>
    <n v="4"/>
    <n v="3"/>
    <d v="2015-12-17T00:00:00"/>
    <d v="2015-12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22447403211511"/>
    <n v="0.67741935483870896"/>
    <x v="10"/>
    <n v="0.75851113265246095"/>
    <n v="0.46596289946264902"/>
    <n v="15525.1511719018"/>
    <x v="19"/>
    <x v="10"/>
    <n v="2015"/>
    <n v="12.021791411469501"/>
    <n v="12.0394828704551"/>
    <n v="1.76914589856078E-2"/>
    <n v="115786"/>
    <n v="202258.209012026"/>
    <n v="-1.4694533956290899E-3"/>
    <n v="19.9930810350135"/>
    <n v="1.05036337136947"/>
    <n v="192560.22679877197"/>
    <n v="4.8819911346760003E-2"/>
  </r>
  <r>
    <d v="2015-12-21T00:00:00"/>
    <n v="18466"/>
    <x v="13"/>
    <d v="2015-12-01T00:00:00"/>
    <n v="0"/>
    <n v="4"/>
    <d v="2015-12-18T00:00:00"/>
    <d v="2015-12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1"/>
    <n v="0"/>
    <n v="0"/>
    <n v="0"/>
    <n v="0"/>
    <n v="9617.1904761904698"/>
    <x v="1"/>
    <n v="31"/>
    <n v="201961"/>
    <n v="1.92010338629735"/>
    <n v="0.67741935483870896"/>
    <x v="11"/>
    <n v="1.7756530688854699"/>
    <n v="0.144450317411876"/>
    <n v="10399.5540140003"/>
    <x v="13"/>
    <x v="10"/>
    <n v="2015"/>
    <n v="13.797444480355001"/>
    <n v="13.9595862567525"/>
    <n v="0.162141776397485"/>
    <n v="134252"/>
    <n v="204334.36090387101"/>
    <n v="-1.1615084674809401E-2"/>
    <n v="19.9930810350135"/>
    <n v="1.05036337136947"/>
    <n v="194536.83027565974"/>
    <n v="3.8163311871691086E-2"/>
  </r>
  <r>
    <d v="2015-12-22T00:00:00"/>
    <n v="3587"/>
    <x v="14"/>
    <d v="2015-12-01T00:00:00"/>
    <n v="1"/>
    <n v="0"/>
    <d v="2015-12-21T00:00:00"/>
    <d v="2015-12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372977951188595"/>
    <n v="0.67741935483870896"/>
    <x v="12"/>
    <n v="0.27090139127420598"/>
    <n v="0.10207655991438901"/>
    <n v="13240.9803549854"/>
    <x v="14"/>
    <x v="10"/>
    <n v="2015"/>
    <n v="14.0683458716292"/>
    <n v="14.3325642079411"/>
    <n v="0.26421833631187303"/>
    <n v="137839"/>
    <n v="205754.040056506"/>
    <n v="-1.8434826628265202E-2"/>
    <n v="19.9930810350135"/>
    <n v="1.05036337136947"/>
    <n v="195888.43791101017"/>
    <n v="3.1000104721589095E-2"/>
  </r>
  <r>
    <d v="2015-12-23T00:00:00"/>
    <n v="11092"/>
    <x v="15"/>
    <d v="2015-12-01T00:00:00"/>
    <n v="2"/>
    <n v="1"/>
    <d v="2015-12-22T00:00:00"/>
    <d v="2015-12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1533513896247201"/>
    <n v="0.67741935483870896"/>
    <x v="13"/>
    <n v="0.85451036299309702"/>
    <n v="0.29884102663163098"/>
    <n v="12980.5330401705"/>
    <x v="27"/>
    <x v="10"/>
    <n v="2015"/>
    <n v="14.9228562346223"/>
    <n v="15.4859155975658"/>
    <n v="0.563059362943505"/>
    <n v="148931"/>
    <n v="209581.25916564101"/>
    <n v="-3.6359449294170697E-2"/>
    <n v="19.9930810350135"/>
    <n v="1.05036337136947"/>
    <n v="199532.1475199475"/>
    <n v="1.2172737627703212E-2"/>
  </r>
  <r>
    <d v="2015-12-24T00:00:00"/>
    <n v="8087"/>
    <x v="16"/>
    <d v="2015-12-01T00:00:00"/>
    <n v="3"/>
    <n v="2"/>
    <d v="2015-12-23T00:00:00"/>
    <d v="2015-12-28T00:00:00"/>
    <n v="0"/>
    <n v="0"/>
    <n v="0"/>
    <n v="0"/>
    <n v="0"/>
    <n v="0"/>
    <n v="0"/>
    <n v="1"/>
    <n v="0"/>
    <n v="0"/>
    <n v="0"/>
    <n v="0"/>
    <n v="1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84089007283584405"/>
    <n v="0.67741935483870896"/>
    <x v="14"/>
    <n v="0.66825475732628503"/>
    <n v="0.17263531550955799"/>
    <n v="12101.6721711887"/>
    <x v="28"/>
    <x v="10"/>
    <n v="2015"/>
    <n v="15.5911109919486"/>
    <n v="16.326805670401701"/>
    <n v="0.73569467845306402"/>
    <n v="157018"/>
    <n v="211490.89386271301"/>
    <n v="-4.5060539906270902E-2"/>
    <n v="19.9930810350135"/>
    <n v="1.05036337136947"/>
    <n v="201350.21805546325"/>
    <n v="3.0334307577879471E-3"/>
  </r>
  <r>
    <d v="2015-12-28T00:00:00"/>
    <n v="17465"/>
    <x v="17"/>
    <d v="2015-12-01T00:00:00"/>
    <n v="0"/>
    <n v="3"/>
    <d v="2015-12-24T00:00:00"/>
    <d v="2015-12-29T00:00:00"/>
    <n v="0"/>
    <n v="0"/>
    <n v="0"/>
    <n v="0"/>
    <n v="1"/>
    <n v="0"/>
    <n v="0"/>
    <n v="0"/>
    <n v="1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8160189343487101"/>
    <n v="0.67741935483870896"/>
    <x v="15"/>
    <n v="2.1580670656154401"/>
    <n v="-0.34204813126672901"/>
    <n v="8092.8902897738699"/>
    <x v="18"/>
    <x v="10"/>
    <n v="2015"/>
    <n v="17.749178057563999"/>
    <n v="18.142824604750398"/>
    <n v="0.39364654718633202"/>
    <n v="174483"/>
    <n v="206440.15109412101"/>
    <n v="-2.1697092694335101E-2"/>
    <n v="19.9930810350135"/>
    <n v="1.05036337136947"/>
    <n v="196541.65093834611"/>
    <n v="2.7573539938126945E-2"/>
  </r>
  <r>
    <d v="2015-12-29T00:00:00"/>
    <n v="3515"/>
    <x v="18"/>
    <d v="2015-12-01T00:00:00"/>
    <n v="1"/>
    <n v="0"/>
    <d v="2015-12-28T00:00:00"/>
    <d v="2015-12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36549135724223902"/>
    <n v="0.67741935483870896"/>
    <x v="16"/>
    <n v="0.27090139127420598"/>
    <n v="9.4589965968033402E-2"/>
    <n v="12975.2009890643"/>
    <x v="20"/>
    <x v="10"/>
    <n v="2015"/>
    <n v="18.020079448838199"/>
    <n v="18.508315961992601"/>
    <n v="0.488236513154369"/>
    <n v="177998"/>
    <n v="207432.936719986"/>
    <n v="-2.6379305073296701E-2"/>
    <n v="19.9930810350135"/>
    <n v="1.05036337136947"/>
    <n v="197486.83396064653"/>
    <n v="2.2655515558293038E-2"/>
  </r>
  <r>
    <d v="2015-12-30T00:00:00"/>
    <n v="10931"/>
    <x v="19"/>
    <d v="2015-12-01T00:00:00"/>
    <n v="2"/>
    <n v="1"/>
    <d v="2015-12-29T00:00:00"/>
    <d v="2015-12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1366105337168999"/>
    <n v="0.67741935483870896"/>
    <x v="17"/>
    <n v="0.85451036299309702"/>
    <n v="0.282100170723808"/>
    <n v="12792.121047791499"/>
    <x v="29"/>
    <x v="10"/>
    <n v="2015"/>
    <n v="18.874589811831299"/>
    <n v="19.644926495709498"/>
    <n v="0.770336683878174"/>
    <n v="188929"/>
    <n v="210203.72042803199"/>
    <n v="-3.9213009223852999E-2"/>
    <n v="19.9930810350135"/>
    <n v="1.05036337136947"/>
    <n v="200124.76268471629"/>
    <n v="9.1754627995566107E-3"/>
  </r>
  <r>
    <d v="2015-12-31T00:00:00"/>
    <n v="13032"/>
    <x v="20"/>
    <d v="2015-12-01T00:00:00"/>
    <n v="3"/>
    <n v="2"/>
    <d v="2015-12-30T00:00:00"/>
    <d v="2016-01-04T00:00:00"/>
    <n v="0"/>
    <n v="1"/>
    <n v="0"/>
    <n v="1"/>
    <n v="0"/>
    <n v="0"/>
    <n v="0"/>
    <n v="1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3550735042904301"/>
    <n v="0.67741935483870896"/>
    <x v="18"/>
    <n v="1.11849122318211"/>
    <n v="0.236582281108313"/>
    <n v="11651.410158520301"/>
    <x v="30"/>
    <x v="10"/>
    <n v="2015"/>
    <n v="19.9930810350135"/>
    <n v="21"/>
    <n v="1.00691896498648"/>
    <n v="201961"/>
    <n v="212132.43684515101"/>
    <n v="-4.7948522142213901E-2"/>
    <n v="19.9930810350135"/>
    <n v="1.05036337136947"/>
    <n v="201961.00000000198"/>
    <n v="-9.7699626167013776E-15"/>
  </r>
  <r>
    <d v="2016-01-04T00:00:00"/>
    <n v="40248"/>
    <x v="0"/>
    <d v="2016-01-01T00:00:00"/>
    <n v="0"/>
    <n v="3"/>
    <d v="2015-12-31T00:00:00"/>
    <d v="2016-01-05T00:00:00"/>
    <n v="1"/>
    <n v="0"/>
    <n v="1"/>
    <n v="0"/>
    <n v="1"/>
    <n v="0"/>
    <n v="0"/>
    <n v="0"/>
    <n v="1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1"/>
    <n v="0"/>
    <n v="1"/>
    <n v="1"/>
    <n v="10058.789473684201"/>
    <x v="0"/>
    <n v="31"/>
    <n v="191117"/>
    <n v="4.0012767048457203"/>
    <n v="0.61290322580645096"/>
    <x v="0"/>
    <n v="4.2678354562948702"/>
    <n v="-0.26655875144914798"/>
    <n v="9430.5416439230194"/>
    <x v="1"/>
    <x v="11"/>
    <n v="2016"/>
    <n v="4.2678354562948702"/>
    <n v="4.0012767048457203"/>
    <n v="-0.26655875144914798"/>
    <n v="40248"/>
    <n v="179180.291234537"/>
    <n v="6.6618424845833205E-2"/>
    <n v="19.2567420053843"/>
    <n v="0.98666742248961303"/>
    <n v="181601.50740805853"/>
    <n v="5.2397652022569075E-2"/>
  </r>
  <r>
    <d v="2016-01-05T00:00:00"/>
    <n v="4682"/>
    <x v="1"/>
    <d v="2016-01-01T00:00:00"/>
    <n v="1"/>
    <n v="0"/>
    <d v="2016-01-04T00:00:00"/>
    <d v="2016-01-06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46546356420412599"/>
    <n v="0.61290322580645096"/>
    <x v="1"/>
    <n v="0.43347236214593599"/>
    <n v="3.1991202058189498E-2"/>
    <n v="10801.149989866501"/>
    <x v="2"/>
    <x v="11"/>
    <n v="2016"/>
    <n v="4.7013078184408004"/>
    <n v="4.4667402690498399"/>
    <n v="-0.234567549390958"/>
    <n v="44930"/>
    <n v="181581.38819404499"/>
    <n v="5.2514257660397801E-2"/>
    <n v="19.2567420053843"/>
    <n v="0.98666742248961303"/>
    <n v="184035.04975959318"/>
    <n v="3.8481529739351483E-2"/>
  </r>
  <r>
    <d v="2016-01-06T00:00:00"/>
    <n v="11957"/>
    <x v="2"/>
    <d v="2016-01-01T00:00:00"/>
    <n v="2"/>
    <n v="1"/>
    <d v="2016-01-05T00:00:00"/>
    <d v="2016-01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1"/>
    <n v="0"/>
    <n v="0"/>
    <n v="10058.789473684201"/>
    <x v="0"/>
    <n v="31"/>
    <n v="191117"/>
    <n v="1.18871162690917"/>
    <n v="0.61290322580645096"/>
    <x v="2"/>
    <n v="0.90639238033986003"/>
    <n v="0.28231924656931001"/>
    <n v="13191.858470298001"/>
    <x v="3"/>
    <x v="11"/>
    <n v="2016"/>
    <n v="5.6077001987806598"/>
    <n v="5.6554518959590201"/>
    <n v="4.7751697178352197E-2"/>
    <n v="56887"/>
    <n v="192744.433847412"/>
    <n v="-8.44348038968778E-3"/>
    <n v="19.2567420053843"/>
    <n v="0.98666742248961303"/>
    <n v="195348.93871439385"/>
    <n v="-2.1663484543323119E-2"/>
  </r>
  <r>
    <d v="2016-01-07T00:00:00"/>
    <n v="3779"/>
    <x v="3"/>
    <d v="2016-01-01T00:00:00"/>
    <n v="3"/>
    <n v="2"/>
    <d v="2016-01-06T00:00:00"/>
    <d v="2016-01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375691330441562"/>
    <n v="0.61290322580645096"/>
    <x v="3"/>
    <n v="0.324213956603292"/>
    <n v="5.1477373838269301E-2"/>
    <n v="11655.8831692244"/>
    <x v="4"/>
    <x v="11"/>
    <n v="2016"/>
    <n v="5.9319141553839598"/>
    <n v="6.0311432264005802"/>
    <n v="9.9229071016621206E-2"/>
    <n v="60666"/>
    <n v="194314.00553121901"/>
    <n v="-1.6452779728768099E-2"/>
    <n v="19.2567420053843"/>
    <n v="0.98666742248961303"/>
    <n v="196939.71960776421"/>
    <n v="-2.9565999278160171E-2"/>
  </r>
  <r>
    <d v="2016-01-08T00:00:00"/>
    <n v="6650"/>
    <x v="4"/>
    <d v="2016-01-01T00:00:00"/>
    <n v="4"/>
    <n v="3"/>
    <d v="2016-01-07T00:00:00"/>
    <d v="2016-01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66111334941423305"/>
    <n v="0.61290322580645096"/>
    <x v="4"/>
    <n v="0.68322019843619197"/>
    <n v="-2.2106849021959099E-2"/>
    <n v="9733.3187971038296"/>
    <x v="5"/>
    <x v="11"/>
    <n v="2016"/>
    <n v="6.6151343538201504"/>
    <n v="6.6922565758148096"/>
    <n v="7.7122221994661899E-2"/>
    <n v="67316"/>
    <n v="193345.12824541301"/>
    <n v="-1.1524098205286199E-2"/>
    <n v="19.2567420053843"/>
    <n v="0.98666742248961303"/>
    <n v="195957.7501378883"/>
    <n v="-2.4703029783114228E-2"/>
  </r>
  <r>
    <d v="2016-01-11T00:00:00"/>
    <n v="13644"/>
    <x v="5"/>
    <d v="2016-01-01T00:00:00"/>
    <n v="0"/>
    <n v="4"/>
    <d v="2016-01-08T00:00:00"/>
    <d v="2016-01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1.35642564502372"/>
    <n v="0.61290322580645096"/>
    <x v="5"/>
    <n v="1.5951663900209101"/>
    <n v="-0.23874074499718601"/>
    <n v="8553.3396925577708"/>
    <x v="6"/>
    <x v="11"/>
    <n v="2016"/>
    <n v="8.21030074384106"/>
    <n v="8.0486822208385398"/>
    <n v="-0.161618523002523"/>
    <n v="80960"/>
    <n v="187354.890885562"/>
    <n v="2.0080122257042799E-2"/>
    <n v="19.2567420053843"/>
    <n v="0.98666742248961303"/>
    <n v="189886.56827527468"/>
    <n v="6.4798249602446845E-3"/>
  </r>
  <r>
    <d v="2016-01-12T00:00:00"/>
    <n v="1847"/>
    <x v="6"/>
    <d v="2016-01-01T00:00:00"/>
    <n v="1"/>
    <n v="0"/>
    <d v="2016-01-11T00:00:00"/>
    <d v="2016-01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183620504717005"/>
    <n v="0.61290322580645096"/>
    <x v="6"/>
    <n v="0.195610457057937"/>
    <n v="-1.19899523409313E-2"/>
    <n v="9442.2354907792196"/>
    <x v="7"/>
    <x v="11"/>
    <n v="2016"/>
    <n v="8.4059112008990002"/>
    <n v="8.2323027255555505"/>
    <n v="-0.173608475343455"/>
    <n v="82807"/>
    <n v="187169.83351331699"/>
    <n v="2.1088689414265799E-2"/>
    <n v="19.2567420053843"/>
    <n v="0.98666742248961303"/>
    <n v="189699.01027140507"/>
    <n v="7.4749453176703451E-3"/>
  </r>
  <r>
    <d v="2016-01-13T00:00:00"/>
    <n v="7032"/>
    <x v="7"/>
    <d v="2016-01-01T00:00:00"/>
    <n v="2"/>
    <n v="1"/>
    <d v="2016-01-12T00:00:00"/>
    <d v="2016-01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69909008617757695"/>
    <n v="0.61290322580645096"/>
    <x v="7"/>
    <n v="0.77921942877682804"/>
    <n v="-8.0129342599251294E-2"/>
    <n v="9024.4156399416297"/>
    <x v="8"/>
    <x v="11"/>
    <n v="2016"/>
    <n v="9.1851306296758306"/>
    <n v="8.9313928117331205"/>
    <n v="-0.253737817942706"/>
    <n v="89839"/>
    <n v="185837.42233181899"/>
    <n v="2.84096583020483E-2"/>
    <n v="19.2567420053843"/>
    <n v="0.98666742248961303"/>
    <n v="188348.59456786822"/>
    <n v="1.469830682030504E-2"/>
  </r>
  <r>
    <d v="2016-01-14T00:00:00"/>
    <n v="2447"/>
    <x v="8"/>
    <d v="2016-01-01T00:00:00"/>
    <n v="3"/>
    <n v="2"/>
    <d v="2016-01-13T00:00:00"/>
    <d v="2016-01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243269829476184"/>
    <n v="0.61290322580645096"/>
    <x v="8"/>
    <n v="0.324213956603292"/>
    <n v="-8.0944127127107898E-2"/>
    <n v="7547.4850794105096"/>
    <x v="9"/>
    <x v="11"/>
    <n v="2016"/>
    <n v="9.5093445862791199"/>
    <n v="9.1746626412093093"/>
    <n v="-0.33468194506981402"/>
    <n v="92286"/>
    <n v="184390.625882881"/>
    <n v="3.6478937499733598E-2"/>
    <n v="19.2567420053843"/>
    <n v="0.98666742248961303"/>
    <n v="186882.24793884173"/>
    <n v="2.2660001727633938E-2"/>
  </r>
  <r>
    <d v="2016-01-15T00:00:00"/>
    <n v="12486"/>
    <x v="9"/>
    <d v="2016-01-01T00:00:00"/>
    <n v="4"/>
    <n v="3"/>
    <d v="2016-01-14T00:00:00"/>
    <d v="2016-01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1"/>
    <n v="0"/>
    <n v="0"/>
    <n v="0"/>
    <n v="0"/>
    <n v="10058.789473684201"/>
    <x v="0"/>
    <n v="31"/>
    <n v="191117"/>
    <n v="1.24130244823851"/>
    <n v="0.61290322580645096"/>
    <x v="9"/>
    <n v="1.55151545293101"/>
    <n v="-0.31021300469250102"/>
    <n v="8047.6156240740702"/>
    <x v="10"/>
    <x v="11"/>
    <n v="2016"/>
    <n v="11.0608600392101"/>
    <n v="10.4159650894478"/>
    <n v="-0.64489494976231698"/>
    <n v="104772"/>
    <n v="179974.07009429499"/>
    <n v="6.19140851783044E-2"/>
    <n v="19.2567420053843"/>
    <n v="0.98666742248961303"/>
    <n v="182406.01239288511"/>
    <n v="4.7756033328288927E-2"/>
  </r>
  <r>
    <d v="2016-01-19T00:00:00"/>
    <n v="26291"/>
    <x v="10"/>
    <d v="2016-01-01T00:00:00"/>
    <n v="1"/>
    <n v="4"/>
    <d v="2016-01-15T00:00:00"/>
    <d v="2016-01-20T00:00:00"/>
    <n v="0"/>
    <n v="0"/>
    <n v="0"/>
    <n v="0"/>
    <n v="1"/>
    <n v="1"/>
    <n v="0"/>
    <n v="0"/>
    <n v="0"/>
    <n v="1"/>
    <n v="0"/>
    <n v="1"/>
    <n v="0"/>
    <n v="0"/>
    <n v="0"/>
    <n v="0"/>
    <n v="0"/>
    <d v="2016-01-18T00:00:00"/>
    <d v="2016-01-04T00:00:00"/>
    <d v="2016-01-06T00:00:00"/>
    <d v="2016-01-01T00:00:00"/>
    <d v="2016-01-01T00:00:00"/>
    <n v="1"/>
    <n v="0"/>
    <n v="0"/>
    <n v="0"/>
    <n v="0"/>
    <n v="10058.789473684201"/>
    <x v="0"/>
    <n v="31"/>
    <n v="191117"/>
    <n v="2.61373399540595"/>
    <n v="0.61290322580645096"/>
    <x v="10"/>
    <n v="2.6079927673726999"/>
    <n v="5.7412280332541097E-3"/>
    <n v="10080.9328648888"/>
    <x v="11"/>
    <x v="11"/>
    <n v="2016"/>
    <n v="13.6688528065828"/>
    <n v="13.0296990848537"/>
    <n v="-0.63915372172906204"/>
    <n v="131063"/>
    <n v="182180.39474393401"/>
    <n v="4.9053605733078098E-2"/>
    <n v="19.2567420053843"/>
    <n v="0.98666742248961303"/>
    <n v="184642.15052752793"/>
    <n v="3.5067017222087271E-2"/>
  </r>
  <r>
    <d v="2016-01-20T00:00:00"/>
    <n v="3743"/>
    <x v="11"/>
    <d v="2016-01-01T00:00:00"/>
    <n v="2"/>
    <n v="1"/>
    <d v="2016-01-19T00:00:00"/>
    <d v="2016-01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37211237095601102"/>
    <n v="0.61290322580645096"/>
    <x v="11"/>
    <n v="0.77921942877682804"/>
    <n v="-0.40710705782081702"/>
    <n v="4803.5249915104596"/>
    <x v="12"/>
    <x v="11"/>
    <n v="2016"/>
    <n v="14.4480722353596"/>
    <n v="13.4018114558097"/>
    <n v="-1.0462607795498799"/>
    <n v="134806"/>
    <n v="177277.214446058"/>
    <n v="7.8068609083163903E-2"/>
    <n v="19.2567420053843"/>
    <n v="0.98666742248961303"/>
    <n v="179672.71484320809"/>
    <n v="6.3695175791042002E-2"/>
  </r>
  <r>
    <d v="2016-01-21T00:00:00"/>
    <n v="9811"/>
    <x v="12"/>
    <d v="2016-01-01T00:00:00"/>
    <n v="3"/>
    <n v="2"/>
    <d v="2016-01-20T00:00:00"/>
    <d v="2016-01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97536587535384001"/>
    <n v="0.61290322580645096"/>
    <x v="12"/>
    <n v="0.324213956603292"/>
    <n v="0.65115191875054801"/>
    <n v="30260.8811254992"/>
    <x v="13"/>
    <x v="11"/>
    <n v="2016"/>
    <n v="14.7722861919629"/>
    <n v="14.377177331163599"/>
    <n v="-0.395108860799332"/>
    <n v="144617"/>
    <n v="186005.26447253101"/>
    <n v="2.7481671241746899E-2"/>
    <n v="19.2567420053843"/>
    <n v="0.98666742248961303"/>
    <n v="188518.70471530713"/>
    <n v="1.3782692219409753E-2"/>
  </r>
  <r>
    <d v="2016-01-22T00:00:00"/>
    <n v="6000"/>
    <x v="13"/>
    <d v="2016-01-01T00:00:00"/>
    <n v="4"/>
    <n v="3"/>
    <d v="2016-01-21T00:00:00"/>
    <d v="2016-01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59649324759178901"/>
    <n v="0.61290322580645096"/>
    <x v="13"/>
    <n v="0.68322019843619197"/>
    <n v="-8.6726950844402906E-2"/>
    <n v="8781.9417718229997"/>
    <x v="14"/>
    <x v="11"/>
    <n v="2016"/>
    <n v="15.455506390399099"/>
    <n v="14.973670578755399"/>
    <n v="-0.48183581164373501"/>
    <n v="150617"/>
    <n v="185158.79892344901"/>
    <n v="3.2178870845960897E-2"/>
    <n v="19.2567420053843"/>
    <n v="0.98666742248961303"/>
    <n v="187660.80109977382"/>
    <n v="1.8417266045819725E-2"/>
  </r>
  <r>
    <d v="2016-01-25T00:00:00"/>
    <n v="15104"/>
    <x v="14"/>
    <d v="2016-01-01T00:00:00"/>
    <n v="0"/>
    <n v="4"/>
    <d v="2016-01-22T00:00:00"/>
    <d v="2016-01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1.5015723352710599"/>
    <n v="0.61290322580645096"/>
    <x v="14"/>
    <n v="1.5951663900209101"/>
    <n v="-9.3594054749851399E-2"/>
    <n v="9468.6047138956801"/>
    <x v="15"/>
    <x v="11"/>
    <n v="2016"/>
    <n v="17.050672780420001"/>
    <n v="16.475242914026399"/>
    <n v="-0.57542986639358396"/>
    <n v="165721"/>
    <n v="184667.14132334801"/>
    <n v="3.4926942770821402E-2"/>
    <n v="19.2567420053843"/>
    <n v="0.98666742248961303"/>
    <n v="187162.49985976709"/>
    <n v="2.1128699088737601E-2"/>
  </r>
  <r>
    <d v="2016-01-26T00:00:00"/>
    <n v="2368"/>
    <x v="15"/>
    <d v="2016-01-01T00:00:00"/>
    <n v="1"/>
    <n v="0"/>
    <d v="2016-01-25T00:00:00"/>
    <d v="2016-01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23541600171622601"/>
    <n v="0.61290322580645096"/>
    <x v="15"/>
    <n v="0.195610457057937"/>
    <n v="3.9805544658289102E-2"/>
    <n v="12105.692280544199"/>
    <x v="16"/>
    <x v="11"/>
    <n v="2016"/>
    <n v="17.246283237478"/>
    <n v="16.710658915742702"/>
    <n v="-0.53562432173529795"/>
    <n v="168089"/>
    <n v="185181.407264596"/>
    <n v="3.2052854674132499E-2"/>
    <n v="19.2567420053843"/>
    <n v="0.98666742248961303"/>
    <n v="187683.71494149146"/>
    <n v="1.829292999437282E-2"/>
  </r>
  <r>
    <d v="2016-01-27T00:00:00"/>
    <n v="9978"/>
    <x v="16"/>
    <d v="2016-01-01T00:00:00"/>
    <n v="2"/>
    <n v="1"/>
    <d v="2016-01-26T00:00:00"/>
    <d v="2016-01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99196827074514504"/>
    <n v="0.61290322580645096"/>
    <x v="16"/>
    <n v="0.77921942877682804"/>
    <n v="0.212748841968317"/>
    <n v="12805.1221921697"/>
    <x v="17"/>
    <x v="11"/>
    <n v="2016"/>
    <n v="18.025502666254798"/>
    <n v="17.702627186487799"/>
    <n v="-0.322875479766981"/>
    <n v="178067"/>
    <n v="187693.68392337501"/>
    <n v="1.8238845362649098E-2"/>
    <n v="19.2567420053843"/>
    <n v="0.98666742248961303"/>
    <n v="190229.93933434741"/>
    <n v="4.6630970327625754E-3"/>
  </r>
  <r>
    <d v="2016-01-28T00:00:00"/>
    <n v="2994"/>
    <x v="17"/>
    <d v="2016-01-01T00:00:00"/>
    <n v="3"/>
    <n v="2"/>
    <d v="2016-01-27T00:00:00"/>
    <d v="2016-01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29765013054830203"/>
    <n v="0.61290322580645096"/>
    <x v="17"/>
    <n v="0.324213956603292"/>
    <n v="-2.6563826054989699E-2"/>
    <n v="9234.6425532305202"/>
    <x v="18"/>
    <x v="11"/>
    <n v="2016"/>
    <n v="18.3497166228581"/>
    <n v="18.000277317036101"/>
    <n v="-0.34943930582197003"/>
    <n v="181061"/>
    <n v="187477.50010017099"/>
    <n v="1.9412995681530501E-2"/>
    <n v="19.2567420053843"/>
    <n v="0.98666742248961303"/>
    <n v="190010.83427596925"/>
    <n v="5.8215929015088541E-3"/>
  </r>
  <r>
    <d v="2016-01-29T00:00:00"/>
    <n v="10056"/>
    <x v="18"/>
    <d v="2016-01-01T00:00:00"/>
    <n v="4"/>
    <n v="3"/>
    <d v="2016-01-28T00:00:00"/>
    <d v="2016-02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99972268296383804"/>
    <n v="0.61290322580645096"/>
    <x v="18"/>
    <n v="0.90702538252617904"/>
    <n v="9.2697300437659405E-2"/>
    <n v="11086.7900653372"/>
    <x v="20"/>
    <x v="11"/>
    <n v="2016"/>
    <n v="19.2567420053843"/>
    <n v="19"/>
    <n v="-0.25674200538431002"/>
    <n v="191117"/>
    <n v="188568.91778394699"/>
    <n v="1.35127371254899E-2"/>
    <n v="19.2567420053843"/>
    <n v="0.98666742248961303"/>
    <n v="191117.00000000012"/>
    <n v="0"/>
  </r>
  <r>
    <d v="2016-02-01T00:00:00"/>
    <n v="33335"/>
    <x v="0"/>
    <d v="2016-02-01T00:00:00"/>
    <n v="0"/>
    <n v="4"/>
    <d v="2016-01-29T00:00:00"/>
    <d v="2016-02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1"/>
    <n v="0"/>
    <n v="0"/>
    <n v="0"/>
    <n v="10367.200000000001"/>
    <x v="3"/>
    <n v="29"/>
    <n v="207344"/>
    <n v="3.2154294312832699"/>
    <n v="0.68965517241379304"/>
    <x v="20"/>
    <n v="3.3106266835838198"/>
    <n v="-9.5197252300543198E-2"/>
    <n v="10069.090594024299"/>
    <x v="0"/>
    <x v="0"/>
    <n v="2016"/>
    <n v="3.3106266835838198"/>
    <n v="3.2154294312832699"/>
    <n v="-9.5197252300543295E-2"/>
    <n v="33335"/>
    <n v="201381.81188048699"/>
    <n v="2.9606388302090701E-2"/>
    <n v="20.943800593025699"/>
    <n v="0.95493651742749996"/>
    <n v="210885.02555435782"/>
    <n v="-1.6791261233695787E-2"/>
  </r>
  <r>
    <d v="2016-02-02T00:00:00"/>
    <n v="6213"/>
    <x v="1"/>
    <d v="2016-02-01T00:00:00"/>
    <n v="1"/>
    <n v="0"/>
    <d v="2016-02-01T00:00:00"/>
    <d v="2016-02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59929392700053996"/>
    <n v="0.68965517241379304"/>
    <x v="0"/>
    <n v="0.523042611472188"/>
    <n v="7.6251315528351807E-2"/>
    <n v="11878.5733011551"/>
    <x v="21"/>
    <x v="0"/>
    <n v="2016"/>
    <n v="3.8336692950560001"/>
    <n v="3.81472335828381"/>
    <n v="-1.8945936772191301E-2"/>
    <n v="39548"/>
    <n v="206319.309028569"/>
    <n v="4.9665296779774996E-3"/>
    <n v="20.943800593025699"/>
    <n v="0.95493651742749996"/>
    <n v="216055.52333926145"/>
    <n v="-4.0320762018114076E-2"/>
  </r>
  <r>
    <d v="2016-02-03T00:00:00"/>
    <n v="9454"/>
    <x v="2"/>
    <d v="2016-02-01T00:00:00"/>
    <n v="2"/>
    <n v="1"/>
    <d v="2016-02-02T00:00:00"/>
    <d v="2016-02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1"/>
    <n v="0"/>
    <n v="1"/>
    <n v="10367.200000000001"/>
    <x v="3"/>
    <n v="29"/>
    <n v="207344"/>
    <n v="0.91191449957558401"/>
    <n v="0.68965517241379304"/>
    <x v="1"/>
    <n v="0.99596262966611104"/>
    <n v="-8.4048130090527501E-2"/>
    <n v="9492.3240274279906"/>
    <x v="22"/>
    <x v="0"/>
    <n v="2016"/>
    <n v="4.8296319247221202"/>
    <n v="4.7266378578593997"/>
    <n v="-0.102994066862718"/>
    <n v="49002"/>
    <n v="202922.296207156"/>
    <n v="2.1790132851295201E-2"/>
    <n v="20.943800593025699"/>
    <n v="0.95493651742749996"/>
    <n v="212498.20538207906"/>
    <n v="-2.4255288993201729E-2"/>
  </r>
  <r>
    <d v="2016-02-04T00:00:00"/>
    <n v="2446"/>
    <x v="3"/>
    <d v="2016-02-01T00:00:00"/>
    <n v="3"/>
    <n v="2"/>
    <d v="2016-02-03T00:00:00"/>
    <d v="2016-02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23593641484682401"/>
    <n v="0.68965517241379304"/>
    <x v="2"/>
    <n v="0.41378420592954401"/>
    <n v="-0.177847791082719"/>
    <n v="5911.2937732971004"/>
    <x v="1"/>
    <x v="0"/>
    <n v="2016"/>
    <n v="5.24341613065166"/>
    <n v="4.9625742727062203"/>
    <n v="-0.28084185794543698"/>
    <n v="51448"/>
    <n v="196238.47780933499"/>
    <n v="5.6591970721737397E-2"/>
    <n v="20.943800593025699"/>
    <n v="0.95493651742749996"/>
    <n v="205498.97739588187"/>
    <n v="8.9782568628737902E-3"/>
  </r>
  <r>
    <d v="2016-02-05T00:00:00"/>
    <n v="6727"/>
    <x v="4"/>
    <d v="2016-02-01T00:00:00"/>
    <n v="4"/>
    <n v="3"/>
    <d v="2016-02-04T00:00:00"/>
    <d v="2016-02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1"/>
    <n v="0"/>
    <n v="10367.200000000001"/>
    <x v="3"/>
    <n v="29"/>
    <n v="207344"/>
    <n v="0.64887336985878497"/>
    <n v="0.68965517241379304"/>
    <x v="3"/>
    <n v="0.88315619074174501"/>
    <n v="-0.23428282088296001"/>
    <n v="7616.9992018627199"/>
    <x v="2"/>
    <x v="0"/>
    <n v="2016"/>
    <n v="6.12657232139341"/>
    <n v="5.6114476425650102"/>
    <n v="-0.51512467882839896"/>
    <n v="58175"/>
    <n v="189910.43261452499"/>
    <n v="9.1798892485599901E-2"/>
    <n v="20.943800593025699"/>
    <n v="0.95493651742749996"/>
    <n v="198872.31156069358"/>
    <n v="4.2598632121400026E-2"/>
  </r>
  <r>
    <d v="2016-02-08T00:00:00"/>
    <n v="16248"/>
    <x v="5"/>
    <d v="2016-02-01T00:00:00"/>
    <n v="0"/>
    <n v="4"/>
    <d v="2016-02-05T00:00:00"/>
    <d v="2016-02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1.5672505594567401"/>
    <n v="0.68965517241379304"/>
    <x v="4"/>
    <n v="1.6847366393471599"/>
    <n v="-0.117486079890419"/>
    <n v="9644.2373368789995"/>
    <x v="5"/>
    <x v="0"/>
    <n v="2016"/>
    <n v="7.8113089607405701"/>
    <n v="7.17869820202176"/>
    <n v="-0.632610758718819"/>
    <n v="74423"/>
    <n v="190551.93021821999"/>
    <n v="8.81233255551339E-2"/>
    <n v="20.943800593025699"/>
    <n v="0.95493651742749996"/>
    <n v="199544.08145532853"/>
    <n v="3.9088699037248098E-2"/>
  </r>
  <r>
    <d v="2016-02-09T00:00:00"/>
    <n v="1768"/>
    <x v="6"/>
    <d v="2016-02-01T00:00:00"/>
    <n v="1"/>
    <n v="0"/>
    <d v="2016-02-08T00:00:00"/>
    <d v="2016-02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17053785014275699"/>
    <n v="0.68965517241379304"/>
    <x v="5"/>
    <n v="0.28518070638418802"/>
    <n v="-0.11464285624143"/>
    <n v="6199.5778831482103"/>
    <x v="23"/>
    <x v="0"/>
    <n v="2016"/>
    <n v="8.0964896671247608"/>
    <n v="7.3492360521645104"/>
    <n v="-0.747253614960249"/>
    <n v="76191"/>
    <n v="188207.49023954899"/>
    <n v="0.101677726726462"/>
    <n v="20.943800593025699"/>
    <n v="0.95493651742749996"/>
    <n v="197089.00728454848"/>
    <n v="5.203229168761192E-2"/>
  </r>
  <r>
    <d v="2016-02-10T00:00:00"/>
    <n v="7351"/>
    <x v="7"/>
    <d v="2016-02-01T00:00:00"/>
    <n v="2"/>
    <n v="1"/>
    <d v="2016-02-09T00:00:00"/>
    <d v="2016-02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70906319932093498"/>
    <n v="0.68965517241379304"/>
    <x v="6"/>
    <n v="0.86878967810307905"/>
    <n v="-0.15972647878214399"/>
    <n v="8461.19628866932"/>
    <x v="24"/>
    <x v="0"/>
    <n v="2016"/>
    <n v="8.9652793452278399"/>
    <n v="8.0582992514854492"/>
    <n v="-0.90698009374239397"/>
    <n v="83542"/>
    <n v="186367.86826830701"/>
    <n v="0.11255229738151"/>
    <n v="20.943800593025699"/>
    <n v="0.95493651742749996"/>
    <n v="195162.57349793598"/>
    <n v="6.2416816317462764E-2"/>
  </r>
  <r>
    <d v="2016-02-11T00:00:00"/>
    <n v="3374"/>
    <x v="8"/>
    <d v="2016-02-01T00:00:00"/>
    <n v="3"/>
    <n v="2"/>
    <d v="2016-02-10T00:00:00"/>
    <d v="2016-02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32544949455976502"/>
    <n v="0.68965517241379304"/>
    <x v="7"/>
    <n v="0.41378420592954401"/>
    <n v="-8.8334711369778607E-2"/>
    <n v="8154.0086635749803"/>
    <x v="6"/>
    <x v="0"/>
    <n v="2016"/>
    <n v="9.3790635511573903"/>
    <n v="8.3837487460452191"/>
    <n v="-0.99531480511217296"/>
    <n v="86916"/>
    <n v="185340.465017479"/>
    <n v="0.118719541253151"/>
    <n v="20.943800593025699"/>
    <n v="0.95493651742749996"/>
    <n v="194086.68705723723"/>
    <n v="6.8306142702374562E-2"/>
  </r>
  <r>
    <d v="2016-02-12T00:00:00"/>
    <n v="9449"/>
    <x v="9"/>
    <d v="2016-02-01T00:00:00"/>
    <n v="4"/>
    <n v="3"/>
    <d v="2016-02-11T00:00:00"/>
    <d v="2016-02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1"/>
    <n v="0"/>
    <n v="0"/>
    <n v="0"/>
    <n v="0"/>
    <n v="10367.200000000001"/>
    <x v="3"/>
    <n v="29"/>
    <n v="207344"/>
    <n v="0.91143220927540702"/>
    <n v="0.68965517241379304"/>
    <x v="8"/>
    <n v="0.87798619241073494"/>
    <n v="3.3446016864671101E-2"/>
    <n v="10762.1282449275"/>
    <x v="7"/>
    <x v="0"/>
    <n v="2016"/>
    <n v="10.2570497435681"/>
    <n v="9.2951809553206193"/>
    <n v="-0.9618687882475"/>
    <n v="96365"/>
    <n v="187900.03443324901"/>
    <n v="0.103480372557665"/>
    <n v="20.943800593025699"/>
    <n v="0.95493651742749996"/>
    <n v="196767.04262963243"/>
    <n v="5.3753704019815052E-2"/>
  </r>
  <r>
    <d v="2016-02-16T00:00:00"/>
    <n v="30170"/>
    <x v="10"/>
    <d v="2016-02-01T00:00:00"/>
    <n v="1"/>
    <n v="4"/>
    <d v="2016-02-12T00:00:00"/>
    <d v="2016-02-17T00:00:00"/>
    <n v="0"/>
    <n v="0"/>
    <n v="0"/>
    <n v="0"/>
    <n v="1"/>
    <n v="1"/>
    <n v="0"/>
    <n v="0"/>
    <n v="0"/>
    <n v="1"/>
    <n v="0"/>
    <n v="1"/>
    <n v="0"/>
    <n v="0"/>
    <n v="0"/>
    <n v="0"/>
    <n v="0"/>
    <d v="2016-02-15T00:00:00"/>
    <d v="2016-02-01T00:00:00"/>
    <d v="2016-02-03T00:00:00"/>
    <d v="2016-02-05T00:00:00"/>
    <d v="2016-02-03T00:00:00"/>
    <n v="1"/>
    <n v="0"/>
    <n v="0"/>
    <n v="0"/>
    <n v="0"/>
    <n v="10367.200000000001"/>
    <x v="3"/>
    <n v="29"/>
    <n v="207344"/>
    <n v="2.91013967127093"/>
    <n v="0.68965517241379304"/>
    <x v="9"/>
    <n v="2.6975630166989499"/>
    <n v="0.212576654571978"/>
    <n v="11184.168752772801"/>
    <x v="25"/>
    <x v="0"/>
    <n v="2016"/>
    <n v="12.954612760267"/>
    <n v="12.205320626591501"/>
    <n v="-0.74929213367552205"/>
    <n v="126535"/>
    <n v="195351.265748512"/>
    <n v="6.1390614519625901E-2"/>
    <n v="20.943800593025699"/>
    <n v="0.95493651742749996"/>
    <n v="204569.897771602"/>
    <n v="1.3560657059599412E-2"/>
  </r>
  <r>
    <d v="2016-02-17T00:00:00"/>
    <n v="4707"/>
    <x v="11"/>
    <d v="2016-02-01T00:00:00"/>
    <n v="2"/>
    <n v="1"/>
    <d v="2016-02-16T00:00:00"/>
    <d v="2016-02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45402808858708199"/>
    <n v="0.68965517241379304"/>
    <x v="10"/>
    <n v="0.86878967810307905"/>
    <n v="-0.41476158951599701"/>
    <n v="5417.8820474447703"/>
    <x v="26"/>
    <x v="0"/>
    <n v="2016"/>
    <n v="13.823402438370101"/>
    <n v="12.6593487151786"/>
    <n v="-1.16405372319152"/>
    <n v="131242"/>
    <n v="189883.78669452001"/>
    <n v="9.1952101911515399E-2"/>
    <n v="20.943800593025699"/>
    <n v="0.95493651742749996"/>
    <n v="198844.40821893481"/>
    <n v="4.2744937397016569E-2"/>
  </r>
  <r>
    <d v="2016-02-18T00:00:00"/>
    <n v="8984"/>
    <x v="12"/>
    <d v="2016-02-01T00:00:00"/>
    <n v="3"/>
    <n v="2"/>
    <d v="2016-02-17T00:00:00"/>
    <d v="2016-02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86657921135890104"/>
    <n v="0.68965517241379304"/>
    <x v="11"/>
    <n v="0.41378420592954401"/>
    <n v="0.45279500542935602"/>
    <n v="21711.8001877764"/>
    <x v="19"/>
    <x v="0"/>
    <n v="2016"/>
    <n v="14.237186644299699"/>
    <n v="13.5259279265375"/>
    <n v="-0.71125871776216298"/>
    <n v="140226"/>
    <n v="196985.547079476"/>
    <n v="5.2584837182718398E-2"/>
    <n v="20.943800593025699"/>
    <n v="0.95493651742749996"/>
    <n v="206281.30088703244"/>
    <n v="5.1516987162569805E-3"/>
  </r>
  <r>
    <d v="2016-02-19T00:00:00"/>
    <n v="6352"/>
    <x v="13"/>
    <d v="2016-02-01T00:00:00"/>
    <n v="4"/>
    <n v="3"/>
    <d v="2016-02-18T00:00:00"/>
    <d v="2016-02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61270159734547402"/>
    <n v="0.68965517241379304"/>
    <x v="12"/>
    <n v="0.77279044776244299"/>
    <n v="-0.16008885041696899"/>
    <n v="8219.5632960937"/>
    <x v="11"/>
    <x v="0"/>
    <n v="2016"/>
    <n v="15.009977092062099"/>
    <n v="14.138629523883001"/>
    <n v="-0.87134756817913395"/>
    <n v="146578"/>
    <n v="195307.42665492199"/>
    <n v="6.1628856368804899E-2"/>
    <n v="20.943800593025699"/>
    <n v="0.95493651742749996"/>
    <n v="204523.98990988577"/>
    <n v="1.3788162901362977E-2"/>
  </r>
  <r>
    <d v="2016-02-22T00:00:00"/>
    <n v="17118"/>
    <x v="14"/>
    <d v="2016-02-01T00:00:00"/>
    <n v="0"/>
    <n v="4"/>
    <d v="2016-02-19T00:00:00"/>
    <d v="2016-02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1.6511690716876299"/>
    <n v="0.68965517241379304"/>
    <x v="13"/>
    <n v="1.6847366393471599"/>
    <n v="-3.3567567659537098E-2"/>
    <n v="10160.6385236764"/>
    <x v="14"/>
    <x v="0"/>
    <n v="2016"/>
    <n v="16.694713731409301"/>
    <n v="15.7897985955706"/>
    <n v="-0.90491513583867"/>
    <n v="163696"/>
    <n v="196105.18950321799"/>
    <n v="5.7310112625028602E-2"/>
    <n v="20.943800593025699"/>
    <n v="0.95493651742749996"/>
    <n v="205359.39921064622"/>
    <n v="9.6640367910216796E-3"/>
  </r>
  <r>
    <d v="2016-02-23T00:00:00"/>
    <n v="2163"/>
    <x v="15"/>
    <d v="2016-02-01T00:00:00"/>
    <n v="1"/>
    <n v="0"/>
    <d v="2016-02-22T00:00:00"/>
    <d v="2016-02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208638783856779"/>
    <n v="0.68965517241379304"/>
    <x v="14"/>
    <n v="0.28518070638418802"/>
    <n v="-7.6541922527409406E-2"/>
    <n v="7584.6645708425203"/>
    <x v="27"/>
    <x v="0"/>
    <n v="2016"/>
    <n v="16.979894437793501"/>
    <n v="15.998437379427401"/>
    <n v="-0.98145705836607999"/>
    <n v="165859"/>
    <n v="195359.28283609799"/>
    <n v="6.1347057533765501E-2"/>
    <n v="20.943800593025699"/>
    <n v="0.95493651742749996"/>
    <n v="204578.29318578832"/>
    <n v="1.3519062903218249E-2"/>
  </r>
  <r>
    <d v="2016-02-24T00:00:00"/>
    <n v="7484"/>
    <x v="16"/>
    <d v="2016-02-01T00:00:00"/>
    <n v="2"/>
    <n v="1"/>
    <d v="2016-02-23T00:00:00"/>
    <d v="2016-02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72189212130565605"/>
    <n v="0.68965517241379304"/>
    <x v="15"/>
    <n v="0.86878967810307905"/>
    <n v="-0.146897556797423"/>
    <n v="8614.2828219835701"/>
    <x v="28"/>
    <x v="0"/>
    <n v="2016"/>
    <n v="17.8486841158965"/>
    <n v="16.720329500733001"/>
    <n v="-1.1283546151635"/>
    <n v="173343"/>
    <n v="194236.16763503"/>
    <n v="6.7483993967585004E-2"/>
    <n v="20.943800593025699"/>
    <n v="0.95493651742749996"/>
    <n v="203402.1781450811"/>
    <n v="1.9379447608999012E-2"/>
  </r>
  <r>
    <d v="2016-02-25T00:00:00"/>
    <n v="3069"/>
    <x v="17"/>
    <d v="2016-02-01T00:00:00"/>
    <n v="3"/>
    <n v="2"/>
    <d v="2016-02-24T00:00:00"/>
    <d v="2016-02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296029786248938"/>
    <n v="0.68965517241379304"/>
    <x v="16"/>
    <n v="0.41378420592954401"/>
    <n v="-0.117754419680605"/>
    <n v="7416.9094808866703"/>
    <x v="15"/>
    <x v="0"/>
    <n v="2016"/>
    <n v="18.262468321826098"/>
    <n v="17.016359286981999"/>
    <n v="-1.2461090348441"/>
    <n v="176412"/>
    <n v="193196.22834243401"/>
    <n v="7.3230061367910396E-2"/>
    <n v="20.943800593025699"/>
    <n v="0.95493651742749996"/>
    <n v="202313.16408643121"/>
    <n v="2.4866577201172912E-2"/>
  </r>
  <r>
    <d v="2016-02-26T00:00:00"/>
    <n v="9579"/>
    <x v="18"/>
    <d v="2016-02-01T00:00:00"/>
    <n v="4"/>
    <n v="3"/>
    <d v="2016-02-25T00:00:00"/>
    <d v="2016-02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92397175708002099"/>
    <n v="0.68965517241379304"/>
    <x v="17"/>
    <n v="0.77279044776244299"/>
    <n v="0.15118130931757701"/>
    <n v="12395.339548690399"/>
    <x v="16"/>
    <x v="0"/>
    <n v="2016"/>
    <n v="19.035258769588498"/>
    <n v="17.940331044061999"/>
    <n v="-1.0949277255265299"/>
    <n v="185991"/>
    <n v="195417.359176798"/>
    <n v="6.10316344128407E-2"/>
    <n v="20.943800593025699"/>
    <n v="0.95493651742749996"/>
    <n v="204639.11015072887"/>
    <n v="1.3217853846602567E-2"/>
  </r>
  <r>
    <d v="2016-02-29T00:00:00"/>
    <n v="21353"/>
    <x v="19"/>
    <d v="2016-02-01T00:00:00"/>
    <n v="0"/>
    <n v="4"/>
    <d v="2016-02-26T00:00:00"/>
    <d v="2016-03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2.05966895593795"/>
    <n v="0.68965517241379304"/>
    <x v="18"/>
    <n v="1.9085418234371501"/>
    <n v="0.15112713250080301"/>
    <n v="11188.122648286801"/>
    <x v="20"/>
    <x v="0"/>
    <n v="2016"/>
    <n v="20.943800593025699"/>
    <n v="20"/>
    <n v="-0.94380059302572705"/>
    <n v="207344"/>
    <n v="198000.35726948699"/>
    <n v="4.7190029651286297E-2"/>
    <n v="20.943800593025699"/>
    <n v="0.95493651742749996"/>
    <n v="207344.00000000032"/>
    <n v="-1.5543122344752192E-15"/>
  </r>
  <r>
    <d v="2016-03-01T00:00:00"/>
    <n v="20626"/>
    <x v="0"/>
    <d v="2016-03-01T00:00:00"/>
    <n v="1"/>
    <n v="0"/>
    <d v="2016-02-29T00:00:00"/>
    <d v="2016-03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2.1894551261341899"/>
    <n v="0.74193548387096697"/>
    <x v="22"/>
    <n v="1.9720823697271199"/>
    <n v="0.21737275640706299"/>
    <n v="10458.9951802337"/>
    <x v="0"/>
    <x v="1"/>
    <n v="2016"/>
    <n v="1.9720823697271199"/>
    <n v="2.1894551261341899"/>
    <n v="0.21737275640706299"/>
    <n v="20626"/>
    <n v="240556.88914537599"/>
    <n v="-9.9281667759442402E-2"/>
    <n v="22.825529898873601"/>
    <n v="1.0076436385879901"/>
    <n v="238732.107198602"/>
    <n v="-9.2396902358222732E-2"/>
  </r>
  <r>
    <d v="2016-03-02T00:00:00"/>
    <n v="11922"/>
    <x v="1"/>
    <d v="2016-03-01T00:00:00"/>
    <n v="2"/>
    <n v="1"/>
    <d v="2016-03-01T00:00:00"/>
    <d v="2016-03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1"/>
    <n v="0"/>
    <n v="1"/>
    <n v="9420.6086956521704"/>
    <x v="5"/>
    <n v="31"/>
    <n v="216674"/>
    <n v="1.2655233207491401"/>
    <n v="0.74193548387096697"/>
    <x v="21"/>
    <n v="1.2948361538603901"/>
    <n v="-2.93128331112548E-2"/>
    <n v="9207.3425386339295"/>
    <x v="21"/>
    <x v="1"/>
    <n v="2016"/>
    <n v="3.26691852358752"/>
    <n v="3.45497844688333"/>
    <n v="0.18805992329580801"/>
    <n v="32548"/>
    <n v="229146.82279187301"/>
    <n v="-5.4431576401135898E-2"/>
    <n v="22.825529898873601"/>
    <n v="1.0076436385879901"/>
    <n v="227408.59368990528"/>
    <n v="-4.7203993110933151E-2"/>
  </r>
  <r>
    <d v="2016-03-03T00:00:00"/>
    <n v="3869"/>
    <x v="2"/>
    <d v="2016-03-01T00:00:00"/>
    <n v="3"/>
    <n v="2"/>
    <d v="2016-03-02T00:00:00"/>
    <d v="2016-03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41069533031189698"/>
    <n v="0.74193548387096697"/>
    <x v="19"/>
    <n v="0.47479582503583101"/>
    <n v="-6.4100494723934004E-2"/>
    <n v="8148.7658399439797"/>
    <x v="22"/>
    <x v="1"/>
    <n v="2016"/>
    <n v="3.7417143486233502"/>
    <n v="3.8656737771952301"/>
    <n v="0.123959428571874"/>
    <n v="36417"/>
    <n v="223852.203017091"/>
    <n v="-3.2066707051988698E-2"/>
    <n v="22.825529898873601"/>
    <n v="1.0076436385879901"/>
    <n v="222154.13708240719"/>
    <n v="-2.4668174783413321E-2"/>
  </r>
  <r>
    <d v="2016-03-04T00:00:00"/>
    <n v="9894"/>
    <x v="3"/>
    <d v="2016-03-01T00:00:00"/>
    <n v="4"/>
    <n v="3"/>
    <d v="2016-03-03T00:00:00"/>
    <d v="2016-03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1"/>
    <n v="0"/>
    <n v="9420.6086956521704"/>
    <x v="5"/>
    <n v="31"/>
    <n v="216674"/>
    <n v="1.0502506069025299"/>
    <n v="0.74193548387096697"/>
    <x v="20"/>
    <n v="0.94416780984803295"/>
    <n v="0.10608279705450201"/>
    <n v="10479.0693950818"/>
    <x v="1"/>
    <x v="1"/>
    <n v="2016"/>
    <n v="4.6858821584713901"/>
    <n v="4.9159243840977602"/>
    <n v="0.23004222562637699"/>
    <n v="46311"/>
    <n v="227311.09404327601"/>
    <n v="-4.6795314096068401E-2"/>
    <n v="22.825529898873601"/>
    <n v="1.0076436385879901"/>
    <n v="225586.79014915126"/>
    <n v="-3.9509361976640567E-2"/>
  </r>
  <r>
    <d v="2016-03-07T00:00:00"/>
    <n v="17934"/>
    <x v="4"/>
    <d v="2016-03-01T00:00:00"/>
    <n v="0"/>
    <n v="4"/>
    <d v="2016-03-04T00:00:00"/>
    <d v="2016-03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1"/>
    <n v="0"/>
    <n v="0"/>
    <n v="0"/>
    <n v="9420.6086956521704"/>
    <x v="5"/>
    <n v="31"/>
    <n v="216674"/>
    <n v="1.9036986440458901"/>
    <n v="0.74193548387096697"/>
    <x v="0"/>
    <n v="1.7457482584534501"/>
    <n v="0.15795038559243901"/>
    <n v="10272.9588376548"/>
    <x v="4"/>
    <x v="1"/>
    <n v="2016"/>
    <n v="6.4316304169248397"/>
    <n v="6.8196230281436598"/>
    <n v="0.38799261121881601"/>
    <n v="64245"/>
    <n v="229745.01086250201"/>
    <n v="-5.6893556963137498E-2"/>
    <n v="22.825529898873601"/>
    <n v="1.0076436385879901"/>
    <n v="228002.24411126549"/>
    <n v="-4.9684792162559943E-2"/>
  </r>
  <r>
    <d v="2016-03-08T00:00:00"/>
    <n v="2780"/>
    <x v="5"/>
    <d v="2016-03-01T00:00:00"/>
    <n v="1"/>
    <n v="0"/>
    <d v="2016-03-07T00:00:00"/>
    <d v="2016-03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29509770438539001"/>
    <n v="0.74193548387096697"/>
    <x v="1"/>
    <n v="0.34619232549047502"/>
    <n v="-5.1094621105085801E-2"/>
    <n v="8030.2184517272899"/>
    <x v="5"/>
    <x v="1"/>
    <n v="2016"/>
    <n v="6.7778227424153199"/>
    <n v="7.11472073252905"/>
    <n v="0.33689799011373001"/>
    <n v="67025"/>
    <n v="227443.982911044"/>
    <n v="-4.7352243718211798E-2"/>
    <n v="22.825529898873601"/>
    <n v="1.0076436385879901"/>
    <n v="225718.67096760686"/>
    <n v="-4.007054856753467E-2"/>
  </r>
  <r>
    <d v="2016-03-09T00:00:00"/>
    <n v="7681"/>
    <x v="6"/>
    <d v="2016-03-01T00:00:00"/>
    <n v="2"/>
    <n v="1"/>
    <d v="2016-03-08T00:00:00"/>
    <d v="2016-03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81534009618136005"/>
    <n v="0.74193548387096697"/>
    <x v="2"/>
    <n v="0.92980129720936699"/>
    <n v="-0.114461201028007"/>
    <n v="8260.9048009000908"/>
    <x v="23"/>
    <x v="1"/>
    <n v="2016"/>
    <n v="7.7076240396246902"/>
    <n v="7.9300608287104097"/>
    <n v="0.22243678908572301"/>
    <n v="74706"/>
    <n v="222927.06431535599"/>
    <n v="-2.8049821292719601E-2"/>
    <n v="22.825529898873601"/>
    <n v="1.0076436385879901"/>
    <n v="221236.01616514326"/>
    <n v="-2.062058540114875E-2"/>
  </r>
  <r>
    <d v="2016-03-10T00:00:00"/>
    <n v="2856"/>
    <x v="7"/>
    <d v="2016-03-01T00:00:00"/>
    <n v="3"/>
    <n v="2"/>
    <d v="2016-03-09T00:00:00"/>
    <d v="2016-03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30316512364196901"/>
    <n v="0.74193548387096697"/>
    <x v="3"/>
    <n v="0.47479582503583101"/>
    <n v="-0.171630701393862"/>
    <n v="6015.2171721064797"/>
    <x v="24"/>
    <x v="1"/>
    <n v="2016"/>
    <n v="8.1824198646605204"/>
    <n v="8.2332259523523792"/>
    <n v="5.0806087691860499E-2"/>
    <n v="77562"/>
    <n v="218019.367070698"/>
    <n v="-6.1708603633480099E-3"/>
    <n v="22.825529898873601"/>
    <n v="1.0076436385879901"/>
    <n v="216365.54702633675"/>
    <n v="1.4256103982475121E-3"/>
  </r>
  <r>
    <d v="2016-03-11T00:00:00"/>
    <n v="10072"/>
    <x v="8"/>
    <d v="2016-03-01T00:00:00"/>
    <n v="4"/>
    <n v="3"/>
    <d v="2016-03-10T00:00:00"/>
    <d v="2016-03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1.0691453520034699"/>
    <n v="0.74193548387096697"/>
    <x v="4"/>
    <n v="0.83380206686873004"/>
    <n v="0.23534328513473901"/>
    <n v="12079.6054605914"/>
    <x v="6"/>
    <x v="1"/>
    <n v="2016"/>
    <n v="9.01622193152925"/>
    <n v="9.3023713043558498"/>
    <n v="0.28614937282660102"/>
    <n v="87634"/>
    <n v="223550.61968379599"/>
    <n v="-3.0760906382290999E-2"/>
    <n v="22.825529898873601"/>
    <n v="1.0076436385879901"/>
    <n v="221854.84145670556"/>
    <n v="-2.3352393045326436E-2"/>
  </r>
  <r>
    <d v="2016-03-14T00:00:00"/>
    <n v="23121"/>
    <x v="9"/>
    <d v="2016-03-01T00:00:00"/>
    <n v="0"/>
    <n v="4"/>
    <d v="2016-03-11T00:00:00"/>
    <d v="2016-03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2.4543000083074098"/>
    <n v="0.74193548387096697"/>
    <x v="5"/>
    <n v="1.7457482584534501"/>
    <n v="0.70855174985395597"/>
    <n v="13244.1776115433"/>
    <x v="9"/>
    <x v="1"/>
    <n v="2016"/>
    <n v="10.7619701899827"/>
    <n v="11.756671312663199"/>
    <n v="0.99470112268055599"/>
    <n v="110755"/>
    <n v="236700.61847700499"/>
    <n v="-8.4607377056561101E-2"/>
    <n v="22.825529898873601"/>
    <n v="1.0076436385879901"/>
    <n v="234905.0888751639"/>
    <n v="-7.7610446680669742E-2"/>
  </r>
  <r>
    <d v="2016-03-15T00:00:00"/>
    <n v="6969"/>
    <x v="10"/>
    <d v="2016-03-01T00:00:00"/>
    <n v="1"/>
    <n v="0"/>
    <d v="2016-03-14T00:00:00"/>
    <d v="2016-03-16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73976111577761905"/>
    <n v="0.74193548387096697"/>
    <x v="6"/>
    <n v="0.49072344834743797"/>
    <n v="0.24903766743018099"/>
    <n v="14201.4815543639"/>
    <x v="10"/>
    <x v="1"/>
    <n v="2016"/>
    <n v="11.252693638330101"/>
    <n v="12.4964324284408"/>
    <n v="1.24373879011073"/>
    <n v="117724"/>
    <n v="240622.56442998699"/>
    <n v="-9.9527508929675601E-2"/>
    <n v="22.825529898873601"/>
    <n v="1.0076436385879901"/>
    <n v="238797.2842930583"/>
    <n v="-9.2644622649510677E-2"/>
  </r>
  <r>
    <d v="2016-03-16T00:00:00"/>
    <n v="22964"/>
    <x v="11"/>
    <d v="2016-03-01T00:00:00"/>
    <n v="2"/>
    <n v="1"/>
    <d v="2016-03-15T00:00:00"/>
    <d v="2016-03-17T00:00:00"/>
    <n v="0"/>
    <n v="0"/>
    <n v="0"/>
    <n v="0"/>
    <n v="0"/>
    <n v="0"/>
    <n v="1"/>
    <n v="0"/>
    <n v="0"/>
    <n v="1"/>
    <n v="0"/>
    <n v="0"/>
    <n v="0"/>
    <n v="0"/>
    <n v="1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2.4376344185273702"/>
    <n v="0.74193548387096697"/>
    <x v="7"/>
    <n v="2.1083599606536398"/>
    <n v="0.329274457873724"/>
    <n v="10891.878250657201"/>
    <x v="25"/>
    <x v="1"/>
    <n v="2016"/>
    <n v="13.3610535989837"/>
    <n v="14.9340668469682"/>
    <n v="1.5730132479844601"/>
    <n v="140688"/>
    <n v="242183.29610219499"/>
    <n v="-0.105330534817031"/>
    <n v="22.825529898873601"/>
    <n v="1.0076436385879901"/>
    <n v="240346.17679080335"/>
    <n v="-9.8492004769468622E-2"/>
  </r>
  <r>
    <d v="2016-03-17T00:00:00"/>
    <n v="3009"/>
    <x v="12"/>
    <d v="2016-03-01T00:00:00"/>
    <n v="3"/>
    <n v="2"/>
    <d v="2016-03-16T00:00:00"/>
    <d v="2016-03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31940611240850297"/>
    <n v="0.74193548387096697"/>
    <x v="8"/>
    <n v="0.47479582503583101"/>
    <n v="-0.15538971262732801"/>
    <n v="6337.46094918362"/>
    <x v="26"/>
    <x v="1"/>
    <n v="2016"/>
    <n v="13.835849424019599"/>
    <n v="15.253472959376699"/>
    <n v="1.41762353535713"/>
    <n v="143697"/>
    <n v="238874.455677605"/>
    <n v="-9.2937755167794497E-2"/>
    <n v="22.825529898873601"/>
    <n v="1.0076436385879901"/>
    <n v="237062.43609332014"/>
    <n v="-8.6004499191488004E-2"/>
  </r>
  <r>
    <d v="2016-03-18T00:00:00"/>
    <n v="8605"/>
    <x v="13"/>
    <d v="2016-03-01T00:00:00"/>
    <n v="4"/>
    <n v="3"/>
    <d v="2016-03-17T00:00:00"/>
    <d v="2016-03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91342293030082"/>
    <n v="0.74193548387096697"/>
    <x v="9"/>
    <n v="0.83380206686873004"/>
    <n v="7.9620863432089503E-2"/>
    <n v="10320.195094160999"/>
    <x v="19"/>
    <x v="1"/>
    <n v="2016"/>
    <n v="14.669651490888301"/>
    <n v="16.166895889677502"/>
    <n v="1.4972443987892201"/>
    <n v="152302"/>
    <n v="238788.631221113"/>
    <n v="-9.2611742477119605E-2"/>
    <n v="22.825529898873601"/>
    <n v="1.0076436385879901"/>
    <n v="236977.26267168103"/>
    <n v="-8.5675994577632086E-2"/>
  </r>
  <r>
    <d v="2016-03-21T00:00:00"/>
    <n v="14475"/>
    <x v="14"/>
    <d v="2016-03-01T00:00:00"/>
    <n v="0"/>
    <n v="4"/>
    <d v="2016-03-18T00:00:00"/>
    <d v="2016-03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1"/>
    <n v="0"/>
    <n v="0"/>
    <n v="0"/>
    <n v="0"/>
    <n v="9420.6086956521704"/>
    <x v="5"/>
    <n v="31"/>
    <n v="216674"/>
    <n v="1.5365249176181699"/>
    <n v="0.74193548387096697"/>
    <x v="10"/>
    <n v="1.8509440031017399"/>
    <n v="-0.314419085483573"/>
    <n v="7820.3338273568997"/>
    <x v="13"/>
    <x v="1"/>
    <n v="2016"/>
    <n v="16.520595493990101"/>
    <n v="17.7034208072957"/>
    <n v="1.1828253133056399"/>
    <n v="166777"/>
    <n v="232187.21149582099"/>
    <n v="-6.6813376136785604E-2"/>
    <n v="22.825529898873601"/>
    <n v="1.0076436385879901"/>
    <n v="230425.91904930345"/>
    <n v="-5.9680434848828789E-2"/>
  </r>
  <r>
    <d v="2016-03-22T00:00:00"/>
    <n v="1940"/>
    <x v="15"/>
    <d v="2016-03-01T00:00:00"/>
    <n v="1"/>
    <n v="0"/>
    <d v="2016-03-21T00:00:00"/>
    <d v="2016-03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20593149154951601"/>
    <n v="0.74193548387096697"/>
    <x v="11"/>
    <n v="0.34619232549047502"/>
    <n v="-0.14026083394095901"/>
    <n v="5603.8215094787502"/>
    <x v="14"/>
    <x v="1"/>
    <n v="2016"/>
    <n v="16.8667878194805"/>
    <n v="17.909352298845199"/>
    <n v="1.04256447936469"/>
    <n v="168717"/>
    <n v="230066.983798667"/>
    <n v="-5.82134106230024E-2"/>
    <n v="22.825529898873601"/>
    <n v="1.0076436385879901"/>
    <n v="228321.77467131254"/>
    <n v="-5.1014734306793263E-2"/>
  </r>
  <r>
    <d v="2016-03-23T00:00:00"/>
    <n v="7361"/>
    <x v="16"/>
    <d v="2016-03-01T00:00:00"/>
    <n v="2"/>
    <n v="1"/>
    <d v="2016-03-22T00:00:00"/>
    <d v="2016-03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78137201510102705"/>
    <n v="0.74193548387096697"/>
    <x v="12"/>
    <n v="0.92980129720936699"/>
    <n v="-0.148429282108339"/>
    <n v="7916.74524663788"/>
    <x v="27"/>
    <x v="1"/>
    <n v="2016"/>
    <n v="17.796589116689901"/>
    <n v="18.690724313946198"/>
    <n v="0.89413519725635004"/>
    <n v="176078"/>
    <n v="227560.12252943599"/>
    <n v="-4.7838445543235499E-2"/>
    <n v="22.825529898873601"/>
    <n v="1.0076436385879901"/>
    <n v="225833.92959073983"/>
    <n v="-4.0560466743591705E-2"/>
  </r>
  <r>
    <d v="2016-03-24T00:00:00"/>
    <n v="2616"/>
    <x v="17"/>
    <d v="2016-03-01T00:00:00"/>
    <n v="3"/>
    <n v="2"/>
    <d v="2016-03-23T00:00:00"/>
    <d v="2016-03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27768906283171901"/>
    <n v="0.74193548387096697"/>
    <x v="13"/>
    <n v="0.47479582503583101"/>
    <n v="-0.197106762204112"/>
    <n v="5509.7367374756795"/>
    <x v="28"/>
    <x v="1"/>
    <n v="2016"/>
    <n v="18.271384941725699"/>
    <n v="18.968413376777999"/>
    <n v="0.69702843505223899"/>
    <n v="178694"/>
    <n v="224939.817813931"/>
    <n v="-3.6746796962236802E-2"/>
    <n v="22.825529898873601"/>
    <n v="1.0076436385879901"/>
    <n v="223233.50160691727"/>
    <n v="-2.9384037609496594E-2"/>
  </r>
  <r>
    <d v="2016-03-25T00:00:00"/>
    <n v="8571"/>
    <x v="18"/>
    <d v="2016-03-01T00:00:00"/>
    <n v="4"/>
    <n v="3"/>
    <d v="2016-03-24T00:00:00"/>
    <d v="2016-03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90981382168603497"/>
    <n v="0.74193548387096697"/>
    <x v="14"/>
    <n v="0.83380206686873004"/>
    <n v="7.6011754817304197E-2"/>
    <n v="10279.4180304537"/>
    <x v="15"/>
    <x v="1"/>
    <n v="2016"/>
    <n v="19.105187008594498"/>
    <n v="19.878227198464"/>
    <n v="0.77304018986954404"/>
    <n v="187265"/>
    <n v="225441.132717645"/>
    <n v="-3.8888789334758901E-2"/>
    <n v="22.825529898873601"/>
    <n v="1.0076436385879901"/>
    <n v="223731.01370793793"/>
    <n v="-3.1542402597568686E-2"/>
  </r>
  <r>
    <d v="2016-03-28T00:00:00"/>
    <n v="15009"/>
    <x v="19"/>
    <d v="2016-03-01T00:00:00"/>
    <n v="0"/>
    <n v="4"/>
    <d v="2016-03-25T00:00:00"/>
    <d v="2016-03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1.59320915292097"/>
    <n v="0.74193548387096697"/>
    <x v="15"/>
    <n v="1.7457482584534501"/>
    <n v="-0.15253910553247599"/>
    <n v="8597.4595290711404"/>
    <x v="18"/>
    <x v="1"/>
    <n v="2016"/>
    <n v="20.850935267047898"/>
    <n v="21.471436351385002"/>
    <n v="0.62050108433706797"/>
    <n v="202274"/>
    <n v="223121.981839938"/>
    <n v="-2.8898908958973402E-2"/>
    <n v="22.825529898873601"/>
    <n v="1.0076436385879901"/>
    <n v="221429.45511232456"/>
    <n v="-2.1476163186655794E-2"/>
  </r>
  <r>
    <d v="2016-03-29T00:00:00"/>
    <n v="1773"/>
    <x v="20"/>
    <d v="2016-03-01T00:00:00"/>
    <n v="1"/>
    <n v="0"/>
    <d v="2016-03-28T00:00:00"/>
    <d v="2016-03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188204399235718"/>
    <n v="0.74193548387096697"/>
    <x v="16"/>
    <n v="0.34619232549047502"/>
    <n v="-0.15798792625475699"/>
    <n v="5121.4306888174397"/>
    <x v="20"/>
    <x v="1"/>
    <n v="2016"/>
    <n v="21.197127592538401"/>
    <n v="21.659640750620699"/>
    <n v="0.46251315808230897"/>
    <n v="204047"/>
    <n v="221401.74320845201"/>
    <n v="-2.1353685566970999E-2"/>
    <n v="22.825529898873601"/>
    <n v="1.0076436385879901"/>
    <n v="219722.2656203169"/>
    <n v="-1.3873266833978271E-2"/>
  </r>
  <r>
    <d v="2016-03-30T00:00:00"/>
    <n v="7511"/>
    <x v="21"/>
    <d v="2016-03-01T00:00:00"/>
    <n v="2"/>
    <n v="1"/>
    <d v="2016-03-29T00:00:00"/>
    <d v="2016-03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79729455310743302"/>
    <n v="0.74193548387096697"/>
    <x v="17"/>
    <n v="0.92980129720936699"/>
    <n v="-0.132506744101933"/>
    <n v="8078.0700376982904"/>
    <x v="29"/>
    <x v="1"/>
    <n v="2016"/>
    <n v="22.126928889747798"/>
    <n v="22.456935303728098"/>
    <n v="0.330006413980374"/>
    <n v="211558"/>
    <n v="219905.528880445"/>
    <n v="-1.46950779132176E-2"/>
    <n v="22.825529898873601"/>
    <n v="1.0076436385879901"/>
    <n v="218237.40106035795"/>
    <n v="-7.163763189818928E-3"/>
  </r>
  <r>
    <d v="2016-03-31T00:00:00"/>
    <n v="5116"/>
    <x v="22"/>
    <d v="2016-03-01T00:00:00"/>
    <n v="3"/>
    <n v="2"/>
    <d v="2016-03-30T00:00:00"/>
    <d v="2016-04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54306469627181797"/>
    <n v="0.74193548387096697"/>
    <x v="18"/>
    <n v="0.69860100912581802"/>
    <n v="-0.15553631285399999"/>
    <n v="7323.2072859468199"/>
    <x v="30"/>
    <x v="1"/>
    <n v="2016"/>
    <n v="22.825529898873601"/>
    <n v="23"/>
    <n v="0.17447010112637401"/>
    <n v="216674"/>
    <n v="218330.17774741401"/>
    <n v="-7.5856565707119704E-3"/>
    <n v="22.825529898873601"/>
    <n v="1.0076436385879901"/>
    <n v="216674.00000000044"/>
    <n v="-1.9984014443252818E-15"/>
  </r>
  <r>
    <d v="2016-04-01T00:00:00"/>
    <n v="20563"/>
    <x v="0"/>
    <d v="2016-04-01T00:00:00"/>
    <n v="4"/>
    <n v="3"/>
    <d v="2016-03-31T00:00:00"/>
    <d v="2016-04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1"/>
    <n v="1"/>
    <n v="8683.4285714285706"/>
    <x v="1"/>
    <n v="30"/>
    <n v="182352"/>
    <n v="2.3680738352197901"/>
    <n v="0.7"/>
    <x v="19"/>
    <n v="2.5211187468441101"/>
    <n v="-0.15304491162431599"/>
    <n v="8156.2996688435896"/>
    <x v="0"/>
    <x v="2"/>
    <n v="2016"/>
    <n v="2.5211187468441101"/>
    <n v="2.3680738352197901"/>
    <n v="-0.15304491162431599"/>
    <n v="20563"/>
    <n v="171282.29304571499"/>
    <n v="6.4628437402633299E-2"/>
    <n v="20.312214224309699"/>
    <n v="1.03386069918793"/>
    <n v="165672.50615121864"/>
    <n v="0.1006775006684395"/>
  </r>
  <r>
    <d v="2016-04-04T00:00:00"/>
    <n v="18501"/>
    <x v="1"/>
    <d v="2016-04-01T00:00:00"/>
    <n v="0"/>
    <n v="4"/>
    <d v="2016-04-01T00:00:00"/>
    <d v="2016-04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1"/>
    <n v="0"/>
    <n v="0"/>
    <n v="0"/>
    <n v="8683.4285714285706"/>
    <x v="1"/>
    <n v="30"/>
    <n v="182352"/>
    <n v="2.1306100289549801"/>
    <n v="0.7"/>
    <x v="20"/>
    <n v="1.93467105630087"/>
    <n v="0.19593897265410901"/>
    <n v="9562.8659661524998"/>
    <x v="1"/>
    <x v="2"/>
    <n v="2016"/>
    <n v="4.4557898031449898"/>
    <n v="4.4986838641747804"/>
    <n v="4.2894061029792298E-2"/>
    <n v="39064"/>
    <n v="184107.42791793801"/>
    <n v="-9.5348022499154306E-3"/>
    <n v="20.312214224309699"/>
    <n v="1.03386069918793"/>
    <n v="178077.59600742112"/>
    <n v="2.4003041867213692E-2"/>
  </r>
  <r>
    <d v="2016-04-05T00:00:00"/>
    <n v="2337"/>
    <x v="2"/>
    <d v="2016-04-01T00:00:00"/>
    <n v="1"/>
    <n v="0"/>
    <d v="2016-04-04T00:00:00"/>
    <d v="2016-04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269133324559094"/>
    <n v="0.7"/>
    <x v="0"/>
    <n v="0.29725321824989998"/>
    <n v="-2.81198936908062E-2"/>
    <n v="7861.9838458242803"/>
    <x v="2"/>
    <x v="2"/>
    <n v="2016"/>
    <n v="4.7530430213948902"/>
    <n v="4.7678171887338703"/>
    <n v="1.47741673389871E-2"/>
    <n v="41401"/>
    <n v="182918.815606438"/>
    <n v="-3.0987277309828501E-3"/>
    <n v="20.312214224309699"/>
    <n v="1.03386069918793"/>
    <n v="176927.91277404787"/>
    <n v="3.0657046369382934E-2"/>
  </r>
  <r>
    <d v="2016-04-06T00:00:00"/>
    <n v="10328"/>
    <x v="3"/>
    <d v="2016-04-01T00:00:00"/>
    <n v="2"/>
    <n v="1"/>
    <d v="2016-04-05T00:00:00"/>
    <d v="2016-04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1"/>
    <n v="0"/>
    <n v="0"/>
    <n v="8683.4285714285706"/>
    <x v="1"/>
    <n v="30"/>
    <n v="182352"/>
    <n v="1.18939194524874"/>
    <n v="0.7"/>
    <x v="1"/>
    <n v="1.0080351415318201"/>
    <n v="0.181356803716925"/>
    <n v="10245.6745548626"/>
    <x v="3"/>
    <x v="2"/>
    <n v="2016"/>
    <n v="5.7610781629267098"/>
    <n v="5.9572091339826203"/>
    <n v="0.19613097105591201"/>
    <n v="51729"/>
    <n v="188560.01763533399"/>
    <n v="-3.2923297914302103E-2"/>
    <n v="20.312214224309699"/>
    <n v="1.03386069918793"/>
    <n v="182384.35582612164"/>
    <n v="-1.7740461332382829E-4"/>
  </r>
  <r>
    <d v="2016-04-07T00:00:00"/>
    <n v="2311"/>
    <x v="4"/>
    <d v="2016-04-01T00:00:00"/>
    <n v="3"/>
    <n v="2"/>
    <d v="2016-04-06T00:00:00"/>
    <d v="2016-04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26613911555672498"/>
    <n v="0.7"/>
    <x v="2"/>
    <n v="0.42585671779525602"/>
    <n v="-0.15971760223852999"/>
    <n v="5426.7078654165598"/>
    <x v="4"/>
    <x v="2"/>
    <n v="2016"/>
    <n v="6.18693488072197"/>
    <n v="6.2233482495393497"/>
    <n v="3.6413368817381497E-2"/>
    <n v="54040"/>
    <n v="183425.23751721901"/>
    <n v="-5.8510896959809103E-3"/>
    <n v="20.312214224309699"/>
    <n v="1.03386069918793"/>
    <n v="177417.74850450893"/>
    <n v="2.7811487503831556E-2"/>
  </r>
  <r>
    <d v="2016-04-08T00:00:00"/>
    <n v="8608"/>
    <x v="5"/>
    <d v="2016-04-01T00:00:00"/>
    <n v="4"/>
    <n v="3"/>
    <d v="2016-04-07T00:00:00"/>
    <d v="2016-04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99131350355356596"/>
    <n v="0.7"/>
    <x v="3"/>
    <n v="0.784862959628155"/>
    <n v="0.20645054392541101"/>
    <n v="10967.519736283901"/>
    <x v="5"/>
    <x v="2"/>
    <n v="2016"/>
    <n v="6.9717978403501197"/>
    <n v="7.21466175309292"/>
    <n v="0.24286391274279201"/>
    <n v="62648"/>
    <n v="188704.26683713601"/>
    <n v="-3.3662550103430097E-2"/>
    <n v="20.312214224309699"/>
    <n v="1.03386069918793"/>
    <n v="182523.88062082109"/>
    <n v="-9.4168839845210073E-4"/>
  </r>
  <r>
    <d v="2016-04-11T00:00:00"/>
    <n v="15358"/>
    <x v="6"/>
    <d v="2016-04-01T00:00:00"/>
    <n v="0"/>
    <n v="4"/>
    <d v="2016-04-08T00:00:00"/>
    <d v="2016-04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1.76865622532245"/>
    <n v="0.7"/>
    <x v="4"/>
    <n v="1.69680915121287"/>
    <n v="7.1847074109574E-2"/>
    <n v="9051.1063009190493"/>
    <x v="6"/>
    <x v="2"/>
    <n v="2016"/>
    <n v="8.6686069915629993"/>
    <n v="8.9833179784153696"/>
    <n v="0.31471098685236598"/>
    <n v="78006"/>
    <n v="188972.23067031999"/>
    <n v="-3.5032822795378699E-2"/>
    <n v="20.312214224309699"/>
    <n v="1.03386069918793"/>
    <n v="182783.06818196454"/>
    <n v="-2.358359481827943E-3"/>
  </r>
  <r>
    <d v="2016-04-12T00:00:00"/>
    <n v="1940"/>
    <x v="7"/>
    <d v="2016-04-01T00:00:00"/>
    <n v="1"/>
    <n v="0"/>
    <d v="2016-04-11T00:00:00"/>
    <d v="2016-04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22341405633061301"/>
    <n v="0.7"/>
    <x v="5"/>
    <n v="0.29725321824989998"/>
    <n v="-7.3839161919287299E-2"/>
    <n v="6526.4221912276898"/>
    <x v="7"/>
    <x v="2"/>
    <n v="2016"/>
    <n v="8.9658602098129005"/>
    <n v="9.2067320347459791"/>
    <n v="0.24087182493307799"/>
    <n v="79946"/>
    <n v="187250.967638612"/>
    <n v="-2.6162575822130298E-2"/>
    <n v="20.312214224309699"/>
    <n v="1.03386069918793"/>
    <n v="181118.17944689575"/>
    <n v="6.8122402559043227E-3"/>
  </r>
  <r>
    <d v="2016-04-13T00:00:00"/>
    <n v="7322"/>
    <x v="8"/>
    <d v="2016-04-01T00:00:00"/>
    <n v="2"/>
    <n v="1"/>
    <d v="2016-04-12T00:00:00"/>
    <d v="2016-04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84321531982100495"/>
    <n v="0.7"/>
    <x v="6"/>
    <n v="0.88086218996879195"/>
    <n v="-3.76468701477864E-2"/>
    <n v="8312.3104651130598"/>
    <x v="8"/>
    <x v="2"/>
    <n v="2016"/>
    <n v="9.8467223997816902"/>
    <n v="10.0499473545669"/>
    <n v="0.20322495478529301"/>
    <n v="87268"/>
    <n v="186115.53424524501"/>
    <n v="-2.0221494463146601E-2"/>
    <n v="20.312214224309699"/>
    <n v="1.03386069918793"/>
    <n v="180019.93343149111"/>
    <n v="1.2954490783635197E-2"/>
  </r>
  <r>
    <d v="2016-04-14T00:00:00"/>
    <n v="2797"/>
    <x v="9"/>
    <d v="2016-04-01T00:00:00"/>
    <n v="3"/>
    <n v="2"/>
    <d v="2016-04-13T00:00:00"/>
    <d v="2016-04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32210779152408497"/>
    <n v="0.7"/>
    <x v="7"/>
    <n v="0.42585671779525602"/>
    <n v="-0.10374892627116999"/>
    <n v="6567.9367804284402"/>
    <x v="9"/>
    <x v="2"/>
    <n v="2016"/>
    <n v="10.2725791175769"/>
    <n v="10.372055146091"/>
    <n v="9.9476028514121795E-2"/>
    <n v="90065"/>
    <n v="184117.83237218001"/>
    <n v="-9.5907731990423298E-3"/>
    <n v="20.312214224309699"/>
    <n v="1.03386069918793"/>
    <n v="178087.65969806333"/>
    <n v="2.3945175702609456E-2"/>
  </r>
  <r>
    <d v="2016-04-15T00:00:00"/>
    <n v="7854"/>
    <x v="10"/>
    <d v="2016-04-01T00:00:00"/>
    <n v="4"/>
    <n v="3"/>
    <d v="2016-04-14T00:00:00"/>
    <d v="2016-04-18T00:00:00"/>
    <n v="0"/>
    <n v="0"/>
    <n v="0"/>
    <n v="0"/>
    <n v="0"/>
    <n v="0"/>
    <n v="0"/>
    <n v="0"/>
    <n v="1"/>
    <n v="1"/>
    <n v="0"/>
    <n v="1"/>
    <n v="0"/>
    <n v="0"/>
    <n v="0"/>
    <n v="1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90448144248486395"/>
    <n v="0.7"/>
    <x v="8"/>
    <n v="0.973613123992357"/>
    <n v="-6.9131681507493298E-2"/>
    <n v="8066.8592138468803"/>
    <x v="10"/>
    <x v="2"/>
    <n v="2016"/>
    <n v="11.2461922415693"/>
    <n v="11.276536588575899"/>
    <n v="3.0344347006629101E-2"/>
    <n v="97919"/>
    <n v="182844.02007634999"/>
    <n v="-2.6909279075428799E-3"/>
    <n v="20.312214224309699"/>
    <n v="1.03386069918793"/>
    <n v="176855.56692499301"/>
    <n v="3.1078654579972165E-2"/>
  </r>
  <r>
    <d v="2016-04-18T00:00:00"/>
    <n v="25511"/>
    <x v="11"/>
    <d v="2016-04-01T00:00:00"/>
    <n v="0"/>
    <n v="4"/>
    <d v="2016-04-15T00:00:00"/>
    <d v="2016-04-19T00:00:00"/>
    <n v="0"/>
    <n v="0"/>
    <n v="0"/>
    <n v="0"/>
    <n v="1"/>
    <n v="0"/>
    <n v="0"/>
    <n v="0"/>
    <n v="0"/>
    <n v="1"/>
    <n v="0"/>
    <n v="0"/>
    <n v="0"/>
    <n v="0"/>
    <n v="0"/>
    <n v="1"/>
    <n v="1"/>
    <d v="2016-04-18T00:00:00"/>
    <d v="2016-04-04T00:00:00"/>
    <d v="2016-04-06T00:00:00"/>
    <d v="2016-04-01T00:00:00"/>
    <d v="2016-04-01T00:00:00"/>
    <n v="1"/>
    <n v="0"/>
    <n v="0"/>
    <n v="0"/>
    <n v="0"/>
    <n v="8683.4285714285706"/>
    <x v="1"/>
    <n v="30"/>
    <n v="182352"/>
    <n v="2.93789484074756"/>
    <n v="0.7"/>
    <x v="9"/>
    <n v="2.3677374761533199"/>
    <n v="0.57015736459424204"/>
    <n v="10774.4208371638"/>
    <x v="19"/>
    <x v="2"/>
    <n v="2016"/>
    <n v="13.6139297177226"/>
    <n v="14.214431429323501"/>
    <n v="0.60050171160087196"/>
    <n v="123430"/>
    <n v="190395.42980934301"/>
    <n v="-4.2245918493937898E-2"/>
    <n v="20.312214224309699"/>
    <n v="1.03386069918793"/>
    <n v="184159.65512461672"/>
    <n v="-9.815695644051492E-3"/>
  </r>
  <r>
    <d v="2016-04-19T00:00:00"/>
    <n v="1857"/>
    <x v="12"/>
    <d v="2016-04-01T00:00:00"/>
    <n v="1"/>
    <n v="0"/>
    <d v="2016-04-18T00:00:00"/>
    <d v="2016-04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21385561989997301"/>
    <n v="0.7"/>
    <x v="10"/>
    <n v="0.29725321824989998"/>
    <n v="-8.3397598349926896E-2"/>
    <n v="6247.1989737679496"/>
    <x v="11"/>
    <x v="2"/>
    <n v="2016"/>
    <n v="13.9111829359725"/>
    <n v="14.4282870492234"/>
    <n v="0.51710411325094396"/>
    <n v="125287"/>
    <n v="189130.357361378"/>
    <n v="-3.5839605317442999E-2"/>
    <n v="20.312214224309699"/>
    <n v="1.03386069918793"/>
    <n v="182936.01595450539"/>
    <n v="-3.1924602241837352E-3"/>
  </r>
  <r>
    <d v="2016-04-20T00:00:00"/>
    <n v="9446"/>
    <x v="13"/>
    <d v="2016-04-01T00:00:00"/>
    <n v="2"/>
    <n v="1"/>
    <d v="2016-04-19T00:00:00"/>
    <d v="2016-04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1.0878191629376099"/>
    <n v="0.7"/>
    <x v="11"/>
    <n v="0.88086218996879195"/>
    <n v="0.20695697296882301"/>
    <n v="10723.584355839601"/>
    <x v="12"/>
    <x v="2"/>
    <n v="2016"/>
    <n v="14.7920451259413"/>
    <n v="15.516106212161"/>
    <n v="0.72406108621976795"/>
    <n v="134733"/>
    <n v="191278.01300700399"/>
    <n v="-4.66651282428234E-2"/>
    <n v="20.312214224309699"/>
    <n v="1.03386069918793"/>
    <n v="185013.3322189812"/>
    <n v="-1.4384542924891774E-2"/>
  </r>
  <r>
    <d v="2016-04-21T00:00:00"/>
    <n v="3339"/>
    <x v="14"/>
    <d v="2016-04-01T00:00:00"/>
    <n v="3"/>
    <n v="2"/>
    <d v="2016-04-20T00:00:00"/>
    <d v="2016-04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38452553303500903"/>
    <n v="0.7"/>
    <x v="12"/>
    <n v="0.42585671779525602"/>
    <n v="-4.13311847602469E-2"/>
    <n v="7840.66532350753"/>
    <x v="13"/>
    <x v="2"/>
    <n v="2016"/>
    <n v="15.217901843736501"/>
    <n v="15.900631745196099"/>
    <n v="0.68272990145952195"/>
    <n v="138072"/>
    <n v="190532.96767013799"/>
    <n v="-4.2937281511835998E-2"/>
    <n v="20.312214224309699"/>
    <n v="1.03386069918793"/>
    <n v="184292.68838616062"/>
    <n v="-1.0530468697131146E-2"/>
  </r>
  <r>
    <d v="2016-04-22T00:00:00"/>
    <n v="7285"/>
    <x v="15"/>
    <d v="2016-04-01T00:00:00"/>
    <n v="4"/>
    <n v="3"/>
    <d v="2016-04-21T00:00:00"/>
    <d v="2016-04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83895433008686504"/>
    <n v="0.7"/>
    <x v="13"/>
    <n v="0.784862959628155"/>
    <n v="5.4091370458709098E-2"/>
    <n v="9281.8751485627599"/>
    <x v="14"/>
    <x v="2"/>
    <n v="2016"/>
    <n v="16.002764803364698"/>
    <n v="16.739586075282901"/>
    <n v="0.73682127191823099"/>
    <n v="145357"/>
    <n v="190748.10118800099"/>
    <n v="-4.4016696028475202E-2"/>
    <n v="20.312214224309699"/>
    <n v="1.03386069918793"/>
    <n v="184500.77591481051"/>
    <n v="-1.1646432944014684E-2"/>
  </r>
  <r>
    <d v="2016-04-25T00:00:00"/>
    <n v="15486"/>
    <x v="16"/>
    <d v="2016-04-01T00:00:00"/>
    <n v="0"/>
    <n v="4"/>
    <d v="2016-04-22T00:00:00"/>
    <d v="2016-04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1.78339694656488"/>
    <n v="0.7"/>
    <x v="14"/>
    <n v="1.69680915121287"/>
    <n v="8.65877953520061E-2"/>
    <n v="9126.5420091178803"/>
    <x v="15"/>
    <x v="2"/>
    <n v="2016"/>
    <n v="17.699573954577598"/>
    <n v="18.5229830218478"/>
    <n v="0.82340906727023699"/>
    <n v="160843"/>
    <n v="190835.271440329"/>
    <n v="-4.4453372672156703E-2"/>
    <n v="20.312214224309699"/>
    <n v="1.03386069918793"/>
    <n v="184585.09119287092"/>
    <n v="-1.2097895764168642E-2"/>
  </r>
  <r>
    <d v="2016-04-26T00:00:00"/>
    <n v="2704"/>
    <x v="17"/>
    <d v="2016-04-01T00:00:00"/>
    <n v="1"/>
    <n v="0"/>
    <d v="2016-04-25T00:00:00"/>
    <d v="2016-04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31139773624638001"/>
    <n v="0.7"/>
    <x v="15"/>
    <n v="0.29725321824989998"/>
    <n v="1.414451799648E-2"/>
    <n v="9096.6214459173498"/>
    <x v="16"/>
    <x v="2"/>
    <n v="2016"/>
    <n v="17.996827172827501"/>
    <n v="18.834380758094198"/>
    <n v="0.83755358526671397"/>
    <n v="163547"/>
    <n v="190838.47208276499"/>
    <n v="-4.4469398597390401E-2"/>
    <n v="20.312214224309699"/>
    <n v="1.03386069918793"/>
    <n v="184588.18700881483"/>
    <n v="-1.2114464338435882E-2"/>
  </r>
  <r>
    <d v="2016-04-27T00:00:00"/>
    <n v="7618"/>
    <x v="18"/>
    <d v="2016-04-01T00:00:00"/>
    <n v="2"/>
    <n v="1"/>
    <d v="2016-04-26T00:00:00"/>
    <d v="2016-04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87730323769412999"/>
    <n v="0.7"/>
    <x v="16"/>
    <n v="0.88086218996879195"/>
    <n v="-3.5589522746619301E-3"/>
    <n v="8648.3448679638495"/>
    <x v="17"/>
    <x v="2"/>
    <n v="2016"/>
    <n v="18.8776893627963"/>
    <n v="19.711683995788299"/>
    <n v="0.83399463299205201"/>
    <n v="171165"/>
    <n v="190408.10190911801"/>
    <n v="-4.2309659244245401E-2"/>
    <n v="20.312214224309699"/>
    <n v="1.03386069918793"/>
    <n v="184171.91219153506"/>
    <n v="-9.881594700729357E-3"/>
  </r>
  <r>
    <d v="2016-04-28T00:00:00"/>
    <n v="2725"/>
    <x v="19"/>
    <d v="2016-04-01T00:00:00"/>
    <n v="3"/>
    <n v="2"/>
    <d v="2016-04-27T00:00:00"/>
    <d v="2016-04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313816135825217"/>
    <n v="0.7"/>
    <x v="17"/>
    <n v="0.42585671779525602"/>
    <n v="-0.11204058197003899"/>
    <n v="6398.8658300563102"/>
    <x v="18"/>
    <x v="2"/>
    <n v="2016"/>
    <n v="19.303546080591499"/>
    <n v="20.025500131613502"/>
    <n v="0.72195405102201304"/>
    <n v="173890"/>
    <n v="189171.978285975"/>
    <n v="-3.60517363500093E-2"/>
    <n v="20.312214224309699"/>
    <n v="1.03386069918793"/>
    <n v="182976.2737229164"/>
    <n v="-3.4117741618334696E-3"/>
  </r>
  <r>
    <d v="2016-04-29T00:00:00"/>
    <n v="8462"/>
    <x v="20"/>
    <d v="2016-04-01T00:00:00"/>
    <n v="4"/>
    <n v="3"/>
    <d v="2016-04-28T00:00:00"/>
    <d v="2016-05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974499868386417"/>
    <n v="0.7"/>
    <x v="18"/>
    <n v="1.00866814371814"/>
    <n v="-3.4168275331725499E-2"/>
    <n v="8389.2805108402208"/>
    <x v="20"/>
    <x v="2"/>
    <n v="2016"/>
    <n v="20.312214224309699"/>
    <n v="21"/>
    <n v="0.68778577569028998"/>
    <n v="182352"/>
    <n v="188526.56621831801"/>
    <n v="-3.2751703604299298E-2"/>
    <n v="20.312214224309699"/>
    <n v="1.03386069918793"/>
    <n v="182352.00000000137"/>
    <n v="-7.5495165674510645E-15"/>
  </r>
  <r>
    <d v="2016-05-02T00:00:00"/>
    <n v="31755"/>
    <x v="0"/>
    <d v="2016-05-01T00:00:00"/>
    <n v="0"/>
    <n v="4"/>
    <d v="2016-04-29T00:00:00"/>
    <d v="2016-05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1"/>
    <n v="0"/>
    <n v="0"/>
    <n v="0"/>
    <n v="8853.3809523809505"/>
    <x v="1"/>
    <n v="31"/>
    <n v="185921"/>
    <n v="3.58676534657193"/>
    <n v="0.67741935483870896"/>
    <x v="19"/>
    <n v="3.29634736847383"/>
    <n v="0.290417978098092"/>
    <n v="9633.3900679594008"/>
    <x v="21"/>
    <x v="3"/>
    <n v="2016"/>
    <n v="3.29634736847383"/>
    <n v="3.58676534657193"/>
    <n v="0.290417978098092"/>
    <n v="31755"/>
    <n v="202301.19142714699"/>
    <n v="-8.0969327523937401E-2"/>
    <n v="20.823919937451901"/>
    <n v="1.0084556636347399"/>
    <n v="200604.94350143391"/>
    <n v="-7.3198313287473615E-2"/>
  </r>
  <r>
    <d v="2016-05-03T00:00:00"/>
    <n v="3099"/>
    <x v="1"/>
    <d v="2016-05-01T00:00:00"/>
    <n v="1"/>
    <n v="0"/>
    <d v="2016-05-02T00:00:00"/>
    <d v="2016-05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35003576787990598"/>
    <n v="0.67741935483870896"/>
    <x v="20"/>
    <n v="0.50876329636220496"/>
    <n v="-0.15872752848229901"/>
    <n v="6091.2412946426703"/>
    <x v="22"/>
    <x v="3"/>
    <n v="2016"/>
    <n v="3.80511066483604"/>
    <n v="3.9368011144518298"/>
    <n v="0.13169044961579199"/>
    <n v="34854"/>
    <n v="192355.50933222001"/>
    <n v="-3.3451130953088097E-2"/>
    <n v="20.823919937451901"/>
    <n v="1.0084556636347399"/>
    <n v="190742.65361247552"/>
    <n v="-2.5278318829890511E-2"/>
  </r>
  <r>
    <d v="2016-05-04T00:00:00"/>
    <n v="9728"/>
    <x v="2"/>
    <d v="2016-05-01T00:00:00"/>
    <n v="2"/>
    <n v="1"/>
    <d v="2016-05-03T00:00:00"/>
    <d v="2016-05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1"/>
    <n v="0"/>
    <n v="1"/>
    <n v="8853.3809523809505"/>
    <x v="1"/>
    <n v="31"/>
    <n v="185921"/>
    <n v="1.0987892707117499"/>
    <n v="0.67741935483870896"/>
    <x v="0"/>
    <n v="0.98168331455612901"/>
    <n v="0.117105956155624"/>
    <n v="9909.5093659593604"/>
    <x v="1"/>
    <x v="3"/>
    <n v="2016"/>
    <n v="4.7867939793921703"/>
    <n v="5.0355903851635899"/>
    <n v="0.24879640577141601"/>
    <n v="44582"/>
    <n v="195584.352288936"/>
    <n v="-4.9407594093524097E-2"/>
    <n v="20.823919937451901"/>
    <n v="1.0084556636347399"/>
    <n v="193944.42348015506"/>
    <n v="-4.1369704455441858E-2"/>
  </r>
  <r>
    <d v="2016-05-05T00:00:00"/>
    <n v="2143"/>
    <x v="3"/>
    <d v="2016-05-01T00:00:00"/>
    <n v="3"/>
    <n v="2"/>
    <d v="2016-05-04T00:00:00"/>
    <d v="2016-05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242054420963742"/>
    <n v="0.67741935483870896"/>
    <x v="1"/>
    <n v="0.39950489081956198"/>
    <n v="-0.15745046985581901"/>
    <n v="5364.1395868865402"/>
    <x v="2"/>
    <x v="3"/>
    <n v="2016"/>
    <n v="5.1862988702117301"/>
    <n v="5.2776448061273298"/>
    <n v="9.1345935915597004E-2"/>
    <n v="46725"/>
    <n v="189195.61416635799"/>
    <n v="-1.7308087086411E-2"/>
    <n v="20.823919937451901"/>
    <n v="1.0084556636347399"/>
    <n v="187609.25342463519"/>
    <n v="-8.9987748142358326E-3"/>
  </r>
  <r>
    <d v="2016-05-06T00:00:00"/>
    <n v="7726"/>
    <x v="4"/>
    <d v="2016-05-01T00:00:00"/>
    <n v="4"/>
    <n v="3"/>
    <d v="2016-05-05T00:00:00"/>
    <d v="2016-05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1"/>
    <n v="0"/>
    <n v="8853.3809523809505"/>
    <x v="1"/>
    <n v="31"/>
    <n v="185921"/>
    <n v="0.87266096890614797"/>
    <n v="0.67741935483870896"/>
    <x v="2"/>
    <n v="0.86887687563176297"/>
    <n v="3.7840932743845898E-3"/>
    <n v="8891.9387967166094"/>
    <x v="3"/>
    <x v="3"/>
    <n v="2016"/>
    <n v="6.0551757458435"/>
    <n v="6.1503057750334804"/>
    <n v="9.5130029189982104E-2"/>
    <n v="54451"/>
    <n v="188841.91772384499"/>
    <n v="-1.54675283912146E-2"/>
    <n v="20.823919937451901"/>
    <n v="1.0084556636347399"/>
    <n v="187258.52264363211"/>
    <n v="-7.1426529738116695E-3"/>
  </r>
  <r>
    <d v="2016-05-09T00:00:00"/>
    <n v="14458"/>
    <x v="5"/>
    <d v="2016-05-01T00:00:00"/>
    <n v="0"/>
    <n v="4"/>
    <d v="2016-05-06T00:00:00"/>
    <d v="2016-05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1.6330484453074099"/>
    <n v="0.67741935483870896"/>
    <x v="3"/>
    <n v="1.6704573242371801"/>
    <n v="-3.7408878929769601E-2"/>
    <n v="8655.1148540129507"/>
    <x v="23"/>
    <x v="3"/>
    <n v="2016"/>
    <n v="7.7256330700806801"/>
    <n v="7.7833542203408896"/>
    <n v="5.7721150260212101E-2"/>
    <n v="68909"/>
    <n v="187310.08667809801"/>
    <n v="-7.4159737082714E-3"/>
    <n v="20.823919937451901"/>
    <n v="1.0084556636347399"/>
    <n v="185739.53564104551"/>
    <n v="9.7698294726633605E-4"/>
  </r>
  <r>
    <d v="2016-05-10T00:00:00"/>
    <n v="2004"/>
    <x v="6"/>
    <d v="2016-05-01T00:00:00"/>
    <n v="1"/>
    <n v="0"/>
    <d v="2016-05-09T00:00:00"/>
    <d v="2016-05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22635420420501101"/>
    <n v="0.67741935483870896"/>
    <x v="4"/>
    <n v="0.27090139127420598"/>
    <n v="-4.4547187069194402E-2"/>
    <n v="7397.5256848036997"/>
    <x v="24"/>
    <x v="3"/>
    <n v="2016"/>
    <n v="7.9965344613548899"/>
    <n v="8.0097084245459094"/>
    <n v="1.31739631910177E-2"/>
    <n v="70913"/>
    <n v="186227.29723691801"/>
    <n v="-1.64474940818626E-3"/>
    <n v="20.823919937451901"/>
    <n v="1.0084556636347399"/>
    <n v="184665.82513474749"/>
    <n v="6.7970067787943567E-3"/>
  </r>
  <r>
    <d v="2016-05-11T00:00:00"/>
    <n v="9260"/>
    <x v="7"/>
    <d v="2016-05-01T00:00:00"/>
    <n v="2"/>
    <n v="1"/>
    <d v="2016-05-10T00:00:00"/>
    <d v="2016-05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1.0459281092507"/>
    <n v="0.67741935483870896"/>
    <x v="5"/>
    <n v="0.85451036299309702"/>
    <n v="0.19141774625760499"/>
    <n v="10836.6152138459"/>
    <x v="6"/>
    <x v="3"/>
    <n v="2016"/>
    <n v="8.85104482434798"/>
    <n v="9.0556365337966103"/>
    <n v="0.20459170944862301"/>
    <n v="80173"/>
    <n v="190218.559888947"/>
    <n v="-2.2592747476675501E-2"/>
    <n v="20.823919937451901"/>
    <n v="1.0084556636347399"/>
    <n v="188623.62198785244"/>
    <n v="-1.4328120515183951E-2"/>
  </r>
  <r>
    <d v="2016-05-12T00:00:00"/>
    <n v="2782"/>
    <x v="8"/>
    <d v="2016-05-01T00:00:00"/>
    <n v="3"/>
    <n v="2"/>
    <d v="2016-05-11T00:00:00"/>
    <d v="2016-05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31423023757402302"/>
    <n v="0.67741935483870896"/>
    <x v="6"/>
    <n v="0.39950489081956098"/>
    <n v="-8.5274653245538498E-2"/>
    <n v="6963.6193797099204"/>
    <x v="7"/>
    <x v="3"/>
    <n v="2016"/>
    <n v="9.2505497151675495"/>
    <n v="9.3698667713706296"/>
    <n v="0.119317056203083"/>
    <n v="82955"/>
    <n v="188319.07871849599"/>
    <n v="-1.2734125160418899E-2"/>
    <n v="20.823919937451901"/>
    <n v="1.0084556636347399"/>
    <n v="186740.06752041489"/>
    <n v="-4.386137004718349E-3"/>
  </r>
  <r>
    <d v="2016-05-13T00:00:00"/>
    <n v="7020"/>
    <x v="9"/>
    <d v="2016-05-01T00:00:00"/>
    <n v="4"/>
    <n v="3"/>
    <d v="2016-05-12T00:00:00"/>
    <d v="2016-05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79291742191575998"/>
    <n v="0.67741935483870896"/>
    <x v="7"/>
    <n v="0.75851113265246095"/>
    <n v="3.4406289263298299E-2"/>
    <n v="9254.9729302608102"/>
    <x v="8"/>
    <x v="3"/>
    <n v="2016"/>
    <n v="10.009060847820001"/>
    <n v="10.162784193286299"/>
    <n v="0.153723345466382"/>
    <n v="89975"/>
    <n v="188776.45252916301"/>
    <n v="-1.51261054591647E-2"/>
    <n v="20.823919937451901"/>
    <n v="1.0084556636347399"/>
    <n v="187193.60635921592"/>
    <n v="-6.7983430842923909E-3"/>
  </r>
  <r>
    <d v="2016-05-16T00:00:00"/>
    <n v="23942"/>
    <x v="10"/>
    <d v="2016-05-01T00:00:00"/>
    <n v="0"/>
    <n v="4"/>
    <d v="2016-05-13T00:00:00"/>
    <d v="2016-05-17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6-05-16T00:00:00"/>
    <d v="2016-05-02T00:00:00"/>
    <d v="2016-05-04T00:00:00"/>
    <d v="2016-05-06T00:00:00"/>
    <d v="2016-05-04T00:00:00"/>
    <n v="1"/>
    <n v="0"/>
    <n v="0"/>
    <n v="0"/>
    <n v="0"/>
    <n v="8853.3809523809505"/>
    <x v="1"/>
    <n v="31"/>
    <n v="185921"/>
    <n v="2.7042776232916101"/>
    <n v="0.67741935483870896"/>
    <x v="8"/>
    <n v="2.6832837015889699"/>
    <n v="2.0993921702642301E-2"/>
    <n v="8922.6495080718305"/>
    <x v="25"/>
    <x v="3"/>
    <n v="2016"/>
    <n v="12.692344549408899"/>
    <n v="12.867061816578"/>
    <n v="0.174717267169024"/>
    <n v="113917"/>
    <n v="188480.30721884099"/>
    <n v="-1.35786451996303E-2"/>
    <n v="20.823919937451901"/>
    <n v="1.0084556636347399"/>
    <n v="186899.94415769412"/>
    <n v="-5.2377980213207387E-3"/>
  </r>
  <r>
    <d v="2016-05-17T00:00:00"/>
    <n v="2418"/>
    <x v="11"/>
    <d v="2016-05-01T00:00:00"/>
    <n v="1"/>
    <n v="0"/>
    <d v="2016-05-16T00:00:00"/>
    <d v="2016-05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27311600088209498"/>
    <n v="0.67741935483870896"/>
    <x v="9"/>
    <n v="0.27090139127420598"/>
    <n v="2.2146096078887001E-3"/>
    <n v="8925.7570388499698"/>
    <x v="26"/>
    <x v="3"/>
    <n v="2016"/>
    <n v="12.9632459406831"/>
    <n v="13.140177817460099"/>
    <n v="0.17693187677691299"/>
    <n v="116335"/>
    <n v="188458.58600374899"/>
    <n v="-1.34649530040463E-2"/>
    <n v="20.823919937451901"/>
    <n v="1.0084556636347399"/>
    <n v="186878.40506988324"/>
    <n v="-5.1231444827732897E-3"/>
  </r>
  <r>
    <d v="2016-05-18T00:00:00"/>
    <n v="8852"/>
    <x v="12"/>
    <d v="2016-05-01T00:00:00"/>
    <n v="2"/>
    <n v="1"/>
    <d v="2016-05-17T00:00:00"/>
    <d v="2016-05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99984401977183801"/>
    <n v="0.67741935483870896"/>
    <x v="10"/>
    <n v="0.85451036299309702"/>
    <n v="0.14533365677873999"/>
    <n v="10359.1487983762"/>
    <x v="19"/>
    <x v="3"/>
    <n v="2016"/>
    <n v="13.8177563036762"/>
    <n v="14.140021837231901"/>
    <n v="0.32226553355565601"/>
    <n v="125187"/>
    <n v="190257.15479585901"/>
    <n v="-2.2791020923822101E-2"/>
    <n v="20.823919937451901"/>
    <n v="1.0084556636347399"/>
    <n v="188661.89328554473"/>
    <n v="-1.4528070495912648E-2"/>
  </r>
  <r>
    <d v="2016-05-19T00:00:00"/>
    <n v="2229"/>
    <x v="13"/>
    <d v="2016-05-01T00:00:00"/>
    <n v="3"/>
    <n v="2"/>
    <d v="2016-05-18T00:00:00"/>
    <d v="2016-05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25176822413820898"/>
    <n v="0.67741935483870896"/>
    <x v="11"/>
    <n v="0.39950489081956198"/>
    <n v="-0.14773666668135199"/>
    <n v="5579.40603787686"/>
    <x v="11"/>
    <x v="3"/>
    <n v="2016"/>
    <n v="14.2172611944958"/>
    <n v="14.3917900613701"/>
    <n v="0.174528866874302"/>
    <n v="127416"/>
    <n v="188203.337013735"/>
    <n v="-1.2126974207521599E-2"/>
    <n v="20.823919937451901"/>
    <n v="1.0084556636347399"/>
    <n v="186625.29628263606"/>
    <n v="-3.7738521875910758E-3"/>
  </r>
  <r>
    <d v="2016-05-20T00:00:00"/>
    <n v="7635"/>
    <x v="14"/>
    <d v="2016-05-01T00:00:00"/>
    <n v="4"/>
    <n v="3"/>
    <d v="2016-05-19T00:00:00"/>
    <d v="2016-05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86238240973316604"/>
    <n v="0.67741935483870896"/>
    <x v="12"/>
    <n v="0.75851113265246095"/>
    <n v="0.103871277080704"/>
    <n v="10065.771840817801"/>
    <x v="12"/>
    <x v="3"/>
    <n v="2016"/>
    <n v="14.975772327148301"/>
    <n v="15.254172471103301"/>
    <n v="0.27840014395500701"/>
    <n v="135051"/>
    <n v="189377.278049207"/>
    <n v="-1.8250753653296599E-2"/>
    <n v="20.823919937451901"/>
    <n v="1.0084556636347399"/>
    <n v="187789.39409853925"/>
    <n v="-9.9494122525303208E-3"/>
  </r>
  <r>
    <d v="2016-05-23T00:00:00"/>
    <n v="15764"/>
    <x v="15"/>
    <d v="2016-05-01T00:00:00"/>
    <n v="0"/>
    <n v="4"/>
    <d v="2016-05-20T00:00:00"/>
    <d v="2016-05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1.7805627121196601"/>
    <n v="0.67741935483870896"/>
    <x v="13"/>
    <n v="1.6704573242371801"/>
    <n v="0.11010538788247801"/>
    <n v="9436.9366827126996"/>
    <x v="27"/>
    <x v="3"/>
    <n v="2016"/>
    <n v="16.646229651385401"/>
    <n v="17.034735183222899"/>
    <n v="0.38850553183748399"/>
    <n v="150815"/>
    <n v="190260.20103816001"/>
    <n v="-2.2806666946023998E-2"/>
    <n v="20.823919937451901"/>
    <n v="1.0084556636347399"/>
    <n v="188664.91398582078"/>
    <n v="-1.454384881561499E-2"/>
  </r>
  <r>
    <d v="2016-05-24T00:00:00"/>
    <n v="1609"/>
    <x v="16"/>
    <d v="2016-05-01T00:00:00"/>
    <n v="1"/>
    <n v="0"/>
    <d v="2016-05-23T00:00:00"/>
    <d v="2016-05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18173848032228701"/>
    <n v="0.67741935483870896"/>
    <x v="14"/>
    <n v="0.27090139127420598"/>
    <n v="-8.9162910951918903E-2"/>
    <n v="5939.43055231994"/>
    <x v="28"/>
    <x v="3"/>
    <n v="2016"/>
    <n v="16.917131042659701"/>
    <n v="17.216473663545202"/>
    <n v="0.29934262088556401"/>
    <n v="152424"/>
    <n v="189210.806012457"/>
    <n v="-1.7386987993912001E-2"/>
    <n v="20.823919937451901"/>
    <n v="1.0084556636347399"/>
    <n v="187624.31789067597"/>
    <n v="-9.0783428812700739E-3"/>
  </r>
  <r>
    <d v="2016-05-25T00:00:00"/>
    <n v="7873"/>
    <x v="17"/>
    <d v="2016-05-01T00:00:00"/>
    <n v="2"/>
    <n v="1"/>
    <d v="2016-05-24T00:00:00"/>
    <d v="2016-05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88926479526250402"/>
    <n v="0.67741935483870896"/>
    <x v="15"/>
    <n v="0.85451036299309702"/>
    <n v="3.4754432269406201E-2"/>
    <n v="9213.4634534134802"/>
    <x v="15"/>
    <x v="3"/>
    <n v="2016"/>
    <n v="17.771641405652801"/>
    <n v="18.1057384588077"/>
    <n v="0.33409705315497301"/>
    <n v="160297"/>
    <n v="189416.212220513"/>
    <n v="-1.8452550494699502E-2"/>
    <n v="20.823919937451901"/>
    <n v="1.0084556636347399"/>
    <n v="187828.00181597256"/>
    <n v="-1.0152915420145736E-2"/>
  </r>
  <r>
    <d v="2016-05-26T00:00:00"/>
    <n v="2822"/>
    <x v="18"/>
    <d v="2016-05-01T00:00:00"/>
    <n v="3"/>
    <n v="2"/>
    <d v="2016-05-25T00:00:00"/>
    <d v="2016-05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31874828556214702"/>
    <n v="0.67741935483870896"/>
    <x v="16"/>
    <n v="0.39950489081956198"/>
    <n v="-8.0756605257414599E-2"/>
    <n v="7063.7433104030897"/>
    <x v="16"/>
    <x v="3"/>
    <n v="2016"/>
    <n v="18.171146296472301"/>
    <n v="18.424486744369901"/>
    <n v="0.25334044789755999"/>
    <n v="163119"/>
    <n v="188513.09345657501"/>
    <n v="-1.37502038136815E-2"/>
    <n v="20.823919937451901"/>
    <n v="1.0084556636347399"/>
    <n v="186932.45549053219"/>
    <n v="-5.4108072773024762E-3"/>
  </r>
  <r>
    <d v="2016-05-27T00:00:00"/>
    <n v="7085"/>
    <x v="19"/>
    <d v="2016-05-01T00:00:00"/>
    <n v="4"/>
    <n v="3"/>
    <d v="2016-05-26T00:00:00"/>
    <d v="2016-05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80025924989646102"/>
    <n v="0.67741935483870896"/>
    <x v="17"/>
    <n v="0.75851113265246095"/>
    <n v="4.1748117243999697E-2"/>
    <n v="9340.6671240595206"/>
    <x v="17"/>
    <x v="3"/>
    <n v="2016"/>
    <n v="18.929657429124799"/>
    <n v="19.2247459942663"/>
    <n v="0.29508856514155801"/>
    <n v="170204"/>
    <n v="188819.264869562"/>
    <n v="-1.53494129508691E-2"/>
    <n v="20.823919937451901"/>
    <n v="1.0084556636347399"/>
    <n v="187236.05972820686"/>
    <n v="-7.023538789033501E-3"/>
  </r>
  <r>
    <d v="2016-05-31T00:00:00"/>
    <n v="15717"/>
    <x v="20"/>
    <d v="2016-05-01T00:00:00"/>
    <n v="1"/>
    <n v="4"/>
    <d v="2016-05-27T00:00:00"/>
    <d v="2016-06-01T00:00:00"/>
    <n v="0"/>
    <n v="1"/>
    <n v="0"/>
    <n v="0"/>
    <n v="1"/>
    <n v="1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1.7752540057336099"/>
    <n v="0.67741935483870896"/>
    <x v="18"/>
    <n v="1.89426250832717"/>
    <n v="-0.119008502593554"/>
    <n v="8297.1604679436496"/>
    <x v="30"/>
    <x v="3"/>
    <n v="2016"/>
    <n v="20.823919937451901"/>
    <n v="21"/>
    <n v="0.17608006254800301"/>
    <n v="185921"/>
    <n v="187493.085438635"/>
    <n v="-8.3847648832381296E-3"/>
    <n v="20.823919937451901"/>
    <n v="1.0084556636347399"/>
    <n v="185921.00000000224"/>
    <n v="-1.2101430968414206E-14"/>
  </r>
  <r>
    <d v="2016-06-01T00:00:00"/>
    <n v="17602"/>
    <x v="0"/>
    <d v="2016-06-01T00:00:00"/>
    <n v="2"/>
    <n v="1"/>
    <d v="2016-05-31T00:00:00"/>
    <d v="2016-06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1"/>
    <n v="0"/>
    <n v="1"/>
    <n v="8209.8636363636306"/>
    <x v="2"/>
    <n v="30"/>
    <n v="180617"/>
    <n v="2.1440063781371599"/>
    <n v="0.73333333333333295"/>
    <x v="21"/>
    <n v="2.6728255017802098"/>
    <n v="-0.52881912364305295"/>
    <n v="6585.5402787336097"/>
    <x v="0"/>
    <x v="4"/>
    <n v="2016"/>
    <n v="2.6728255017802098"/>
    <n v="2.1440063781371599"/>
    <n v="-0.52881912364305295"/>
    <n v="17602"/>
    <n v="144881.88613213901"/>
    <n v="0.24664997690096499"/>
    <n v="21.843025012750999"/>
    <n v="1.00718650402851"/>
    <n v="143848.12103085802"/>
    <n v="0.25560903198210272"/>
  </r>
  <r>
    <d v="2016-06-02T00:00:00"/>
    <n v="10812"/>
    <x v="1"/>
    <d v="2016-06-01T00:00:00"/>
    <n v="3"/>
    <n v="2"/>
    <d v="2016-06-01T00:00:00"/>
    <d v="2016-06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3169524463367199"/>
    <n v="0.73333333333333295"/>
    <x v="19"/>
    <n v="0.70261893889499405"/>
    <n v="0.61433350744172799"/>
    <n v="15388.1419948684"/>
    <x v="21"/>
    <x v="4"/>
    <n v="2016"/>
    <n v="3.37544444067521"/>
    <n v="3.46095882447388"/>
    <n v="8.5514383798675805E-2"/>
    <n v="28414"/>
    <n v="185192.79786307301"/>
    <n v="-2.4708292740718899E-2"/>
    <n v="21.843025012750999"/>
    <n v="1.00718650402851"/>
    <n v="183871.40526838467"/>
    <n v="-1.7699354957528279E-2"/>
  </r>
  <r>
    <d v="2016-06-03T00:00:00"/>
    <n v="9379"/>
    <x v="2"/>
    <d v="2016-06-01T00:00:00"/>
    <n v="4"/>
    <n v="3"/>
    <d v="2016-06-02T00:00:00"/>
    <d v="2016-06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1"/>
    <n v="0"/>
    <n v="8209.8636363636306"/>
    <x v="2"/>
    <n v="30"/>
    <n v="180617"/>
    <n v="1.1424063072689701"/>
    <n v="0.73333333333333295"/>
    <x v="20"/>
    <n v="0.93412901861919695"/>
    <n v="0.20827728864977499"/>
    <n v="10040.3689565963"/>
    <x v="22"/>
    <x v="4"/>
    <n v="2016"/>
    <n v="4.3095734592944002"/>
    <n v="4.6033651317428497"/>
    <n v="0.293791672448451"/>
    <n v="37793"/>
    <n v="192929.99825930101"/>
    <n v="-6.3821066554679201E-2"/>
    <n v="21.843025012750999"/>
    <n v="1.00718650402851"/>
    <n v="191553.39898581506"/>
    <n v="-5.7093212878070232E-2"/>
  </r>
  <r>
    <d v="2016-06-06T00:00:00"/>
    <n v="14363"/>
    <x v="3"/>
    <d v="2016-06-01T00:00:00"/>
    <n v="0"/>
    <n v="4"/>
    <d v="2016-06-03T00:00:00"/>
    <d v="2016-06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1"/>
    <n v="0"/>
    <n v="0"/>
    <n v="0"/>
    <n v="8209.8636363636306"/>
    <x v="2"/>
    <n v="30"/>
    <n v="180617"/>
    <n v="1.74948094586888"/>
    <n v="0.73333333333333295"/>
    <x v="0"/>
    <n v="1.7357094672246101"/>
    <n v="1.37714786442643E-2"/>
    <n v="8275.0023959748796"/>
    <x v="3"/>
    <x v="4"/>
    <n v="2016"/>
    <n v="6.04528292651902"/>
    <n v="6.3528460776117397"/>
    <n v="0.30756315109271498"/>
    <n v="52156"/>
    <n v="189806.170190401"/>
    <n v="-4.8413442941204997E-2"/>
    <n v="21.843025012750999"/>
    <n v="1.00718650402851"/>
    <n v="188451.86013833754"/>
    <n v="-4.1574862315427286E-2"/>
  </r>
  <r>
    <d v="2016-06-07T00:00:00"/>
    <n v="1991"/>
    <x v="4"/>
    <d v="2016-06-01T00:00:00"/>
    <n v="1"/>
    <n v="0"/>
    <d v="2016-06-06T00:00:00"/>
    <d v="2016-06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242513163212765"/>
    <n v="0.73333333333333295"/>
    <x v="1"/>
    <n v="0.33615353426163902"/>
    <n v="-9.3640371048874599E-2"/>
    <n v="5922.8887906034497"/>
    <x v="4"/>
    <x v="4"/>
    <n v="2016"/>
    <n v="6.3814364607806597"/>
    <n v="6.5953592408245001"/>
    <n v="0.21392278004384099"/>
    <n v="54147"/>
    <n v="186671.76384520001"/>
    <n v="-3.2435349195185897E-2"/>
    <n v="21.843025012750999"/>
    <n v="1.00718650402851"/>
    <n v="185339.81849295765"/>
    <n v="-2.5481941934334507E-2"/>
  </r>
  <r>
    <d v="2016-06-08T00:00:00"/>
    <n v="7900"/>
    <x v="5"/>
    <d v="2016-06-01T00:00:00"/>
    <n v="2"/>
    <n v="1"/>
    <d v="2016-06-07T00:00:00"/>
    <d v="2016-06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96225715187385397"/>
    <n v="0.73333333333333295"/>
    <x v="2"/>
    <n v="0.919762505980531"/>
    <n v="4.2494645893323399E-2"/>
    <n v="8589.1737797879105"/>
    <x v="5"/>
    <x v="4"/>
    <n v="2016"/>
    <n v="7.3011989667611896"/>
    <n v="7.5576163926983604"/>
    <n v="0.25641742593716399"/>
    <n v="62047"/>
    <n v="186960.25217424301"/>
    <n v="-3.39283462686591E-2"/>
    <n v="21.843025012750999"/>
    <n v="1.00718650402851"/>
    <n v="185626.24839237478"/>
    <n v="-2.6985668437290666E-2"/>
  </r>
  <r>
    <d v="2016-06-09T00:00:00"/>
    <n v="2225"/>
    <x v="6"/>
    <d v="2016-06-01T00:00:00"/>
    <n v="3"/>
    <n v="2"/>
    <d v="2016-06-08T00:00:00"/>
    <d v="2016-06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27101546366067403"/>
    <n v="0.73333333333333295"/>
    <x v="3"/>
    <n v="0.46475703380699501"/>
    <n v="-0.19374157014632101"/>
    <n v="4787.4477160123997"/>
    <x v="23"/>
    <x v="4"/>
    <n v="2016"/>
    <n v="7.76595600056819"/>
    <n v="7.8286318563590296"/>
    <n v="6.2675855790844004E-2"/>
    <n v="64272"/>
    <n v="182074.68596223599"/>
    <n v="-8.00597817611437E-3"/>
    <n v="21.843025012750999"/>
    <n v="1.00718650402851"/>
    <n v="180775.54180281458"/>
    <n v="-8.7700914201938041E-4"/>
  </r>
  <r>
    <d v="2016-06-10T00:00:00"/>
    <n v="6190"/>
    <x v="7"/>
    <d v="2016-06-01T00:00:00"/>
    <n v="4"/>
    <n v="3"/>
    <d v="2016-06-09T00:00:00"/>
    <d v="2016-06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75397111013913398"/>
    <n v="0.73333333333333295"/>
    <x v="4"/>
    <n v="0.82376327563989404"/>
    <n v="-6.97921655007607E-2"/>
    <n v="7514.2946803396098"/>
    <x v="24"/>
    <x v="4"/>
    <n v="2016"/>
    <n v="8.5897192762080792"/>
    <n v="8.58260296649817"/>
    <n v="-7.11630970991805E-3"/>
    <n v="70462"/>
    <n v="180467.36454981199"/>
    <n v="8.2915518027526502E-4"/>
    <n v="21.843025012750999"/>
    <n v="1.00718650402851"/>
    <n v="179179.68899303745"/>
    <n v="8.021617935827674E-3"/>
  </r>
  <r>
    <d v="2016-06-13T00:00:00"/>
    <n v="14329"/>
    <x v="8"/>
    <d v="2016-06-01T00:00:00"/>
    <n v="0"/>
    <n v="4"/>
    <d v="2016-06-10T00:00:00"/>
    <d v="2016-06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74533958597474"/>
    <n v="0.73333333333333295"/>
    <x v="5"/>
    <n v="1.7357094672246101"/>
    <n v="9.6301187501236993E-3"/>
    <n v="8255.4138642292"/>
    <x v="8"/>
    <x v="4"/>
    <n v="2016"/>
    <n v="10.325428743432701"/>
    <n v="10.3279425524729"/>
    <n v="2.5138090402077001E-3"/>
    <n v="84791"/>
    <n v="180660.97266773999"/>
    <n v="-2.4339882095924999E-4"/>
    <n v="21.843025012750999"/>
    <n v="1.00718650402851"/>
    <n v="179371.91567315409"/>
    <n v="6.9413560209428127E-3"/>
  </r>
  <r>
    <d v="2016-06-14T00:00:00"/>
    <n v="1768"/>
    <x v="9"/>
    <d v="2016-06-01T00:00:00"/>
    <n v="1"/>
    <n v="0"/>
    <d v="2016-06-13T00:00:00"/>
    <d v="2016-06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21535071449531301"/>
    <n v="0.73333333333333295"/>
    <x v="6"/>
    <n v="0.33615353426163902"/>
    <n v="-0.12080281976632599"/>
    <n v="5259.5014474067802"/>
    <x v="9"/>
    <x v="4"/>
    <n v="2016"/>
    <n v="10.661582277694301"/>
    <n v="10.543293266968201"/>
    <n v="-0.118289010726121"/>
    <n v="86559"/>
    <n v="178613.07547042801"/>
    <n v="1.12193607567301E-2"/>
    <n v="21.843025012750999"/>
    <n v="1.00718650402851"/>
    <n v="177338.63068658934"/>
    <n v="1.8486492766511375E-2"/>
  </r>
  <r>
    <d v="2016-06-15T00:00:00"/>
    <n v="11029"/>
    <x v="10"/>
    <d v="2016-06-01T00:00:00"/>
    <n v="2"/>
    <n v="1"/>
    <d v="2016-06-14T00:00:00"/>
    <d v="2016-06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3433840668375601"/>
    <n v="0.73333333333333295"/>
    <x v="7"/>
    <n v="1.06429362883749"/>
    <n v="0.279090438000068"/>
    <n v="10362.7417295044"/>
    <x v="10"/>
    <x v="4"/>
    <n v="2016"/>
    <n v="11.725875906531799"/>
    <n v="11.8866773338057"/>
    <n v="0.160801427273948"/>
    <n v="97588"/>
    <n v="183093.87009665099"/>
    <n v="-1.3527870132103799E-2"/>
    <n v="21.843025012750999"/>
    <n v="1.00718650402851"/>
    <n v="181787.45382738934"/>
    <n v="-6.4385841967988799E-3"/>
  </r>
  <r>
    <d v="2016-06-16T00:00:00"/>
    <n v="11204"/>
    <x v="11"/>
    <d v="2016-06-01T00:00:00"/>
    <n v="3"/>
    <n v="2"/>
    <d v="2016-06-15T00:00:00"/>
    <d v="2016-06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3646998898221001"/>
    <n v="0.73333333333333295"/>
    <x v="8"/>
    <n v="1.22785654365352"/>
    <n v="0.13684334616858301"/>
    <n v="9124.8444762627805"/>
    <x v="25"/>
    <x v="4"/>
    <n v="2016"/>
    <n v="12.953732450185299"/>
    <n v="13.2513772236278"/>
    <n v="0.29764477344253099"/>
    <n v="108792"/>
    <n v="184767.13250054399"/>
    <n v="-2.2461421814467301E-2"/>
    <n v="21.843025012750999"/>
    <n v="1.00718650402851"/>
    <n v="183448.77712471329"/>
    <n v="-1.5436336884318225E-2"/>
  </r>
  <r>
    <d v="2016-06-17T00:00:00"/>
    <n v="7473"/>
    <x v="12"/>
    <d v="2016-06-01T00:00:00"/>
    <n v="4"/>
    <n v="3"/>
    <d v="2016-06-16T00:00:00"/>
    <d v="2016-06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910246543791559"/>
    <n v="0.73333333333333295"/>
    <x v="9"/>
    <n v="0.82376327563989404"/>
    <n v="8.6483268151664003E-2"/>
    <n v="9071.7809606103292"/>
    <x v="26"/>
    <x v="4"/>
    <n v="2016"/>
    <n v="13.777495725825201"/>
    <n v="14.1616237674194"/>
    <n v="0.384128041594197"/>
    <n v="116265"/>
    <n v="185652.75220557401"/>
    <n v="-2.7124576101077501E-2"/>
    <n v="21.843025012750999"/>
    <n v="1.00718650402851"/>
    <n v="184328.07773238412"/>
    <n v="-2.0133002947993806E-2"/>
  </r>
  <r>
    <d v="2016-06-20T00:00:00"/>
    <n v="14671"/>
    <x v="13"/>
    <d v="2016-06-01T00:00:00"/>
    <n v="0"/>
    <n v="4"/>
    <d v="2016-06-17T00:00:00"/>
    <d v="2016-06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1"/>
    <n v="0"/>
    <n v="0"/>
    <n v="0"/>
    <n v="0"/>
    <n v="8209.8636363636306"/>
    <x v="2"/>
    <n v="30"/>
    <n v="180617"/>
    <n v="1.78699679432168"/>
    <n v="0.73333333333333295"/>
    <x v="10"/>
    <n v="1.8409052118729099"/>
    <n v="-5.39084175512244E-2"/>
    <n v="7969.4488914363601"/>
    <x v="12"/>
    <x v="4"/>
    <n v="2016"/>
    <n v="15.6184009376981"/>
    <n v="15.9486205617411"/>
    <n v="0.33021962404297101"/>
    <n v="130936"/>
    <n v="184435.782606086"/>
    <n v="-2.0705215398698899E-2"/>
    <n v="21.843025012750999"/>
    <n v="1.00718650402851"/>
    <n v="183119.79148686724"/>
    <n v="-1.3667509484067586E-2"/>
  </r>
  <r>
    <d v="2016-06-21T00:00:00"/>
    <n v="2007"/>
    <x v="14"/>
    <d v="2016-06-01T00:00:00"/>
    <n v="1"/>
    <n v="0"/>
    <d v="2016-06-20T00:00:00"/>
    <d v="2016-06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24446203845706599"/>
    <n v="0.73333333333333295"/>
    <x v="11"/>
    <n v="0.33615353426163902"/>
    <n v="-9.1691495804573295E-2"/>
    <n v="5970.4860887700197"/>
    <x v="13"/>
    <x v="4"/>
    <n v="2016"/>
    <n v="15.954554471959799"/>
    <n v="16.193082600198199"/>
    <n v="0.238528128238398"/>
    <n v="132943"/>
    <n v="183317.309495558"/>
    <n v="-1.4730248349099299E-2"/>
    <n v="21.843025012750999"/>
    <n v="1.00718650402851"/>
    <n v="182009.29893553193"/>
    <n v="-7.649603309691777E-3"/>
  </r>
  <r>
    <d v="2016-06-22T00:00:00"/>
    <n v="9708"/>
    <x v="15"/>
    <d v="2016-06-01T00:00:00"/>
    <n v="2"/>
    <n v="1"/>
    <d v="2016-06-21T00:00:00"/>
    <d v="2016-06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1824800544799201"/>
    <n v="0.73333333333333295"/>
    <x v="12"/>
    <n v="0.919762505980531"/>
    <n v="0.26271754849939"/>
    <n v="10554.898614453199"/>
    <x v="14"/>
    <x v="4"/>
    <n v="2016"/>
    <n v="16.8743169779403"/>
    <n v="17.375562654678099"/>
    <n v="0.50124567673778797"/>
    <n v="142651"/>
    <n v="185982.16473607201"/>
    <n v="-2.8847737866078998E-2"/>
    <n v="21.843025012750999"/>
    <n v="1.00718650402851"/>
    <n v="184655.1398298007"/>
    <n v="-2.1868548221959605E-2"/>
  </r>
  <r>
    <d v="2016-06-23T00:00:00"/>
    <n v="2540"/>
    <x v="16"/>
    <d v="2016-06-01T00:00:00"/>
    <n v="3"/>
    <n v="2"/>
    <d v="2016-06-22T00:00:00"/>
    <d v="2016-06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30938394503285899"/>
    <n v="0.73333333333333295"/>
    <x v="13"/>
    <n v="0.46475703380699501"/>
    <n v="-0.155373088774135"/>
    <n v="5465.2212128860701"/>
    <x v="27"/>
    <x v="4"/>
    <n v="2016"/>
    <n v="17.3390740117473"/>
    <n v="17.684946599710901"/>
    <n v="0.345872587963651"/>
    <n v="145191"/>
    <n v="184219.87228590701"/>
    <n v="-1.95574572992663E-2"/>
    <n v="21.843025012750999"/>
    <n v="1.00718650402851"/>
    <n v="182905.42173576792"/>
    <n v="-1.2511503016427006E-2"/>
  </r>
  <r>
    <d v="2016-06-24T00:00:00"/>
    <n v="6387"/>
    <x v="17"/>
    <d v="2016-06-01T00:00:00"/>
    <n v="4"/>
    <n v="3"/>
    <d v="2016-06-23T00:00:00"/>
    <d v="2016-06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77796663658459597"/>
    <n v="0.73333333333333295"/>
    <x v="14"/>
    <n v="0.82376327563989504"/>
    <n v="-4.57966390552988E-2"/>
    <n v="7753.4410538496104"/>
    <x v="28"/>
    <x v="4"/>
    <n v="2016"/>
    <n v="18.162837287387202"/>
    <n v="18.462913236295499"/>
    <n v="0.30007594890835398"/>
    <n v="151578"/>
    <n v="183601.05016828599"/>
    <n v="-1.6252903594782899E-2"/>
    <n v="21.843025012750999"/>
    <n v="1.00718650402851"/>
    <n v="182291.01505423791"/>
    <n v="-9.1832011234335154E-3"/>
  </r>
  <r>
    <d v="2016-06-27T00:00:00"/>
    <n v="14195"/>
    <x v="18"/>
    <d v="2016-06-01T00:00:00"/>
    <n v="0"/>
    <n v="4"/>
    <d v="2016-06-24T00:00:00"/>
    <d v="2016-06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7290177558037101"/>
    <n v="0.73333333333333295"/>
    <x v="15"/>
    <n v="1.7357094672246101"/>
    <n v="-6.6917114209011398E-3"/>
    <n v="8178.21200381977"/>
    <x v="17"/>
    <x v="4"/>
    <n v="2016"/>
    <n v="19.8985467546118"/>
    <n v="20.191930992099302"/>
    <n v="0.29338423748745102"/>
    <n v="165773"/>
    <n v="183280.017630168"/>
    <n v="-1.4529776156735201E-2"/>
    <n v="21.843025012750999"/>
    <n v="1.00718650402851"/>
    <n v="181972.27315605624"/>
    <n v="-7.4476904231117746E-3"/>
  </r>
  <r>
    <d v="2016-06-28T00:00:00"/>
    <n v="2068"/>
    <x v="19"/>
    <d v="2016-06-01T00:00:00"/>
    <n v="1"/>
    <n v="0"/>
    <d v="2016-06-27T00:00:00"/>
    <d v="2016-06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251892125325966"/>
    <n v="0.73333333333333295"/>
    <x v="16"/>
    <n v="0.33615353426163902"/>
    <n v="-8.4261408935673798E-2"/>
    <n v="6151.9507880300998"/>
    <x v="18"/>
    <x v="4"/>
    <n v="2016"/>
    <n v="20.234700288873402"/>
    <n v="20.4438231174252"/>
    <n v="0.20912282855177999"/>
    <n v="167841"/>
    <n v="182483.65171143101"/>
    <n v="-1.0229144879146E-2"/>
    <n v="21.843025012750999"/>
    <n v="1.00718650402851"/>
    <n v="181181.58948868042"/>
    <n v="-3.1161526415226515E-3"/>
  </r>
  <r>
    <d v="2016-06-29T00:00:00"/>
    <n v="7856"/>
    <x v="20"/>
    <d v="2016-06-01T00:00:00"/>
    <n v="2"/>
    <n v="1"/>
    <d v="2016-06-28T00:00:00"/>
    <d v="2016-06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95689774495202495"/>
    <n v="0.73333333333333295"/>
    <x v="17"/>
    <n v="0.919762505980531"/>
    <n v="3.71352389714944E-2"/>
    <n v="8541.3353435460504"/>
    <x v="20"/>
    <x v="4"/>
    <n v="2016"/>
    <n v="21.154462794853998"/>
    <n v="21.400720862377199"/>
    <n v="0.246258067523275"/>
    <n v="175697"/>
    <n v="182719.553669794"/>
    <n v="-1.15069987177953E-2"/>
    <n v="21.843025012750999"/>
    <n v="1.00718650402851"/>
    <n v="181415.80823309219"/>
    <n v="-4.4031897819281074E-3"/>
  </r>
  <r>
    <d v="2016-06-30T00:00:00"/>
    <n v="4920"/>
    <x v="21"/>
    <d v="2016-06-01T00:00:00"/>
    <n v="3"/>
    <n v="2"/>
    <d v="2016-06-29T00:00:00"/>
    <d v="2016-07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59927913762270402"/>
    <n v="0.73333333333333295"/>
    <x v="18"/>
    <n v="0.68856221789698202"/>
    <n v="-8.9283080274278101E-2"/>
    <n v="7145.3237951782203"/>
    <x v="29"/>
    <x v="4"/>
    <n v="2016"/>
    <n v="21.843025012750999"/>
    <n v="22"/>
    <n v="0.156974987248993"/>
    <n v="180617"/>
    <n v="181915.00479811701"/>
    <n v="-7.1352266931360396E-3"/>
    <n v="21.843025012750999"/>
    <n v="1.00718650402851"/>
    <n v="180617.00000000017"/>
    <n v="-9.9920072216264089E-16"/>
  </r>
  <r>
    <d v="2016-07-01T00:00:00"/>
    <n v="21578"/>
    <x v="0"/>
    <d v="2016-07-01T00:00:00"/>
    <n v="4"/>
    <n v="3"/>
    <d v="2016-06-30T00:00:00"/>
    <d v="2016-07-05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1"/>
    <n v="0"/>
    <n v="1"/>
    <n v="1"/>
    <n v="8875.0499999999993"/>
    <x v="3"/>
    <n v="31"/>
    <n v="177501"/>
    <n v="2.43131024613945"/>
    <n v="0.64516129032257996"/>
    <x v="20"/>
    <n v="2.4571214527602798"/>
    <n v="-2.58112066208241E-2"/>
    <n v="8781.8206852411295"/>
    <x v="0"/>
    <x v="5"/>
    <n v="2016"/>
    <n v="2.4571214527602798"/>
    <n v="2.43131024613945"/>
    <n v="-2.5811206620824E-2"/>
    <n v="21578"/>
    <n v="175636.41370482201"/>
    <n v="1.06161715321226E-2"/>
    <n v="19.651262522276902"/>
    <n v="1.01774631412754"/>
    <n v="172573.86370923553"/>
    <n v="2.8550883574502528E-2"/>
  </r>
  <r>
    <d v="2016-07-05T00:00:00"/>
    <n v="18691"/>
    <x v="1"/>
    <d v="2016-07-01T00:00:00"/>
    <n v="1"/>
    <n v="4"/>
    <d v="2016-07-01T00:00:00"/>
    <d v="2016-07-06T00:00:00"/>
    <n v="0"/>
    <n v="0"/>
    <n v="0"/>
    <n v="0"/>
    <n v="1"/>
    <n v="1"/>
    <n v="0"/>
    <n v="0"/>
    <n v="0"/>
    <n v="0"/>
    <n v="1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1"/>
    <n v="0"/>
    <n v="0"/>
    <n v="0"/>
    <n v="8875.0499999999993"/>
    <x v="3"/>
    <n v="31"/>
    <n v="177501"/>
    <n v="2.1060163041334898"/>
    <n v="0.64516129032257996"/>
    <x v="0"/>
    <n v="1.87067376221705"/>
    <n v="0.23534254191644699"/>
    <n v="9991.5871904078795"/>
    <x v="2"/>
    <x v="5"/>
    <n v="2016"/>
    <n v="4.3277952149773302"/>
    <n v="4.5373265502729501"/>
    <n v="0.20953133529562301"/>
    <n v="40269"/>
    <n v="186094.75725949201"/>
    <n v="-4.6179469997154603E-2"/>
    <n v="19.651262522276902"/>
    <n v="1.01774631412754"/>
    <n v="182849.84644628441"/>
    <n v="-2.9252671250428075E-2"/>
  </r>
  <r>
    <d v="2016-07-06T00:00:00"/>
    <n v="5571"/>
    <x v="2"/>
    <d v="2016-07-01T00:00:00"/>
    <n v="2"/>
    <n v="1"/>
    <d v="2016-07-05T00:00:00"/>
    <d v="2016-07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1"/>
    <n v="0"/>
    <n v="0"/>
    <n v="8875.0499999999993"/>
    <x v="3"/>
    <n v="31"/>
    <n v="177501"/>
    <n v="0.62771477343789595"/>
    <n v="0.64516129032257996"/>
    <x v="1"/>
    <n v="0.94403784744799402"/>
    <n v="-0.31632307401009802"/>
    <n v="5901.2464543238502"/>
    <x v="3"/>
    <x v="5"/>
    <n v="2016"/>
    <n v="5.27183306242532"/>
    <n v="5.1650413237108497"/>
    <n v="-0.106791738714475"/>
    <n v="45840"/>
    <n v="173905.35495792399"/>
    <n v="2.0675873051437799E-2"/>
    <n v="19.651262522276902"/>
    <n v="1.01774631412754"/>
    <n v="170872.98921539678"/>
    <n v="3.8789107717008164E-2"/>
  </r>
  <r>
    <d v="2016-07-07T00:00:00"/>
    <n v="9443"/>
    <x v="3"/>
    <d v="2016-07-01T00:00:00"/>
    <n v="3"/>
    <n v="2"/>
    <d v="2016-07-06T00:00:00"/>
    <d v="2016-07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0639940056675701"/>
    <n v="0.64516129032257996"/>
    <x v="2"/>
    <n v="0.36185942371142699"/>
    <n v="0.70213458195614598"/>
    <n v="26095.769188895101"/>
    <x v="4"/>
    <x v="5"/>
    <n v="2016"/>
    <n v="5.6336924861367503"/>
    <n v="6.2290353293784202"/>
    <n v="0.59534284324167097"/>
    <n v="55283"/>
    <n v="196258.49346956299"/>
    <n v="-9.5575448165113694E-2"/>
    <n v="19.651262522276902"/>
    <n v="1.01774631412754"/>
    <n v="192836.35886984842"/>
    <n v="-7.9525245963593227E-2"/>
  </r>
  <r>
    <d v="2016-07-08T00:00:00"/>
    <n v="6333"/>
    <x v="4"/>
    <d v="2016-07-01T00:00:00"/>
    <n v="4"/>
    <n v="3"/>
    <d v="2016-07-07T00:00:00"/>
    <d v="2016-07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71357344465664896"/>
    <n v="0.64516129032257996"/>
    <x v="3"/>
    <n v="0.72086566554432696"/>
    <n v="-7.2922208876770797E-3"/>
    <n v="8785.2706859299997"/>
    <x v="5"/>
    <x v="5"/>
    <n v="2016"/>
    <n v="6.3545581516810801"/>
    <n v="6.9426087740350697"/>
    <n v="0.58805062235399397"/>
    <n v="61616"/>
    <n v="193926.93726061701"/>
    <n v="-8.4701679367742394E-2"/>
    <n v="19.651262522276902"/>
    <n v="1.01774631412754"/>
    <n v="190545.45771247565"/>
    <n v="-6.845850784939278E-2"/>
  </r>
  <r>
    <d v="2016-07-11T00:00:00"/>
    <n v="13016"/>
    <x v="5"/>
    <d v="2016-07-01T00:00:00"/>
    <n v="0"/>
    <n v="4"/>
    <d v="2016-07-08T00:00:00"/>
    <d v="2016-07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4665832868547199"/>
    <n v="0.64516129032257996"/>
    <x v="4"/>
    <n v="1.63281185712905"/>
    <n v="-0.166228570274328"/>
    <n v="7971.5246696492204"/>
    <x v="6"/>
    <x v="5"/>
    <n v="2016"/>
    <n v="7.9873700088101298"/>
    <n v="8.4091920608897901"/>
    <n v="0.421822052079666"/>
    <n v="74632"/>
    <n v="186875.028745833"/>
    <n v="-5.01620190174406E-2"/>
    <n v="19.651262522276902"/>
    <n v="1.01774631412754"/>
    <n v="183616.51243712084"/>
    <n v="-3.3305895836656219E-2"/>
  </r>
  <r>
    <d v="2016-07-12T00:00:00"/>
    <n v="1787"/>
    <x v="6"/>
    <d v="2016-07-01T00:00:00"/>
    <n v="1"/>
    <n v="0"/>
    <d v="2016-07-11T00:00:00"/>
    <d v="2016-07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20135097830434701"/>
    <n v="0.64516129032257996"/>
    <x v="5"/>
    <n v="0.23325592416607099"/>
    <n v="-3.1904945861724099E-2"/>
    <n v="7661.1130301998401"/>
    <x v="7"/>
    <x v="5"/>
    <n v="2016"/>
    <n v="8.2206259329761995"/>
    <n v="8.6105430391941393"/>
    <n v="0.38991710621794101"/>
    <n v="76419"/>
    <n v="185920.14920287899"/>
    <n v="-4.5283683554345498E-2"/>
    <n v="19.651262522276902"/>
    <n v="1.01774631412754"/>
    <n v="182678.28300833449"/>
    <n v="-2.8340987900013714E-2"/>
  </r>
  <r>
    <d v="2016-07-13T00:00:00"/>
    <n v="7147"/>
    <x v="7"/>
    <d v="2016-07-01T00:00:00"/>
    <n v="2"/>
    <n v="1"/>
    <d v="2016-07-12T00:00:00"/>
    <d v="2016-07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805291237795843"/>
    <n v="0.64516129032257996"/>
    <x v="6"/>
    <n v="0.81686489588496303"/>
    <n v="-1.1573658089119599E-2"/>
    <n v="8749.3048556789599"/>
    <x v="8"/>
    <x v="5"/>
    <n v="2016"/>
    <n v="9.0374908288611593"/>
    <n v="9.4158342769899797"/>
    <n v="0.37834344812882198"/>
    <n v="83566"/>
    <n v="184931.86124877099"/>
    <n v="-4.0181617156687097E-2"/>
    <n v="19.651262522276902"/>
    <n v="1.01774631412754"/>
    <n v="181707.2277066453"/>
    <n v="-2.314837862936292E-2"/>
  </r>
  <r>
    <d v="2016-07-14T00:00:00"/>
    <n v="2899"/>
    <x v="8"/>
    <d v="2016-07-01T00:00:00"/>
    <n v="3"/>
    <n v="2"/>
    <d v="2016-07-13T00:00:00"/>
    <d v="2016-07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32664604706452299"/>
    <n v="0.64516129032257996"/>
    <x v="7"/>
    <n v="0.36185942371142699"/>
    <n v="-3.5213376646903598E-2"/>
    <n v="8011.3983774866902"/>
    <x v="9"/>
    <x v="5"/>
    <n v="2016"/>
    <n v="9.3993502525725905"/>
    <n v="9.7424803240545099"/>
    <n v="0.34313007148191899"/>
    <n v="86465"/>
    <n v="183980.80223967499"/>
    <n v="-3.5219991220789802E-2"/>
    <n v="19.651262522276902"/>
    <n v="1.01774631412754"/>
    <n v="180772.75219354866"/>
    <n v="-1.8098702121023602E-2"/>
  </r>
  <r>
    <d v="2016-07-15T00:00:00"/>
    <n v="10823"/>
    <x v="9"/>
    <d v="2016-07-01T00:00:00"/>
    <n v="4"/>
    <n v="3"/>
    <d v="2016-07-14T00:00:00"/>
    <d v="2016-07-18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2194860874023199"/>
    <n v="0.64516129032257996"/>
    <x v="8"/>
    <n v="1.48396517539085"/>
    <n v="-0.26447908798853298"/>
    <n v="7293.2978343978702"/>
    <x v="10"/>
    <x v="5"/>
    <n v="2016"/>
    <n v="10.883315427963399"/>
    <n v="10.9619664114568"/>
    <n v="7.8650983493384105E-2"/>
    <n v="97288"/>
    <n v="178783.755086302"/>
    <n v="-7.1748973260110597E-3"/>
    <n v="19.651262522276902"/>
    <n v="1.01774631412754"/>
    <n v="175666.32529597086"/>
    <n v="1.0444088819743902E-2"/>
  </r>
  <r>
    <d v="2016-07-18T00:00:00"/>
    <n v="23118"/>
    <x v="10"/>
    <d v="2016-07-01T00:00:00"/>
    <n v="0"/>
    <n v="4"/>
    <d v="2016-07-15T00:00:00"/>
    <d v="2016-07-19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6-07-18T00:00:00"/>
    <d v="2016-07-04T00:00:00"/>
    <d v="2016-07-06T00:00:00"/>
    <d v="2016-07-01T00:00:00"/>
    <d v="2016-07-01T00:00:00"/>
    <n v="1"/>
    <n v="0"/>
    <n v="0"/>
    <n v="0"/>
    <n v="0"/>
    <n v="8875.0499999999993"/>
    <x v="3"/>
    <n v="31"/>
    <n v="177501"/>
    <n v="2.6048303953217098"/>
    <n v="0.64516129032257996"/>
    <x v="9"/>
    <n v="2.6456382344808298"/>
    <n v="-4.08078391591193E-2"/>
    <n v="8738.1561464833194"/>
    <x v="19"/>
    <x v="5"/>
    <n v="2016"/>
    <n v="13.5289536624442"/>
    <n v="13.5667968067785"/>
    <n v="3.7843144334265902E-2"/>
    <n v="120406"/>
    <n v="177997.50520876001"/>
    <n v="-2.7893942006529302E-3"/>
    <n v="19.651262522276902"/>
    <n v="1.01774631412754"/>
    <n v="174893.78515838596"/>
    <n v="1.4907418461170163E-2"/>
  </r>
  <r>
    <d v="2016-07-19T00:00:00"/>
    <n v="2595"/>
    <x v="11"/>
    <d v="2016-07-01T00:00:00"/>
    <n v="1"/>
    <n v="0"/>
    <d v="2016-07-18T00:00:00"/>
    <d v="2016-07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292392718914259"/>
    <n v="0.64516129032257996"/>
    <x v="10"/>
    <n v="0.23325592416607099"/>
    <n v="5.91367947481879E-2"/>
    <n v="11125.1193695403"/>
    <x v="11"/>
    <x v="5"/>
    <n v="2016"/>
    <n v="13.7622095866103"/>
    <n v="13.8591895256928"/>
    <n v="9.6979939082453698E-2"/>
    <n v="123001"/>
    <n v="178751.819213204"/>
    <n v="-6.9975187872759401E-3"/>
    <n v="19.651262522276902"/>
    <n v="1.01774631412754"/>
    <n v="175634.94628466366"/>
    <n v="1.0624615173747465E-2"/>
  </r>
  <r>
    <d v="2016-07-20T00:00:00"/>
    <n v="9448"/>
    <x v="12"/>
    <d v="2016-07-01T00:00:00"/>
    <n v="2"/>
    <n v="1"/>
    <d v="2016-07-19T00:00:00"/>
    <d v="2016-07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0645573827753001"/>
    <n v="0.64516129032257996"/>
    <x v="11"/>
    <n v="0.81686489588496303"/>
    <n v="0.24769248689034501"/>
    <n v="11566.172138863099"/>
    <x v="12"/>
    <x v="5"/>
    <n v="2016"/>
    <n v="14.579074482495299"/>
    <n v="14.9237469084681"/>
    <n v="0.34467242597279701"/>
    <n v="132449"/>
    <n v="181697.40494710699"/>
    <n v="-2.3095568967148501E-2"/>
    <n v="19.651262522276902"/>
    <n v="1.01774631412754"/>
    <n v="178529.17021160401"/>
    <n v="-5.759116061455738E-3"/>
  </r>
  <r>
    <d v="2016-07-21T00:00:00"/>
    <n v="2694"/>
    <x v="13"/>
    <d v="2016-07-01T00:00:00"/>
    <n v="3"/>
    <n v="2"/>
    <d v="2016-07-20T00:00:00"/>
    <d v="2016-07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30354758564740397"/>
    <n v="0.64516129032257996"/>
    <x v="12"/>
    <n v="0.36185942371142699"/>
    <n v="-5.8311838064022403E-2"/>
    <n v="7444.8800375816299"/>
    <x v="13"/>
    <x v="5"/>
    <n v="2016"/>
    <n v="14.9409339062067"/>
    <n v="15.227294494115499"/>
    <n v="0.286360587908776"/>
    <n v="135143"/>
    <n v="180903.015632589"/>
    <n v="-1.8805743070079501E-2"/>
    <n v="19.651262522276902"/>
    <n v="1.01774631412754"/>
    <n v="177748.63256337927"/>
    <n v="-1.3931615664665165E-3"/>
  </r>
  <r>
    <d v="2016-07-22T00:00:00"/>
    <n v="5745"/>
    <x v="14"/>
    <d v="2016-07-01T00:00:00"/>
    <n v="4"/>
    <n v="3"/>
    <d v="2016-07-21T00:00:00"/>
    <d v="2016-07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64732029678706005"/>
    <n v="0.64516129032257996"/>
    <x v="13"/>
    <n v="0.72086566554432696"/>
    <n v="-7.3545368757266499E-2"/>
    <n v="7969.5847293017296"/>
    <x v="14"/>
    <x v="5"/>
    <n v="2016"/>
    <n v="15.661799571751001"/>
    <n v="15.8746147909025"/>
    <n v="0.212815219151508"/>
    <n v="140888"/>
    <n v="179912.914035903"/>
    <n v="-1.34060083948285E-2"/>
    <n v="19.651262522276902"/>
    <n v="1.01774631412754"/>
    <n v="176775.79524336974"/>
    <n v="4.1023984965353755E-3"/>
  </r>
  <r>
    <d v="2016-07-25T00:00:00"/>
    <n v="13551"/>
    <x v="15"/>
    <d v="2016-07-01T00:00:00"/>
    <n v="0"/>
    <n v="4"/>
    <d v="2016-07-22T00:00:00"/>
    <d v="2016-07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52686463738232"/>
    <n v="0.64516129032257996"/>
    <x v="14"/>
    <n v="1.63281185712905"/>
    <n v="-0.105947219746725"/>
    <n v="8299.1803010461499"/>
    <x v="15"/>
    <x v="5"/>
    <n v="2016"/>
    <n v="17.294611428880099"/>
    <n v="17.401479428284901"/>
    <n v="0.106867999404784"/>
    <n v="154439"/>
    <n v="178597.82584314499"/>
    <n v="-6.1413168831540004E-3"/>
    <n v="19.651262522276902"/>
    <n v="1.01774631412754"/>
    <n v="175483.63807757717"/>
    <n v="1.1496011505819137E-2"/>
  </r>
  <r>
    <d v="2016-07-26T00:00:00"/>
    <n v="2276"/>
    <x v="16"/>
    <d v="2016-07-01T00:00:00"/>
    <n v="1"/>
    <n v="0"/>
    <d v="2016-07-25T00:00:00"/>
    <d v="2016-07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256449259440791"/>
    <n v="0.64516129032257996"/>
    <x v="15"/>
    <n v="0.23325592416607099"/>
    <n v="2.3193335274719999E-2"/>
    <n v="9757.5228073502203"/>
    <x v="16"/>
    <x v="5"/>
    <n v="2016"/>
    <n v="17.527867353046201"/>
    <n v="17.6579286877257"/>
    <n v="0.13006133467950301"/>
    <n v="156715"/>
    <n v="178818.103587216"/>
    <n v="-7.3656053877887403E-3"/>
    <n v="19.651262522276902"/>
    <n v="1.01774631412754"/>
    <n v="175700.07486640464"/>
    <n v="1.024999639280022E-2"/>
  </r>
  <r>
    <d v="2016-07-27T00:00:00"/>
    <n v="8018"/>
    <x v="17"/>
    <d v="2016-07-01T00:00:00"/>
    <n v="2"/>
    <n v="1"/>
    <d v="2016-07-26T00:00:00"/>
    <d v="2016-07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90343152996321097"/>
    <n v="0.64516129032257996"/>
    <x v="16"/>
    <n v="0.81686489588496303"/>
    <n v="8.6566634078248397E-2"/>
    <n v="9815.5766521385103"/>
    <x v="17"/>
    <x v="5"/>
    <n v="2016"/>
    <n v="18.344732248931098"/>
    <n v="18.5613602176889"/>
    <n v="0.216627968757752"/>
    <n v="164733"/>
    <n v="179597.06117771001"/>
    <n v="-1.16709102251733E-2"/>
    <n v="19.651262522276902"/>
    <n v="1.01774631412754"/>
    <n v="176465.44987163102"/>
    <n v="5.8682882633529498E-3"/>
  </r>
  <r>
    <d v="2016-07-28T00:00:00"/>
    <n v="2481"/>
    <x v="18"/>
    <d v="2016-07-01T00:00:00"/>
    <n v="3"/>
    <n v="2"/>
    <d v="2016-07-27T00:00:00"/>
    <d v="2016-07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27954772085791002"/>
    <n v="0.64516129032257996"/>
    <x v="17"/>
    <n v="0.36185942371142699"/>
    <n v="-8.2311702853516702E-2"/>
    <n v="6856.2536648997802"/>
    <x v="18"/>
    <x v="5"/>
    <n v="2016"/>
    <n v="18.706591672642499"/>
    <n v="18.840907938546799"/>
    <n v="0.13431626590423501"/>
    <n v="167214"/>
    <n v="178775.485054866"/>
    <n v="-7.1289699170724499E-3"/>
    <n v="19.651262522276902"/>
    <n v="1.01774631412754"/>
    <n v="175658.19946802931"/>
    <n v="1.0490831270908441E-2"/>
  </r>
  <r>
    <d v="2016-07-29T00:00:00"/>
    <n v="10287"/>
    <x v="19"/>
    <d v="2016-07-01T00:00:00"/>
    <n v="4"/>
    <n v="3"/>
    <d v="2016-07-28T00:00:00"/>
    <d v="2016-08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1590920614531699"/>
    <n v="0.64516129032257996"/>
    <x v="18"/>
    <n v="0.94467084963431402"/>
    <n v="0.21442121181886001"/>
    <n v="10889.507180180401"/>
    <x v="20"/>
    <x v="5"/>
    <n v="2016"/>
    <n v="19.651262522276902"/>
    <n v="20"/>
    <n v="0.34873747772309399"/>
    <n v="177501"/>
    <n v="180650.98850395199"/>
    <n v="-1.74368738861547E-2"/>
    <n v="19.651262522276902"/>
    <n v="1.01774631412754"/>
    <n v="177501.00000000015"/>
    <n v="0"/>
  </r>
  <r>
    <d v="2016-08-01T00:00:00"/>
    <n v="29198"/>
    <x v="0"/>
    <d v="2016-08-01T00:00:00"/>
    <n v="0"/>
    <n v="4"/>
    <d v="2016-07-29T00:00:00"/>
    <d v="2016-08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1"/>
    <n v="0"/>
    <n v="0"/>
    <n v="0"/>
    <n v="8387.3478260869506"/>
    <x v="5"/>
    <n v="31"/>
    <n v="192909"/>
    <n v="3.4811957969819902"/>
    <n v="0.74193548387096697"/>
    <x v="22"/>
    <n v="3.3716383026901"/>
    <n v="0.109557494291889"/>
    <n v="8659.8850110060594"/>
    <x v="0"/>
    <x v="6"/>
    <n v="2016"/>
    <n v="3.3716383026901"/>
    <n v="3.4811957969819902"/>
    <n v="0.10955749429188801"/>
    <n v="29198"/>
    <n v="199177.35525313899"/>
    <n v="-3.1471224453065598E-2"/>
    <n v="23.681023178693401"/>
    <n v="0.97124181782372299"/>
    <n v="205074.93767045561"/>
    <n v="-5.9324351423213018E-2"/>
  </r>
  <r>
    <d v="2016-08-02T00:00:00"/>
    <n v="6077"/>
    <x v="1"/>
    <d v="2016-08-01T00:00:00"/>
    <n v="1"/>
    <n v="0"/>
    <d v="2016-08-01T00:00:00"/>
    <d v="2016-08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72454369676894204"/>
    <n v="0.74193548387096697"/>
    <x v="21"/>
    <n v="0.58405423057847505"/>
    <n v="0.14048946619046701"/>
    <n v="10404.8557168758"/>
    <x v="21"/>
    <x v="6"/>
    <n v="2016"/>
    <n v="3.9556925332685799"/>
    <n v="4.20573949375094"/>
    <n v="0.25004696048235697"/>
    <n v="35275"/>
    <n v="205103.15025157001"/>
    <n v="-5.9453744306770903E-2"/>
    <n v="23.681023178693401"/>
    <n v="0.97124181782372299"/>
    <n v="211176.19370132571"/>
    <n v="-8.6502144873212727E-2"/>
  </r>
  <r>
    <d v="2016-08-03T00:00:00"/>
    <n v="9587"/>
    <x v="2"/>
    <d v="2016-08-01T00:00:00"/>
    <n v="2"/>
    <n v="1"/>
    <d v="2016-08-02T00:00:00"/>
    <d v="2016-08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1"/>
    <n v="0"/>
    <n v="1"/>
    <n v="8387.3478260869506"/>
    <x v="5"/>
    <n v="31"/>
    <n v="192909"/>
    <n v="1.14303117013721"/>
    <n v="0.74193548387096697"/>
    <x v="19"/>
    <n v="1.0569742487723901"/>
    <n v="8.6056921364815894E-2"/>
    <n v="9070.2304347855406"/>
    <x v="22"/>
    <x v="6"/>
    <n v="2016"/>
    <n v="5.0126667820409798"/>
    <n v="5.3487706638881498"/>
    <n v="0.33610388184717199"/>
    <n v="44862"/>
    <n v="205843.72448149699"/>
    <n v="-6.2837594461911395E-2"/>
    <n v="23.681023178693401"/>
    <n v="0.97124181782372299"/>
    <n v="211938.69611456312"/>
    <n v="-8.9788681649134339E-2"/>
  </r>
  <r>
    <d v="2016-08-04T00:00:00"/>
    <n v="3248"/>
    <x v="3"/>
    <d v="2016-08-01T00:00:00"/>
    <n v="3"/>
    <n v="2"/>
    <d v="2016-08-03T00:00:00"/>
    <d v="2016-08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38724994686613901"/>
    <n v="0.74193548387096697"/>
    <x v="20"/>
    <n v="0.47479582503583101"/>
    <n v="-8.7545878169692296E-2"/>
    <n v="6840.8352153367896"/>
    <x v="1"/>
    <x v="6"/>
    <n v="2016"/>
    <n v="5.48746260707681"/>
    <n v="5.7360206107542897"/>
    <n v="0.24855800367747999"/>
    <n v="48110"/>
    <n v="201646.93214911001"/>
    <n v="-4.3332829594695997E-2"/>
    <n v="23.681023178693401"/>
    <n v="0.97124181782372299"/>
    <n v="207617.63800589254"/>
    <n v="-7.0844838363275708E-2"/>
  </r>
  <r>
    <d v="2016-08-05T00:00:00"/>
    <n v="6056"/>
    <x v="4"/>
    <d v="2016-08-01T00:00:00"/>
    <n v="4"/>
    <n v="3"/>
    <d v="2016-08-04T00:00:00"/>
    <d v="2016-08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1"/>
    <n v="0"/>
    <n v="8387.3478260869506"/>
    <x v="5"/>
    <n v="31"/>
    <n v="192909"/>
    <n v="0.72203992556075602"/>
    <n v="0.74193548387096697"/>
    <x v="0"/>
    <n v="0.94416780984803295"/>
    <n v="-0.22212788428727601"/>
    <n v="6414.1140344265004"/>
    <x v="2"/>
    <x v="6"/>
    <n v="2016"/>
    <n v="6.4316304169248397"/>
    <n v="6.4580605363150498"/>
    <n v="2.6430119390203899E-2"/>
    <n v="54166"/>
    <n v="193701.73956538699"/>
    <n v="-4.09257845162358E-3"/>
    <n v="23.681023178693401"/>
    <n v="0.97124181782372299"/>
    <n v="199437.19062613891"/>
    <n v="-3.2733065511219128E-2"/>
  </r>
  <r>
    <d v="2016-08-08T00:00:00"/>
    <n v="13630"/>
    <x v="5"/>
    <d v="2016-08-01T00:00:00"/>
    <n v="0"/>
    <n v="4"/>
    <d v="2016-08-05T00:00:00"/>
    <d v="2016-08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1.62506674131326"/>
    <n v="0.74193548387096697"/>
    <x v="1"/>
    <n v="1.7457482584534501"/>
    <n v="-0.120681517140192"/>
    <n v="7807.5403678619195"/>
    <x v="5"/>
    <x v="6"/>
    <n v="2016"/>
    <n v="8.1773786753783"/>
    <n v="8.0831272776283107"/>
    <n v="-9.4251397749989196E-2"/>
    <n v="67796"/>
    <n v="190685.55608107001"/>
    <n v="1.1660263968730201E-2"/>
    <n v="23.681023178693401"/>
    <n v="0.97124181782372299"/>
    <n v="196331.69884338672"/>
    <n v="-1.7433246202983255E-2"/>
  </r>
  <r>
    <d v="2016-08-09T00:00:00"/>
    <n v="1612"/>
    <x v="6"/>
    <d v="2016-08-01T00:00:00"/>
    <n v="1"/>
    <n v="0"/>
    <d v="2016-08-08T00:00:00"/>
    <d v="2016-08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192194247028391"/>
    <n v="0.74193548387096697"/>
    <x v="2"/>
    <n v="0.34619232549047502"/>
    <n v="-0.15399807846208399"/>
    <n v="4656.37127488647"/>
    <x v="23"/>
    <x v="6"/>
    <n v="2016"/>
    <n v="8.5235710008687704"/>
    <n v="8.2753215246567002"/>
    <n v="-0.24824947621207299"/>
    <n v="69408"/>
    <n v="187290.514719392"/>
    <n v="2.99987711018119E-2"/>
    <n v="23.681023178693401"/>
    <n v="0.97124181782372299"/>
    <n v="192836.13131388577"/>
    <n v="3.7787880112372108E-4"/>
  </r>
  <r>
    <d v="2016-08-10T00:00:00"/>
    <n v="7605"/>
    <x v="7"/>
    <d v="2016-08-01T00:00:00"/>
    <n v="2"/>
    <n v="1"/>
    <d v="2016-08-09T00:00:00"/>
    <d v="2016-08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90672285896458904"/>
    <n v="0.74193548387096697"/>
    <x v="3"/>
    <n v="0.92980129720936699"/>
    <n v="-2.30784382447775E-2"/>
    <n v="8179.16690676282"/>
    <x v="24"/>
    <x v="6"/>
    <n v="2016"/>
    <n v="9.4533722980781398"/>
    <n v="9.1820443836212906"/>
    <n v="-0.27132791445684901"/>
    <n v="77013"/>
    <n v="187372.18255543601"/>
    <n v="2.95498369557913E-2"/>
    <n v="23.681023178693401"/>
    <n v="0.97124181782372299"/>
    <n v="192920.21731033365"/>
    <n v="-5.8144814939820044E-5"/>
  </r>
  <r>
    <d v="2016-08-11T00:00:00"/>
    <n v="2856"/>
    <x v="8"/>
    <d v="2016-08-01T00:00:00"/>
    <n v="3"/>
    <n v="2"/>
    <d v="2016-08-10T00:00:00"/>
    <d v="2016-08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34051288431332899"/>
    <n v="0.74193548387096697"/>
    <x v="4"/>
    <n v="0.47479582503583101"/>
    <n v="-0.13428294072250199"/>
    <n v="6015.2171721064797"/>
    <x v="6"/>
    <x v="6"/>
    <n v="2016"/>
    <n v="9.92816812311397"/>
    <n v="9.5225572679346193"/>
    <n v="-0.40561085517935203"/>
    <n v="79869"/>
    <n v="185027.78933842501"/>
    <n v="4.2594740442797902E-2"/>
    <n v="23.681023178693401"/>
    <n v="0.97124181782372299"/>
    <n v="190506.40730546377"/>
    <n v="1.2611610961114961E-2"/>
  </r>
  <r>
    <d v="2016-08-12T00:00:00"/>
    <n v="7516"/>
    <x v="9"/>
    <d v="2016-08-01T00:00:00"/>
    <n v="4"/>
    <n v="3"/>
    <d v="2016-08-11T00:00:00"/>
    <d v="2016-08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89611163812989503"/>
    <n v="0.74193548387096697"/>
    <x v="5"/>
    <n v="0.83380206686873104"/>
    <n v="6.2309571261164397E-2"/>
    <n v="9014.1297301236791"/>
    <x v="7"/>
    <x v="6"/>
    <n v="2016"/>
    <n v="10.7619701899827"/>
    <n v="10.4186689060645"/>
    <n v="-0.34330128391818798"/>
    <n v="87385"/>
    <n v="186755.30265552801"/>
    <n v="3.2950589659141501E-2"/>
    <n v="23.681023178693401"/>
    <n v="0.97124181782372299"/>
    <n v="192285.07177954362"/>
    <n v="3.2448084226304186E-3"/>
  </r>
  <r>
    <d v="2016-08-15T00:00:00"/>
    <n v="17857"/>
    <x v="10"/>
    <d v="2016-08-01T00:00:00"/>
    <n v="0"/>
    <n v="4"/>
    <d v="2016-08-12T00:00:00"/>
    <d v="2016-08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6-08-15T00:00:00"/>
    <d v="2016-08-01T00:00:00"/>
    <d v="2016-08-03T00:00:00"/>
    <d v="2016-08-05T00:00:00"/>
    <d v="2016-08-03T00:00:00"/>
    <n v="1"/>
    <n v="0"/>
    <n v="0"/>
    <n v="0"/>
    <n v="0"/>
    <n v="8387.3478260869506"/>
    <x v="5"/>
    <n v="31"/>
    <n v="192909"/>
    <n v="2.12904011736103"/>
    <n v="0.74193548387096697"/>
    <x v="6"/>
    <n v="1.9954751259587"/>
    <n v="0.133564991402326"/>
    <n v="8948.7459741803304"/>
    <x v="10"/>
    <x v="6"/>
    <n v="2016"/>
    <n v="12.7574453159414"/>
    <n v="12.547709023425501"/>
    <n v="-0.20973629251586101"/>
    <n v="105242"/>
    <n v="189737.51719517901"/>
    <n v="1.6715106488706499E-2"/>
    <n v="23.681023178693401"/>
    <n v="0.97124181782372299"/>
    <n v="195355.58880725285"/>
    <n v="-1.2523771765069691E-2"/>
  </r>
  <r>
    <d v="2016-08-16T00:00:00"/>
    <n v="10489"/>
    <x v="11"/>
    <d v="2016-08-01T00:00:00"/>
    <n v="1"/>
    <n v="0"/>
    <d v="2016-08-15T00:00:00"/>
    <d v="2016-08-17T00:00:00"/>
    <n v="0"/>
    <n v="0"/>
    <n v="0"/>
    <n v="0"/>
    <n v="0"/>
    <n v="1"/>
    <n v="0"/>
    <n v="0"/>
    <n v="0"/>
    <n v="1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1.2505741048888299"/>
    <n v="0.74193548387096697"/>
    <x v="7"/>
    <n v="1.109291835337"/>
    <n v="0.14128226955182699"/>
    <n v="9455.5820802678099"/>
    <x v="25"/>
    <x v="6"/>
    <n v="2016"/>
    <n v="13.8667371512784"/>
    <n v="13.798283128314299"/>
    <n v="-6.8454022964033301E-2"/>
    <n v="115731"/>
    <n v="191956.69254858501"/>
    <n v="4.9610536562742997E-3"/>
    <n v="23.681023178693401"/>
    <n v="0.97124181782372299"/>
    <n v="197640.47328471317"/>
    <n v="-2.3939799404837481E-2"/>
  </r>
  <r>
    <d v="2016-08-17T00:00:00"/>
    <n v="7802"/>
    <x v="12"/>
    <d v="2016-08-01T00:00:00"/>
    <n v="2"/>
    <n v="1"/>
    <d v="2016-08-16T00:00:00"/>
    <d v="2016-08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930210617441384"/>
    <n v="0.74193548387096697"/>
    <x v="8"/>
    <n v="0.92980129720936699"/>
    <n v="4.0932023201720099E-4"/>
    <n v="8391.0401323554906"/>
    <x v="26"/>
    <x v="6"/>
    <n v="2016"/>
    <n v="14.7965384484877"/>
    <n v="14.728493745755699"/>
    <n v="-6.8044702732017001E-2"/>
    <n v="123533"/>
    <n v="192021.871189094"/>
    <n v="4.6199362885717098E-3"/>
    <n v="23.681023178693401"/>
    <n v="0.97124181782372299"/>
    <n v="197707.5818454375"/>
    <n v="-2.4271106857140623E-2"/>
  </r>
  <r>
    <d v="2016-08-18T00:00:00"/>
    <n v="2216"/>
    <x v="13"/>
    <d v="2016-08-01T00:00:00"/>
    <n v="3"/>
    <n v="2"/>
    <d v="2016-08-17T00:00:00"/>
    <d v="2016-08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26420747606384298"/>
    <n v="0.74193548387096697"/>
    <x v="9"/>
    <n v="0.47479582503583101"/>
    <n v="-0.210588348971987"/>
    <n v="4667.2693464243503"/>
    <x v="19"/>
    <x v="6"/>
    <n v="2016"/>
    <n v="15.2713342735236"/>
    <n v="14.992701221819599"/>
    <n v="-0.27863305170400499"/>
    <n v="125749"/>
    <n v="189389.279823069"/>
    <n v="1.8584579761950801E-2"/>
    <n v="23.681023178693401"/>
    <n v="0.97124181782372299"/>
    <n v="194997.04022983438"/>
    <n v="-1.0708061144791281E-2"/>
  </r>
  <r>
    <d v="2016-08-19T00:00:00"/>
    <n v="8327"/>
    <x v="14"/>
    <d v="2016-08-01T00:00:00"/>
    <n v="4"/>
    <n v="3"/>
    <d v="2016-08-18T00:00:00"/>
    <d v="2016-08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99280489764603996"/>
    <n v="0.74193548387096697"/>
    <x v="10"/>
    <n v="0.83380206686873004"/>
    <n v="0.15900283077730901"/>
    <n v="9986.7826320835393"/>
    <x v="11"/>
    <x v="6"/>
    <n v="2016"/>
    <n v="16.105136340392299"/>
    <n v="15.985506119465599"/>
    <n v="-0.11963022092669599"/>
    <n v="134076"/>
    <n v="191476.056757485"/>
    <n v="7.4836680198082598E-3"/>
    <n v="23.681023178693401"/>
    <n v="0.97124181782372299"/>
    <n v="197145.6060103848"/>
    <n v="-2.1489730844732269E-2"/>
  </r>
  <r>
    <d v="2016-08-22T00:00:00"/>
    <n v="13517"/>
    <x v="15"/>
    <d v="2016-08-01T00:00:00"/>
    <n v="0"/>
    <n v="4"/>
    <d v="2016-08-19T00:00:00"/>
    <d v="2016-08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1.61159406766921"/>
    <n v="0.74193548387096697"/>
    <x v="11"/>
    <n v="1.7457482584534501"/>
    <n v="-0.13415419078424201"/>
    <n v="7742.8116766243302"/>
    <x v="14"/>
    <x v="6"/>
    <n v="2016"/>
    <n v="17.850884598845798"/>
    <n v="17.597100187134799"/>
    <n v="-0.25378441171093802"/>
    <n v="147593"/>
    <n v="190166.430195817"/>
    <n v="1.4421945037085E-2"/>
    <n v="23.681023178693401"/>
    <n v="0.97124181782372299"/>
    <n v="195797.20179463265"/>
    <n v="-1.4750986061905169E-2"/>
  </r>
  <r>
    <d v="2016-08-23T00:00:00"/>
    <n v="1761"/>
    <x v="16"/>
    <d v="2016-08-01T00:00:00"/>
    <n v="1"/>
    <n v="0"/>
    <d v="2016-08-22T00:00:00"/>
    <d v="2016-08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20995909988647499"/>
    <n v="0.74193548387096697"/>
    <x v="12"/>
    <n v="0.34619232549047502"/>
    <n v="-0.136233225604"/>
    <n v="5086.7678753567498"/>
    <x v="27"/>
    <x v="6"/>
    <n v="2016"/>
    <n v="18.197076924336201"/>
    <n v="17.8070592870213"/>
    <n v="-0.39001763731493999"/>
    <n v="149354"/>
    <n v="188774.38471482901"/>
    <n v="2.1902416958829701E-2"/>
    <n v="23.681023178693401"/>
    <n v="0.97124181782372299"/>
    <n v="194363.93825980424"/>
    <n v="-7.4856389144546398E-3"/>
  </r>
  <r>
    <d v="2016-08-24T00:00:00"/>
    <n v="7145"/>
    <x v="17"/>
    <d v="2016-08-01T00:00:00"/>
    <n v="2"/>
    <n v="1"/>
    <d v="2016-08-23T00:00:00"/>
    <d v="2016-08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85187834678527097"/>
    <n v="0.74193548387096697"/>
    <x v="13"/>
    <n v="0.92980129720936699"/>
    <n v="-7.7922950424095194E-2"/>
    <n v="7684.43754751089"/>
    <x v="28"/>
    <x v="6"/>
    <n v="2016"/>
    <n v="19.126878221545599"/>
    <n v="18.658937633806602"/>
    <n v="-0.46794058773903302"/>
    <n v="156499"/>
    <n v="188189.46606484501"/>
    <n v="2.5078629712080101E-2"/>
    <n v="23.681023178693401"/>
    <n v="0.97124181782372299"/>
    <n v="193761.70034206854"/>
    <n v="-4.4007682661907355E-3"/>
  </r>
  <r>
    <d v="2016-08-25T00:00:00"/>
    <n v="2099"/>
    <x v="18"/>
    <d v="2016-08-01T00:00:00"/>
    <n v="3"/>
    <n v="2"/>
    <d v="2016-08-24T00:00:00"/>
    <d v="2016-08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25025789361823397"/>
    <n v="0.74193548387096697"/>
    <x v="14"/>
    <n v="0.47479582503583101"/>
    <n v="-0.22453793141759601"/>
    <n v="4420.8476345418403"/>
    <x v="15"/>
    <x v="6"/>
    <n v="2016"/>
    <n v="19.601674046581401"/>
    <n v="18.909195527424799"/>
    <n v="-0.69247851915662995"/>
    <n v="158598"/>
    <n v="186094.00356987101"/>
    <n v="3.6621257533262001E-2"/>
    <n v="23.681023178693401"/>
    <n v="0.97124181782372299"/>
    <n v="191604.19182408814"/>
    <n v="6.809914561314967E-3"/>
  </r>
  <r>
    <d v="2016-08-26T00:00:00"/>
    <n v="7803"/>
    <x v="19"/>
    <d v="2016-08-01T00:00:00"/>
    <n v="4"/>
    <n v="3"/>
    <d v="2016-08-25T00:00:00"/>
    <d v="2016-08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93032984464177404"/>
    <n v="0.74193548387096697"/>
    <x v="15"/>
    <n v="0.83380206686873104"/>
    <n v="9.6527777773043097E-2"/>
    <n v="9358.3361208295701"/>
    <x v="16"/>
    <x v="6"/>
    <n v="2016"/>
    <n v="20.4354761134502"/>
    <n v="19.8395253720666"/>
    <n v="-0.59595074138358495"/>
    <n v="166401"/>
    <n v="187283.280250123"/>
    <n v="3.003855839327E-2"/>
    <n v="23.681023178693401"/>
    <n v="0.97124181782372299"/>
    <n v="192828.6826341273"/>
    <n v="4.1652188240637322E-4"/>
  </r>
  <r>
    <d v="2016-08-29T00:00:00"/>
    <n v="15039"/>
    <x v="20"/>
    <d v="2016-08-01T00:00:00"/>
    <n v="0"/>
    <n v="4"/>
    <d v="2016-08-26T00:00:00"/>
    <d v="2016-08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1.7930578666625101"/>
    <n v="0.74193548387096697"/>
    <x v="16"/>
    <n v="1.7457482584534501"/>
    <n v="4.7309608209064997E-2"/>
    <n v="8614.6441373642992"/>
    <x v="20"/>
    <x v="6"/>
    <n v="2016"/>
    <n v="22.1812243719036"/>
    <n v="21.632583238729101"/>
    <n v="-0.54864113317452301"/>
    <n v="181440"/>
    <n v="188137.495479554"/>
    <n v="2.5361794618789801E-2"/>
    <n v="23.681023178693401"/>
    <n v="0.97124181782372299"/>
    <n v="193708.19092315988"/>
    <n v="-4.1257466674545773E-3"/>
  </r>
  <r>
    <d v="2016-08-30T00:00:00"/>
    <n v="1969"/>
    <x v="21"/>
    <d v="2016-08-01T00:00:00"/>
    <n v="1"/>
    <n v="0"/>
    <d v="2016-08-29T00:00:00"/>
    <d v="2016-08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234758357567557"/>
    <n v="0.74193548387096697"/>
    <x v="17"/>
    <n v="0.34619232549047502"/>
    <n v="-0.111433967922918"/>
    <n v="5687.5899753420999"/>
    <x v="29"/>
    <x v="6"/>
    <n v="2016"/>
    <n v="22.527416697394099"/>
    <n v="21.867341596296701"/>
    <n v="-0.66007510109744005"/>
    <n v="183409"/>
    <n v="187256.579689759"/>
    <n v="3.0185429636733999E-2"/>
    <n v="23.681023178693401"/>
    <n v="0.97124181782372299"/>
    <n v="192801.19147808984"/>
    <n v="5.5916937589262083E-4"/>
  </r>
  <r>
    <d v="2016-08-31T00:00:00"/>
    <n v="9500"/>
    <x v="22"/>
    <d v="2016-08-01T00:00:00"/>
    <n v="2"/>
    <n v="1"/>
    <d v="2016-08-30T00:00:00"/>
    <d v="2016-09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1.1326584037033001"/>
    <n v="0.74193548387096697"/>
    <x v="18"/>
    <n v="1.1536064812993501"/>
    <n v="-2.0948077596053799E-2"/>
    <n v="8235.0438854155509"/>
    <x v="30"/>
    <x v="6"/>
    <n v="2016"/>
    <n v="23.681023178693401"/>
    <n v="23"/>
    <n v="-0.68102317869349704"/>
    <n v="192909"/>
    <n v="187361.28783455599"/>
    <n v="2.9609703421456399E-2"/>
    <n v="23.681023178693401"/>
    <n v="0.97124181782372299"/>
    <n v="192909.00000000087"/>
    <n v="-4.5519144009631418E-15"/>
  </r>
  <r>
    <d v="2016-09-01T00:00:00"/>
    <n v="16245"/>
    <x v="0"/>
    <d v="2016-09-01T00:00:00"/>
    <n v="3"/>
    <n v="2"/>
    <d v="2016-08-31T00:00:00"/>
    <d v="2016-09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90930460333006"/>
    <n v="0.7"/>
    <x v="19"/>
    <n v="2.0517467620318999"/>
    <n v="-0.14244215870183999"/>
    <n v="7917.6437855868999"/>
    <x v="0"/>
    <x v="7"/>
    <n v="2016"/>
    <n v="2.0517467620318999"/>
    <n v="1.90930460333006"/>
    <n v="-0.14244215870183999"/>
    <n v="16245"/>
    <n v="166270.519497325"/>
    <n v="7.4604208492140694E-2"/>
    <n v="20.593965611902199"/>
    <n v="1.0197161826794101"/>
    <n v="163055.68384766896"/>
    <n v="9.579130137482994E-2"/>
  </r>
  <r>
    <d v="2016-09-02T00:00:00"/>
    <n v="9805"/>
    <x v="1"/>
    <d v="2016-09-01T00:00:00"/>
    <n v="4"/>
    <n v="3"/>
    <d v="2016-09-01T00:00:00"/>
    <d v="2016-09-06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1"/>
    <n v="0"/>
    <n v="1"/>
    <n v="1"/>
    <n v="8508.3333333333303"/>
    <x v="1"/>
    <n v="30"/>
    <n v="178675"/>
    <n v="1.1523996082272201"/>
    <n v="0.7"/>
    <x v="20"/>
    <n v="1.1330906076954499"/>
    <n v="1.9309000531770398E-2"/>
    <n v="8653.3238678431408"/>
    <x v="21"/>
    <x v="7"/>
    <n v="2016"/>
    <n v="3.1848373697273602"/>
    <n v="3.0617042115572901"/>
    <n v="-0.12313315817007001"/>
    <n v="26050"/>
    <n v="171767.012406925"/>
    <n v="4.02171959346262E-2"/>
    <n v="20.593965611902199"/>
    <n v="1.0197161826794101"/>
    <n v="168445.90222701969"/>
    <n v="6.0726308195934831E-2"/>
  </r>
  <r>
    <d v="2016-09-06T00:00:00"/>
    <n v="13212"/>
    <x v="2"/>
    <d v="2016-09-01T00:00:00"/>
    <n v="1"/>
    <n v="4"/>
    <d v="2016-09-02T00:00:00"/>
    <d v="2016-09-07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1"/>
    <n v="0"/>
    <n v="0"/>
    <n v="0"/>
    <n v="8508.3333333333303"/>
    <x v="1"/>
    <n v="30"/>
    <n v="178675"/>
    <n v="1.5528305582761901"/>
    <n v="0.7"/>
    <x v="0"/>
    <n v="1.69680915121287"/>
    <n v="-0.143978592936679"/>
    <n v="7786.3795056480303"/>
    <x v="3"/>
    <x v="7"/>
    <n v="2016"/>
    <n v="4.8816465209402402"/>
    <n v="4.6145347698334902"/>
    <n v="-0.26711175110675001"/>
    <n v="39262"/>
    <n v="168898.34125908601"/>
    <n v="5.7884871266532502E-2"/>
    <n v="20.593965611902199"/>
    <n v="1.0197161826794101"/>
    <n v="165632.69675223666"/>
    <n v="7.8742322642206375E-2"/>
  </r>
  <r>
    <d v="2016-09-07T00:00:00"/>
    <n v="5119"/>
    <x v="3"/>
    <d v="2016-09-01T00:00:00"/>
    <n v="2"/>
    <n v="1"/>
    <d v="2016-09-06T00:00:00"/>
    <d v="2016-09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1"/>
    <n v="0"/>
    <n v="0"/>
    <n v="8508.3333333333303"/>
    <x v="1"/>
    <n v="30"/>
    <n v="178675"/>
    <n v="0.601645445641527"/>
    <n v="0.7"/>
    <x v="1"/>
    <n v="1.0080351415318201"/>
    <n v="-0.406389695890296"/>
    <n v="5078.1959766016598"/>
    <x v="4"/>
    <x v="7"/>
    <n v="2016"/>
    <n v="5.8896816624720696"/>
    <n v="5.2161802154750196"/>
    <n v="-0.67350144699704595"/>
    <n v="44381"/>
    <n v="158243.01777437801"/>
    <n v="0.12911774884597399"/>
    <n v="20.593965611902199"/>
    <n v="1.0197161826794101"/>
    <n v="155183.39363662814"/>
    <n v="0.15137964064878595"/>
  </r>
  <r>
    <d v="2016-09-08T00:00:00"/>
    <n v="9216"/>
    <x v="4"/>
    <d v="2016-09-01T00:00:00"/>
    <n v="3"/>
    <n v="2"/>
    <d v="2016-09-07T00:00:00"/>
    <d v="2016-09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0831733594515101"/>
    <n v="0.7"/>
    <x v="2"/>
    <n v="0.42585671779525602"/>
    <n v="0.65731664165626202"/>
    <n v="21641.0816476326"/>
    <x v="5"/>
    <x v="7"/>
    <n v="2016"/>
    <n v="6.31553838026732"/>
    <n v="6.2993535749265401"/>
    <n v="-1.6184805340784199E-2"/>
    <n v="53597"/>
    <n v="178217.11028100099"/>
    <n v="2.5692803473049601E-3"/>
    <n v="20.593965611902199"/>
    <n v="1.0197161826794101"/>
    <n v="174771.28764664475"/>
    <n v="2.2336119427396106E-2"/>
  </r>
  <r>
    <d v="2016-09-09T00:00:00"/>
    <n v="7492"/>
    <x v="5"/>
    <d v="2016-09-01T00:00:00"/>
    <n v="4"/>
    <n v="3"/>
    <d v="2016-09-08T00:00:00"/>
    <d v="2016-09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88054848188050905"/>
    <n v="0.7"/>
    <x v="3"/>
    <n v="0.784862959628155"/>
    <n v="9.5685522252353397E-2"/>
    <n v="9545.6154582062009"/>
    <x v="23"/>
    <x v="7"/>
    <n v="2016"/>
    <n v="7.1004013398954804"/>
    <n v="7.17990205680705"/>
    <n v="7.9500716911569499E-2"/>
    <n v="61089"/>
    <n v="180675.56164633401"/>
    <n v="-1.10726742903403E-2"/>
    <n v="20.593965611902199"/>
    <n v="1.0197161826794101"/>
    <n v="177182.2049264634"/>
    <n v="8.4251975200113627E-3"/>
  </r>
  <r>
    <d v="2016-09-12T00:00:00"/>
    <n v="14626"/>
    <x v="6"/>
    <d v="2016-09-01T00:00:00"/>
    <n v="0"/>
    <n v="4"/>
    <d v="2016-09-09T00:00:00"/>
    <d v="2016-09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71902056807051"/>
    <n v="0.7"/>
    <x v="4"/>
    <n v="1.69680915121287"/>
    <n v="2.2211416857639599E-2"/>
    <n v="8619.7083446569904"/>
    <x v="7"/>
    <x v="7"/>
    <n v="2016"/>
    <n v="8.7972104911083608"/>
    <n v="8.8989226248775708"/>
    <n v="0.101712133769209"/>
    <n v="75715"/>
    <n v="180740.81569459799"/>
    <n v="-1.14297132424623E-2"/>
    <n v="20.593965611902199"/>
    <n v="1.0197161826794101"/>
    <n v="177246.19728960536"/>
    <n v="8.0611191226860335E-3"/>
  </r>
  <r>
    <d v="2016-09-13T00:00:00"/>
    <n v="1885"/>
    <x v="7"/>
    <d v="2016-09-01T00:00:00"/>
    <n v="1"/>
    <n v="0"/>
    <d v="2016-09-12T00:00:00"/>
    <d v="2016-09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22154750244857899"/>
    <n v="0.7"/>
    <x v="5"/>
    <n v="0.29725321824989998"/>
    <n v="-7.5705715801320794E-2"/>
    <n v="6341.3947579712303"/>
    <x v="8"/>
    <x v="7"/>
    <n v="2016"/>
    <n v="9.0944637093582603"/>
    <n v="9.1204701273261506"/>
    <n v="2.6006417967888398E-2"/>
    <n v="77600"/>
    <n v="179185.93685992999"/>
    <n v="-2.8514339288245802E-3"/>
    <n v="20.593965611902199"/>
    <n v="1.0197161826794101"/>
    <n v="175721.38199189995"/>
    <n v="1.6808529358346425E-2"/>
  </r>
  <r>
    <d v="2016-09-14T00:00:00"/>
    <n v="8354"/>
    <x v="8"/>
    <d v="2016-09-01T00:00:00"/>
    <n v="2"/>
    <n v="1"/>
    <d v="2016-09-13T00:00:00"/>
    <d v="2016-09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98186092066601305"/>
    <n v="0.7"/>
    <x v="6"/>
    <n v="0.88086218996879195"/>
    <n v="0.100998730697221"/>
    <n v="9483.8898696468805"/>
    <x v="9"/>
    <x v="7"/>
    <n v="2016"/>
    <n v="9.9753258993270499"/>
    <n v="10.1023310479921"/>
    <n v="0.12700514866511001"/>
    <n v="85954"/>
    <n v="180949.87754954101"/>
    <n v="-1.2571865647815299E-2"/>
    <n v="20.593965611902199"/>
    <n v="1.0197161826794101"/>
    <n v="177451.21693967527"/>
    <n v="6.8964478318609412E-3"/>
  </r>
  <r>
    <d v="2016-09-15T00:00:00"/>
    <n v="6715"/>
    <x v="9"/>
    <d v="2016-09-01T00:00:00"/>
    <n v="3"/>
    <n v="2"/>
    <d v="2016-09-14T00:00:00"/>
    <d v="2016-09-1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78922624877571002"/>
    <n v="0.7"/>
    <x v="7"/>
    <n v="0.42585671779525602"/>
    <n v="0.36336953098045299"/>
    <n v="15768.214329845099"/>
    <x v="10"/>
    <x v="7"/>
    <n v="2016"/>
    <n v="10.4011826171223"/>
    <n v="10.8915572967678"/>
    <n v="0.49037467964556197"/>
    <n v="92669"/>
    <n v="187098.82055108101"/>
    <n v="-4.5023376022736802E-2"/>
    <n v="20.593965611902199"/>
    <n v="1.0197161826794101"/>
    <n v="183481.27030745021"/>
    <n v="-2.619488244983581E-2"/>
  </r>
  <r>
    <d v="2016-09-16T00:00:00"/>
    <n v="14552"/>
    <x v="10"/>
    <d v="2016-09-01T00:00:00"/>
    <n v="4"/>
    <n v="3"/>
    <d v="2016-09-15T00:00:00"/>
    <d v="2016-09-19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71032321253672"/>
    <n v="0.7"/>
    <x v="8"/>
    <n v="1.69249359233164"/>
    <n v="1.7829620205078799E-2"/>
    <n v="8597.9646043755802"/>
    <x v="25"/>
    <x v="7"/>
    <n v="2016"/>
    <n v="12.0936762094539"/>
    <n v="12.6018805093046"/>
    <n v="0.50820429985064097"/>
    <n v="107221"/>
    <n v="186183.33755618701"/>
    <n v="-4.0327655818939899E-2"/>
    <n v="20.593965611902199"/>
    <n v="1.0197161826794101"/>
    <n v="182583.48814958721"/>
    <n v="-2.1406580568693379E-2"/>
  </r>
  <r>
    <d v="2016-09-19T00:00:00"/>
    <n v="13094"/>
    <x v="11"/>
    <d v="2016-09-01T00:00:00"/>
    <n v="0"/>
    <n v="4"/>
    <d v="2016-09-16T00:00:00"/>
    <d v="2016-09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1"/>
    <n v="0"/>
    <n v="0"/>
    <n v="0"/>
    <n v="0"/>
    <n v="8508.3333333333303"/>
    <x v="1"/>
    <n v="30"/>
    <n v="178675"/>
    <n v="1.53896180215475"/>
    <n v="0.7"/>
    <x v="9"/>
    <n v="1.8020048958611701"/>
    <n v="-0.26304309370642098"/>
    <n v="7266.35095724444"/>
    <x v="11"/>
    <x v="7"/>
    <n v="2016"/>
    <n v="13.8956811053151"/>
    <n v="14.1408423114593"/>
    <n v="0.24516120614421899"/>
    <n v="120315"/>
    <n v="181827.35922412301"/>
    <n v="-1.73371006298224E-2"/>
    <n v="20.593965611902199"/>
    <n v="1.0197161826794101"/>
    <n v="178311.73253164784"/>
    <n v="2.0372606064364973E-3"/>
  </r>
  <r>
    <d v="2016-09-20T00:00:00"/>
    <n v="2009"/>
    <x v="12"/>
    <d v="2016-09-01T00:00:00"/>
    <n v="1"/>
    <n v="0"/>
    <d v="2016-09-19T00:00:00"/>
    <d v="2016-09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23612144955925499"/>
    <n v="0.7"/>
    <x v="10"/>
    <n v="0.29725321824989998"/>
    <n v="-6.11317686906451E-2"/>
    <n v="6758.5475165857797"/>
    <x v="12"/>
    <x v="7"/>
    <n v="2016"/>
    <n v="14.192934323565"/>
    <n v="14.376963761018599"/>
    <n v="0.184029437453576"/>
    <n v="122324"/>
    <n v="180991.74853045799"/>
    <n v="-1.2800299180871E-2"/>
    <n v="20.593965611902199"/>
    <n v="1.0197161826794101"/>
    <n v="177492.27834639698"/>
    <n v="6.6635104615355711E-3"/>
  </r>
  <r>
    <d v="2016-09-21T00:00:00"/>
    <n v="9605"/>
    <x v="13"/>
    <d v="2016-09-01T00:00:00"/>
    <n v="2"/>
    <n v="1"/>
    <d v="2016-09-20T00:00:00"/>
    <d v="2016-09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12889324191968"/>
    <n v="0.7"/>
    <x v="11"/>
    <n v="0.88086218996879195"/>
    <n v="0.248031051950894"/>
    <n v="10904.089322235801"/>
    <x v="13"/>
    <x v="7"/>
    <n v="2016"/>
    <n v="15.0737965135338"/>
    <n v="15.5058570029382"/>
    <n v="0.43206048940446801"/>
    <n v="131929"/>
    <n v="183796.36460612499"/>
    <n v="-2.78643411533201E-2"/>
    <n v="20.593965611902199"/>
    <n v="1.0197161826794101"/>
    <n v="180242.66725196157"/>
    <n v="-8.6975369143318382E-3"/>
  </r>
  <r>
    <d v="2016-09-22T00:00:00"/>
    <n v="2311"/>
    <x v="14"/>
    <d v="2016-09-01T00:00:00"/>
    <n v="3"/>
    <n v="2"/>
    <d v="2016-09-21T00:00:00"/>
    <d v="2016-09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27161606268364302"/>
    <n v="0.7"/>
    <x v="12"/>
    <n v="0.42585671779525602"/>
    <n v="-0.154240655111612"/>
    <n v="5426.7078654165598"/>
    <x v="14"/>
    <x v="7"/>
    <n v="2016"/>
    <n v="15.499653231329001"/>
    <n v="15.7774730656219"/>
    <n v="0.277819834292857"/>
    <n v="134240"/>
    <n v="181877.617384493"/>
    <n v="-1.7608639427704499E-2"/>
    <n v="20.593965611902199"/>
    <n v="1.0197161826794101"/>
    <n v="178361.01895195211"/>
    <n v="1.760368100007792E-3"/>
  </r>
  <r>
    <d v="2016-09-23T00:00:00"/>
    <n v="7704"/>
    <x v="15"/>
    <d v="2016-09-01T00:00:00"/>
    <n v="4"/>
    <n v="3"/>
    <d v="2016-09-22T00:00:00"/>
    <d v="2016-09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90546523016650304"/>
    <n v="0.7"/>
    <x v="13"/>
    <n v="0.784862959628155"/>
    <n v="0.120602270538347"/>
    <n v="9815.7263067299209"/>
    <x v="27"/>
    <x v="7"/>
    <n v="2016"/>
    <n v="16.284516190957198"/>
    <n v="16.6829382957884"/>
    <n v="0.39842210483120499"/>
    <n v="141944"/>
    <n v="183046.51885545399"/>
    <n v="-2.38820103369792E-2"/>
    <n v="20.593965611902199"/>
    <n v="1.0197161826794101"/>
    <n v="179507.31974703074"/>
    <n v="-4.6366897361270754E-3"/>
  </r>
  <r>
    <d v="2016-09-26T00:00:00"/>
    <n v="16090"/>
    <x v="16"/>
    <d v="2016-09-01T00:00:00"/>
    <n v="0"/>
    <n v="4"/>
    <d v="2016-09-23T00:00:00"/>
    <d v="2016-09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89108716944172"/>
    <n v="0.7"/>
    <x v="14"/>
    <n v="1.69680915121287"/>
    <n v="0.194278018228844"/>
    <n v="9482.50425718111"/>
    <x v="16"/>
    <x v="7"/>
    <n v="2016"/>
    <n v="17.981325342170098"/>
    <n v="18.5740254652301"/>
    <n v="0.59270012306004805"/>
    <n v="158034"/>
    <n v="184564.482141752"/>
    <n v="-3.1910159925728598E-2"/>
    <n v="20.593965611902199"/>
    <n v="1.0197161826794101"/>
    <n v="180995.93325741921"/>
    <n v="-1.2823123788744395E-2"/>
  </r>
  <r>
    <d v="2016-09-27T00:00:00"/>
    <n v="1859"/>
    <x v="17"/>
    <d v="2016-09-01T00:00:00"/>
    <n v="1"/>
    <n v="0"/>
    <d v="2016-09-26T00:00:00"/>
    <d v="2016-09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21849167482859899"/>
    <n v="0.7"/>
    <x v="15"/>
    <n v="0.29725321824989998"/>
    <n v="-7.8761543421301206E-2"/>
    <n v="6253.9272440681798"/>
    <x v="17"/>
    <x v="7"/>
    <n v="2016"/>
    <n v="18.278578560420002"/>
    <n v="18.792517140058699"/>
    <n v="0.51393857963874701"/>
    <n v="159893"/>
    <n v="183698.802885624"/>
    <n v="-2.7348043681877099E-2"/>
    <n v="20.593965611902199"/>
    <n v="1.0197161826794101"/>
    <n v="180146.99188448404"/>
    <n v="-8.171060027624133E-3"/>
  </r>
  <r>
    <d v="2016-09-28T00:00:00"/>
    <n v="7163"/>
    <x v="18"/>
    <d v="2016-09-01T00:00:00"/>
    <n v="2"/>
    <n v="1"/>
    <d v="2016-09-27T00:00:00"/>
    <d v="2016-09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84188050930460301"/>
    <n v="0.7"/>
    <x v="16"/>
    <n v="0.88086218996879195"/>
    <n v="-3.8981680664188799E-2"/>
    <n v="8131.8054987168598"/>
    <x v="18"/>
    <x v="7"/>
    <n v="2016"/>
    <n v="19.1594407503888"/>
    <n v="19.634397649363301"/>
    <n v="0.474956898974561"/>
    <n v="167056"/>
    <n v="183104.30067896401"/>
    <n v="-2.4190041755111299E-2"/>
    <n v="20.593965611902199"/>
    <n v="1.0197161826794101"/>
    <n v="179563.98436066706"/>
    <n v="-4.9507943579680802E-3"/>
  </r>
  <r>
    <d v="2016-09-29T00:00:00"/>
    <n v="2988"/>
    <x v="19"/>
    <d v="2016-09-01T00:00:00"/>
    <n v="3"/>
    <n v="2"/>
    <d v="2016-09-28T00:00:00"/>
    <d v="2016-09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351185112634671"/>
    <n v="0.7"/>
    <x v="17"/>
    <n v="0.42585671779525602"/>
    <n v="-7.4671605160584298E-2"/>
    <n v="7016.4444404433998"/>
    <x v="20"/>
    <x v="7"/>
    <n v="2016"/>
    <n v="19.585297468183999"/>
    <n v="19.985582761998"/>
    <n v="0.40028529381397199"/>
    <n v="170044"/>
    <n v="182326.76862839999"/>
    <n v="-2.00287026193255E-2"/>
    <n v="20.593965611902199"/>
    <n v="1.0197161826794101"/>
    <n v="178801.48586964552"/>
    <n v="-7.0740949959291477E-4"/>
  </r>
  <r>
    <d v="2016-09-30T00:00:00"/>
    <n v="8631"/>
    <x v="20"/>
    <d v="2016-09-01T00:00:00"/>
    <n v="4"/>
    <n v="3"/>
    <d v="2016-09-29T00:00:00"/>
    <d v="2016-10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0144172380019501"/>
    <n v="0.7"/>
    <x v="18"/>
    <n v="1.00866814371814"/>
    <n v="5.7490942838156096E-3"/>
    <n v="8556.8281835336693"/>
    <x v="29"/>
    <x v="7"/>
    <n v="2016"/>
    <n v="20.593965611902199"/>
    <n v="21"/>
    <n v="0.40603438809779002"/>
    <n v="178675"/>
    <n v="182197.78894024299"/>
    <n v="-1.93349708617995E-2"/>
    <n v="20.593965611902199"/>
    <n v="1.0197161826794101"/>
    <n v="178675.00000000041"/>
    <n v="-2.3314683517128287E-15"/>
  </r>
  <r>
    <d v="2016-10-03T00:00:00"/>
    <n v="30106"/>
    <x v="0"/>
    <d v="2016-10-01T00:00:00"/>
    <n v="0"/>
    <n v="4"/>
    <d v="2016-09-30T00:00:00"/>
    <d v="2016-10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1"/>
    <n v="0"/>
    <n v="0"/>
    <n v="0"/>
    <n v="9141.25"/>
    <x v="3"/>
    <n v="31"/>
    <n v="182825"/>
    <n v="3.2934226719540498"/>
    <n v="0.64516129032257996"/>
    <x v="20"/>
    <n v="3.2587019013657001"/>
    <n v="3.4720770588350401E-2"/>
    <n v="9238.6480602545198"/>
    <x v="22"/>
    <x v="8"/>
    <n v="2016"/>
    <n v="3.2587019013657001"/>
    <n v="3.2934226719540498"/>
    <n v="3.4720770588350498E-2"/>
    <n v="30106"/>
    <n v="184772.96120508999"/>
    <n v="-1.0542458119336901E-2"/>
    <n v="20.563208713861599"/>
    <n v="0.97261085457533802"/>
    <n v="189976.24829692696"/>
    <n v="-3.764285462543604E-2"/>
  </r>
  <r>
    <d v="2016-10-04T00:00:00"/>
    <n v="4059"/>
    <x v="1"/>
    <d v="2016-10-01T00:00:00"/>
    <n v="1"/>
    <n v="0"/>
    <d v="2016-10-03T00:00:00"/>
    <d v="2016-10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44403117735539399"/>
    <n v="0.64516129032257996"/>
    <x v="0"/>
    <n v="0.47111782925407097"/>
    <n v="-2.7086651898676799E-2"/>
    <n v="8615.6790254078896"/>
    <x v="1"/>
    <x v="8"/>
    <n v="2016"/>
    <n v="3.72981973061977"/>
    <n v="3.73745384930944"/>
    <n v="7.6341186896739998E-3"/>
    <n v="34165"/>
    <n v="183199.20246828001"/>
    <n v="-2.0425987844864199E-3"/>
    <n v="20.563208713861599"/>
    <n v="0.97261085457533802"/>
    <n v="188358.17182841271"/>
    <n v="-2.9375799173997241E-2"/>
  </r>
  <r>
    <d v="2016-10-05T00:00:00"/>
    <n v="10136"/>
    <x v="2"/>
    <d v="2016-10-01T00:00:00"/>
    <n v="2"/>
    <n v="1"/>
    <d v="2016-10-04T00:00:00"/>
    <d v="2016-10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1"/>
    <n v="0"/>
    <n v="1"/>
    <n v="9141.25"/>
    <x v="3"/>
    <n v="31"/>
    <n v="182825"/>
    <n v="1.10881990974976"/>
    <n v="0.64516129032257996"/>
    <x v="1"/>
    <n v="0.94403784744799502"/>
    <n v="0.16478206230176501"/>
    <n v="10736.8576666714"/>
    <x v="2"/>
    <x v="8"/>
    <n v="2016"/>
    <n v="4.6738575780677696"/>
    <n v="4.8462737590592004"/>
    <n v="0.17241618099143799"/>
    <n v="44301"/>
    <n v="189569.31938997799"/>
    <n v="-3.5577061792916399E-2"/>
    <n v="20.563208713861599"/>
    <n v="0.97261085457533802"/>
    <n v="194907.67401804117"/>
    <n v="-6.1991781898350307E-2"/>
  </r>
  <r>
    <d v="2016-10-06T00:00:00"/>
    <n v="2751"/>
    <x v="3"/>
    <d v="2016-10-01T00:00:00"/>
    <n v="3"/>
    <n v="2"/>
    <d v="2016-10-05T00:00:00"/>
    <d v="2016-10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300943525229044"/>
    <n v="0.64516129032257996"/>
    <x v="2"/>
    <n v="0.36185942371142699"/>
    <n v="-6.0915898482382998E-2"/>
    <n v="7602.3997711162101"/>
    <x v="3"/>
    <x v="8"/>
    <n v="2016"/>
    <n v="5.0357170017791901"/>
    <n v="5.1472172842882502"/>
    <n v="0.111500282509056"/>
    <n v="47052"/>
    <n v="186873.090697415"/>
    <n v="-2.1662245122118399E-2"/>
    <n v="20.563208713861599"/>
    <n v="0.97261085457533802"/>
    <n v="192135.5183507675"/>
    <n v="-4.8458080164907269E-2"/>
  </r>
  <r>
    <d v="2016-10-07T00:00:00"/>
    <n v="7303"/>
    <x v="4"/>
    <d v="2016-10-01T00:00:00"/>
    <n v="4"/>
    <n v="3"/>
    <d v="2016-10-06T00:00:00"/>
    <d v="2016-10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1"/>
    <n v="0"/>
    <n v="9141.25"/>
    <x v="3"/>
    <n v="31"/>
    <n v="182825"/>
    <n v="0.79890605770545597"/>
    <n v="0.64516129032257996"/>
    <x v="3"/>
    <n v="0.83123140852362898"/>
    <n v="-3.2325350818172997E-2"/>
    <n v="8785.7604093317896"/>
    <x v="4"/>
    <x v="8"/>
    <n v="2016"/>
    <n v="5.86694841030282"/>
    <n v="5.9461233419937098"/>
    <n v="7.9174931690883604E-2"/>
    <n v="54355"/>
    <n v="185292.237799631"/>
    <n v="-1.33153867044299E-2"/>
    <n v="20.563208713861599"/>
    <n v="0.97261085457533802"/>
    <n v="190510.14794661521"/>
    <n v="-4.0339835066259822E-2"/>
  </r>
  <r>
    <d v="2016-10-11T00:00:00"/>
    <n v="15815"/>
    <x v="5"/>
    <d v="2016-10-01T00:00:00"/>
    <n v="1"/>
    <n v="4"/>
    <d v="2016-10-07T00:00:00"/>
    <d v="2016-10-12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1.73006973882127"/>
    <n v="0.64516129032257996"/>
    <x v="4"/>
    <n v="1.63281185712905"/>
    <n v="9.72578816922266E-2"/>
    <n v="9685.7454402660205"/>
    <x v="6"/>
    <x v="8"/>
    <n v="2016"/>
    <n v="7.4997602674318697"/>
    <n v="7.6761930808149801"/>
    <n v="0.17643281338310901"/>
    <n v="70170"/>
    <n v="187125.98135894301"/>
    <n v="-2.29844157807945E-2"/>
    <n v="20.563208713861599"/>
    <n v="0.97261085457533802"/>
    <n v="192395.53052350666"/>
    <n v="-4.9744037699136379E-2"/>
  </r>
  <r>
    <d v="2016-10-12T00:00:00"/>
    <n v="3212"/>
    <x v="6"/>
    <d v="2016-10-01T00:00:00"/>
    <n v="2"/>
    <n v="1"/>
    <d v="2016-10-11T00:00:00"/>
    <d v="2016-10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35137426500752"/>
    <n v="0.64516129032257996"/>
    <x v="5"/>
    <n v="0.81686489588496203"/>
    <n v="-0.46549063087744202"/>
    <n v="3932.1067855660799"/>
    <x v="7"/>
    <x v="8"/>
    <n v="2016"/>
    <n v="8.3166251633168393"/>
    <n v="8.0275673458225008"/>
    <n v="-0.28905781749433102"/>
    <n v="73382"/>
    <n v="176470.620134895"/>
    <n v="3.6008146059933702E-2"/>
    <n v="20.563208713861599"/>
    <n v="0.97261085457533802"/>
    <n v="181440.10968492256"/>
    <n v="7.6327682863637225E-3"/>
  </r>
  <r>
    <d v="2016-10-13T00:00:00"/>
    <n v="6795"/>
    <x v="7"/>
    <d v="2016-10-01T00:00:00"/>
    <n v="3"/>
    <n v="2"/>
    <d v="2016-10-12T00:00:00"/>
    <d v="2016-10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74333378914262205"/>
    <n v="0.64516129032257996"/>
    <x v="6"/>
    <n v="0.36185942371142699"/>
    <n v="0.38147436543119501"/>
    <n v="18778.010339779899"/>
    <x v="8"/>
    <x v="8"/>
    <n v="2016"/>
    <n v="8.6784845870282599"/>
    <n v="8.7709011349651291"/>
    <n v="9.2416547936863894E-2"/>
    <n v="80177"/>
    <n v="184771.89005979299"/>
    <n v="-1.05367221126739E-2"/>
    <n v="20.563208713861599"/>
    <n v="0.97261085457533802"/>
    <n v="189975.14698771169"/>
    <n v="-3.7637275723093389E-2"/>
  </r>
  <r>
    <d v="2016-10-14T00:00:00"/>
    <n v="7187"/>
    <x v="8"/>
    <d v="2016-10-01T00:00:00"/>
    <n v="4"/>
    <n v="3"/>
    <d v="2016-10-13T00:00:00"/>
    <d v="2016-10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786216327088746"/>
    <n v="0.64516129032257996"/>
    <x v="7"/>
    <n v="1.48396517539085"/>
    <n v="-0.69774884830211104"/>
    <n v="4843.1055655379696"/>
    <x v="9"/>
    <x v="8"/>
    <n v="2016"/>
    <n v="10.162449762419101"/>
    <n v="9.5571174620538706"/>
    <n v="-0.60533230036524899"/>
    <n v="87364"/>
    <n v="171934.921288513"/>
    <n v="6.3338376112744801E-2"/>
    <n v="20.563208713861599"/>
    <n v="0.97261085457533802"/>
    <n v="176776.68358285367"/>
    <n v="3.4214446693766165E-2"/>
  </r>
  <r>
    <d v="2016-10-17T00:00:00"/>
    <n v="24317"/>
    <x v="9"/>
    <d v="2016-10-01T00:00:00"/>
    <n v="0"/>
    <n v="4"/>
    <d v="2016-10-14T00:00:00"/>
    <d v="2016-10-18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1"/>
    <n v="0"/>
    <n v="0"/>
    <n v="0"/>
    <n v="0"/>
    <n v="9141.25"/>
    <x v="3"/>
    <n v="31"/>
    <n v="182825"/>
    <n v="2.66013947764255"/>
    <n v="0.64516129032257996"/>
    <x v="8"/>
    <n v="2.5011071116238699"/>
    <n v="0.15903236601868001"/>
    <n v="9722.4944453545995"/>
    <x v="26"/>
    <x v="8"/>
    <n v="2016"/>
    <n v="12.6635568740429"/>
    <n v="12.2172569396964"/>
    <n v="-0.44629993434656601"/>
    <n v="111681"/>
    <n v="176381.72451993599"/>
    <n v="3.6530289618158497E-2"/>
    <n v="20.563208713861599"/>
    <n v="0.97261085457533802"/>
    <n v="181348.71073071638"/>
    <n v="8.1406107787320714E-3"/>
  </r>
  <r>
    <d v="2016-10-18T00:00:00"/>
    <n v="1698"/>
    <x v="10"/>
    <d v="2016-10-01T00:00:00"/>
    <n v="1"/>
    <n v="0"/>
    <d v="2016-10-17T00:00:00"/>
    <d v="2016-10-19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18575140161356399"/>
    <n v="0.64516129032257996"/>
    <x v="9"/>
    <n v="0.37778704702303401"/>
    <n v="-0.19203564540946899"/>
    <n v="4494.5956018880297"/>
    <x v="19"/>
    <x v="8"/>
    <n v="2016"/>
    <n v="13.041343921066"/>
    <n v="12.403008341309899"/>
    <n v="-0.63833557975603805"/>
    <n v="113379"/>
    <n v="173876.25184373101"/>
    <n v="5.1466189668676499E-2"/>
    <n v="20.563208713861599"/>
    <n v="0.97261085457533802"/>
    <n v="178772.68285233187"/>
    <n v="2.2667429290723184E-2"/>
  </r>
  <r>
    <d v="2016-10-19T00:00:00"/>
    <n v="8876"/>
    <x v="11"/>
    <d v="2016-10-01T00:00:00"/>
    <n v="2"/>
    <n v="1"/>
    <d v="2016-10-18T00:00:00"/>
    <d v="2016-10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970983180637221"/>
    <n v="0.64516129032257996"/>
    <x v="10"/>
    <n v="0.81686489588496303"/>
    <n v="0.154118284752258"/>
    <n v="10865.933944173201"/>
    <x v="11"/>
    <x v="8"/>
    <n v="2016"/>
    <n v="13.858208816950899"/>
    <n v="13.3739915219472"/>
    <n v="-0.48421729500378002"/>
    <n v="122255"/>
    <n v="176436.94306360901"/>
    <n v="3.6205892175806997E-2"/>
    <n v="20.563208713861599"/>
    <n v="0.97261085457533802"/>
    <n v="181405.48425263789"/>
    <n v="7.8250983051051382E-3"/>
  </r>
  <r>
    <d v="2016-10-20T00:00:00"/>
    <n v="2182"/>
    <x v="12"/>
    <d v="2016-10-01T00:00:00"/>
    <n v="3"/>
    <n v="2"/>
    <d v="2016-10-19T00:00:00"/>
    <d v="2016-10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23869820866949201"/>
    <n v="0.64516129032257996"/>
    <x v="11"/>
    <n v="0.36185942371142699"/>
    <n v="-0.123161215041934"/>
    <n v="6029.9659398675303"/>
    <x v="12"/>
    <x v="8"/>
    <n v="2016"/>
    <n v="14.2200682406624"/>
    <n v="13.612689730616699"/>
    <n v="-0.60737851004571297"/>
    <n v="124437"/>
    <n v="175016.03774892"/>
    <n v="4.4618552399650901E-2"/>
    <n v="20.563208713861599"/>
    <n v="0.97261085457533802"/>
    <n v="179944.56562520721"/>
    <n v="1.600734295467543E-2"/>
  </r>
  <r>
    <d v="2016-10-21T00:00:00"/>
    <n v="7564"/>
    <x v="13"/>
    <d v="2016-10-01T00:00:00"/>
    <n v="4"/>
    <n v="3"/>
    <d v="2016-10-20T00:00:00"/>
    <d v="2016-10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82745795159305302"/>
    <n v="0.64516129032257996"/>
    <x v="12"/>
    <n v="0.72086566554432696"/>
    <n v="0.106592286048726"/>
    <n v="10492.9397549936"/>
    <x v="13"/>
    <x v="8"/>
    <n v="2016"/>
    <n v="14.9409339062067"/>
    <n v="14.4401476822097"/>
    <n v="-0.50078622399698602"/>
    <n v="132001"/>
    <n v="176697.12057981"/>
    <n v="3.46801317422782E-2"/>
    <n v="20.563208713861599"/>
    <n v="0.97261085457533802"/>
    <n v="181672.98848105202"/>
    <n v="6.3411271459770102E-3"/>
  </r>
  <r>
    <d v="2016-10-24T00:00:00"/>
    <n v="15828"/>
    <x v="14"/>
    <d v="2016-10-01T00:00:00"/>
    <n v="0"/>
    <n v="4"/>
    <d v="2016-10-21T00:00:00"/>
    <d v="2016-10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1.7314918638041801"/>
    <n v="0.64516129032257996"/>
    <x v="13"/>
    <n v="1.63281185712905"/>
    <n v="9.8680006675133797E-2"/>
    <n v="9693.7071658887508"/>
    <x v="28"/>
    <x v="8"/>
    <n v="2016"/>
    <n v="16.573745763335801"/>
    <n v="16.1716395460139"/>
    <n v="-0.40210621732185398"/>
    <n v="147829"/>
    <n v="178389.36606234801"/>
    <n v="2.4864901061992999E-2"/>
    <n v="20.563208713861599"/>
    <n v="0.97261085457533802"/>
    <n v="183412.88833367638"/>
    <n v="-3.2052727538255388E-3"/>
  </r>
  <r>
    <d v="2016-10-25T00:00:00"/>
    <n v="1670"/>
    <x v="15"/>
    <d v="2016-10-01T00:00:00"/>
    <n v="1"/>
    <n v="0"/>
    <d v="2016-10-24T00:00:00"/>
    <d v="2016-10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18268836318884099"/>
    <n v="0.64516129032257996"/>
    <x v="14"/>
    <n v="0.23325592416607099"/>
    <n v="-5.0567560977229899E-2"/>
    <n v="7159.51805284485"/>
    <x v="15"/>
    <x v="8"/>
    <n v="2016"/>
    <n v="16.807001687501799"/>
    <n v="16.354327909202699"/>
    <n v="-0.45267377829908201"/>
    <n v="149499"/>
    <n v="177900.85677348499"/>
    <n v="2.7679142842938799E-2"/>
    <n v="20.563208713861599"/>
    <n v="0.97261085457533802"/>
    <n v="182910.62241040016"/>
    <n v="-4.6811065028273813E-4"/>
  </r>
  <r>
    <d v="2016-10-26T00:00:00"/>
    <n v="8100"/>
    <x v="16"/>
    <d v="2016-10-01T00:00:00"/>
    <n v="2"/>
    <n v="1"/>
    <d v="2016-10-25T00:00:00"/>
    <d v="2016-10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88609325858060894"/>
    <n v="0.64516129032257996"/>
    <x v="15"/>
    <n v="0.81686489588496303"/>
    <n v="6.9228362695646695E-2"/>
    <n v="9915.9604492793605"/>
    <x v="16"/>
    <x v="8"/>
    <n v="2016"/>
    <n v="17.6238665833868"/>
    <n v="17.240421167783399"/>
    <n v="-0.38344541560343598"/>
    <n v="157599"/>
    <n v="178847.24586891799"/>
    <n v="2.2241070091719401E-2"/>
    <n v="20.563208713861599"/>
    <n v="0.97261085457533802"/>
    <n v="183883.66223509519"/>
    <n v="-5.7572392360866198E-3"/>
  </r>
  <r>
    <d v="2016-10-27T00:00:00"/>
    <n v="2340"/>
    <x v="17"/>
    <d v="2016-10-01T00:00:00"/>
    <n v="3"/>
    <n v="2"/>
    <d v="2016-10-26T00:00:00"/>
    <d v="2016-10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25598249692328701"/>
    <n v="0.64516129032257996"/>
    <x v="16"/>
    <n v="0.36185942371142699"/>
    <n v="-0.10587692678813999"/>
    <n v="6466.5995872089898"/>
    <x v="17"/>
    <x v="8"/>
    <n v="2016"/>
    <n v="17.985726007098201"/>
    <n v="17.496403664706602"/>
    <n v="-0.48932234239157701"/>
    <n v="159939"/>
    <n v="177851.035801255"/>
    <n v="2.7967024067844602E-2"/>
    <n v="20.563208713861599"/>
    <n v="0.97261085457533802"/>
    <n v="182859.39845788505"/>
    <n v="-1.8811424611009375E-4"/>
  </r>
  <r>
    <d v="2016-10-28T00:00:00"/>
    <n v="6614"/>
    <x v="18"/>
    <d v="2016-10-01T00:00:00"/>
    <n v="4"/>
    <n v="3"/>
    <d v="2016-10-27T00:00:00"/>
    <d v="2016-10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72353343361137701"/>
    <n v="0.64516129032257996"/>
    <x v="17"/>
    <n v="0.72086566554432696"/>
    <n v="2.66776806705007E-3"/>
    <n v="9175.0797910533802"/>
    <x v="18"/>
    <x v="8"/>
    <n v="2016"/>
    <n v="18.706591672642499"/>
    <n v="18.219937098317999"/>
    <n v="-0.48665457432452802"/>
    <n v="166553"/>
    <n v="178068.782293008"/>
    <n v="2.67100029873019E-2"/>
    <n v="20.563208713861599"/>
    <n v="0.97261085457533802"/>
    <n v="183083.27678571703"/>
    <n v="-1.4107065934771956E-3"/>
  </r>
  <r>
    <d v="2016-10-31T00:00:00"/>
    <n v="16272"/>
    <x v="19"/>
    <d v="2016-10-01T00:00:00"/>
    <n v="0"/>
    <n v="4"/>
    <d v="2016-10-28T00:00:00"/>
    <d v="2016-11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1.78006290168193"/>
    <n v="0.64516129032257996"/>
    <x v="18"/>
    <n v="1.8566170412190299"/>
    <n v="-7.6554139537101495E-2"/>
    <n v="8764.3276123954693"/>
    <x v="30"/>
    <x v="8"/>
    <n v="2016"/>
    <n v="20.563208713861599"/>
    <n v="20"/>
    <n v="-0.56320871386162696"/>
    <n v="182825"/>
    <n v="177817.57948773599"/>
    <n v="2.8160435693081302E-2"/>
    <n v="20.563208713861599"/>
    <n v="0.97261085457533802"/>
    <n v="182825.00000000029"/>
    <n v="-1.5543122344752192E-15"/>
  </r>
  <r>
    <d v="2016-11-01T00:00:00"/>
    <n v="15322"/>
    <x v="0"/>
    <d v="2016-11-01T00:00:00"/>
    <n v="1"/>
    <n v="0"/>
    <d v="2016-10-31T00:00:00"/>
    <d v="2016-11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7142153901232899"/>
    <n v="0.66666666666666596"/>
    <x v="20"/>
    <n v="1.8842429464748101"/>
    <n v="-0.170027556351524"/>
    <n v="8131.6477944978096"/>
    <x v="0"/>
    <x v="9"/>
    <n v="2016"/>
    <n v="1.8842429464748101"/>
    <n v="1.7142153901232899"/>
    <n v="-0.170027556351524"/>
    <n v="15322"/>
    <n v="162632.95588995601"/>
    <n v="9.9186810088838895E-2"/>
    <n v="19.486101804212801"/>
    <n v="1.0263725500847001"/>
    <n v="158454.11675958763"/>
    <n v="0.12817516929034589"/>
  </r>
  <r>
    <d v="2016-11-02T00:00:00"/>
    <n v="12464"/>
    <x v="1"/>
    <d v="2016-11-01T00:00:00"/>
    <n v="2"/>
    <n v="1"/>
    <d v="2016-11-01T00:00:00"/>
    <d v="2016-11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1"/>
    <n v="0"/>
    <n v="1"/>
    <n v="8938.2000000000007"/>
    <x v="3"/>
    <n v="30"/>
    <n v="178764"/>
    <n v="1.3944642097961499"/>
    <n v="0.66666666666666596"/>
    <x v="0"/>
    <n v="1.20699673060808"/>
    <n v="0.187467479188071"/>
    <n v="10326.4571344121"/>
    <x v="21"/>
    <x v="9"/>
    <n v="2016"/>
    <n v="3.09123967708289"/>
    <n v="3.1086795999194399"/>
    <n v="1.7439922836547099E-2"/>
    <n v="27786"/>
    <n v="179772.53725094901"/>
    <n v="-5.6100740767879298E-3"/>
    <n v="19.486101804212801"/>
    <n v="1.0263725500847001"/>
    <n v="175153.29812368326"/>
    <n v="2.0614524048339966E-2"/>
  </r>
  <r>
    <d v="2016-11-03T00:00:00"/>
    <n v="2546"/>
    <x v="2"/>
    <d v="2016-11-01T00:00:00"/>
    <n v="3"/>
    <n v="2"/>
    <d v="2016-11-02T00:00:00"/>
    <d v="2016-11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28484482334250699"/>
    <n v="0.66666666666666596"/>
    <x v="1"/>
    <n v="0.38695640178351698"/>
    <n v="-0.102111578441009"/>
    <n v="6579.55260144361"/>
    <x v="22"/>
    <x v="9"/>
    <n v="2016"/>
    <n v="3.4781960788664099"/>
    <n v="3.3935244232619501"/>
    <n v="-8.4671655604462395E-2"/>
    <n v="30332"/>
    <n v="174412.2488338"/>
    <n v="2.4950949232619202E-2"/>
    <n v="19.486101804212801"/>
    <n v="1.0263725500847001"/>
    <n v="169930.74183385758"/>
    <n v="5.1981519475615245E-2"/>
  </r>
  <r>
    <d v="2016-11-04T00:00:00"/>
    <n v="9870"/>
    <x v="3"/>
    <d v="2016-11-01T00:00:00"/>
    <n v="4"/>
    <n v="3"/>
    <d v="2016-11-03T00:00:00"/>
    <d v="2016-11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1"/>
    <n v="0"/>
    <n v="8938.2000000000007"/>
    <x v="3"/>
    <n v="30"/>
    <n v="178764"/>
    <n v="1.10424917768678"/>
    <n v="0.66666666666666596"/>
    <x v="2"/>
    <n v="0.85632838659571797"/>
    <n v="0.24792079109106299"/>
    <n v="11525.952139970001"/>
    <x v="1"/>
    <x v="9"/>
    <n v="2016"/>
    <n v="4.3345244654621302"/>
    <n v="4.4977736009487304"/>
    <n v="0.163249135486601"/>
    <n v="40202"/>
    <n v="185496.70359612899"/>
    <n v="-3.6295543077616399E-2"/>
    <n v="19.486101804212801"/>
    <n v="1.0263725500847001"/>
    <n v="180730.38253100353"/>
    <n v="-1.0880199020583681E-2"/>
  </r>
  <r>
    <d v="2016-11-07T00:00:00"/>
    <n v="14417"/>
    <x v="4"/>
    <d v="2016-11-01T00:00:00"/>
    <n v="0"/>
    <n v="4"/>
    <d v="2016-11-04T00:00:00"/>
    <d v="2016-11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1"/>
    <n v="0"/>
    <n v="0"/>
    <n v="0"/>
    <n v="8938.2000000000007"/>
    <x v="3"/>
    <n v="30"/>
    <n v="178764"/>
    <n v="1.6129645789980001"/>
    <n v="0.66666666666666596"/>
    <x v="3"/>
    <n v="1.65790883520114"/>
    <n v="-4.4944256203131701E-2"/>
    <n v="8695.8943060647198"/>
    <x v="4"/>
    <x v="9"/>
    <n v="2016"/>
    <n v="5.9924333006632704"/>
    <n v="6.1107381799467397"/>
    <n v="0.118304879283469"/>
    <n v="54619"/>
    <n v="182293.226339138"/>
    <n v="-1.93601617021825E-2"/>
    <n v="19.486101804212801"/>
    <n v="1.0263725500847001"/>
    <n v="177609.21833314319"/>
    <n v="6.5018115483779226E-3"/>
  </r>
  <r>
    <d v="2016-11-08T00:00:00"/>
    <n v="2109"/>
    <x v="5"/>
    <d v="2016-11-01T00:00:00"/>
    <n v="1"/>
    <n v="0"/>
    <d v="2016-11-07T00:00:00"/>
    <d v="2016-11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23595354769416599"/>
    <n v="0.66666666666666596"/>
    <x v="4"/>
    <n v="0.25835290223816099"/>
    <n v="-2.2399354543995002E-2"/>
    <n v="8163.2525964652204"/>
    <x v="5"/>
    <x v="9"/>
    <n v="2016"/>
    <n v="6.2507862029014296"/>
    <n v="6.3466917276409101"/>
    <n v="9.5905524739475098E-2"/>
    <n v="56728"/>
    <n v="181506.76781640199"/>
    <n v="-1.51111049433504E-2"/>
    <n v="19.486101804212801"/>
    <n v="1.0263725500847001"/>
    <n v="176842.96779120172"/>
    <n v="1.0862926769394932E-2"/>
  </r>
  <r>
    <d v="2016-11-09T00:00:00"/>
    <n v="7323"/>
    <x v="6"/>
    <d v="2016-11-01T00:00:00"/>
    <n v="2"/>
    <n v="1"/>
    <d v="2016-11-08T00:00:00"/>
    <d v="2016-11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81929247499496505"/>
    <n v="0.66666666666666596"/>
    <x v="5"/>
    <n v="0.84196187395705202"/>
    <n v="-2.26693989620875E-2"/>
    <n v="8697.5434713965806"/>
    <x v="23"/>
    <x v="9"/>
    <n v="2016"/>
    <n v="7.0927480768584896"/>
    <n v="7.1659842026358698"/>
    <n v="7.3236125777387195E-2"/>
    <n v="64051"/>
    <n v="180609.82656067799"/>
    <n v="-1.02199675168763E-2"/>
    <n v="19.486101804212801"/>
    <n v="1.0263725500847001"/>
    <n v="175969.07336013051"/>
    <n v="1.5883055962620851E-2"/>
  </r>
  <r>
    <d v="2016-11-10T00:00:00"/>
    <n v="3786"/>
    <x v="7"/>
    <d v="2016-11-01T00:00:00"/>
    <n v="3"/>
    <n v="2"/>
    <d v="2016-11-09T00:00:00"/>
    <d v="2016-11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42357521648654001"/>
    <n v="0.66666666666666596"/>
    <x v="6"/>
    <n v="0.38695640178351598"/>
    <n v="3.6618814703023903E-2"/>
    <n v="9784.0479768521309"/>
    <x v="24"/>
    <x v="9"/>
    <n v="2016"/>
    <n v="7.4797044786419997"/>
    <n v="7.5895594191224101"/>
    <n v="0.109854940480411"/>
    <n v="67837"/>
    <n v="181389.51931511599"/>
    <n v="-1.44744819051846E-2"/>
    <n v="19.486101804212801"/>
    <n v="1.0263725500847001"/>
    <n v="176728.73197957998"/>
    <n v="1.1516339180519752E-2"/>
  </r>
  <r>
    <d v="2016-11-14T00:00:00"/>
    <n v="17314"/>
    <x v="8"/>
    <d v="2016-11-01T00:00:00"/>
    <n v="0"/>
    <n v="3"/>
    <d v="2016-11-10T00:00:00"/>
    <d v="2016-11-15T00:00:00"/>
    <n v="0"/>
    <n v="0"/>
    <n v="0"/>
    <n v="0"/>
    <n v="1"/>
    <n v="0"/>
    <n v="0"/>
    <n v="0"/>
    <n v="1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9370790539482201"/>
    <n v="0.66666666666666596"/>
    <x v="7"/>
    <n v="2.14551857657939"/>
    <n v="-0.20843952263117299"/>
    <n v="8069.8439011438104"/>
    <x v="9"/>
    <x v="9"/>
    <n v="2016"/>
    <n v="9.6252230552214009"/>
    <n v="9.5266384730706406"/>
    <n v="-9.8584582150762004E-2"/>
    <n v="85151"/>
    <n v="176933.042510236"/>
    <n v="1.0348307268028999E-2"/>
    <n v="19.486101804212801"/>
    <n v="1.0263725500847001"/>
    <n v="172386.76394417961"/>
    <n v="3.699376860444703E-2"/>
  </r>
  <r>
    <d v="2016-11-15T00:00:00"/>
    <n v="6150"/>
    <x v="9"/>
    <d v="2016-11-01T00:00:00"/>
    <n v="1"/>
    <n v="0"/>
    <d v="2016-11-14T00:00:00"/>
    <d v="2016-11-1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68805799825468195"/>
    <n v="0.66666666666666596"/>
    <x v="8"/>
    <n v="0.25835290223816099"/>
    <n v="0.42970509601652002"/>
    <n v="23804.648396520199"/>
    <x v="10"/>
    <x v="9"/>
    <n v="2016"/>
    <n v="9.8835759574595592"/>
    <n v="10.214696471325301"/>
    <n v="0.33112051386575703"/>
    <n v="91301"/>
    <n v="184752.96874931399"/>
    <n v="-3.2416089386040903E-2"/>
    <n v="19.486101804212801"/>
    <n v="1.0263725500847001"/>
    <n v="180005.75788398451"/>
    <n v="-6.8984342422248046E-3"/>
  </r>
  <r>
    <d v="2016-11-16T00:00:00"/>
    <n v="16288"/>
    <x v="10"/>
    <d v="2016-11-01T00:00:00"/>
    <n v="2"/>
    <n v="1"/>
    <d v="2016-11-15T00:00:00"/>
    <d v="2016-11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82229084155646"/>
    <n v="0.66666666666666596"/>
    <x v="9"/>
    <n v="1.74959250666054"/>
    <n v="7.2698334895918607E-2"/>
    <n v="9309.5963420013504"/>
    <x v="25"/>
    <x v="9"/>
    <n v="2016"/>
    <n v="11.6331684641201"/>
    <n v="12.036987312881701"/>
    <n v="0.40381884876167701"/>
    <n v="107589"/>
    <n v="184969.38358940399"/>
    <n v="-3.35481660207049E-2"/>
    <n v="19.486101804212801"/>
    <n v="1.0263725500847001"/>
    <n v="180216.611964282"/>
    <n v="-8.0603666246367167E-3"/>
  </r>
  <r>
    <d v="2016-11-17T00:00:00"/>
    <n v="2763"/>
    <x v="11"/>
    <d v="2016-11-01T00:00:00"/>
    <n v="3"/>
    <n v="2"/>
    <d v="2016-11-16T00:00:00"/>
    <d v="2016-11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30912264214271301"/>
    <n v="0.66666666666666596"/>
    <x v="10"/>
    <n v="0.38695640178351698"/>
    <n v="-7.7833759640803593E-2"/>
    <n v="7140.3392921401"/>
    <x v="26"/>
    <x v="9"/>
    <n v="2016"/>
    <n v="12.0201248659036"/>
    <n v="12.346109955024501"/>
    <n v="0.32598508912087298"/>
    <n v="110352"/>
    <n v="183612.069310569"/>
    <n v="-2.64038705558594E-2"/>
    <n v="19.486101804212801"/>
    <n v="1.0263725500847001"/>
    <n v="178894.17375339766"/>
    <n v="-7.2765786982587066E-4"/>
  </r>
  <r>
    <d v="2016-11-18T00:00:00"/>
    <n v="10433"/>
    <x v="12"/>
    <d v="2016-11-01T00:00:00"/>
    <n v="4"/>
    <n v="3"/>
    <d v="2016-11-17T00:00:00"/>
    <d v="2016-11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1672372513481399"/>
    <n v="0.66666666666666596"/>
    <x v="11"/>
    <n v="0.74596264361641595"/>
    <n v="0.42127460773172898"/>
    <n v="13985.955046516699"/>
    <x v="19"/>
    <x v="9"/>
    <n v="2016"/>
    <n v="12.76608750952"/>
    <n v="13.5133472063726"/>
    <n v="0.74725969685260196"/>
    <n v="120785"/>
    <n v="189227.90543293199"/>
    <n v="-5.5297898103307097E-2"/>
    <n v="19.486101804212801"/>
    <n v="1.0263725500847001"/>
    <n v="184365.71147320472"/>
    <n v="-3.0383694605918388E-2"/>
  </r>
  <r>
    <d v="2016-11-21T00:00:00"/>
    <n v="15534"/>
    <x v="13"/>
    <d v="2016-11-01T00:00:00"/>
    <n v="0"/>
    <n v="4"/>
    <d v="2016-11-18T00:00:00"/>
    <d v="2016-11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1"/>
    <n v="0"/>
    <n v="0"/>
    <n v="0"/>
    <n v="0"/>
    <n v="8938.2000000000007"/>
    <x v="3"/>
    <n v="30"/>
    <n v="178764"/>
    <n v="1.7379338121769401"/>
    <n v="0.66666666666666596"/>
    <x v="12"/>
    <n v="1.76310457984943"/>
    <n v="-2.5170767672483899E-2"/>
    <n v="8810.5947755671896"/>
    <x v="13"/>
    <x v="9"/>
    <n v="2016"/>
    <n v="14.529192089369401"/>
    <n v="15.2512810185495"/>
    <n v="0.72208892918011702"/>
    <n v="136319"/>
    <n v="187648.4241677"/>
    <n v="-4.7346116585345599E-2"/>
    <n v="19.486101804212801"/>
    <n v="1.0263725500847001"/>
    <n v="182826.81483659698"/>
    <n v="-2.2222204331613815E-2"/>
  </r>
  <r>
    <d v="2016-11-22T00:00:00"/>
    <n v="2089"/>
    <x v="14"/>
    <d v="2016-11-01T00:00:00"/>
    <n v="1"/>
    <n v="0"/>
    <d v="2016-11-21T00:00:00"/>
    <d v="2016-11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23371596070797199"/>
    <n v="0.66666666666666596"/>
    <x v="13"/>
    <n v="0.25835290223816099"/>
    <n v="-2.4636941530188899E-2"/>
    <n v="8085.8391057448398"/>
    <x v="14"/>
    <x v="9"/>
    <n v="2016"/>
    <n v="14.7875449916076"/>
    <n v="15.484996979257501"/>
    <n v="0.69745198764992999"/>
    <n v="138408"/>
    <n v="187195.37296900901"/>
    <n v="-4.5040498786288297E-2"/>
    <n v="19.486101804212801"/>
    <n v="1.0263725500847001"/>
    <n v="182385.40474758594"/>
    <n v="-1.9855781511671999E-2"/>
  </r>
  <r>
    <d v="2016-11-23T00:00:00"/>
    <n v="9218"/>
    <x v="15"/>
    <d v="2016-11-01T00:00:00"/>
    <n v="2"/>
    <n v="1"/>
    <d v="2016-11-22T00:00:00"/>
    <d v="2016-11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0313038419368501"/>
    <n v="0.66666666666666596"/>
    <x v="14"/>
    <n v="0.84196187395705202"/>
    <n v="0.18934196797980199"/>
    <n v="10948.2392078838"/>
    <x v="27"/>
    <x v="9"/>
    <n v="2016"/>
    <n v="15.629506865564601"/>
    <n v="16.516300821194399"/>
    <n v="0.88679395562973196"/>
    <n v="147626"/>
    <n v="188906.791839035"/>
    <n v="-5.3692044316107503E-2"/>
    <n v="19.486101804212801"/>
    <n v="1.0263725500847001"/>
    <n v="184052.8488641351"/>
    <n v="-2.8735490359289351E-2"/>
  </r>
  <r>
    <d v="2016-11-25T00:00:00"/>
    <n v="8307"/>
    <x v="16"/>
    <d v="2016-11-01T00:00:00"/>
    <n v="4"/>
    <n v="2"/>
    <d v="2016-11-23T00:00:00"/>
    <d v="2016-11-28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92938175471571405"/>
    <n v="0.66666666666666596"/>
    <x v="15"/>
    <n v="0.87456614316177195"/>
    <n v="5.4815611553942198E-2"/>
    <n v="9498.42394992349"/>
    <x v="15"/>
    <x v="9"/>
    <n v="2016"/>
    <n v="16.504073008726401"/>
    <n v="17.445682575910102"/>
    <n v="0.94160956718367195"/>
    <n v="155933"/>
    <n v="188963.05162677201"/>
    <n v="-5.3973787674200399E-2"/>
    <n v="19.486101804212801"/>
    <n v="1.0263725500847001"/>
    <n v="184107.66306170131"/>
    <n v="-2.9024664008202916E-2"/>
  </r>
  <r>
    <d v="2016-11-28T00:00:00"/>
    <n v="11516"/>
    <x v="17"/>
    <d v="2016-11-01T00:00:00"/>
    <n v="0"/>
    <n v="4"/>
    <d v="2016-11-25T00:00:00"/>
    <d v="2016-11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28840258665055"/>
    <n v="0.66666666666666596"/>
    <x v="16"/>
    <n v="1.65790883520114"/>
    <n v="-0.369506248550584"/>
    <n v="6946.0996621101003"/>
    <x v="18"/>
    <x v="9"/>
    <n v="2016"/>
    <n v="18.161981843927599"/>
    <n v="18.7340851625606"/>
    <n v="0.57210331863308905"/>
    <n v="167449"/>
    <n v="184395.07476546199"/>
    <n v="-3.0538097466131699E-2"/>
    <n v="19.486101804212801"/>
    <n v="1.0263725500847001"/>
    <n v="179657.05995376184"/>
    <n v="-4.9709148863489316E-3"/>
  </r>
  <r>
    <d v="2016-11-29T00:00:00"/>
    <n v="2174"/>
    <x v="18"/>
    <d v="2016-11-01T00:00:00"/>
    <n v="1"/>
    <n v="0"/>
    <d v="2016-11-28T00:00:00"/>
    <d v="2016-11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243225705399297"/>
    <n v="0.66666666666666596"/>
    <x v="17"/>
    <n v="0.25835290223816099"/>
    <n v="-1.51271968388641E-2"/>
    <n v="8414.8464413064994"/>
    <x v="20"/>
    <x v="9"/>
    <n v="2016"/>
    <n v="18.4203347461657"/>
    <n v="18.977310867959901"/>
    <n v="0.55697612179422495"/>
    <n v="169623"/>
    <n v="184169.29153288799"/>
    <n v="-2.93495809637913E-2"/>
    <n v="19.486101804212801"/>
    <n v="1.0263725500847001"/>
    <n v="179437.0782009816"/>
    <n v="-3.7510541730272351E-3"/>
  </r>
  <r>
    <d v="2016-11-30T00:00:00"/>
    <n v="9141"/>
    <x v="19"/>
    <d v="2016-11-01T00:00:00"/>
    <n v="2"/>
    <n v="1"/>
    <d v="2016-11-29T00:00:00"/>
    <d v="2016-12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02268913204"/>
    <n v="0.66666666666666596"/>
    <x v="18"/>
    <n v="1.06576705804704"/>
    <n v="-4.30779260070321E-2"/>
    <n v="8576.9211301673895"/>
    <x v="29"/>
    <x v="9"/>
    <n v="2016"/>
    <n v="19.486101804212801"/>
    <n v="20"/>
    <n v="0.51389819578719498"/>
    <n v="178764"/>
    <n v="183478.46254334101"/>
    <n v="-2.5694909789359802E-2"/>
    <n v="19.486101804212801"/>
    <n v="1.0263725500847001"/>
    <n v="178764.00000000029"/>
    <n v="-1.6653345369377348E-15"/>
  </r>
  <r>
    <d v="2016-12-01T00:00:00"/>
    <n v="15553"/>
    <x v="0"/>
    <d v="2016-12-01T00:00:00"/>
    <n v="3"/>
    <n v="2"/>
    <d v="2016-11-30T00:00:00"/>
    <d v="2016-12-02T00:00:00"/>
    <n v="1"/>
    <n v="0"/>
    <n v="0"/>
    <n v="0"/>
    <n v="0"/>
    <n v="0"/>
    <n v="0"/>
    <n v="1"/>
    <n v="0"/>
    <n v="0"/>
    <n v="0"/>
    <n v="0"/>
    <n v="0"/>
    <n v="1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5119362290126499"/>
    <n v="0.67741935483870896"/>
    <x v="19"/>
    <n v="1.1179684795371601"/>
    <n v="0.39396774947548502"/>
    <n v="13911.8412412118"/>
    <x v="0"/>
    <x v="10"/>
    <n v="2016"/>
    <n v="1.1179684795371601"/>
    <n v="1.5119362290126499"/>
    <n v="0.39396774947548502"/>
    <n v="15553"/>
    <n v="292148.66606544697"/>
    <n v="-0.26057167089167499"/>
    <n v="19.897081804672801"/>
    <n v="1.0554311534804099"/>
    <n v="276805.04323001497"/>
    <n v="-0.21958430569311305"/>
  </r>
  <r>
    <d v="2016-12-02T00:00:00"/>
    <n v="11484"/>
    <x v="1"/>
    <d v="2016-12-01T00:00:00"/>
    <n v="4"/>
    <n v="3"/>
    <d v="2016-12-01T00:00:00"/>
    <d v="2016-12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1"/>
    <n v="1"/>
    <n v="10286.809523809499"/>
    <x v="1"/>
    <n v="31"/>
    <n v="216023"/>
    <n v="1.1163811260837899"/>
    <n v="0.67741935483870896"/>
    <x v="20"/>
    <n v="1.10673878071976"/>
    <n v="9.6423453640334597E-3"/>
    <n v="10376.4322711556"/>
    <x v="21"/>
    <x v="10"/>
    <n v="2016"/>
    <n v="2.22470726025692"/>
    <n v="2.6283173550964398"/>
    <n v="0.40361009483951799"/>
    <n v="27037"/>
    <n v="255214.25229422201"/>
    <n v="-0.153562161759841"/>
    <n v="19.897081804672801"/>
    <n v="1.0554311534804099"/>
    <n v="241810.42169602818"/>
    <n v="-0.10664313603672837"/>
  </r>
  <r>
    <d v="2016-12-05T00:00:00"/>
    <n v="14734"/>
    <x v="2"/>
    <d v="2016-12-01T00:00:00"/>
    <n v="0"/>
    <n v="4"/>
    <d v="2016-12-02T00:00:00"/>
    <d v="2016-12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1"/>
    <n v="0"/>
    <n v="0"/>
    <n v="0"/>
    <n v="10286.809523809499"/>
    <x v="1"/>
    <n v="31"/>
    <n v="216023"/>
    <n v="1.4323197066978901"/>
    <n v="0.67741935483870896"/>
    <x v="0"/>
    <n v="1.6704573242371801"/>
    <n v="-0.238137617539287"/>
    <n v="8820.3390689602202"/>
    <x v="2"/>
    <x v="10"/>
    <n v="2016"/>
    <n v="3.8951645844941098"/>
    <n v="4.0606370617943401"/>
    <n v="0.16547247730023101"/>
    <n v="41771"/>
    <n v="225199.98345947301"/>
    <n v="-4.0750373594608001E-2"/>
    <n v="19.897081804672801"/>
    <n v="1.0554311534804099"/>
    <n v="213372.49968114888"/>
    <n v="1.2421939672693894E-2"/>
  </r>
  <r>
    <d v="2016-12-06T00:00:00"/>
    <n v="2395"/>
    <x v="3"/>
    <d v="2016-12-01T00:00:00"/>
    <n v="1"/>
    <n v="0"/>
    <d v="2016-12-05T00:00:00"/>
    <d v="2016-12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232822430944853"/>
    <n v="0.67741935483870896"/>
    <x v="1"/>
    <n v="0.27090139127420598"/>
    <n v="-3.8078960329353199E-2"/>
    <n v="8840.8552969585198"/>
    <x v="3"/>
    <x v="10"/>
    <n v="2016"/>
    <n v="4.1660659757683201"/>
    <n v="4.2934594927391903"/>
    <n v="0.127393516970878"/>
    <n v="44166"/>
    <n v="222628.73545322299"/>
    <n v="-2.9671531124566799E-2"/>
    <n v="19.897081804672801"/>
    <n v="1.0554311534804099"/>
    <n v="210936.29339922225"/>
    <n v="2.4114895160078254E-2"/>
  </r>
  <r>
    <d v="2016-12-07T00:00:00"/>
    <n v="11465"/>
    <x v="4"/>
    <d v="2016-12-01T00:00:00"/>
    <n v="2"/>
    <n v="1"/>
    <d v="2016-12-06T00:00:00"/>
    <d v="2016-12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1"/>
    <n v="0"/>
    <n v="0"/>
    <n v="10286.809523809499"/>
    <x v="1"/>
    <n v="31"/>
    <n v="216023"/>
    <n v="1.11453410053559"/>
    <n v="0.67741935483870896"/>
    <x v="2"/>
    <n v="0.98168331455612901"/>
    <n v="0.13285078597946101"/>
    <n v="11678.9190872454"/>
    <x v="4"/>
    <x v="10"/>
    <n v="2016"/>
    <n v="5.1477492903244499"/>
    <n v="5.4079935932747896"/>
    <n v="0.26024430295033901"/>
    <n v="55631"/>
    <n v="226944.035949032"/>
    <n v="-4.8122154448180299E-2"/>
    <n v="19.897081804672801"/>
    <n v="1.0554311534804099"/>
    <n v="215024.95468383495"/>
    <n v="4.6415325032043153E-3"/>
  </r>
  <r>
    <d v="2016-12-08T00:00:00"/>
    <n v="2779"/>
    <x v="5"/>
    <d v="2016-12-01T00:00:00"/>
    <n v="3"/>
    <n v="2"/>
    <d v="2016-12-07T00:00:00"/>
    <d v="2016-12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27015178939279599"/>
    <n v="0.67741935483870896"/>
    <x v="3"/>
    <n v="0.39950489081956098"/>
    <n v="-0.12935310142676501"/>
    <n v="6956.1100849079403"/>
    <x v="5"/>
    <x v="10"/>
    <n v="2016"/>
    <n v="5.5472541811440097"/>
    <n v="5.6781453826675801"/>
    <n v="0.130891201523574"/>
    <n v="58410"/>
    <n v="221120.20829502199"/>
    <n v="-2.30517524125247E-2"/>
    <n v="19.897081804672801"/>
    <n v="1.0554311534804099"/>
    <n v="209506.99395773248"/>
    <n v="3.1101615841913732E-2"/>
  </r>
  <r>
    <d v="2016-12-09T00:00:00"/>
    <n v="7116"/>
    <x v="6"/>
    <d v="2016-12-01T00:00:00"/>
    <n v="4"/>
    <n v="3"/>
    <d v="2016-12-08T00:00:00"/>
    <d v="2016-12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69175967373844405"/>
    <n v="0.67741935483870896"/>
    <x v="4"/>
    <n v="0.75851113265246095"/>
    <n v="-6.6751458914016903E-2"/>
    <n v="9381.5366626404393"/>
    <x v="23"/>
    <x v="10"/>
    <n v="2016"/>
    <n v="6.3057653137964698"/>
    <n v="6.3699050564060302"/>
    <n v="6.4139742609556905E-2"/>
    <n v="65526"/>
    <n v="218220.30023688401"/>
    <n v="-1.0069183455890401E-2"/>
    <n v="19.897081804672801"/>
    <n v="1.0554311534804099"/>
    <n v="206759.38882159904"/>
    <n v="4.4803823570952916E-2"/>
  </r>
  <r>
    <d v="2016-12-12T00:00:00"/>
    <n v="15540"/>
    <x v="7"/>
    <d v="2016-12-01T00:00:00"/>
    <n v="0"/>
    <n v="4"/>
    <d v="2016-12-09T00:00:00"/>
    <d v="2016-12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5106724746901901"/>
    <n v="0.67741935483870896"/>
    <x v="5"/>
    <n v="1.6704573242371801"/>
    <n v="-0.15978484954698999"/>
    <n v="9302.8416676830293"/>
    <x v="7"/>
    <x v="10"/>
    <n v="2016"/>
    <n v="7.9762226380336596"/>
    <n v="7.8805775310962201"/>
    <n v="-9.5645106937432403E-2"/>
    <n v="81066"/>
    <n v="213432.60804711899"/>
    <n v="1.2136814409860501E-2"/>
    <n v="19.897081804672801"/>
    <n v="1.0554311534804099"/>
    <n v="202223.14581420124"/>
    <n v="6.8240725512586975E-2"/>
  </r>
  <r>
    <d v="2016-12-13T00:00:00"/>
    <n v="2122"/>
    <x v="8"/>
    <d v="2016-12-01T00:00:00"/>
    <n v="1"/>
    <n v="0"/>
    <d v="2016-12-12T00:00:00"/>
    <d v="2016-12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206283590173268"/>
    <n v="0.67741935483870896"/>
    <x v="6"/>
    <n v="0.27090139127420598"/>
    <n v="-6.4617801100937705E-2"/>
    <n v="7833.1085345077099"/>
    <x v="8"/>
    <x v="10"/>
    <n v="2016"/>
    <n v="8.2471240293078605"/>
    <n v="8.0868611212694894"/>
    <n v="-0.16026290803837101"/>
    <n v="83188"/>
    <n v="211825.11549381999"/>
    <n v="1.98176901563029E-2"/>
    <n v="19.897081804672801"/>
    <n v="1.0554311534804099"/>
    <n v="200700.07863165872"/>
    <n v="7.6347361061393393E-2"/>
  </r>
  <r>
    <d v="2016-12-14T00:00:00"/>
    <n v="9003"/>
    <x v="9"/>
    <d v="2016-12-01T00:00:00"/>
    <n v="2"/>
    <n v="1"/>
    <d v="2016-12-13T00:00:00"/>
    <d v="2016-12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87519847423653896"/>
    <n v="0.67741935483870896"/>
    <x v="7"/>
    <n v="0.85451036299309702"/>
    <n v="2.0688111243441901E-2"/>
    <n v="10535.8581825329"/>
    <x v="9"/>
    <x v="10"/>
    <n v="2016"/>
    <n v="9.1016343923009604"/>
    <n v="8.9620595955060303"/>
    <n v="-0.13957479679492801"/>
    <n v="92191"/>
    <n v="212710.258021093"/>
    <n v="1.55739643669541E-2"/>
    <n v="19.897081804672801"/>
    <n v="1.0554311534804099"/>
    <n v="201538.73354946607"/>
    <n v="7.1868400656486697E-2"/>
  </r>
  <r>
    <d v="2016-12-15T00:00:00"/>
    <n v="7871"/>
    <x v="10"/>
    <d v="2016-12-01T00:00:00"/>
    <n v="3"/>
    <n v="2"/>
    <d v="2016-12-14T00:00:00"/>
    <d v="2016-12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76515463631187397"/>
    <n v="0.67741935483870896"/>
    <x v="8"/>
    <n v="0.54403601367652399"/>
    <n v="0.22111862263534901"/>
    <n v="14467.792208844399"/>
    <x v="10"/>
    <x v="10"/>
    <n v="2016"/>
    <n v="9.64567040597748"/>
    <n v="9.7272142318179"/>
    <n v="8.1543825840421705E-2"/>
    <n v="100062"/>
    <n v="217849.24339710001"/>
    <n v="-8.3830605450930795E-3"/>
    <n v="19.897081804672801"/>
    <n v="1.0554311534804099"/>
    <n v="206407.81985515301"/>
    <n v="4.6583410219605437E-2"/>
  </r>
  <r>
    <d v="2016-12-16T00:00:00"/>
    <n v="19400"/>
    <x v="11"/>
    <d v="2016-12-01T00:00:00"/>
    <n v="4"/>
    <n v="3"/>
    <d v="2016-12-15T00:00:00"/>
    <d v="2016-12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88591029658878"/>
    <n v="0.67741935483870896"/>
    <x v="9"/>
    <n v="1.5216106424989899"/>
    <n v="0.36429965408979598"/>
    <n v="12749.647944193301"/>
    <x v="25"/>
    <x v="10"/>
    <n v="2016"/>
    <n v="11.167281048476401"/>
    <n v="11.613124528406599"/>
    <n v="0.445843479930218"/>
    <n v="119462"/>
    <n v="224647.52065519599"/>
    <n v="-3.8391345829423003E-2"/>
    <n v="19.897081804672801"/>
    <n v="1.0554311534804099"/>
    <n v="212849.05217587689"/>
    <n v="1.4911731067989376E-2"/>
  </r>
  <r>
    <d v="2016-12-19T00:00:00"/>
    <n v="18473"/>
    <x v="12"/>
    <d v="2016-12-01T00:00:00"/>
    <n v="0"/>
    <n v="4"/>
    <d v="2016-12-16T00:00:00"/>
    <d v="2016-12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1"/>
    <n v="0"/>
    <n v="0"/>
    <n v="0"/>
    <n v="0"/>
    <n v="10286.809523809499"/>
    <x v="1"/>
    <n v="31"/>
    <n v="216023"/>
    <n v="1.79579489221055"/>
    <n v="0.67741935483870896"/>
    <x v="10"/>
    <n v="1.7756530688854699"/>
    <n v="2.0141823325074502E-2"/>
    <n v="10403.496225529499"/>
    <x v="11"/>
    <x v="10"/>
    <n v="2016"/>
    <n v="12.942934117361901"/>
    <n v="13.408919420617201"/>
    <n v="0.46598530325529203"/>
    <n v="137935"/>
    <n v="223800.490192898"/>
    <n v="-3.4751890785383099E-2"/>
    <n v="19.897081804672801"/>
    <n v="1.0554311534804099"/>
    <n v="212046.50768066774"/>
    <n v="1.8752925303163526E-2"/>
  </r>
  <r>
    <d v="2016-12-20T00:00:00"/>
    <n v="3326"/>
    <x v="13"/>
    <d v="2016-12-01T00:00:00"/>
    <n v="1"/>
    <n v="0"/>
    <d v="2016-12-19T00:00:00"/>
    <d v="2016-12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323326682806923"/>
    <n v="0.67741935483870896"/>
    <x v="11"/>
    <n v="0.27090139127420598"/>
    <n v="5.2425291532716897E-2"/>
    <n v="12277.5301535215"/>
    <x v="12"/>
    <x v="10"/>
    <n v="2016"/>
    <n v="13.2138355086361"/>
    <n v="13.732246103424099"/>
    <n v="0.51841059478800999"/>
    <n v="141261"/>
    <n v="224498.102618365"/>
    <n v="-3.77513329490025E-2"/>
    <n v="19.897081804672801"/>
    <n v="1.0554311534804099"/>
    <n v="212707.48156149939"/>
    <n v="1.5587220600616236E-2"/>
  </r>
  <r>
    <d v="2016-12-21T00:00:00"/>
    <n v="12147"/>
    <x v="14"/>
    <d v="2016-12-01T00:00:00"/>
    <n v="2"/>
    <n v="1"/>
    <d v="2016-12-20T00:00:00"/>
    <d v="2016-12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18083259652907"/>
    <n v="0.67741935483870896"/>
    <x v="12"/>
    <n v="0.85451036299309702"/>
    <n v="0.326322233535975"/>
    <n v="14215.158207622701"/>
    <x v="13"/>
    <x v="10"/>
    <n v="2016"/>
    <n v="14.0683458716292"/>
    <n v="14.9130786999532"/>
    <n v="0.844732828323985"/>
    <n v="153408"/>
    <n v="228994.08568684099"/>
    <n v="-5.6643758496804003E-2"/>
    <n v="19.897081804672801"/>
    <n v="1.0554311534804099"/>
    <n v="216967.33598559001"/>
    <n v="-4.3524338873420776E-3"/>
  </r>
  <r>
    <d v="2016-12-22T00:00:00"/>
    <n v="4641"/>
    <x v="15"/>
    <d v="2016-12-01T00:00:00"/>
    <n v="3"/>
    <n v="2"/>
    <d v="2016-12-21T00:00:00"/>
    <d v="2016-12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45116029311693601"/>
    <n v="0.67741935483870896"/>
    <x v="13"/>
    <n v="0.39950489081956098"/>
    <n v="5.1655402297374697E-2"/>
    <n v="11616.8790586749"/>
    <x v="14"/>
    <x v="10"/>
    <n v="2016"/>
    <n v="14.4678507624488"/>
    <n v="15.364238993070099"/>
    <n v="0.89638823062135997"/>
    <n v="158049"/>
    <n v="229407.190777396"/>
    <n v="-5.8342507626030701E-2"/>
    <n v="19.897081804672801"/>
    <n v="1.0554311534804099"/>
    <n v="217358.74483228909"/>
    <n v="-6.1453466402731083E-3"/>
  </r>
  <r>
    <d v="2016-12-23T00:00:00"/>
    <n v="10834"/>
    <x v="16"/>
    <d v="2016-12-01T00:00:00"/>
    <n v="4"/>
    <n v="3"/>
    <d v="2016-12-22T00:00:00"/>
    <d v="2016-12-27T00:00:00"/>
    <n v="0"/>
    <n v="0"/>
    <n v="0"/>
    <n v="0"/>
    <n v="0"/>
    <n v="0"/>
    <n v="0"/>
    <n v="0"/>
    <n v="1"/>
    <n v="0"/>
    <n v="0"/>
    <n v="0"/>
    <n v="1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0531934099609701"/>
    <n v="0.67741935483870896"/>
    <x v="14"/>
    <n v="1.0272609991591799"/>
    <n v="2.5932410801791001E-2"/>
    <n v="10546.4920880551"/>
    <x v="27"/>
    <x v="10"/>
    <n v="2016"/>
    <n v="15.495111761607999"/>
    <n v="16.4174324030311"/>
    <n v="0.92232064142314996"/>
    <n v="168883"/>
    <n v="228881.40818623899"/>
    <n v="-5.6179347585001198E-2"/>
    <n v="19.897081804672801"/>
    <n v="1.0554311534804099"/>
    <n v="216860.57629763507"/>
    <n v="-3.862280143005381E-3"/>
  </r>
  <r>
    <d v="2016-12-27T00:00:00"/>
    <n v="16799"/>
    <x v="17"/>
    <d v="2016-12-01T00:00:00"/>
    <n v="1"/>
    <n v="4"/>
    <d v="2016-12-23T00:00:00"/>
    <d v="2016-12-28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6330622202265499"/>
    <n v="0.67741935483870896"/>
    <x v="15"/>
    <n v="1.6704573242371801"/>
    <n v="-3.7395104010634901E-2"/>
    <n v="10056.527488764899"/>
    <x v="17"/>
    <x v="10"/>
    <n v="2016"/>
    <n v="17.1655690858451"/>
    <n v="18.050494623257698"/>
    <n v="0.88492553741251301"/>
    <n v="185682"/>
    <n v="227159.49471290101"/>
    <n v="-4.9025002133310097E-2"/>
    <n v="19.897081804672801"/>
    <n v="1.0554311534804099"/>
    <n v="215229.09757194246"/>
    <n v="3.6886389294652489E-3"/>
  </r>
  <r>
    <d v="2016-12-28T00:00:00"/>
    <n v="4875"/>
    <x v="18"/>
    <d v="2016-12-01T00:00:00"/>
    <n v="2"/>
    <n v="1"/>
    <d v="2016-12-27T00:00:00"/>
    <d v="2016-12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473907870921151"/>
    <n v="0.67741935483870896"/>
    <x v="16"/>
    <n v="0.85451036299309702"/>
    <n v="-0.38060249207194502"/>
    <n v="5705.0215083692001"/>
    <x v="18"/>
    <x v="10"/>
    <n v="2016"/>
    <n v="18.020079448838199"/>
    <n v="18.524402494178801"/>
    <n v="0.50432304534056904"/>
    <n v="190557"/>
    <n v="222068.77674215601"/>
    <n v="-2.7224794186967501E-2"/>
    <n v="19.897081804672801"/>
    <n v="1.0554311534804099"/>
    <n v="210405.74367154101"/>
    <n v="2.669725754838681E-2"/>
  </r>
  <r>
    <d v="2016-12-29T00:00:00"/>
    <n v="10001"/>
    <x v="19"/>
    <d v="2016-12-01T00:00:00"/>
    <n v="3"/>
    <n v="2"/>
    <d v="2016-12-28T00:00:00"/>
    <d v="2016-12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972215921452808"/>
    <n v="0.67741935483870896"/>
    <x v="17"/>
    <n v="0.39950489081956098"/>
    <n v="0.57271103063324602"/>
    <n v="25033.485771559601"/>
    <x v="20"/>
    <x v="10"/>
    <n v="2016"/>
    <n v="18.419584339657799"/>
    <n v="19.496618415631598"/>
    <n v="1.07703407597381"/>
    <n v="200558"/>
    <n v="228654.34541495299"/>
    <n v="-5.52420965017342E-2"/>
    <n v="19.897081804672801"/>
    <n v="1.0554311534804099"/>
    <n v="216645.43884358494"/>
    <n v="-2.8730761510946667E-3"/>
  </r>
  <r>
    <d v="2016-12-30T00:00:00"/>
    <n v="15465"/>
    <x v="20"/>
    <d v="2016-12-01T00:00:00"/>
    <n v="4"/>
    <n v="3"/>
    <d v="2016-12-29T00:00:00"/>
    <d v="2017-01-03T00:00:00"/>
    <n v="0"/>
    <n v="1"/>
    <n v="0"/>
    <n v="1"/>
    <n v="0"/>
    <n v="0"/>
    <n v="0"/>
    <n v="0"/>
    <n v="1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50338158436833"/>
    <n v="0.67741935483870896"/>
    <x v="18"/>
    <n v="1.4774974650150099"/>
    <n v="2.5884119353313299E-2"/>
    <n v="10467.0230346843"/>
    <x v="29"/>
    <x v="10"/>
    <n v="2016"/>
    <n v="19.897081804672801"/>
    <n v="21"/>
    <n v="1.1029181953271301"/>
    <n v="216023"/>
    <n v="227997.404068298"/>
    <n v="-5.2519914063196498E-2"/>
    <n v="19.897081804672801"/>
    <n v="1.0554311534804099"/>
    <n v="216023.00000000114"/>
    <n v="-5.2180482157382357E-15"/>
  </r>
  <r>
    <d v="2017-01-03T00:00:00"/>
    <n v="40534"/>
    <x v="0"/>
    <d v="2017-01-01T00:00:00"/>
    <n v="1"/>
    <n v="4"/>
    <d v="2016-12-30T00:00:00"/>
    <d v="2017-01-04T00:00:00"/>
    <n v="1"/>
    <n v="0"/>
    <n v="1"/>
    <n v="0"/>
    <n v="1"/>
    <n v="1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1"/>
    <n v="0"/>
    <n v="0"/>
    <n v="0"/>
    <n v="10895.2"/>
    <x v="3"/>
    <n v="31"/>
    <n v="217904"/>
    <n v="3.72035391732138"/>
    <n v="0.64516129032257996"/>
    <x v="20"/>
    <n v="3.7075054390454398"/>
    <n v="1.2848478275939801E-2"/>
    <n v="10932.957662885001"/>
    <x v="22"/>
    <x v="11"/>
    <n v="2017"/>
    <n v="3.7075054390454398"/>
    <n v="3.72035391732138"/>
    <n v="1.28484782759397E-2"/>
    <n v="40534"/>
    <n v="218659.15325770099"/>
    <n v="-3.4535634408650001E-3"/>
    <n v="21.117207996189599"/>
    <n v="0.94709490021638898"/>
    <n v="230873.54098068035"/>
    <n v="-5.6175952106030436E-2"/>
  </r>
  <r>
    <d v="2017-01-04T00:00:00"/>
    <n v="7980"/>
    <x v="1"/>
    <d v="2017-01-01T00:00:00"/>
    <n v="2"/>
    <n v="1"/>
    <d v="2017-01-03T00:00:00"/>
    <d v="2017-01-05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1"/>
    <n v="0"/>
    <n v="1"/>
    <n v="10895.2"/>
    <x v="3"/>
    <n v="31"/>
    <n v="217904"/>
    <n v="0.732432630883324"/>
    <n v="0.64516129032257996"/>
    <x v="0"/>
    <n v="1.18189975253599"/>
    <n v="-0.44946712165267"/>
    <n v="6751.8416709008998"/>
    <x v="1"/>
    <x v="11"/>
    <n v="2017"/>
    <n v="4.8894051915814396"/>
    <n v="4.4527865482047098"/>
    <n v="-0.43661864337673001"/>
    <n v="48514"/>
    <n v="198445.406339123"/>
    <n v="9.8055147860785397E-2"/>
    <n v="21.117207996189599"/>
    <n v="0.94709490021638898"/>
    <n v="209530.64607758276"/>
    <n v="3.996243069530192E-2"/>
  </r>
  <r>
    <d v="2017-01-05T00:00:00"/>
    <n v="10667"/>
    <x v="2"/>
    <d v="2017-01-01T00:00:00"/>
    <n v="3"/>
    <n v="2"/>
    <d v="2017-01-04T00:00:00"/>
    <d v="2017-01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97905499669579199"/>
    <n v="0.64516129032257996"/>
    <x v="1"/>
    <n v="0.36185942371142699"/>
    <n v="0.617195572984365"/>
    <n v="29478.298203742801"/>
    <x v="2"/>
    <x v="11"/>
    <n v="2017"/>
    <n v="5.2512646152928699"/>
    <n v="5.4318415449005002"/>
    <n v="0.180576929607634"/>
    <n v="59181"/>
    <n v="225397.135111613"/>
    <n v="-3.3244145307803202E-2"/>
    <n v="21.117207996189599"/>
    <n v="0.94709490021638898"/>
    <n v="237987.90919486014"/>
    <n v="-8.4390460266684397E-2"/>
  </r>
  <r>
    <d v="2017-01-06T00:00:00"/>
    <n v="6802"/>
    <x v="3"/>
    <d v="2017-01-01T00:00:00"/>
    <n v="4"/>
    <n v="3"/>
    <d v="2017-01-05T00:00:00"/>
    <d v="2017-01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1"/>
    <n v="0"/>
    <n v="10895.2"/>
    <x v="3"/>
    <n v="31"/>
    <n v="217904"/>
    <n v="0.62431162346721403"/>
    <n v="0.64516129032257996"/>
    <x v="2"/>
    <n v="0.83123140852362898"/>
    <n v="-0.20691978505641401"/>
    <n v="8183.0401621627798"/>
    <x v="3"/>
    <x v="11"/>
    <n v="2017"/>
    <n v="6.0824960238164998"/>
    <n v="6.0561531683677199"/>
    <n v="-2.63428554487799E-2"/>
    <n v="65983"/>
    <n v="216960.27335369599"/>
    <n v="4.3497670412915301E-3"/>
    <n v="21.117207996189599"/>
    <n v="0.94709490021638898"/>
    <n v="229079.76096600899"/>
    <n v="-4.8785457601674631E-2"/>
  </r>
  <r>
    <d v="2017-01-09T00:00:00"/>
    <n v="14472"/>
    <x v="4"/>
    <d v="2017-01-01T00:00:00"/>
    <n v="0"/>
    <n v="4"/>
    <d v="2017-01-06T00:00:00"/>
    <d v="2017-01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1.3282913576620801"/>
    <n v="0.64516129032257996"/>
    <x v="3"/>
    <n v="1.63281185712905"/>
    <n v="-0.30452049946696103"/>
    <n v="8863.2379393948704"/>
    <x v="23"/>
    <x v="11"/>
    <n v="2017"/>
    <n v="7.7153078809455504"/>
    <n v="7.3844445260298102"/>
    <n v="-0.33086335491574098"/>
    <n v="80455"/>
    <n v="208559.402272718"/>
    <n v="4.4805449313006701E-2"/>
    <n v="21.117207996189599"/>
    <n v="0.94709490021638898"/>
    <n v="220209.61386769981"/>
    <n v="-1.0470087237358316E-2"/>
  </r>
  <r>
    <d v="2017-01-10T00:00:00"/>
    <n v="2289"/>
    <x v="5"/>
    <d v="2017-01-01T00:00:00"/>
    <n v="1"/>
    <n v="0"/>
    <d v="2017-01-09T00:00:00"/>
    <d v="2017-01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21009251780600599"/>
    <n v="0.64516129032257996"/>
    <x v="4"/>
    <n v="0.23325592416607099"/>
    <n v="-2.3163406360065499E-2"/>
    <n v="9813.2555826118896"/>
    <x v="24"/>
    <x v="11"/>
    <n v="2017"/>
    <n v="7.9485638051116201"/>
    <n v="7.5945370438358104"/>
    <n v="-0.35402676127580601"/>
    <n v="82744"/>
    <n v="208198.618086926"/>
    <n v="4.6615976620082801E-2"/>
    <n v="21.117207996189599"/>
    <n v="0.94709490021638898"/>
    <n v="219828.67613304412"/>
    <n v="-8.7553460581242248E-3"/>
  </r>
  <r>
    <d v="2017-01-11T00:00:00"/>
    <n v="8501"/>
    <x v="6"/>
    <d v="2017-01-01T00:00:00"/>
    <n v="2"/>
    <n v="1"/>
    <d v="2017-01-10T00:00:00"/>
    <d v="2017-01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780251854027461"/>
    <n v="0.64516129032257996"/>
    <x v="5"/>
    <n v="0.81686489588496303"/>
    <n v="-3.6613041857501499E-2"/>
    <n v="10406.861701151"/>
    <x v="6"/>
    <x v="11"/>
    <n v="2017"/>
    <n v="8.7654287009965799"/>
    <n v="8.3747888978632705"/>
    <n v="-0.39063980313330698"/>
    <n v="91245"/>
    <n v="208192.8976038"/>
    <n v="4.6644734320762701E-2"/>
    <n v="21.117207996189599"/>
    <n v="0.94709490021638898"/>
    <n v="219822.63610144443"/>
    <n v="-8.7281097864689849E-3"/>
  </r>
  <r>
    <d v="2017-01-12T00:00:00"/>
    <n v="2974"/>
    <x v="7"/>
    <d v="2017-01-01T00:00:00"/>
    <n v="3"/>
    <n v="2"/>
    <d v="2017-01-11T00:00:00"/>
    <d v="2017-01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27296424113370998"/>
    <n v="0.64516129032257996"/>
    <x v="6"/>
    <n v="0.36185942371142699"/>
    <n v="-8.8895182577717002E-2"/>
    <n v="8218.6611847690292"/>
    <x v="7"/>
    <x v="11"/>
    <n v="2017"/>
    <n v="9.1272881247080093"/>
    <n v="8.6477531389969808"/>
    <n v="-0.47953498571102399"/>
    <n v="94219"/>
    <n v="206455.62781116599"/>
    <n v="5.5451974403450899E-2"/>
    <n v="21.117207996189599"/>
    <n v="0.94709490021638898"/>
    <n v="217988.32172361671"/>
    <n v="-3.8681761917325197E-4"/>
  </r>
  <r>
    <d v="2017-01-13T00:00:00"/>
    <n v="10449"/>
    <x v="8"/>
    <d v="2017-01-01T00:00:00"/>
    <n v="4"/>
    <n v="3"/>
    <d v="2017-01-12T00:00:00"/>
    <d v="2017-01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1"/>
    <n v="0"/>
    <n v="0"/>
    <n v="0"/>
    <n v="0"/>
    <n v="10895.2"/>
    <x v="3"/>
    <n v="31"/>
    <n v="217904"/>
    <n v="0.95904618547617204"/>
    <n v="0.64516129032257996"/>
    <x v="7"/>
    <n v="1.5891609200391399"/>
    <n v="-0.63011473456297595"/>
    <n v="6575.1679821969001"/>
    <x v="8"/>
    <x v="11"/>
    <n v="2017"/>
    <n v="10.716449044747099"/>
    <n v="9.60679932447316"/>
    <n v="-1.1096497202740001"/>
    <n v="104668"/>
    <n v="195340.82523595699"/>
    <n v="0.11550670340819801"/>
    <n v="21.117207996189599"/>
    <n v="0.94709490021638898"/>
    <n v="206252.64183275396"/>
    <n v="5.6490709955094198E-2"/>
  </r>
  <r>
    <d v="2017-01-17T00:00:00"/>
    <n v="30487"/>
    <x v="9"/>
    <d v="2017-01-01T00:00:00"/>
    <n v="1"/>
    <n v="4"/>
    <d v="2017-01-13T00:00:00"/>
    <d v="2017-01-18T00:00:00"/>
    <n v="0"/>
    <n v="0"/>
    <n v="0"/>
    <n v="0"/>
    <n v="1"/>
    <n v="1"/>
    <n v="0"/>
    <n v="0"/>
    <n v="0"/>
    <n v="1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1"/>
    <n v="0"/>
    <n v="0"/>
    <n v="0"/>
    <n v="0"/>
    <n v="10895.2"/>
    <x v="3"/>
    <n v="31"/>
    <n v="217904"/>
    <n v="2.7982047140024902"/>
    <n v="0.64516129032257996"/>
    <x v="8"/>
    <n v="2.5011071116238699"/>
    <n v="0.29709760237862198"/>
    <n v="12189.401988548099"/>
    <x v="26"/>
    <x v="11"/>
    <n v="2017"/>
    <n v="13.217556156371"/>
    <n v="12.4050040384756"/>
    <n v="-0.81255211789537896"/>
    <n v="135155"/>
    <n v="204508.30456256901"/>
    <n v="6.5501963189624701E-2"/>
    <n v="21.117207996189599"/>
    <n v="0.94709490021638898"/>
    <n v="215932.2202197955"/>
    <n v="9.1314755074414222E-3"/>
  </r>
  <r>
    <d v="2017-01-18T00:00:00"/>
    <n v="4707"/>
    <x v="10"/>
    <d v="2017-01-01T00:00:00"/>
    <n v="2"/>
    <n v="1"/>
    <d v="2017-01-17T00:00:00"/>
    <d v="2017-01-19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43202511197591598"/>
    <n v="0.64516129032257996"/>
    <x v="9"/>
    <n v="0.96139601874192504"/>
    <n v="-0.52937090676600995"/>
    <n v="4896.0052967137699"/>
    <x v="19"/>
    <x v="11"/>
    <n v="2017"/>
    <n v="14.178952175112901"/>
    <n v="12.8370291504515"/>
    <n v="-1.34192302466138"/>
    <n v="139862"/>
    <n v="197281.150641705"/>
    <n v="0.10453532580894501"/>
    <n v="21.117207996189599"/>
    <n v="0.94709490021638898"/>
    <n v="208301.35459142728"/>
    <n v="4.6099774182495556E-2"/>
  </r>
  <r>
    <d v="2017-01-19T00:00:00"/>
    <n v="8307"/>
    <x v="11"/>
    <d v="2017-01-01T00:00:00"/>
    <n v="3"/>
    <n v="2"/>
    <d v="2017-01-18T00:00:00"/>
    <d v="2017-01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76244584771275403"/>
    <n v="0.64516129032257996"/>
    <x v="10"/>
    <n v="0.36185942371142699"/>
    <n v="0.40058642400132599"/>
    <n v="22956.428534591902"/>
    <x v="11"/>
    <x v="11"/>
    <n v="2017"/>
    <n v="14.5408115988243"/>
    <n v="13.5994749981643"/>
    <n v="-0.94133660066006097"/>
    <n v="148169"/>
    <n v="203797.42766487499"/>
    <n v="6.9218598569953799E-2"/>
    <n v="21.117207996189599"/>
    <n v="0.94709490021638898"/>
    <n v="215181.63345438146"/>
    <n v="1.2651481922111518E-2"/>
  </r>
  <r>
    <d v="2017-01-20T00:00:00"/>
    <n v="5459"/>
    <x v="12"/>
    <d v="2017-01-01T00:00:00"/>
    <n v="4"/>
    <n v="3"/>
    <d v="2017-01-19T00:00:00"/>
    <d v="2017-01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50104633232983298"/>
    <n v="0.64516129032257996"/>
    <x v="11"/>
    <n v="0.72086566554432596"/>
    <n v="-0.21981933321449301"/>
    <n v="7572.8395191049904"/>
    <x v="12"/>
    <x v="11"/>
    <n v="2017"/>
    <n v="15.2616772643687"/>
    <n v="14.1005213304941"/>
    <n v="-1.1611559338745501"/>
    <n v="153628"/>
    <n v="201325.18508784499"/>
    <n v="8.2348439937707005E-2"/>
    <n v="21.117207996189599"/>
    <n v="0.94709490021638898"/>
    <n v="212571.2904185715"/>
    <n v="2.5086687722165601E-2"/>
  </r>
  <r>
    <d v="2017-01-23T00:00:00"/>
    <n v="17404"/>
    <x v="13"/>
    <d v="2017-01-01T00:00:00"/>
    <n v="0"/>
    <n v="4"/>
    <d v="2017-01-20T00:00:00"/>
    <d v="2017-01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1.5974006902122"/>
    <n v="0.64516129032257996"/>
    <x v="12"/>
    <n v="1.63281185712905"/>
    <n v="-3.5411166916847099E-2"/>
    <n v="10658.913287536499"/>
    <x v="27"/>
    <x v="11"/>
    <n v="2017"/>
    <n v="16.894489121497699"/>
    <n v="15.697922020706301"/>
    <n v="-1.1965671007914001"/>
    <n v="171032"/>
    <n v="202470.75690778499"/>
    <n v="7.6224553747500298E-2"/>
    <n v="21.117207996189599"/>
    <n v="0.94709490021638898"/>
    <n v="213780.85433838409"/>
    <n v="1.9286786341912387E-2"/>
  </r>
  <r>
    <d v="2017-01-24T00:00:00"/>
    <n v="2496"/>
    <x v="14"/>
    <d v="2017-01-01T00:00:00"/>
    <n v="1"/>
    <n v="0"/>
    <d v="2017-01-23T00:00:00"/>
    <d v="2017-01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22909171011087401"/>
    <n v="0.64516129032257996"/>
    <x v="13"/>
    <n v="0.23325592416607099"/>
    <n v="-4.1642140551973097E-3"/>
    <n v="10700.692850239901"/>
    <x v="28"/>
    <x v="11"/>
    <n v="2017"/>
    <n v="17.127745045663801"/>
    <n v="15.927013730817199"/>
    <n v="-1.2007313148465899"/>
    <n v="173528"/>
    <n v="202627.95778120399"/>
    <n v="7.5389607564869399E-2"/>
    <n v="21.117207996189599"/>
    <n v="0.94709490021638898"/>
    <n v="213946.83651544192"/>
    <n v="1.8496013070389505E-2"/>
  </r>
  <r>
    <d v="2017-01-25T00:00:00"/>
    <n v="10397"/>
    <x v="15"/>
    <d v="2017-01-01T00:00:00"/>
    <n v="2"/>
    <n v="1"/>
    <d v="2017-01-24T00:00:00"/>
    <d v="2017-01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95427344151552895"/>
    <n v="0.64516129032257996"/>
    <x v="14"/>
    <n v="0.81686489588496303"/>
    <n v="0.13740854563056601"/>
    <n v="12727.9309618713"/>
    <x v="15"/>
    <x v="11"/>
    <n v="2017"/>
    <n v="17.944609941548801"/>
    <n v="16.881287172332701"/>
    <n v="-1.0633227692160301"/>
    <n v="183925"/>
    <n v="204991.917460564"/>
    <n v="6.2988251924221902E-2"/>
    <n v="21.117207996189599"/>
    <n v="0.94709490021638898"/>
    <n v="216442.84792762459"/>
    <n v="6.7507523873646669E-3"/>
  </r>
  <r>
    <d v="2017-01-26T00:00:00"/>
    <n v="3055"/>
    <x v="16"/>
    <d v="2017-01-01T00:00:00"/>
    <n v="3"/>
    <n v="2"/>
    <d v="2017-01-25T00:00:00"/>
    <d v="2017-01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28039870768778902"/>
    <n v="0.64516129032257996"/>
    <x v="15"/>
    <n v="0.36185942371142699"/>
    <n v="-8.1460716023638205E-2"/>
    <n v="8442.5050166339606"/>
    <x v="16"/>
    <x v="11"/>
    <n v="2017"/>
    <n v="18.306469365260199"/>
    <n v="17.161685880020499"/>
    <n v="-1.1447834852396701"/>
    <n v="186980"/>
    <n v="204277.511156605"/>
    <n v="6.6705770822458293E-2"/>
    <n v="21.117207996189599"/>
    <n v="0.94709490021638898"/>
    <n v="215688.5346019"/>
    <n v="1.027159557734092E-2"/>
  </r>
  <r>
    <d v="2017-01-27T00:00:00"/>
    <n v="7917"/>
    <x v="17"/>
    <d v="2017-01-01T00:00:00"/>
    <n v="4"/>
    <n v="3"/>
    <d v="2017-01-26T00:00:00"/>
    <d v="2017-01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72665026800792998"/>
    <n v="0.64516129032257996"/>
    <x v="16"/>
    <n v="0.72086566554432696"/>
    <n v="5.7846024636031496E-3"/>
    <n v="10982.628773173499"/>
    <x v="17"/>
    <x v="11"/>
    <n v="2017"/>
    <n v="19.027335030804501"/>
    <n v="17.888336148028401"/>
    <n v="-1.13899888277606"/>
    <n v="194897"/>
    <n v="204860.00765158999"/>
    <n v="6.3672712394864106E-2"/>
    <n v="21.117207996189599"/>
    <n v="0.94709490021638898"/>
    <n v="216303.5695839831"/>
    <n v="7.3990014085065781E-3"/>
  </r>
  <r>
    <d v="2017-01-30T00:00:00"/>
    <n v="17885"/>
    <x v="18"/>
    <d v="2017-01-01T00:00:00"/>
    <n v="0"/>
    <n v="4"/>
    <d v="2017-01-27T00:00:00"/>
    <d v="2017-01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1.64154857184815"/>
    <n v="0.64516129032257996"/>
    <x v="17"/>
    <n v="1.63281185712905"/>
    <n v="8.7367147191028099E-3"/>
    <n v="10953.4971355774"/>
    <x v="29"/>
    <x v="11"/>
    <n v="2017"/>
    <n v="20.6601468879336"/>
    <n v="19.529884719876598"/>
    <n v="-1.13026216805696"/>
    <n v="212782"/>
    <n v="205983.04663968601"/>
    <n v="5.7873468495522398E-2"/>
    <n v="21.117207996189599"/>
    <n v="0.94709490021638898"/>
    <n v="217489.341978955"/>
    <n v="1.9065670863316342E-3"/>
  </r>
  <r>
    <d v="2017-01-31T00:00:00"/>
    <n v="5122"/>
    <x v="19"/>
    <d v="2017-01-01T00:00:00"/>
    <n v="1"/>
    <n v="0"/>
    <d v="2017-01-30T00:00:00"/>
    <d v="2017-02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47011528012335702"/>
    <n v="0.64516129032257996"/>
    <x v="18"/>
    <n v="0.457061108256059"/>
    <n v="1.3054171867298001E-2"/>
    <n v="11206.3789884535"/>
    <x v="30"/>
    <x v="11"/>
    <n v="2017"/>
    <n v="21.117207996189599"/>
    <n v="20"/>
    <n v="-1.1172079961896599"/>
    <n v="217904"/>
    <n v="206375.76713675199"/>
    <n v="5.5860399809483298E-2"/>
    <n v="21.117207996189599"/>
    <n v="0.94709490021638898"/>
    <n v="217904.0000000009"/>
    <n v="-4.1078251911130792E-15"/>
  </r>
  <r>
    <d v="2017-02-01T00:00:00"/>
    <n v="25426"/>
    <x v="0"/>
    <d v="2017-02-01T00:00:00"/>
    <n v="2"/>
    <n v="1"/>
    <d v="2017-01-31T00:00:00"/>
    <d v="2017-02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1"/>
    <n v="0"/>
    <n v="1"/>
    <n v="10726.4210526315"/>
    <x v="0"/>
    <n v="28"/>
    <n v="203802"/>
    <n v="2.3704085337729701"/>
    <n v="0.67857142857142805"/>
    <x v="0"/>
    <n v="2.6089178397609301"/>
    <n v="-0.238509305987955"/>
    <n v="9745.8032646708107"/>
    <x v="0"/>
    <x v="0"/>
    <n v="2017"/>
    <n v="2.6089178397609301"/>
    <n v="2.3704085337729701"/>
    <n v="-0.238509305987955"/>
    <n v="25426"/>
    <n v="185170.262028745"/>
    <n v="0.100619493471161"/>
    <n v="19.013302104983701"/>
    <n v="0.99930037902357705"/>
    <n v="185299.90172692275"/>
    <n v="9.9849476986468622E-2"/>
  </r>
  <r>
    <d v="2017-02-02T00:00:00"/>
    <n v="6968"/>
    <x v="1"/>
    <d v="2017-02-01T00:00:00"/>
    <n v="3"/>
    <n v="2"/>
    <d v="2017-02-01T00:00:00"/>
    <d v="2017-02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64961089685086504"/>
    <n v="0.67857142857142805"/>
    <x v="1"/>
    <n v="0.63871127687570906"/>
    <n v="1.0899619975155799E-2"/>
    <n v="10909.4676300132"/>
    <x v="21"/>
    <x v="0"/>
    <n v="2017"/>
    <n v="3.2476291166366398"/>
    <n v="3.0200194306238402"/>
    <n v="-0.22760968601279899"/>
    <n v="32394"/>
    <n v="189518.56197096099"/>
    <n v="7.5366960789978205E-2"/>
    <n v="19.013302104983701"/>
    <n v="0.99930037902357705"/>
    <n v="189651.24596084046"/>
    <n v="7.4614611506857331E-2"/>
  </r>
  <r>
    <d v="2017-02-03T00:00:00"/>
    <n v="9362"/>
    <x v="2"/>
    <d v="2017-02-01T00:00:00"/>
    <n v="4"/>
    <n v="3"/>
    <d v="2017-02-02T00:00:00"/>
    <d v="2017-02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1"/>
    <n v="0"/>
    <n v="10726.4210526315"/>
    <x v="0"/>
    <n v="28"/>
    <n v="203802"/>
    <n v="0.87279810796753698"/>
    <n v="0.67857142857142805"/>
    <x v="2"/>
    <n v="0.87022135659991096"/>
    <n v="2.5767513676257302E-3"/>
    <n v="10758.182304992801"/>
    <x v="22"/>
    <x v="0"/>
    <n v="2017"/>
    <n v="4.1178504732365502"/>
    <n v="3.8928175385913701"/>
    <n v="-0.22503293464517299"/>
    <n v="41756"/>
    <n v="192664.59653073101"/>
    <n v="5.7807213519337403E-2"/>
    <n v="19.013302104983701"/>
    <n v="0.99930037902357705"/>
    <n v="192799.48309334667"/>
    <n v="5.7067149403747575E-2"/>
  </r>
  <r>
    <d v="2017-02-06T00:00:00"/>
    <n v="15846"/>
    <x v="3"/>
    <d v="2017-02-01T00:00:00"/>
    <n v="0"/>
    <n v="4"/>
    <d v="2017-02-03T00:00:00"/>
    <d v="2017-02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1"/>
    <n v="0"/>
    <n v="0"/>
    <n v="0"/>
    <n v="10726.4210526315"/>
    <x v="0"/>
    <n v="28"/>
    <n v="203802"/>
    <n v="1.4772867783436801"/>
    <n v="0.67857142857142805"/>
    <x v="3"/>
    <n v="1.6718018052053301"/>
    <n v="-0.19451502686164601"/>
    <n v="9478.3962732076197"/>
    <x v="3"/>
    <x v="0"/>
    <n v="2017"/>
    <n v="5.7896522784418796"/>
    <n v="5.37010431693506"/>
    <n v="-0.419547961506819"/>
    <n v="57602"/>
    <n v="189033.45958706399"/>
    <n v="7.8126594335186705E-2"/>
    <n v="19.013302104983701"/>
    <n v="0.99930037902357705"/>
    <n v="189165.80395153107"/>
    <n v="7.7372314354549498E-2"/>
  </r>
  <r>
    <d v="2017-02-07T00:00:00"/>
    <n v="2562"/>
    <x v="4"/>
    <d v="2017-02-01T00:00:00"/>
    <n v="1"/>
    <n v="0"/>
    <d v="2017-02-06T00:00:00"/>
    <d v="2017-02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23884947154591199"/>
    <n v="0.67857142857142805"/>
    <x v="4"/>
    <n v="0.27224587224235403"/>
    <n v="-3.3396400696442001E-2"/>
    <n v="9410.6109998953307"/>
    <x v="4"/>
    <x v="0"/>
    <n v="2017"/>
    <n v="6.0618981506842298"/>
    <n v="5.6089537884809699"/>
    <n v="-0.45294436220326101"/>
    <n v="60164"/>
    <n v="188573.93700535299"/>
    <n v="8.0753805305628895E-2"/>
    <n v="19.013302104983701"/>
    <n v="0.99930037902357705"/>
    <n v="188705.95965310335"/>
    <n v="7.9997687273086537E-2"/>
  </r>
  <r>
    <d v="2017-02-08T00:00:00"/>
    <n v="8322"/>
    <x v="5"/>
    <d v="2017-02-01T00:00:00"/>
    <n v="2"/>
    <n v="1"/>
    <d v="2017-02-07T00:00:00"/>
    <d v="2017-02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77584125769128798"/>
    <n v="0.67857142857142805"/>
    <x v="5"/>
    <n v="0.855854843961245"/>
    <n v="-8.0013586269956805E-2"/>
    <n v="9723.6114964102799"/>
    <x v="5"/>
    <x v="0"/>
    <n v="2017"/>
    <n v="6.9177529946454799"/>
    <n v="6.3847950461722602"/>
    <n v="-0.53295794847321798"/>
    <n v="68486"/>
    <n v="188100.67387592301"/>
    <n v="8.3472992416997197E-2"/>
    <n v="19.013302104983701"/>
    <n v="0.99930037902357705"/>
    <n v="188232.3651870497"/>
    <n v="8.2714971984113816E-2"/>
  </r>
  <r>
    <d v="2017-02-09T00:00:00"/>
    <n v="2702"/>
    <x v="6"/>
    <d v="2017-02-01T00:00:00"/>
    <n v="3"/>
    <n v="2"/>
    <d v="2017-02-08T00:00:00"/>
    <d v="2017-02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25190135523694501"/>
    <n v="0.67857142857142805"/>
    <x v="6"/>
    <n v="0.40084937178770902"/>
    <n v="-0.14894801655076301"/>
    <n v="6740.6866273722899"/>
    <x v="23"/>
    <x v="0"/>
    <n v="2017"/>
    <n v="7.3186023664331898"/>
    <n v="6.6366964014092096"/>
    <n v="-0.68190596502398204"/>
    <n v="71188"/>
    <n v="184812.88260769201"/>
    <n v="0.10274780158381"/>
    <n v="19.013302104983701"/>
    <n v="0.99930037902357705"/>
    <n v="184942.27210068179"/>
    <n v="0.1019762960901176"/>
  </r>
  <r>
    <d v="2017-02-10T00:00:00"/>
    <n v="8264"/>
    <x v="7"/>
    <d v="2017-02-01T00:00:00"/>
    <n v="4"/>
    <n v="3"/>
    <d v="2017-02-09T00:00:00"/>
    <d v="2017-02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77043404873357402"/>
    <n v="0.67857142857142805"/>
    <x v="7"/>
    <n v="0.75985561362060905"/>
    <n v="1.05784351129654E-2"/>
    <n v="10875.750408190201"/>
    <x v="24"/>
    <x v="0"/>
    <n v="2017"/>
    <n v="8.0784579800538001"/>
    <n v="7.4071304501427804"/>
    <n v="-0.67132752991101696"/>
    <n v="79452"/>
    <n v="186865.86025789299"/>
    <n v="9.0632605221375201E-2"/>
    <n v="19.013302104983701"/>
    <n v="0.99930037902357705"/>
    <n v="186996.68706268439"/>
    <n v="8.9869575773191102E-2"/>
  </r>
  <r>
    <d v="2017-02-13T00:00:00"/>
    <n v="18098"/>
    <x v="8"/>
    <d v="2017-02-01T00:00:00"/>
    <n v="0"/>
    <n v="4"/>
    <d v="2017-02-10T00:00:00"/>
    <d v="2017-02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1.6872356502880199"/>
    <n v="0.67857142857142805"/>
    <x v="8"/>
    <n v="1.6718018052053301"/>
    <n v="1.54338450826919E-2"/>
    <n v="10825.445901332199"/>
    <x v="8"/>
    <x v="0"/>
    <n v="2017"/>
    <n v="9.7502597852591304"/>
    <n v="9.0943661004308094"/>
    <n v="-0.655893684828324"/>
    <n v="97550"/>
    <n v="190092.37095427199"/>
    <n v="7.2120879848597205E-2"/>
    <n v="19.013302104983701"/>
    <n v="0.99930037902357705"/>
    <n v="190225.45667401087"/>
    <n v="7.1370801591793542E-2"/>
  </r>
  <r>
    <d v="2017-02-14T00:00:00"/>
    <n v="3478"/>
    <x v="9"/>
    <d v="2017-02-01T00:00:00"/>
    <n v="1"/>
    <n v="0"/>
    <d v="2017-02-13T00:00:00"/>
    <d v="2017-02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32424608198153099"/>
    <n v="0.67857142857142805"/>
    <x v="9"/>
    <n v="0.27224587224235403"/>
    <n v="5.2000209739177003E-2"/>
    <n v="12775.2166501311"/>
    <x v="9"/>
    <x v="0"/>
    <n v="2017"/>
    <n v="10.0225056575014"/>
    <n v="9.4186121824123408"/>
    <n v="-0.60389347508914704"/>
    <n v="101028"/>
    <n v="191522.16677107001"/>
    <n v="6.4117033740577797E-2"/>
    <n v="19.013302104983701"/>
    <n v="0.99930037902357705"/>
    <n v="191656.25350628808"/>
    <n v="6.337255514239426E-2"/>
  </r>
  <r>
    <d v="2017-02-15T00:00:00"/>
    <n v="10772"/>
    <x v="10"/>
    <d v="2017-02-01T00:00:00"/>
    <n v="2"/>
    <n v="1"/>
    <d v="2017-02-14T00:00:00"/>
    <d v="2017-02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1.00424922228437"/>
    <n v="0.67857142857142805"/>
    <x v="10"/>
    <n v="1.0003859668182"/>
    <n v="3.8632554661660202E-3"/>
    <n v="10767.8439695241"/>
    <x v="10"/>
    <x v="0"/>
    <n v="2017"/>
    <n v="11.022891624319699"/>
    <n v="10.4228614046967"/>
    <n v="-0.60003021962298297"/>
    <n v="111800"/>
    <n v="192708.05451025101"/>
    <n v="5.75686652949833E-2"/>
    <n v="19.013302104983701"/>
    <n v="0.99930037902357705"/>
    <n v="192842.97149826784"/>
    <n v="5.6828768072735292E-2"/>
  </r>
  <r>
    <d v="2017-02-16T00:00:00"/>
    <n v="14601"/>
    <x v="11"/>
    <d v="2017-02-01T00:00:00"/>
    <n v="3"/>
    <n v="2"/>
    <d v="2017-02-15T00:00:00"/>
    <d v="2017-02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1.36121824123413"/>
    <n v="0.67857142857142805"/>
    <x v="11"/>
    <n v="1.16394888163424"/>
    <n v="0.197269359599898"/>
    <n v="12544.3653328653"/>
    <x v="25"/>
    <x v="0"/>
    <n v="2017"/>
    <n v="12.186840505953899"/>
    <n v="11.784079645930801"/>
    <n v="-0.40276086002308398"/>
    <n v="126401"/>
    <n v="197066.58168100801"/>
    <n v="3.4178389159323197E-2"/>
    <n v="19.013302104983701"/>
    <n v="0.99930037902357705"/>
    <n v="197204.5501209202"/>
    <n v="3.3454856264900634E-2"/>
  </r>
  <r>
    <d v="2017-02-17T00:00:00"/>
    <n v="8002"/>
    <x v="12"/>
    <d v="2017-02-01T00:00:00"/>
    <n v="4"/>
    <n v="3"/>
    <d v="2017-02-16T00:00:00"/>
    <d v="2017-02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1"/>
    <n v="0"/>
    <n v="0"/>
    <n v="0"/>
    <n v="0"/>
    <n v="10726.4210526315"/>
    <x v="0"/>
    <n v="28"/>
    <n v="203802"/>
    <n v="0.74600838068321196"/>
    <n v="0.67857142857142805"/>
    <x v="12"/>
    <n v="0.86505135826890101"/>
    <n v="-0.11904297758568901"/>
    <n v="9250.3178262308102"/>
    <x v="26"/>
    <x v="0"/>
    <n v="2017"/>
    <n v="13.051891864222799"/>
    <n v="12.530088026613999"/>
    <n v="-0.52180383760877103"/>
    <n v="134403"/>
    <n v="195654.16466558"/>
    <n v="4.1644067982639303E-2"/>
    <n v="19.013302104983701"/>
    <n v="0.99930037902357705"/>
    <n v="195791.14425710079"/>
    <n v="4.0915311942709032E-2"/>
  </r>
  <r>
    <d v="2017-02-21T00:00:00"/>
    <n v="17974"/>
    <x v="13"/>
    <d v="2017-02-01T00:00:00"/>
    <n v="1"/>
    <n v="4"/>
    <d v="2017-02-17T00:00:00"/>
    <d v="2017-02-22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1"/>
    <n v="0"/>
    <n v="0"/>
    <n v="0"/>
    <n v="0"/>
    <n v="10726.4210526315"/>
    <x v="0"/>
    <n v="28"/>
    <n v="203802"/>
    <n v="1.6756754104473901"/>
    <n v="0.67857142857142805"/>
    <x v="13"/>
    <n v="1.7769975498536199"/>
    <n v="-0.101322139406229"/>
    <n v="10114.8141715111"/>
    <x v="13"/>
    <x v="0"/>
    <n v="2017"/>
    <n v="14.8288894140764"/>
    <n v="14.2057634370614"/>
    <n v="-0.62312597701500205"/>
    <n v="152377"/>
    <n v="195238.019460293"/>
    <n v="4.3864307594291399E-2"/>
    <n v="19.013302104983701"/>
    <n v="0.99930037902357705"/>
    <n v="195374.70770406653"/>
    <n v="4.3133998228154891E-2"/>
  </r>
  <r>
    <d v="2017-02-22T00:00:00"/>
    <n v="5545"/>
    <x v="14"/>
    <d v="2017-02-01T00:00:00"/>
    <n v="2"/>
    <n v="1"/>
    <d v="2017-02-21T00:00:00"/>
    <d v="2017-02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51694782190557498"/>
    <n v="0.67857142857142805"/>
    <x v="14"/>
    <n v="0.855854843961245"/>
    <n v="-0.33890702205567003"/>
    <n v="6478.9023969712798"/>
    <x v="14"/>
    <x v="0"/>
    <n v="2017"/>
    <n v="15.6847442580377"/>
    <n v="14.722711258966999"/>
    <n v="-0.96203299907067397"/>
    <n v="157922"/>
    <n v="191301.684658477"/>
    <n v="6.5343467120211093E-2"/>
    <n v="19.013302104983701"/>
    <n v="0.99930037902357705"/>
    <n v="191435.61703178781"/>
    <n v="6.4598130483517924E-2"/>
  </r>
  <r>
    <d v="2017-02-23T00:00:00"/>
    <n v="9896"/>
    <x v="15"/>
    <d v="2017-02-01T00:00:00"/>
    <n v="3"/>
    <n v="2"/>
    <d v="2017-02-22T00:00:00"/>
    <d v="2017-02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92258172147476403"/>
    <n v="0.67857142857142805"/>
    <x v="15"/>
    <n v="0.40084937178770902"/>
    <n v="0.52173234968705495"/>
    <n v="24687.577670050399"/>
    <x v="27"/>
    <x v="0"/>
    <n v="2017"/>
    <n v="16.0855936298254"/>
    <n v="15.6452929804418"/>
    <n v="-0.44030064938361901"/>
    <n v="167818"/>
    <n v="198223.45841734399"/>
    <n v="2.8142691219272101E-2"/>
    <n v="19.013302104983701"/>
    <n v="0.99930037902357705"/>
    <n v="198362.23679913956"/>
    <n v="2.7423381025737825E-2"/>
  </r>
  <r>
    <d v="2017-02-24T00:00:00"/>
    <n v="9480"/>
    <x v="16"/>
    <d v="2017-02-01T00:00:00"/>
    <n v="4"/>
    <n v="3"/>
    <d v="2017-02-23T00:00:00"/>
    <d v="2017-02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88379898136426505"/>
    <n v="0.67857142857142805"/>
    <x v="16"/>
    <n v="0.75985561362060905"/>
    <n v="0.123943367743656"/>
    <n v="12476.054437275299"/>
    <x v="28"/>
    <x v="0"/>
    <n v="2017"/>
    <n v="16.845449243446001"/>
    <n v="16.529091961805999"/>
    <n v="-0.31635728163996202"/>
    <n v="177298"/>
    <n v="199974.60152691501"/>
    <n v="1.91394229260126E-2"/>
    <n v="19.013302104983701"/>
    <n v="0.99930037902357705"/>
    <n v="200114.60590289411"/>
    <n v="1.8426411607832316E-2"/>
  </r>
  <r>
    <d v="2017-02-27T00:00:00"/>
    <n v="21560"/>
    <x v="17"/>
    <d v="2017-02-01T00:00:00"/>
    <n v="0"/>
    <n v="4"/>
    <d v="2017-02-24T00:00:00"/>
    <d v="2017-02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2.0099900884191499"/>
    <n v="0.67857142857142805"/>
    <x v="17"/>
    <n v="1.6718018052053301"/>
    <n v="0.338188283213819"/>
    <n v="12896.265533911101"/>
    <x v="17"/>
    <x v="0"/>
    <n v="2017"/>
    <n v="18.5172510486513"/>
    <n v="18.539082050225201"/>
    <n v="2.1831001573857998E-2"/>
    <n v="198858"/>
    <n v="204042.273341386"/>
    <n v="-1.17756647900424E-3"/>
    <n v="19.013302104983701"/>
    <n v="0.99930037902357705"/>
    <n v="204185.12553828748"/>
    <n v="-1.8763636052208099E-3"/>
  </r>
  <r>
    <d v="2017-02-28T00:00:00"/>
    <n v="4944"/>
    <x v="18"/>
    <d v="2017-02-01T00:00:00"/>
    <n v="1"/>
    <n v="0"/>
    <d v="2017-02-27T00:00:00"/>
    <d v="2017-03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46091794977478101"/>
    <n v="0.67857142857142805"/>
    <x v="18"/>
    <n v="0.49605105633234098"/>
    <n v="-3.5133106557559801E-2"/>
    <n v="9966.7160000716704"/>
    <x v="18"/>
    <x v="0"/>
    <n v="2017"/>
    <n v="19.013302104983701"/>
    <n v="19"/>
    <n v="-1.3302104983701201E-2"/>
    <n v="203802"/>
    <n v="203659.415845763"/>
    <n v="7.0011078861598099E-4"/>
    <n v="19.013302104983701"/>
    <n v="0.99930037902357705"/>
    <n v="203802.00000000012"/>
    <n v="0"/>
  </r>
  <r>
    <d v="2017-03-01T00:00:00"/>
    <n v="28243"/>
    <x v="0"/>
    <d v="2017-03-01T00:00:00"/>
    <n v="2"/>
    <n v="1"/>
    <d v="2017-02-28T00:00:00"/>
    <d v="2017-03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1"/>
    <n v="0"/>
    <n v="1"/>
    <n v="9518.0869565217399"/>
    <x v="5"/>
    <n v="31"/>
    <n v="218916"/>
    <n v="2.9672979590345099"/>
    <n v="0.74193548387096697"/>
    <x v="22"/>
    <n v="2.6828642930090498"/>
    <n v="0.284433666025462"/>
    <n v="10527.1817413929"/>
    <x v="0"/>
    <x v="1"/>
    <n v="2017"/>
    <n v="2.6828642930090498"/>
    <n v="2.9672979590345099"/>
    <n v="0.284433666025462"/>
    <n v="28243"/>
    <n v="242125.180052037"/>
    <n v="-9.5856118917700697E-2"/>
    <n v="23.313139640251801"/>
    <n v="0.98656810515083004"/>
    <n v="245421.65795540402"/>
    <n v="-0.10800048445691945"/>
  </r>
  <r>
    <d v="2017-03-02T00:00:00"/>
    <n v="7276"/>
    <x v="1"/>
    <d v="2017-03-01T00:00:00"/>
    <n v="3"/>
    <n v="2"/>
    <d v="2017-03-01T00:00:00"/>
    <d v="2017-03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76443932832684602"/>
    <n v="0.74193548387096697"/>
    <x v="21"/>
    <n v="0.71265773012383005"/>
    <n v="5.1781598203015797E-2"/>
    <n v="10209.669652689599"/>
    <x v="21"/>
    <x v="1"/>
    <n v="2017"/>
    <n v="3.3955220231328802"/>
    <n v="3.7317372873613599"/>
    <n v="0.33621526422847797"/>
    <n v="35519"/>
    <n v="240592.461022017"/>
    <n v="-9.0096177286426896E-2"/>
    <n v="23.313139640251801"/>
    <n v="0.98656810515083004"/>
    <n v="243868.07131296326"/>
    <n v="-0.10231790975597421"/>
  </r>
  <r>
    <d v="2017-03-03T00:00:00"/>
    <n v="10364"/>
    <x v="2"/>
    <d v="2017-03-01T00:00:00"/>
    <n v="4"/>
    <n v="3"/>
    <d v="2017-03-02T00:00:00"/>
    <d v="2017-03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1"/>
    <n v="0"/>
    <n v="9518.0869565217399"/>
    <x v="5"/>
    <n v="31"/>
    <n v="218916"/>
    <n v="1.0888742714100299"/>
    <n v="0.74193548387096697"/>
    <x v="19"/>
    <n v="0.94416780984803295"/>
    <n v="0.14470646156200501"/>
    <n v="10976.862261029701"/>
    <x v="22"/>
    <x v="1"/>
    <n v="2017"/>
    <n v="4.3396898329809099"/>
    <n v="4.8206115587714002"/>
    <n v="0.48092172579048398"/>
    <n v="45883"/>
    <n v="243176.13484259299"/>
    <n v="-9.9763633706478103E-2"/>
    <n v="23.313139640251801"/>
    <n v="0.98656810515083004"/>
    <n v="246486.92125052674"/>
    <n v="-0.11185551391793291"/>
  </r>
  <r>
    <d v="2017-03-06T00:00:00"/>
    <n v="2852"/>
    <x v="3"/>
    <d v="2017-03-01T00:00:00"/>
    <n v="0"/>
    <n v="4"/>
    <d v="2017-03-03T00:00:00"/>
    <d v="2017-03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1"/>
    <n v="0"/>
    <n v="0"/>
    <n v="0"/>
    <n v="9518.0869565217399"/>
    <x v="5"/>
    <n v="31"/>
    <n v="218916"/>
    <n v="0.29964004458331001"/>
    <n v="0.74193548387096697"/>
    <x v="20"/>
    <n v="1.7457482584534501"/>
    <n v="-1.44610821387014"/>
    <n v="1633.68342840368"/>
    <x v="3"/>
    <x v="1"/>
    <n v="2017"/>
    <n v="6.0854380914343702"/>
    <n v="5.1202516033547099"/>
    <n v="-0.96518648807965901"/>
    <n v="48735"/>
    <n v="184194.62710133201"/>
    <n v="0.188503722638802"/>
    <n v="23.313139640251801"/>
    <n v="0.98656810515083004"/>
    <n v="186702.39402597799"/>
    <n v="0.1725398656084709"/>
  </r>
  <r>
    <d v="2017-03-07T00:00:00"/>
    <n v="3089"/>
    <x v="4"/>
    <d v="2017-03-01T00:00:00"/>
    <n v="1"/>
    <n v="0"/>
    <d v="2017-03-06T00:00:00"/>
    <d v="2017-03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32454000621242801"/>
    <n v="0.74193548387096697"/>
    <x v="0"/>
    <n v="0.34619232549047502"/>
    <n v="-2.16523192780472E-2"/>
    <n v="8922.7858983401402"/>
    <x v="4"/>
    <x v="1"/>
    <n v="2017"/>
    <n v="6.4316304169248397"/>
    <n v="5.4447916095671296"/>
    <n v="-0.98683880735770602"/>
    <n v="51824"/>
    <n v="185326.56927291301"/>
    <n v="0.181244550411022"/>
    <n v="23.313139640251801"/>
    <n v="0.98656810515083004"/>
    <n v="187849.74732644565"/>
    <n v="0.16537819781874585"/>
  </r>
  <r>
    <d v="2017-03-08T00:00:00"/>
    <n v="9230"/>
    <x v="5"/>
    <d v="2017-03-01T00:00:00"/>
    <n v="2"/>
    <n v="1"/>
    <d v="2017-03-07T00:00:00"/>
    <d v="2017-03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96973268285552405"/>
    <n v="0.74193548387096697"/>
    <x v="1"/>
    <n v="0.92980129720936699"/>
    <n v="3.9931385646157197E-2"/>
    <n v="9926.8521432506004"/>
    <x v="5"/>
    <x v="1"/>
    <n v="2017"/>
    <n v="7.36143171413421"/>
    <n v="6.4145242924226604"/>
    <n v="-0.94690742171154896"/>
    <n v="61054"/>
    <n v="190756.64280140001"/>
    <n v="0.14761927440669401"/>
    <n v="23.313139640251801"/>
    <n v="0.98656810515083004"/>
    <n v="193353.75004063893"/>
    <n v="0.13220457298598243"/>
  </r>
  <r>
    <d v="2017-03-09T00:00:00"/>
    <n v="3554"/>
    <x v="6"/>
    <d v="2017-03-01T00:00:00"/>
    <n v="3"/>
    <n v="2"/>
    <d v="2017-03-08T00:00:00"/>
    <d v="2017-03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37339436130753301"/>
    <n v="0.74193548387096697"/>
    <x v="2"/>
    <n v="0.47479582503583101"/>
    <n v="-0.101401463728297"/>
    <n v="7485.3227694910502"/>
    <x v="23"/>
    <x v="1"/>
    <n v="2017"/>
    <n v="7.8362275391700402"/>
    <n v="6.7879186537301903"/>
    <n v="-1.0483088854398399"/>
    <n v="64608"/>
    <n v="189630.02191707399"/>
    <n v="0.15443745556139801"/>
    <n v="23.313139640251801"/>
    <n v="0.98656810515083004"/>
    <n v="192211.79047551259"/>
    <n v="0.13893117304835401"/>
  </r>
  <r>
    <d v="2017-03-10T00:00:00"/>
    <n v="9817"/>
    <x v="7"/>
    <d v="2017-03-01T00:00:00"/>
    <n v="4"/>
    <n v="3"/>
    <d v="2017-03-09T00:00:00"/>
    <d v="2017-03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1.0314047397175099"/>
    <n v="0.74193548387096697"/>
    <x v="3"/>
    <n v="0.83380206686873004"/>
    <n v="0.19760267284878599"/>
    <n v="11773.7774827866"/>
    <x v="24"/>
    <x v="1"/>
    <n v="2017"/>
    <n v="8.6700296060387707"/>
    <n v="7.8193233934477098"/>
    <n v="-0.85070621259106105"/>
    <n v="74425"/>
    <n v="197435.88866267799"/>
    <n v="0.108795373945515"/>
    <n v="23.313139640251801"/>
    <n v="0.98656810515083004"/>
    <n v="200123.93227783716"/>
    <n v="9.3902151073432583E-2"/>
  </r>
  <r>
    <d v="2017-03-13T00:00:00"/>
    <n v="25224"/>
    <x v="8"/>
    <d v="2017-03-01T00:00:00"/>
    <n v="0"/>
    <n v="4"/>
    <d v="2017-03-10T00:00:00"/>
    <d v="2017-03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2.6501123718686599"/>
    <n v="0.74193548387096697"/>
    <x v="4"/>
    <n v="1.7457482584534501"/>
    <n v="0.90436411341520595"/>
    <n v="14448.818652894201"/>
    <x v="8"/>
    <x v="1"/>
    <n v="2017"/>
    <n v="10.415777864492201"/>
    <n v="10.4694357653163"/>
    <n v="5.3657900824145302E-2"/>
    <n v="99649"/>
    <n v="220043.767236363"/>
    <n v="-5.1251950942672302E-3"/>
    <n v="23.313139640251801"/>
    <n v="0.98656810515083004"/>
    <n v="223039.61184993249"/>
    <n v="-1.8488248861852297E-2"/>
  </r>
  <r>
    <d v="2017-03-14T00:00:00"/>
    <n v="3032"/>
    <x v="9"/>
    <d v="2017-03-01T00:00:00"/>
    <n v="1"/>
    <n v="0"/>
    <d v="2017-03-13T00:00:00"/>
    <d v="2017-03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318551407845931"/>
    <n v="0.74193548387096697"/>
    <x v="5"/>
    <n v="0.34619232549047502"/>
    <n v="-2.7640917644543999E-2"/>
    <n v="8758.1375344018506"/>
    <x v="9"/>
    <x v="1"/>
    <n v="2017"/>
    <n v="10.7619701899827"/>
    <n v="10.7879871731623"/>
    <n v="2.60169831796019E-2"/>
    <n v="102681"/>
    <n v="219445.22780765899"/>
    <n v="-2.4116624132002299E-3"/>
    <n v="23.313139640251801"/>
    <n v="0.98656810515083004"/>
    <n v="222432.92344638536"/>
    <n v="-1.5811164066425021E-2"/>
  </r>
  <r>
    <d v="2017-03-15T00:00:00"/>
    <n v="12454"/>
    <x v="10"/>
    <d v="2017-03-01T00:00:00"/>
    <n v="2"/>
    <n v="1"/>
    <d v="2017-03-14T00:00:00"/>
    <d v="2017-03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1.3084562115149101"/>
    <n v="0.74193548387096697"/>
    <x v="6"/>
    <n v="1.07433242006632"/>
    <n v="0.234123791448588"/>
    <n v="11592.3151599865"/>
    <x v="10"/>
    <x v="1"/>
    <n v="2017"/>
    <n v="11.836302610049"/>
    <n v="12.096443384677199"/>
    <n v="0.26014077462818802"/>
    <n v="115135"/>
    <n v="223727.38237967601"/>
    <n v="-2.1505558812246799E-2"/>
    <n v="23.313139640251801"/>
    <n v="0.98656810515083004"/>
    <n v="226773.37855501892"/>
    <n v="-3.4648593256781157E-2"/>
  </r>
  <r>
    <d v="2017-03-16T00:00:00"/>
    <n v="19603"/>
    <x v="11"/>
    <d v="2017-03-01T00:00:00"/>
    <n v="3"/>
    <n v="2"/>
    <d v="2017-03-15T00:00:00"/>
    <d v="2017-03-17T00:00:00"/>
    <n v="0"/>
    <n v="0"/>
    <n v="0"/>
    <n v="0"/>
    <n v="0"/>
    <n v="0"/>
    <n v="0"/>
    <n v="1"/>
    <n v="0"/>
    <n v="1"/>
    <n v="0"/>
    <n v="0"/>
    <n v="0"/>
    <n v="0"/>
    <n v="1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2.0595525224286901"/>
    <n v="0.74193548387096697"/>
    <x v="7"/>
    <n v="1.6533544884801099"/>
    <n v="0.40619803394858101"/>
    <n v="11856.501516514099"/>
    <x v="25"/>
    <x v="1"/>
    <n v="2017"/>
    <n v="13.489657098529101"/>
    <n v="14.1559959071059"/>
    <n v="0.66633880857677097"/>
    <n v="134738"/>
    <n v="229729.63488730101"/>
    <n v="-4.7071136001267798E-2"/>
    <n v="23.313139640251801"/>
    <n v="0.98656810515083004"/>
    <n v="232857.35033181589"/>
    <n v="-5.9870776301241158E-2"/>
  </r>
  <r>
    <d v="2017-03-17T00:00:00"/>
    <n v="6650"/>
    <x v="12"/>
    <d v="2017-03-01T00:00:00"/>
    <n v="4"/>
    <n v="3"/>
    <d v="2017-03-16T00:00:00"/>
    <d v="2017-03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69866980942461898"/>
    <n v="0.74193548387096697"/>
    <x v="8"/>
    <n v="0.83380206686873004"/>
    <n v="-0.135132257444111"/>
    <n v="7975.5139309902097"/>
    <x v="26"/>
    <x v="1"/>
    <n v="2017"/>
    <n v="14.3234591653978"/>
    <n v="14.8546657165305"/>
    <n v="0.53120655113266002"/>
    <n v="141388"/>
    <n v="227034.82185755001"/>
    <n v="-3.5760249423958702E-2"/>
    <n v="23.313139640251801"/>
    <n v="0.98656810515083004"/>
    <n v="230125.8480506436"/>
    <n v="-4.8711816363091298E-2"/>
  </r>
  <r>
    <d v="2017-03-20T00:00:00"/>
    <n v="14850"/>
    <x v="13"/>
    <d v="2017-03-01T00:00:00"/>
    <n v="0"/>
    <n v="4"/>
    <d v="2017-03-17T00:00:00"/>
    <d v="2017-03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1"/>
    <n v="0"/>
    <n v="0"/>
    <n v="0"/>
    <n v="0"/>
    <n v="9518.0869565217399"/>
    <x v="5"/>
    <n v="31"/>
    <n v="218916"/>
    <n v="1.5601874691662501"/>
    <n v="0.74193548387096697"/>
    <x v="9"/>
    <n v="1.8509440031017399"/>
    <n v="-0.290756533935491"/>
    <n v="8022.9331493091604"/>
    <x v="12"/>
    <x v="1"/>
    <n v="2017"/>
    <n v="16.174403168499602"/>
    <n v="16.4148531856967"/>
    <n v="0.24045001719716899"/>
    <n v="156238"/>
    <n v="222170.42338838501"/>
    <n v="-1.46483196941832E-2"/>
    <n v="23.313139640251801"/>
    <n v="0.98656810515083004"/>
    <n v="225195.22192988318"/>
    <n v="-2.7883459853505599E-2"/>
  </r>
  <r>
    <d v="2017-03-21T00:00:00"/>
    <n v="2295"/>
    <x v="14"/>
    <d v="2017-03-01T00:00:00"/>
    <n v="1"/>
    <n v="0"/>
    <d v="2017-03-20T00:00:00"/>
    <d v="2017-03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24111988159842099"/>
    <n v="0.74193548387096697"/>
    <x v="10"/>
    <n v="0.34619232549047502"/>
    <n v="-0.105072443892054"/>
    <n v="6629.2630743576001"/>
    <x v="13"/>
    <x v="1"/>
    <n v="2017"/>
    <n v="16.520595493990101"/>
    <n v="16.6559730672952"/>
    <n v="0.13537757330511699"/>
    <n v="158533"/>
    <n v="220709.90124577799"/>
    <n v="-8.1278693690337508E-3"/>
    <n v="23.313139640251801"/>
    <n v="0.98656810515083004"/>
    <n v="223714.81511865323"/>
    <n v="-2.145059153149087E-2"/>
  </r>
  <r>
    <d v="2017-03-22T00:00:00"/>
    <n v="10454"/>
    <x v="15"/>
    <d v="2017-03-01T00:00:00"/>
    <n v="2"/>
    <n v="1"/>
    <d v="2017-03-21T00:00:00"/>
    <d v="2017-03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1.09832995304134"/>
    <n v="0.74193548387096697"/>
    <x v="11"/>
    <n v="0.92980129720936699"/>
    <n v="0.16852865583198101"/>
    <n v="11243.2624383035"/>
    <x v="14"/>
    <x v="1"/>
    <n v="2017"/>
    <n v="17.450396791199399"/>
    <n v="17.754303020336501"/>
    <n v="0.30390622913709398"/>
    <n v="168987"/>
    <n v="222728.51709367"/>
    <n v="-1.71173280521905E-2"/>
    <n v="23.313139640251801"/>
    <n v="0.98656810515083004"/>
    <n v="225760.91395091233"/>
    <n v="-3.0319304750868636E-2"/>
  </r>
  <r>
    <d v="2017-03-23T00:00:00"/>
    <n v="2700"/>
    <x v="16"/>
    <d v="2017-03-01T00:00:00"/>
    <n v="3"/>
    <n v="2"/>
    <d v="2017-03-22T00:00:00"/>
    <d v="2017-03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28367044893931898"/>
    <n v="0.74193548387096697"/>
    <x v="12"/>
    <n v="0.47479582503583101"/>
    <n v="-0.19112537609651201"/>
    <n v="5686.6548895964597"/>
    <x v="27"/>
    <x v="1"/>
    <n v="2017"/>
    <n v="17.9251926162353"/>
    <n v="18.037973469275801"/>
    <n v="0.11278085304058599"/>
    <n v="171687"/>
    <n v="220293.365016533"/>
    <n v="-6.2524126245492298E-3"/>
    <n v="23.313139640251801"/>
    <n v="0.98656810515083004"/>
    <n v="223292.6078457144"/>
    <n v="-1.9600325724792644E-2"/>
  </r>
  <r>
    <d v="2017-03-24T00:00:00"/>
    <n v="8093"/>
    <x v="17"/>
    <d v="2017-03-01T00:00:00"/>
    <n v="4"/>
    <n v="3"/>
    <d v="2017-03-23T00:00:00"/>
    <d v="2017-03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85027590491329996"/>
    <n v="0.74193548387096697"/>
    <x v="13"/>
    <n v="0.83380206686873104"/>
    <n v="1.6473838044568902E-2"/>
    <n v="9706.1404877449295"/>
    <x v="28"/>
    <x v="1"/>
    <n v="2017"/>
    <n v="18.758994683104"/>
    <n v="18.888249374189101"/>
    <n v="0.129254691085154"/>
    <n v="179780"/>
    <n v="220424.39213036699"/>
    <n v="-6.8431270958219104E-3"/>
    <n v="23.313139640251801"/>
    <n v="0.98656810515083004"/>
    <n v="223425.41886316959"/>
    <n v="-2.018310578140281E-2"/>
  </r>
  <r>
    <d v="2017-03-27T00:00:00"/>
    <n v="17844"/>
    <x v="18"/>
    <d v="2017-03-01T00:00:00"/>
    <n v="0"/>
    <n v="4"/>
    <d v="2017-03-24T00:00:00"/>
    <d v="2017-03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1.87474647810118"/>
    <n v="0.74193548387096697"/>
    <x v="14"/>
    <n v="1.7457482584534501"/>
    <n v="0.128998219647734"/>
    <n v="10221.4050127753"/>
    <x v="17"/>
    <x v="1"/>
    <n v="2017"/>
    <n v="20.504742941557399"/>
    <n v="20.762995852290299"/>
    <n v="0.25825291073288797"/>
    <n v="197624"/>
    <n v="221673.20082749301"/>
    <n v="-1.24381333296084E-2"/>
    <n v="23.313139640251801"/>
    <n v="0.98656810515083004"/>
    <n v="224691.2297996945"/>
    <n v="-2.5702960479779047E-2"/>
  </r>
  <r>
    <d v="2017-03-28T00:00:00"/>
    <n v="1505"/>
    <x v="19"/>
    <d v="2017-03-01T00:00:00"/>
    <n v="1"/>
    <n v="0"/>
    <d v="2017-03-27T00:00:00"/>
    <d v="2017-03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15812000950136099"/>
    <n v="0.74193548387096697"/>
    <x v="15"/>
    <n v="0.34619232549047502"/>
    <n v="-0.188072315989114"/>
    <n v="4347.29452152862"/>
    <x v="18"/>
    <x v="1"/>
    <n v="2017"/>
    <n v="20.850935267047898"/>
    <n v="20.921115861791701"/>
    <n v="7.0180594743774805E-2"/>
    <n v="199129"/>
    <n v="219652.83289896301"/>
    <n v="-3.35453401278407E-3"/>
    <n v="23.313139640251801"/>
    <n v="0.98656810515083004"/>
    <n v="222643.3550326293"/>
    <n v="-1.674137111382934E-2"/>
  </r>
  <r>
    <d v="2017-03-29T00:00:00"/>
    <n v="7593"/>
    <x v="20"/>
    <d v="2017-03-01T00:00:00"/>
    <n v="2"/>
    <n v="1"/>
    <d v="2017-03-28T00:00:00"/>
    <d v="2017-03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79774434029490704"/>
    <n v="0.74193548387096697"/>
    <x v="16"/>
    <n v="0.92980129720936699"/>
    <n v="-0.13205695691445901"/>
    <n v="8166.2609234779902"/>
    <x v="20"/>
    <x v="1"/>
    <n v="2017"/>
    <n v="21.7807365642573"/>
    <n v="21.718860202086599"/>
    <n v="-6.1876362170686101E-2"/>
    <n v="206722"/>
    <n v="218294.086886042"/>
    <n v="2.8489691261393002E-3"/>
    <n v="23.313139640251801"/>
    <n v="0.98656810515083004"/>
    <n v="221266.11000937395"/>
    <n v="-1.0621192776762767E-2"/>
  </r>
  <r>
    <d v="2017-03-30T00:00:00"/>
    <n v="2787"/>
    <x v="21"/>
    <d v="2017-03-01T00:00:00"/>
    <n v="3"/>
    <n v="2"/>
    <d v="2017-03-29T00:00:00"/>
    <d v="2017-03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292810941182919"/>
    <n v="0.74193548387096697"/>
    <x v="17"/>
    <n v="0.47479582503583101"/>
    <n v="-0.18198488385291101"/>
    <n v="5869.8915471501296"/>
    <x v="29"/>
    <x v="1"/>
    <n v="2017"/>
    <n v="22.255532389293101"/>
    <n v="22.011671143269499"/>
    <n v="-0.24386124602359799"/>
    <n v="209509"/>
    <n v="216517.26481808201"/>
    <n v="1.10787247563508E-2"/>
    <n v="23.313139640251801"/>
    <n v="0.98656810515083004"/>
    <n v="219465.09692301595"/>
    <n v="-2.5019783588119404E-3"/>
  </r>
  <r>
    <d v="2017-03-31T00:00:00"/>
    <n v="9407"/>
    <x v="22"/>
    <d v="2017-03-01T00:00:00"/>
    <n v="4"/>
    <n v="3"/>
    <d v="2017-03-30T00:00:00"/>
    <d v="2017-04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98832885673043502"/>
    <n v="0.74193548387096697"/>
    <x v="18"/>
    <n v="1.05760725095871"/>
    <n v="-6.9278394228282802E-2"/>
    <n v="8894.6061890863293"/>
    <x v="30"/>
    <x v="1"/>
    <n v="2017"/>
    <n v="23.313139640251801"/>
    <n v="22.999999999999901"/>
    <n v="-0.31313964025188301"/>
    <n v="218916"/>
    <n v="215975.543307199"/>
    <n v="1.36147669674728E-2"/>
    <n v="23.313139640251801"/>
    <n v="0.98656810515083004"/>
    <n v="218916.00000000076"/>
    <n v="-3.4416913763379853E-15"/>
  </r>
  <r>
    <d v="2017-04-03T00:00:00"/>
    <n v="34198"/>
    <x v="0"/>
    <d v="2017-04-01T00:00:00"/>
    <n v="0"/>
    <n v="4"/>
    <d v="2017-03-31T00:00:00"/>
    <d v="2017-04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1"/>
    <n v="0"/>
    <n v="0"/>
    <n v="0"/>
    <n v="9525.4500000000007"/>
    <x v="3"/>
    <n v="30"/>
    <n v="190509"/>
    <n v="3.5901715929431099"/>
    <n v="0.66666666666666596"/>
    <x v="20"/>
    <n v="3.2837988794377901"/>
    <n v="0.30637271350532103"/>
    <n v="10414.157887116"/>
    <x v="22"/>
    <x v="2"/>
    <n v="2017"/>
    <n v="3.2837988794377901"/>
    <n v="3.5901715929431099"/>
    <n v="0.30637271350532103"/>
    <n v="34198"/>
    <n v="208283.157742321"/>
    <n v="-8.5336509850262296E-2"/>
    <n v="19.270858483231599"/>
    <n v="1.03783648338255"/>
    <n v="200689.76286464548"/>
    <n v="-5.0728859904587531E-2"/>
  </r>
  <r>
    <d v="2017-04-04T00:00:00"/>
    <n v="3558"/>
    <x v="1"/>
    <d v="2017-04-01T00:00:00"/>
    <n v="1"/>
    <n v="0"/>
    <d v="2017-04-03T00:00:00"/>
    <d v="2017-04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37352566020502898"/>
    <n v="0.66666666666666596"/>
    <x v="0"/>
    <n v="0.49621480732616102"/>
    <n v="-0.12268914712113101"/>
    <n v="7170.2817962490399"/>
    <x v="1"/>
    <x v="2"/>
    <n v="2017"/>
    <n v="3.78001368676395"/>
    <n v="3.96369725314814"/>
    <n v="0.18368356638419001"/>
    <n v="37756"/>
    <n v="199766.472445355"/>
    <n v="-4.63414722802808E-2"/>
    <n v="19.270858483231599"/>
    <n v="1.03783648338255"/>
    <n v="192483.57100944352"/>
    <n v="-1.0258387243587852E-2"/>
  </r>
  <r>
    <d v="2017-04-05T00:00:00"/>
    <n v="10567"/>
    <x v="2"/>
    <d v="2017-04-01T00:00:00"/>
    <n v="2"/>
    <n v="1"/>
    <d v="2017-04-04T00:00:00"/>
    <d v="2017-04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1"/>
    <n v="0"/>
    <n v="1"/>
    <n v="9525.4500000000007"/>
    <x v="3"/>
    <n v="30"/>
    <n v="190509"/>
    <n v="1.10934391551055"/>
    <n v="0.66666666666666596"/>
    <x v="1"/>
    <n v="0.96913482552008401"/>
    <n v="0.14020908999046799"/>
    <n v="10903.5396538652"/>
    <x v="2"/>
    <x v="2"/>
    <n v="2017"/>
    <n v="4.74914851228404"/>
    <n v="5.0730411686586896"/>
    <n v="0.32389265637465697"/>
    <n v="48323"/>
    <n v="203501.742996702"/>
    <n v="-6.3845856086418296E-2"/>
    <n v="19.270858483231599"/>
    <n v="1.03783648338255"/>
    <n v="196082.66451902266"/>
    <n v="-2.8425075376726783E-2"/>
  </r>
  <r>
    <d v="2017-04-06T00:00:00"/>
    <n v="2965"/>
    <x v="3"/>
    <d v="2017-04-01T00:00:00"/>
    <n v="3"/>
    <n v="2"/>
    <d v="2017-04-05T00:00:00"/>
    <d v="2017-04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31127138350419098"/>
    <n v="0.66666666666666596"/>
    <x v="2"/>
    <n v="0.38695640178351698"/>
    <n v="-7.5685018279325597E-2"/>
    <n v="7662.361925876"/>
    <x v="3"/>
    <x v="2"/>
    <n v="2017"/>
    <n v="5.1361049140675501"/>
    <n v="5.3843125521628803"/>
    <n v="0.248207638095332"/>
    <n v="51288"/>
    <n v="199715.54654004201"/>
    <n v="-4.6098296800327503E-2"/>
    <n v="19.270858483231599"/>
    <n v="1.03783648338255"/>
    <n v="192434.50171372219"/>
    <n v="-1.0006010858628067E-2"/>
  </r>
  <r>
    <d v="2017-04-07T00:00:00"/>
    <n v="8437"/>
    <x v="4"/>
    <d v="2017-04-01T00:00:00"/>
    <n v="4"/>
    <n v="3"/>
    <d v="2017-04-06T00:00:00"/>
    <d v="2017-04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1"/>
    <n v="0"/>
    <n v="9525.4500000000007"/>
    <x v="3"/>
    <n v="30"/>
    <n v="190509"/>
    <n v="0.885732432588486"/>
    <n v="0.66666666666666596"/>
    <x v="3"/>
    <n v="0.85632838659571797"/>
    <n v="2.9404045992767601E-2"/>
    <n v="9852.5286935083095"/>
    <x v="4"/>
    <x v="2"/>
    <n v="2017"/>
    <n v="5.9924333006632704"/>
    <n v="6.2700449847513697"/>
    <n v="0.2776116840881"/>
    <n v="59725"/>
    <n v="199334.71764596601"/>
    <n v="-4.4275867998275403E-2"/>
    <n v="19.270858483231599"/>
    <n v="1.03783648338255"/>
    <n v="192067.55672751876"/>
    <n v="-8.114627759491122E-3"/>
  </r>
  <r>
    <d v="2017-04-10T00:00:00"/>
    <n v="16325"/>
    <x v="5"/>
    <d v="2017-04-01T00:00:00"/>
    <n v="0"/>
    <n v="4"/>
    <d v="2017-04-07T00:00:00"/>
    <d v="2017-04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1.71382979281818"/>
    <n v="0.66666666666666596"/>
    <x v="4"/>
    <n v="1.65790883520114"/>
    <n v="5.5920957617046602E-2"/>
    <n v="9846.7416623782101"/>
    <x v="24"/>
    <x v="2"/>
    <n v="2017"/>
    <n v="7.6503421358644097"/>
    <n v="7.98387477756956"/>
    <n v="0.33353264170514602"/>
    <n v="76050"/>
    <n v="198814.637697003"/>
    <n v="-4.1775785692706201E-2"/>
    <n v="19.270858483231599"/>
    <n v="1.03783648338255"/>
    <n v="191566.43737269682"/>
    <n v="-5.5199511313119842E-3"/>
  </r>
  <r>
    <d v="2017-04-11T00:00:00"/>
    <n v="3230"/>
    <x v="6"/>
    <d v="2017-04-01T00:00:00"/>
    <n v="1"/>
    <n v="0"/>
    <d v="2017-04-10T00:00:00"/>
    <d v="2017-04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33909159147336798"/>
    <n v="0.66666666666666596"/>
    <x v="5"/>
    <n v="0.25835290223816099"/>
    <n v="8.0738689235207203E-2"/>
    <n v="12502.278751343099"/>
    <x v="6"/>
    <x v="2"/>
    <n v="2017"/>
    <n v="7.9086950381025698"/>
    <n v="8.3229663690429305"/>
    <n v="0.41427133094035501"/>
    <n v="79280"/>
    <n v="200488.19588577899"/>
    <n v="-4.9774480944825998E-2"/>
    <n v="19.270858483231599"/>
    <n v="1.03783648338255"/>
    <n v="193178.98252366489"/>
    <n v="-1.3821288883420935E-2"/>
  </r>
  <r>
    <d v="2017-04-12T00:00:00"/>
    <n v="7925"/>
    <x v="7"/>
    <d v="2017-04-01T00:00:00"/>
    <n v="2"/>
    <n v="1"/>
    <d v="2017-04-11T00:00:00"/>
    <d v="2017-04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83198169115369802"/>
    <n v="0.66666666666666596"/>
    <x v="6"/>
    <n v="0.84196187395705202"/>
    <n v="-9.9801828033541894E-3"/>
    <n v="9412.5402172358208"/>
    <x v="7"/>
    <x v="2"/>
    <n v="2017"/>
    <n v="8.7506569120596307"/>
    <n v="9.1549480601966309"/>
    <n v="0.40429114813700001"/>
    <n v="87205"/>
    <n v="199310.750898756"/>
    <n v="-4.4160943948415701E-2"/>
    <n v="19.270858483231599"/>
    <n v="1.03783648338255"/>
    <n v="192044.46373782953"/>
    <n v="-7.9953553877276651E-3"/>
  </r>
  <r>
    <d v="2017-04-13T00:00:00"/>
    <n v="3653"/>
    <x v="8"/>
    <d v="2017-04-01T00:00:00"/>
    <n v="3"/>
    <n v="2"/>
    <d v="2017-04-12T00:00:00"/>
    <d v="2017-04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38349894230718701"/>
    <n v="0.66666666666666596"/>
    <x v="7"/>
    <n v="0.38695640178351698"/>
    <n v="-3.4574594763295201E-3"/>
    <n v="9440.3400051349199"/>
    <x v="8"/>
    <x v="2"/>
    <n v="2017"/>
    <n v="9.1376133138431399"/>
    <n v="9.5384470025038102"/>
    <n v="0.40083368866066998"/>
    <n v="90858"/>
    <n v="198865.93332277099"/>
    <n v="-4.2022950754504698E-2"/>
    <n v="19.270858483231599"/>
    <n v="1.03783648338255"/>
    <n v="191615.86290994645"/>
    <n v="-5.7764680498640919E-3"/>
  </r>
  <r>
    <d v="2017-04-14T00:00:00"/>
    <n v="9135"/>
    <x v="9"/>
    <d v="2017-04-01T00:00:00"/>
    <n v="4"/>
    <n v="3"/>
    <d v="2017-04-13T00:00:00"/>
    <d v="2017-04-17T00:00:00"/>
    <n v="0"/>
    <n v="0"/>
    <n v="0"/>
    <n v="0"/>
    <n v="0"/>
    <n v="0"/>
    <n v="0"/>
    <n v="0"/>
    <n v="1"/>
    <n v="1"/>
    <n v="0"/>
    <n v="0"/>
    <n v="0"/>
    <n v="0"/>
    <n v="0"/>
    <n v="1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95900981056013002"/>
    <n v="0.66666666666666596"/>
    <x v="8"/>
    <n v="0.79018168512365505"/>
    <n v="0.16882812543647499"/>
    <n v="11560.632411482"/>
    <x v="9"/>
    <x v="2"/>
    <n v="2017"/>
    <n v="9.9277949989667995"/>
    <n v="10.4974568130639"/>
    <n v="0.569661814097145"/>
    <n v="99993"/>
    <n v="201440.501159434"/>
    <n v="-5.4266649936412101E-2"/>
    <n v="19.270858483231599"/>
    <n v="1.03783648338255"/>
    <n v="194096.56953173701"/>
    <n v="-1.8483425752408245E-2"/>
  </r>
  <r>
    <d v="2017-04-17T00:00:00"/>
    <n v="13223"/>
    <x v="10"/>
    <d v="2017-04-01T00:00:00"/>
    <n v="0"/>
    <n v="4"/>
    <d v="2017-04-14T00:00:00"/>
    <d v="2017-04-18T00:00:00"/>
    <n v="0"/>
    <n v="0"/>
    <n v="0"/>
    <n v="0"/>
    <n v="1"/>
    <n v="0"/>
    <n v="0"/>
    <n v="0"/>
    <n v="0"/>
    <n v="1"/>
    <n v="0"/>
    <n v="1"/>
    <n v="0"/>
    <n v="0"/>
    <n v="0"/>
    <n v="1"/>
    <n v="1"/>
    <d v="2017-04-17T00:00:00"/>
    <d v="2017-04-03T00:00:00"/>
    <d v="2017-04-05T00:00:00"/>
    <d v="2017-04-07T00:00:00"/>
    <d v="2017-04-05T00:00:00"/>
    <n v="1"/>
    <n v="0"/>
    <n v="0"/>
    <n v="0"/>
    <n v="0"/>
    <n v="9525.4500000000007"/>
    <x v="3"/>
    <n v="30"/>
    <n v="190509"/>
    <n v="1.3881758867035101"/>
    <n v="0.66666666666666596"/>
    <x v="9"/>
    <n v="2.4733682829985399"/>
    <n v="-1.0851923962950301"/>
    <n v="5346.1508708154497"/>
    <x v="26"/>
    <x v="2"/>
    <n v="2017"/>
    <n v="12.401163281965299"/>
    <n v="11.885632699767401"/>
    <n v="-0.51553058219788395"/>
    <n v="113216"/>
    <n v="182589.32234953501"/>
    <n v="4.33742649819535E-2"/>
    <n v="19.270858483231599"/>
    <n v="1.03783648338255"/>
    <n v="175932.64957735507"/>
    <n v="8.2851878020719028E-2"/>
  </r>
  <r>
    <d v="2017-04-18T00:00:00"/>
    <n v="18320"/>
    <x v="11"/>
    <d v="2017-04-01T00:00:00"/>
    <n v="1"/>
    <n v="0"/>
    <d v="2017-04-17T00:00:00"/>
    <d v="2017-04-19T00:00:00"/>
    <n v="0"/>
    <n v="0"/>
    <n v="0"/>
    <n v="0"/>
    <n v="0"/>
    <n v="1"/>
    <n v="0"/>
    <n v="0"/>
    <n v="0"/>
    <n v="0"/>
    <n v="0"/>
    <n v="0"/>
    <n v="0"/>
    <n v="0"/>
    <n v="0"/>
    <n v="0"/>
    <n v="1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1.9232687169635001"/>
    <n v="0.66666666666666596"/>
    <x v="10"/>
    <n v="0.77986644102307301"/>
    <n v="1.1434022759404201"/>
    <n v="23491.2018729345"/>
    <x v="19"/>
    <x v="2"/>
    <n v="2017"/>
    <n v="13.1810297229884"/>
    <n v="13.808901416730899"/>
    <n v="0.62787169374254503"/>
    <n v="131536"/>
    <n v="199583.799997953"/>
    <n v="-4.5468620188845302E-2"/>
    <n v="19.270858483231599"/>
    <n v="1.03783648338255"/>
    <n v="192307.55826530958"/>
    <n v="-9.3525094984996393E-3"/>
  </r>
  <r>
    <d v="2017-04-19T00:00:00"/>
    <n v="6778"/>
    <x v="12"/>
    <d v="2017-04-01T00:00:00"/>
    <n v="2"/>
    <n v="1"/>
    <d v="2017-04-18T00:00:00"/>
    <d v="2017-04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71156743250974996"/>
    <n v="0.66666666666666596"/>
    <x v="11"/>
    <n v="0.84196187395705202"/>
    <n v="-0.130394441447302"/>
    <n v="8050.2457529873"/>
    <x v="11"/>
    <x v="2"/>
    <n v="2017"/>
    <n v="14.022991596945401"/>
    <n v="14.5204688492407"/>
    <n v="0.49747725229524198"/>
    <n v="138314"/>
    <n v="197267.46471149201"/>
    <n v="-3.4260412488075702E-2"/>
    <n v="19.270858483231599"/>
    <n v="1.03783648338255"/>
    <n v="190075.66979005525"/>
    <n v="2.2797773666844989E-3"/>
  </r>
  <r>
    <d v="2017-04-20T00:00:00"/>
    <n v="4806"/>
    <x v="13"/>
    <d v="2017-04-01T00:00:00"/>
    <n v="3"/>
    <n v="2"/>
    <d v="2017-04-19T00:00:00"/>
    <d v="2017-04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50454309245232498"/>
    <n v="0.66666666666666596"/>
    <x v="12"/>
    <n v="0.38695640178351698"/>
    <n v="0.117586690668808"/>
    <n v="12420.003850171999"/>
    <x v="12"/>
    <x v="2"/>
    <n v="2017"/>
    <n v="14.409947998728899"/>
    <n v="15.025011941693"/>
    <n v="0.61506394296405098"/>
    <n v="143120"/>
    <n v="198640.55028182399"/>
    <n v="-4.0936003601920901E-2"/>
    <n v="19.270858483231599"/>
    <n v="1.03783648338255"/>
    <n v="191398.6966756169"/>
    <n v="-4.64839463940947E-3"/>
  </r>
  <r>
    <d v="2017-04-21T00:00:00"/>
    <n v="8394"/>
    <x v="14"/>
    <d v="2017-04-01T00:00:00"/>
    <n v="4"/>
    <n v="3"/>
    <d v="2017-04-20T00:00:00"/>
    <d v="2017-04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88121821016329904"/>
    <n v="0.66666666666666596"/>
    <x v="13"/>
    <n v="0.74596264361641595"/>
    <n v="0.13525556654688201"/>
    <n v="11252.5742030539"/>
    <x v="13"/>
    <x v="2"/>
    <n v="2017"/>
    <n v="15.1559106423454"/>
    <n v="15.906230151856301"/>
    <n v="0.75031950951093196"/>
    <n v="151514"/>
    <n v="199940.47678886601"/>
    <n v="-4.7171422917162198E-2"/>
    <n v="19.270858483231599"/>
    <n v="1.03783648338255"/>
    <n v="192651.23166340654"/>
    <n v="-1.1119740293949243E-2"/>
  </r>
  <r>
    <d v="2017-04-24T00:00:00"/>
    <n v="16330"/>
    <x v="15"/>
    <d v="2017-04-01T00:00:00"/>
    <n v="0"/>
    <n v="4"/>
    <d v="2017-04-21T00:00:00"/>
    <d v="2017-04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1.7143547024025101"/>
    <n v="0.66666666666666596"/>
    <x v="14"/>
    <n v="1.65790883520114"/>
    <n v="5.6445867201370702E-2"/>
    <n v="9849.7575097480003"/>
    <x v="28"/>
    <x v="2"/>
    <n v="2017"/>
    <n v="16.813819477546499"/>
    <n v="17.620584854258801"/>
    <n v="0.80676537671230197"/>
    <n v="167844"/>
    <n v="199650.055984176"/>
    <n v="-4.5785391539788299E-2"/>
    <n v="19.270858483231599"/>
    <n v="1.03783648338255"/>
    <n v="192371.39875201811"/>
    <n v="-9.681266363399943E-3"/>
  </r>
  <r>
    <d v="2017-04-25T00:00:00"/>
    <n v="1842"/>
    <x v="16"/>
    <d v="2017-04-01T00:00:00"/>
    <n v="1"/>
    <n v="0"/>
    <d v="2017-04-24T00:00:00"/>
    <d v="2017-04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19337669086499801"/>
    <n v="0.66666666666666596"/>
    <x v="15"/>
    <n v="0.25835290223816099"/>
    <n v="-6.4976211373163006E-2"/>
    <n v="7129.7824953480103"/>
    <x v="15"/>
    <x v="2"/>
    <n v="2017"/>
    <n v="17.0721723797847"/>
    <n v="17.813961545123799"/>
    <n v="0.74178916533914196"/>
    <n v="169686"/>
    <n v="198786.65260072699"/>
    <n v="-4.1640887315274697E-2"/>
    <n v="19.270858483231599"/>
    <n v="1.03783648338255"/>
    <n v="191539.47253119864"/>
    <n v="-5.3799486736646474E-3"/>
  </r>
  <r>
    <d v="2017-04-26T00:00:00"/>
    <n v="9334"/>
    <x v="17"/>
    <d v="2017-04-01T00:00:00"/>
    <n v="2"/>
    <n v="1"/>
    <d v="2017-04-25T00:00:00"/>
    <d v="2017-04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97990121201623004"/>
    <n v="0.66666666666666596"/>
    <x v="16"/>
    <n v="0.84196187395705202"/>
    <n v="0.13793933805917699"/>
    <n v="11086.012667215"/>
    <x v="16"/>
    <x v="2"/>
    <n v="2017"/>
    <n v="17.9141342537417"/>
    <n v="18.793862757140001"/>
    <n v="0.87972850339831499"/>
    <n v="179020"/>
    <n v="199864.52871715801"/>
    <n v="-4.6809350199393897E-2"/>
    <n v="19.270858483231599"/>
    <n v="1.03783648338255"/>
    <n v="192578.05243630879"/>
    <n v="-1.0743968017814964E-2"/>
  </r>
  <r>
    <d v="2017-04-27T00:00:00"/>
    <n v="2675"/>
    <x v="18"/>
    <d v="2017-04-01T00:00:00"/>
    <n v="3"/>
    <n v="2"/>
    <d v="2017-04-26T00:00:00"/>
    <d v="2017-04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280826627613393"/>
    <n v="0.66666666666666596"/>
    <x v="17"/>
    <n v="0.38695640178351698"/>
    <n v="-0.106129774170123"/>
    <n v="6912.9234913046503"/>
    <x v="17"/>
    <x v="2"/>
    <n v="2017"/>
    <n v="18.301090655525201"/>
    <n v="19.074689384753398"/>
    <n v="0.77359872922819395"/>
    <n v="181695"/>
    <n v="198561.93646594899"/>
    <n v="-4.0556294974141802E-2"/>
    <n v="19.270858483231599"/>
    <n v="1.03783648338255"/>
    <n v="191322.94888958937"/>
    <n v="-4.2543191724433438E-3"/>
  </r>
  <r>
    <d v="2017-04-28T00:00:00"/>
    <n v="8814"/>
    <x v="19"/>
    <d v="2017-04-01T00:00:00"/>
    <n v="4"/>
    <n v="3"/>
    <d v="2017-04-27T00:00:00"/>
    <d v="2017-05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92531061524652303"/>
    <n v="0.66666666666666596"/>
    <x v="18"/>
    <n v="0.96976782770640402"/>
    <n v="-4.4457212459880303E-2"/>
    <n v="9088.7733622241994"/>
    <x v="18"/>
    <x v="2"/>
    <n v="2017"/>
    <n v="19.270858483231599"/>
    <n v="20"/>
    <n v="0.72914151676831496"/>
    <n v="190509"/>
    <n v="197717.190612726"/>
    <n v="-3.6457075838415801E-2"/>
    <n v="19.270858483231599"/>
    <n v="1.03783648338255"/>
    <n v="190509.00000000128"/>
    <n v="-6.7723604502134549E-15"/>
  </r>
  <r>
    <d v="2017-05-01T00:00:00"/>
    <n v="29778"/>
    <x v="0"/>
    <d v="2017-05-01T00:00:00"/>
    <n v="0"/>
    <n v="4"/>
    <d v="2017-04-28T00:00:00"/>
    <d v="2017-05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1"/>
    <n v="0"/>
    <n v="0"/>
    <n v="0"/>
    <n v="8979.5454545454504"/>
    <x v="2"/>
    <n v="31"/>
    <n v="197550"/>
    <n v="3.31620349278663"/>
    <n v="0.70967741935483797"/>
    <x v="21"/>
    <n v="3.3339928355819701"/>
    <n v="-1.7789342795336501E-2"/>
    <n v="8931.6328704113803"/>
    <x v="0"/>
    <x v="3"/>
    <n v="2017"/>
    <n v="3.3339928355819701"/>
    <n v="3.31620349278663"/>
    <n v="-1.7789342795336598E-2"/>
    <n v="29778"/>
    <n v="196495.92314905001"/>
    <n v="5.3643700798311402E-3"/>
    <n v="22.506630576824001"/>
    <n v="0.977489719081018"/>
    <n v="201020.96146216782"/>
    <n v="-1.7266664316601954E-2"/>
  </r>
  <r>
    <d v="2017-05-02T00:00:00"/>
    <n v="6255"/>
    <x v="1"/>
    <d v="2017-05-01T00:00:00"/>
    <n v="1"/>
    <n v="0"/>
    <d v="2017-05-01T00:00:00"/>
    <d v="2017-05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69658314350797201"/>
    <n v="0.70967741935483797"/>
    <x v="19"/>
    <n v="0.54640876347033995"/>
    <n v="0.150174380037632"/>
    <n v="11447.473792831101"/>
    <x v="21"/>
    <x v="3"/>
    <n v="2017"/>
    <n v="3.88040159905231"/>
    <n v="4.0127866362946003"/>
    <n v="0.132385037242295"/>
    <n v="36033"/>
    <n v="204289.67975727099"/>
    <n v="-3.29907989736875E-2"/>
    <n v="22.506630576824001"/>
    <n v="0.977489719081018"/>
    <n v="208994.19786157264"/>
    <n v="-5.4758447740031024E-2"/>
  </r>
  <r>
    <d v="2017-05-03T00:00:00"/>
    <n v="11199"/>
    <x v="2"/>
    <d v="2017-05-01T00:00:00"/>
    <n v="2"/>
    <n v="1"/>
    <d v="2017-05-02T00:00:00"/>
    <d v="2017-05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1"/>
    <n v="0"/>
    <n v="1"/>
    <n v="8979.5454545454504"/>
    <x v="2"/>
    <n v="31"/>
    <n v="197550"/>
    <n v="1.24716780561883"/>
    <n v="0.70967741935483797"/>
    <x v="20"/>
    <n v="1.01932878166426"/>
    <n v="0.22783902395456601"/>
    <n v="10986.641603227599"/>
    <x v="22"/>
    <x v="3"/>
    <n v="2017"/>
    <n v="4.8997303807165702"/>
    <n v="5.2599544419134396"/>
    <n v="0.36022406119686101"/>
    <n v="47232"/>
    <n v="212073.71003300601"/>
    <n v="-6.8484254982600301E-2"/>
    <n v="22.506630576824001"/>
    <n v="0.977489719081018"/>
    <n v="216957.48394406322"/>
    <n v="-8.9452936083398438E-2"/>
  </r>
  <r>
    <d v="2017-05-04T00:00:00"/>
    <n v="2300"/>
    <x v="3"/>
    <d v="2017-05-01T00:00:00"/>
    <n v="3"/>
    <n v="2"/>
    <d v="2017-05-03T00:00:00"/>
    <d v="2017-05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25613768666160402"/>
    <n v="0.70967741935483797"/>
    <x v="0"/>
    <n v="0.43715035792769602"/>
    <n v="-0.181012671266092"/>
    <n v="5261.3476308314303"/>
    <x v="1"/>
    <x v="3"/>
    <n v="2017"/>
    <n v="5.33688073864427"/>
    <n v="5.5160921285750399"/>
    <n v="0.17921138993076899"/>
    <n v="49532"/>
    <n v="204183.689567853"/>
    <n v="-3.2488831903731197E-2"/>
    <n v="22.506630576824001"/>
    <n v="0.977489719081018"/>
    <n v="208885.76685984593"/>
    <n v="-5.4267780089831463E-2"/>
  </r>
  <r>
    <d v="2017-05-05T00:00:00"/>
    <n v="8021"/>
    <x v="4"/>
    <d v="2017-05-01T00:00:00"/>
    <n v="4"/>
    <n v="3"/>
    <d v="2017-05-04T00:00:00"/>
    <d v="2017-05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1"/>
    <n v="0"/>
    <n v="8979.5454545454504"/>
    <x v="2"/>
    <n v="31"/>
    <n v="197550"/>
    <n v="0.89325234117944796"/>
    <n v="0.70967741935483797"/>
    <x v="1"/>
    <n v="0.90652234273989796"/>
    <n v="-1.32700015604502E-2"/>
    <n v="8848.0996240612203"/>
    <x v="2"/>
    <x v="3"/>
    <n v="2017"/>
    <n v="6.2434030813841703"/>
    <n v="6.4093444697544903"/>
    <n v="0.16594138837031899"/>
    <n v="57553"/>
    <n v="202800.61746698699"/>
    <n v="-2.5890539844346E-2"/>
    <n v="22.506630576824001"/>
    <n v="0.977489719081018"/>
    <n v="207470.84445824058"/>
    <n v="-4.7818017438288507E-2"/>
  </r>
  <r>
    <d v="2017-05-08T00:00:00"/>
    <n v="16121"/>
    <x v="5"/>
    <d v="2017-05-01T00:00:00"/>
    <n v="0"/>
    <n v="4"/>
    <d v="2017-05-05T00:00:00"/>
    <d v="2017-05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1.7953024550746599"/>
    <n v="0.70967741935483797"/>
    <x v="2"/>
    <n v="1.7081027913453199"/>
    <n v="8.7199663729344803E-2"/>
    <n v="9437.9565923564405"/>
    <x v="5"/>
    <x v="3"/>
    <n v="2017"/>
    <n v="7.9515058727294896"/>
    <n v="8.2046469248291505"/>
    <n v="0.25314105209966398"/>
    <n v="73674"/>
    <n v="203839.12505916599"/>
    <n v="-3.0853375461362201E-2"/>
    <n v="22.506630576824001"/>
    <n v="0.977489719081018"/>
    <n v="208533.2674913496"/>
    <n v="-5.2669138231410506E-2"/>
  </r>
  <r>
    <d v="2017-05-09T00:00:00"/>
    <n v="1773"/>
    <x v="6"/>
    <d v="2017-05-01T00:00:00"/>
    <n v="1"/>
    <n v="0"/>
    <d v="2017-05-08T00:00:00"/>
    <d v="2017-05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19744874715261901"/>
    <n v="0.70967741935483797"/>
    <x v="3"/>
    <n v="0.30854685838234103"/>
    <n v="-0.11109811122972101"/>
    <n v="5746.2908852663004"/>
    <x v="23"/>
    <x v="3"/>
    <n v="2017"/>
    <n v="8.2600527311118306"/>
    <n v="8.4020956719817708"/>
    <n v="0.14204294086994301"/>
    <n v="75447"/>
    <n v="200947.14332127199"/>
    <n v="-1.6905656209510601E-2"/>
    <n v="22.506630576824001"/>
    <n v="0.977489719081018"/>
    <n v="205574.68728181839"/>
    <n v="-3.9035386058097199E-2"/>
  </r>
  <r>
    <d v="2017-05-10T00:00:00"/>
    <n v="7800"/>
    <x v="7"/>
    <d v="2017-05-01T00:00:00"/>
    <n v="2"/>
    <n v="1"/>
    <d v="2017-05-09T00:00:00"/>
    <d v="2017-05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86864085041761496"/>
    <n v="0.70967741935483797"/>
    <x v="4"/>
    <n v="0.89215583010123201"/>
    <n v="-2.3514979683616599E-2"/>
    <n v="8742.8672624545106"/>
    <x v="24"/>
    <x v="3"/>
    <n v="2017"/>
    <n v="9.1522085612130599"/>
    <n v="9.2707365223993907"/>
    <n v="0.118527961186325"/>
    <n v="83247"/>
    <n v="200108.420579661"/>
    <n v="-1.27851720194986E-2"/>
    <n v="22.506630576824001"/>
    <n v="0.977489719081018"/>
    <n v="204716.64987718972"/>
    <n v="-3.5007655124724923E-2"/>
  </r>
  <r>
    <d v="2017-05-11T00:00:00"/>
    <n v="2904"/>
    <x v="8"/>
    <d v="2017-05-01T00:00:00"/>
    <n v="3"/>
    <n v="2"/>
    <d v="2017-05-10T00:00:00"/>
    <d v="2017-05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32340167046317297"/>
    <n v="0.70967741935483797"/>
    <x v="5"/>
    <n v="0.43715035792769602"/>
    <n v="-0.11374868746452201"/>
    <n v="6643.0232695367304"/>
    <x v="6"/>
    <x v="3"/>
    <n v="2017"/>
    <n v="9.5893589191407607"/>
    <n v="9.5941381928625606"/>
    <n v="4.7792737218035298E-3"/>
    <n v="86151"/>
    <n v="197648.457627011"/>
    <n v="-4.9814518258206597E-4"/>
    <n v="22.506630576824001"/>
    <n v="0.977489719081018"/>
    <n v="202200.03726773715"/>
    <n v="-2.299721271356614E-2"/>
  </r>
  <r>
    <d v="2017-05-12T00:00:00"/>
    <n v="6147"/>
    <x v="9"/>
    <d v="2017-05-01T00:00:00"/>
    <n v="4"/>
    <n v="3"/>
    <d v="2017-05-11T00:00:00"/>
    <d v="2017-05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68455580865603605"/>
    <n v="0.70967741935483797"/>
    <x v="6"/>
    <n v="0.79615659976059605"/>
    <n v="-0.11160079110455901"/>
    <n v="7720.84286162847"/>
    <x v="7"/>
    <x v="3"/>
    <n v="2017"/>
    <n v="10.3855155189013"/>
    <n v="10.2786940015186"/>
    <n v="-0.106821517382757"/>
    <n v="92298"/>
    <n v="195518.074794115"/>
    <n v="1.0392518482112E-2"/>
    <n v="22.506630576824001"/>
    <n v="0.977489719081018"/>
    <n v="200020.5945674105"/>
    <n v="-1.2351700947363486E-2"/>
  </r>
  <r>
    <d v="2017-05-15T00:00:00"/>
    <n v="16800"/>
    <x v="10"/>
    <d v="2017-05-01T00:00:00"/>
    <n v="0"/>
    <n v="4"/>
    <d v="2017-05-12T00:00:00"/>
    <d v="2017-05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7-05-15T00:00:00"/>
    <d v="2017-05-01T00:00:00"/>
    <d v="2017-05-03T00:00:00"/>
    <d v="2017-05-05T00:00:00"/>
    <d v="2017-05-03T00:00:00"/>
    <n v="1"/>
    <n v="0"/>
    <n v="0"/>
    <n v="0"/>
    <n v="0"/>
    <n v="8979.5454545454504"/>
    <x v="2"/>
    <n v="31"/>
    <n v="197550"/>
    <n v="1.8709187547456301"/>
    <n v="0.70967741935483797"/>
    <x v="7"/>
    <n v="1.9578296588505699"/>
    <n v="-8.6910904104940595E-2"/>
    <n v="8580.93038076823"/>
    <x v="10"/>
    <x v="3"/>
    <n v="2017"/>
    <n v="12.3433451777519"/>
    <n v="12.149612756264199"/>
    <n v="-0.19373242148769601"/>
    <n v="109098"/>
    <n v="194449.39483067501"/>
    <n v="1.5945563482079698E-2"/>
    <n v="22.506630576824001"/>
    <n v="0.977489719081018"/>
    <n v="198927.30433368305"/>
    <n v="-6.9236565502980296E-3"/>
  </r>
  <r>
    <d v="2017-05-16T00:00:00"/>
    <n v="11333"/>
    <x v="11"/>
    <d v="2017-05-01T00:00:00"/>
    <n v="1"/>
    <n v="0"/>
    <d v="2017-05-15T00:00:00"/>
    <d v="2017-05-17T00:00:00"/>
    <n v="0"/>
    <n v="0"/>
    <n v="0"/>
    <n v="0"/>
    <n v="0"/>
    <n v="1"/>
    <n v="0"/>
    <n v="0"/>
    <n v="0"/>
    <n v="1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1.2620906099721501"/>
    <n v="0.70967741935483797"/>
    <x v="8"/>
    <n v="1.0716463682288699"/>
    <n v="0.190444241743286"/>
    <n v="10575.3169478194"/>
    <x v="25"/>
    <x v="3"/>
    <n v="2017"/>
    <n v="13.414991545980801"/>
    <n v="13.411703366236299"/>
    <n v="-3.2881797444108598E-3"/>
    <n v="120431"/>
    <n v="197501.578060539"/>
    <n v="2.4517241804589103E-4"/>
    <n v="22.506630576824001"/>
    <n v="0.977489719081018"/>
    <n v="202049.77526128793"/>
    <n v="-2.2270627400940546E-2"/>
  </r>
  <r>
    <d v="2017-05-17T00:00:00"/>
    <n v="8310"/>
    <x v="12"/>
    <d v="2017-05-01T00:00:00"/>
    <n v="2"/>
    <n v="1"/>
    <d v="2017-05-16T00:00:00"/>
    <d v="2017-05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92543659832953595"/>
    <n v="0.70967741935483797"/>
    <x v="9"/>
    <n v="0.89215583010123201"/>
    <n v="3.3280768228304301E-2"/>
    <n v="9314.5162757688504"/>
    <x v="26"/>
    <x v="3"/>
    <n v="2017"/>
    <n v="14.307147376082"/>
    <n v="14.3371399645659"/>
    <n v="2.9992588483894501E-2"/>
    <n v="128741"/>
    <n v="197964.131182076"/>
    <n v="-2.09195059530831E-3"/>
    <n v="22.506630576824001"/>
    <n v="0.977489719081018"/>
    <n v="202522.98036258793"/>
    <n v="-2.4555141118724033E-2"/>
  </r>
  <r>
    <d v="2017-05-18T00:00:00"/>
    <n v="3037"/>
    <x v="13"/>
    <d v="2017-05-01T00:00:00"/>
    <n v="3"/>
    <n v="2"/>
    <d v="2017-05-17T00:00:00"/>
    <d v="2017-05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33821311060490999"/>
    <n v="0.70967741935483797"/>
    <x v="10"/>
    <n v="0.43715035792769602"/>
    <n v="-9.8937247322786401E-2"/>
    <n v="6947.2664151456802"/>
    <x v="19"/>
    <x v="3"/>
    <n v="2017"/>
    <n v="14.744297734009701"/>
    <n v="14.675353075170801"/>
    <n v="-6.8944658838892794E-2"/>
    <n v="131778"/>
    <n v="196626.25187721101"/>
    <n v="4.6979897850320997E-3"/>
    <n v="22.506630576824001"/>
    <n v="0.977489719081018"/>
    <n v="201154.29148663511"/>
    <n v="-1.7918044203767747E-2"/>
  </r>
  <r>
    <d v="2017-05-19T00:00:00"/>
    <n v="9851"/>
    <x v="14"/>
    <d v="2017-05-01T00:00:00"/>
    <n v="4"/>
    <n v="3"/>
    <d v="2017-05-18T00:00:00"/>
    <d v="2017-05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1.09704884839281"/>
    <n v="0.70967741935483797"/>
    <x v="11"/>
    <n v="0.79615659976059605"/>
    <n v="0.30089224863221498"/>
    <n v="12373.193920595701"/>
    <x v="11"/>
    <x v="3"/>
    <n v="2017"/>
    <n v="15.540454333770301"/>
    <n v="15.772401923563599"/>
    <n v="0.231947589793323"/>
    <n v="141629"/>
    <n v="200498.51394814701"/>
    <n v="-1.47059142239329E-2"/>
    <n v="22.506630576824001"/>
    <n v="0.977489719081018"/>
    <n v="205115.72657423501"/>
    <n v="-3.688516088256566E-2"/>
  </r>
  <r>
    <d v="2017-05-22T00:00:00"/>
    <n v="15990"/>
    <x v="15"/>
    <d v="2017-05-01T00:00:00"/>
    <n v="0"/>
    <n v="4"/>
    <d v="2017-05-19T00:00:00"/>
    <d v="2017-05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1.78071374335611"/>
    <n v="0.70967741935483797"/>
    <x v="12"/>
    <n v="1.7081027913453199"/>
    <n v="7.2610952010792498E-2"/>
    <n v="9361.2633156615193"/>
    <x v="14"/>
    <x v="3"/>
    <n v="2017"/>
    <n v="17.2485571251156"/>
    <n v="17.553115666919702"/>
    <n v="0.30455854180411601"/>
    <n v="157619"/>
    <n v="201038.14915340301"/>
    <n v="-1.73506827838023E-2"/>
    <n v="22.506630576824001"/>
    <n v="0.977489719081018"/>
    <n v="205667.78885655088"/>
    <n v="-3.9470394959187693E-2"/>
  </r>
  <r>
    <d v="2017-05-23T00:00:00"/>
    <n v="2088"/>
    <x v="16"/>
    <d v="2017-05-01T00:00:00"/>
    <n v="1"/>
    <n v="0"/>
    <d v="2017-05-22T00:00:00"/>
    <d v="2017-05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23252847380409999"/>
    <n v="0.70967741935483797"/>
    <x v="13"/>
    <n v="0.30854685838234103"/>
    <n v="-7.6018384578240894E-2"/>
    <n v="6767.2055095521901"/>
    <x v="27"/>
    <x v="3"/>
    <n v="2017"/>
    <n v="17.5571039834979"/>
    <n v="17.7856441407238"/>
    <n v="0.22854015722587501"/>
    <n v="159707"/>
    <n v="200121.500863833"/>
    <n v="-1.28496980720863E-2"/>
    <n v="22.506630576824001"/>
    <n v="0.977489719081018"/>
    <n v="204730.03138281323"/>
    <n v="-3.5070728677746854E-2"/>
  </r>
  <r>
    <d v="2017-05-24T00:00:00"/>
    <n v="7458"/>
    <x v="17"/>
    <d v="2017-05-01T00:00:00"/>
    <n v="2"/>
    <n v="1"/>
    <d v="2017-05-23T00:00:00"/>
    <d v="2017-05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83055429005315096"/>
    <n v="0.70967741935483797"/>
    <x v="14"/>
    <n v="0.89215583010123201"/>
    <n v="-6.1601540048081299E-2"/>
    <n v="8359.5261594084295"/>
    <x v="28"/>
    <x v="3"/>
    <n v="2017"/>
    <n v="18.449259813599198"/>
    <n v="18.616198430777001"/>
    <n v="0.16693861717779099"/>
    <n v="167165"/>
    <n v="199337.53641916599"/>
    <n v="-8.9673849254744403E-3"/>
    <n v="22.506630576824001"/>
    <n v="0.977489719081018"/>
    <n v="203928.01328547264"/>
    <n v="-3.1275807490676932E-2"/>
  </r>
  <r>
    <d v="2017-05-25T00:00:00"/>
    <n v="2304"/>
    <x v="18"/>
    <d v="2017-05-01T00:00:00"/>
    <n v="3"/>
    <n v="2"/>
    <d v="2017-05-24T00:00:00"/>
    <d v="2017-05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25658314350797201"/>
    <n v="0.70967741935483797"/>
    <x v="15"/>
    <n v="0.43715035792769602"/>
    <n v="-0.18056721441972401"/>
    <n v="5270.4978006241799"/>
    <x v="15"/>
    <x v="3"/>
    <n v="2017"/>
    <n v="18.886410171526901"/>
    <n v="18.8727815742849"/>
    <n v="-1.3628597241929399E-2"/>
    <n v="169469"/>
    <n v="197407.446208109"/>
    <n v="7.2212976069718695E-4"/>
    <n v="22.506630576824001"/>
    <n v="0.977489719081018"/>
    <n v="201953.47567819097"/>
    <n v="-2.1804406502059059E-2"/>
  </r>
  <r>
    <d v="2017-05-26T00:00:00"/>
    <n v="7007"/>
    <x v="19"/>
    <d v="2017-05-01T00:00:00"/>
    <n v="4"/>
    <n v="3"/>
    <d v="2017-05-25T00:00:00"/>
    <d v="2017-05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78032903062515802"/>
    <n v="0.70967741935483797"/>
    <x v="16"/>
    <n v="0.79615659976059605"/>
    <n v="-1.5827569135438101E-2"/>
    <n v="8801.03236236062"/>
    <x v="16"/>
    <x v="3"/>
    <n v="2017"/>
    <n v="19.682566771287501"/>
    <n v="19.653110604910101"/>
    <n v="-2.9456166377368399E-2"/>
    <n v="176476"/>
    <n v="197254.35432860599"/>
    <n v="1.49880428444815E-3"/>
    <n v="22.506630576824001"/>
    <n v="0.977489719081018"/>
    <n v="201796.85829745003"/>
    <n v="-2.1045215140020335E-2"/>
  </r>
  <r>
    <d v="2017-05-30T00:00:00"/>
    <n v="14907"/>
    <x v="20"/>
    <d v="2017-05-01T00:00:00"/>
    <n v="1"/>
    <n v="4"/>
    <d v="2017-05-26T00:00:00"/>
    <d v="2017-05-31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1.66010630220197"/>
    <n v="0.70967741935483797"/>
    <x v="17"/>
    <n v="1.7081027913453199"/>
    <n v="-4.7996489143345603E-2"/>
    <n v="8727.2265319928902"/>
    <x v="29"/>
    <x v="3"/>
    <n v="2017"/>
    <n v="21.390669562632802"/>
    <n v="21.3132169071121"/>
    <n v="-7.7452655520715993E-2"/>
    <n v="191383"/>
    <n v="196834.69877703799"/>
    <n v="3.6340199538285002E-3"/>
    <n v="22.506630576824001"/>
    <n v="0.977489719081018"/>
    <n v="201367.53863978432"/>
    <n v="-1.8958063775181389E-2"/>
  </r>
  <r>
    <d v="2017-05-31T00:00:00"/>
    <n v="6167"/>
    <x v="21"/>
    <d v="2017-05-01T00:00:00"/>
    <n v="2"/>
    <n v="1"/>
    <d v="2017-05-30T00:00:00"/>
    <d v="2017-06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68678309288787598"/>
    <n v="0.70967741935483797"/>
    <x v="18"/>
    <n v="1.11596101419121"/>
    <n v="-0.42917792130334298"/>
    <n v="5526.17871195927"/>
    <x v="30"/>
    <x v="3"/>
    <n v="2017"/>
    <n v="22.506630576824001"/>
    <n v="22"/>
    <n v="-0.50663057682405799"/>
    <n v="197550"/>
    <n v="193103.09400445499"/>
    <n v="2.3028662582911599E-2"/>
    <n v="22.506630576824001"/>
    <n v="0.977489719081018"/>
    <n v="197550.00000000052"/>
    <n v="-2.6645352591003757E-15"/>
  </r>
  <r>
    <d v="2017-06-01T00:00:00"/>
    <n v="20919"/>
    <x v="0"/>
    <d v="2017-06-01T00:00:00"/>
    <n v="3"/>
    <n v="2"/>
    <d v="2017-05-31T00:00:00"/>
    <d v="2017-06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2.3523717031281901"/>
    <n v="0.73333333333333295"/>
    <x v="21"/>
    <n v="2.0906470780436401"/>
    <n v="0.26172462508454603"/>
    <n v="10005.9929864275"/>
    <x v="0"/>
    <x v="4"/>
    <n v="2017"/>
    <n v="2.0906470780436401"/>
    <n v="2.3523717031281901"/>
    <n v="0.26172462508454603"/>
    <n v="20919"/>
    <n v="220131.84570140601"/>
    <n v="-0.11125989346688001"/>
    <n v="21.747025782410301"/>
    <n v="1.0116325892156799"/>
    <n v="217600.58745445867"/>
    <n v="-0.10092154488808436"/>
  </r>
  <r>
    <d v="2017-06-02T00:00:00"/>
    <n v="12885"/>
    <x v="1"/>
    <d v="2017-06-01T00:00:00"/>
    <n v="4"/>
    <n v="3"/>
    <d v="2017-06-01T00:00:00"/>
    <d v="2017-06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1"/>
    <n v="1"/>
    <n v="8892.7272727272702"/>
    <x v="2"/>
    <n v="30"/>
    <n v="195640"/>
    <n v="1.4489368227356301"/>
    <n v="0.73333333333333295"/>
    <x v="19"/>
    <n v="1.1719909237071899"/>
    <n v="0.27694589902844002"/>
    <n v="10994.1124452079"/>
    <x v="21"/>
    <x v="4"/>
    <n v="2017"/>
    <n v="3.2626380017508398"/>
    <n v="3.8013085258638299"/>
    <n v="0.53867052411298699"/>
    <n v="33804"/>
    <n v="227940.70307552"/>
    <n v="-0.14170660456732401"/>
    <n v="21.747025782410301"/>
    <n v="1.0116325892156799"/>
    <n v="225319.65212018715"/>
    <n v="-0.13172243007172679"/>
  </r>
  <r>
    <d v="2017-06-05T00:00:00"/>
    <n v="15076"/>
    <x v="2"/>
    <d v="2017-06-01T00:00:00"/>
    <n v="0"/>
    <n v="4"/>
    <d v="2017-06-02T00:00:00"/>
    <d v="2017-06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1"/>
    <n v="0"/>
    <n v="0"/>
    <n v="0"/>
    <n v="8892.7272727272702"/>
    <x v="2"/>
    <n v="30"/>
    <n v="195640"/>
    <n v="1.69531793089347"/>
    <n v="0.73333333333333295"/>
    <x v="20"/>
    <n v="1.7357094672246101"/>
    <n v="-4.0391536331140503E-2"/>
    <n v="8685.7854293474393"/>
    <x v="2"/>
    <x v="4"/>
    <n v="2017"/>
    <n v="4.9983474689754601"/>
    <n v="5.4966264567573102"/>
    <n v="0.49827898778184598"/>
    <n v="48880"/>
    <n v="215143.10613151899"/>
    <n v="-9.0651782816582704E-2"/>
    <n v="21.747025782410301"/>
    <n v="1.0116325892156799"/>
    <n v="212669.21254318266"/>
    <n v="-8.0073708552077627E-2"/>
  </r>
  <r>
    <d v="2017-06-06T00:00:00"/>
    <n v="2475"/>
    <x v="3"/>
    <d v="2017-06-01T00:00:00"/>
    <n v="1"/>
    <n v="0"/>
    <d v="2017-06-05T00:00:00"/>
    <d v="2017-06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27831731752197902"/>
    <n v="0.73333333333333295"/>
    <x v="0"/>
    <n v="0.33615353426163902"/>
    <n v="-5.7836216739660599E-2"/>
    <n v="7362.7070601424102"/>
    <x v="3"/>
    <x v="4"/>
    <n v="2017"/>
    <n v="5.3345010032370999"/>
    <n v="5.7749437742792802"/>
    <n v="0.44044277104218499"/>
    <n v="51355"/>
    <n v="211793.00544032201"/>
    <n v="-7.6267889049214499E-2"/>
    <n v="21.747025782410301"/>
    <n v="1.0116325892156799"/>
    <n v="209357.6340838582"/>
    <n v="-6.5522492857191916E-2"/>
  </r>
  <r>
    <d v="2017-06-07T00:00:00"/>
    <n v="10312"/>
    <x v="4"/>
    <d v="2017-06-01T00:00:00"/>
    <n v="2"/>
    <n v="1"/>
    <d v="2017-06-06T00:00:00"/>
    <d v="2017-06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1"/>
    <n v="0"/>
    <n v="0"/>
    <n v="8892.7272727272702"/>
    <x v="2"/>
    <n v="30"/>
    <n v="195640"/>
    <n v="1.1595992639542001"/>
    <n v="0.73333333333333295"/>
    <x v="1"/>
    <n v="1.0469354575435601"/>
    <n v="0.112663806410638"/>
    <n v="9849.6998317309499"/>
    <x v="4"/>
    <x v="4"/>
    <n v="2017"/>
    <n v="6.3814364607806597"/>
    <n v="6.9345430382334898"/>
    <n v="0.55310657745282299"/>
    <n v="61667"/>
    <n v="212596.96125439901"/>
    <n v="-7.9761070686745802E-2"/>
    <n v="21.747025782410301"/>
    <n v="1.0116325892156799"/>
    <n v="210152.3453482519"/>
    <n v="-6.9056309241768865E-2"/>
  </r>
  <r>
    <d v="2017-06-08T00:00:00"/>
    <n v="2636"/>
    <x v="5"/>
    <d v="2017-06-01T00:00:00"/>
    <n v="3"/>
    <n v="2"/>
    <d v="2017-06-07T00:00:00"/>
    <d v="2017-06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29642199959108501"/>
    <n v="0.73333333333333295"/>
    <x v="2"/>
    <n v="0.46475703380699501"/>
    <n v="-0.16833503421590901"/>
    <n v="5671.7807547904204"/>
    <x v="5"/>
    <x v="4"/>
    <n v="2017"/>
    <n v="6.8461934945876601"/>
    <n v="7.2309650378245696"/>
    <n v="0.38477154323691398"/>
    <n v="64303"/>
    <n v="206635.41004477601"/>
    <n v="-5.3211644811474799E-2"/>
    <n v="21.747025782410301"/>
    <n v="1.0116325892156799"/>
    <n v="204259.34499103163"/>
    <n v="-4.2198044801377788E-2"/>
  </r>
  <r>
    <d v="2017-06-09T00:00:00"/>
    <n v="6599"/>
    <x v="6"/>
    <d v="2017-06-01T00:00:00"/>
    <n v="4"/>
    <n v="3"/>
    <d v="2017-06-08T00:00:00"/>
    <d v="2017-06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74206706195052097"/>
    <n v="0.73333333333333295"/>
    <x v="3"/>
    <n v="0.82376327563989404"/>
    <n v="-8.1696213689373506E-2"/>
    <n v="8010.7965420938799"/>
    <x v="23"/>
    <x v="4"/>
    <n v="2017"/>
    <n v="7.6699567702275502"/>
    <n v="7.9730320997750903"/>
    <n v="0.30307532954754102"/>
    <n v="70902"/>
    <n v="203370.63776615201"/>
    <n v="-3.8012556045784601E-2"/>
    <n v="21.747025782410301"/>
    <n v="1.0116325892156799"/>
    <n v="201032.11376753545"/>
    <n v="-2.6822151279624173E-2"/>
  </r>
  <r>
    <d v="2017-06-12T00:00:00"/>
    <n v="14796"/>
    <x v="7"/>
    <d v="2017-06-01T00:00:00"/>
    <n v="0"/>
    <n v="4"/>
    <d v="2017-06-09T00:00:00"/>
    <d v="2017-06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1.6638315272950299"/>
    <n v="0.73333333333333295"/>
    <x v="4"/>
    <n v="1.7357094672246101"/>
    <n v="-7.1877939929586507E-2"/>
    <n v="8524.4681090889299"/>
    <x v="7"/>
    <x v="4"/>
    <n v="2017"/>
    <n v="9.40566623745217"/>
    <n v="9.6368636270701202"/>
    <n v="0.231197389617953"/>
    <n v="85698"/>
    <n v="200448.95836222099"/>
    <n v="-2.39909371518464E-2"/>
    <n v="21.747025782410301"/>
    <n v="1.0116325892156799"/>
    <n v="198144.03025275169"/>
    <n v="-1.2637424652953477E-2"/>
  </r>
  <r>
    <d v="2017-06-13T00:00:00"/>
    <n v="1767"/>
    <x v="8"/>
    <d v="2017-06-01T00:00:00"/>
    <n v="1"/>
    <n v="0"/>
    <d v="2017-06-12T00:00:00"/>
    <d v="2017-06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19870169699447901"/>
    <n v="0.73333333333333295"/>
    <x v="5"/>
    <n v="0.33615353426163902"/>
    <n v="-0.13745183726716001"/>
    <n v="5256.5266162713697"/>
    <x v="8"/>
    <x v="4"/>
    <n v="2017"/>
    <n v="9.7418197717138106"/>
    <n v="9.8355653240645999"/>
    <n v="9.3745552350794598E-2"/>
    <n v="87465"/>
    <n v="197522.64413545799"/>
    <n v="-9.5312825711632004E-3"/>
    <n v="21.747025782410301"/>
    <n v="1.0116325892156799"/>
    <n v="195251.36521016786"/>
    <n v="1.9904331496674033E-3"/>
  </r>
  <r>
    <d v="2017-06-14T00:00:00"/>
    <n v="8583"/>
    <x v="9"/>
    <d v="2017-06-01T00:00:00"/>
    <n v="2"/>
    <n v="1"/>
    <d v="2017-06-13T00:00:00"/>
    <d v="2017-06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96517072173379603"/>
    <n v="0.73333333333333295"/>
    <x v="6"/>
    <n v="0.919762505980531"/>
    <n v="4.5408215753265598E-2"/>
    <n v="9331.7567787240005"/>
    <x v="9"/>
    <x v="4"/>
    <n v="2017"/>
    <n v="10.661582277694301"/>
    <n v="10.8007360457984"/>
    <n v="0.139153768104058"/>
    <n v="96048"/>
    <n v="198193.47119056"/>
    <n v="-1.2883730100801001E-2"/>
    <n v="21.747025782410301"/>
    <n v="1.0116325892156799"/>
    <n v="195914.47854029748"/>
    <n v="-1.401012024953685E-3"/>
  </r>
  <r>
    <d v="2017-06-15T00:00:00"/>
    <n v="6862"/>
    <x v="10"/>
    <d v="2017-06-01T00:00:00"/>
    <n v="3"/>
    <n v="2"/>
    <d v="2017-06-14T00:00:00"/>
    <d v="2017-06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77164179104477604"/>
    <n v="0.73333333333333295"/>
    <x v="7"/>
    <n v="0.60928815666395797"/>
    <n v="0.16235363438081801"/>
    <n v="11262.3229664787"/>
    <x v="10"/>
    <x v="4"/>
    <n v="2017"/>
    <n v="11.270870434358301"/>
    <n v="11.572377836843099"/>
    <n v="0.30150740248487801"/>
    <n v="102910"/>
    <n v="200873.57167183101"/>
    <n v="-2.6054057924462401E-2"/>
    <n v="21.747025782410301"/>
    <n v="1.0116325892156799"/>
    <n v="198563.76100691769"/>
    <n v="-1.4724544862019573E-2"/>
  </r>
  <r>
    <d v="2017-06-16T00:00:00"/>
    <n v="16938"/>
    <x v="11"/>
    <d v="2017-06-01T00:00:00"/>
    <n v="4"/>
    <n v="3"/>
    <d v="2017-06-15T00:00:00"/>
    <d v="2017-06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1.90470251482314"/>
    <n v="0.73333333333333295"/>
    <x v="8"/>
    <n v="1.5868627854864199"/>
    <n v="0.317839729336718"/>
    <n v="10673.890745259299"/>
    <x v="25"/>
    <x v="4"/>
    <n v="2017"/>
    <n v="12.8577332198447"/>
    <n v="13.4770803516663"/>
    <n v="0.61934713182159595"/>
    <n v="119848"/>
    <n v="205063.82850832201"/>
    <n v="-4.5955586496523197E-2"/>
    <n v="21.747025782410301"/>
    <n v="1.0116325892156799"/>
    <n v="202705.83480046756"/>
    <n v="-3.4857579740725231E-2"/>
  </r>
  <r>
    <d v="2017-06-19T00:00:00"/>
    <n v="15996"/>
    <x v="12"/>
    <d v="2017-06-01T00:00:00"/>
    <n v="0"/>
    <n v="4"/>
    <d v="2017-06-16T00:00:00"/>
    <d v="2017-06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1"/>
    <n v="0"/>
    <n v="0"/>
    <n v="0"/>
    <n v="0"/>
    <n v="8892.7272727272702"/>
    <x v="2"/>
    <n v="30"/>
    <n v="195640"/>
    <n v="1.79877325700265"/>
    <n v="0.73333333333333295"/>
    <x v="9"/>
    <n v="1.8409052118729099"/>
    <n v="-4.2131954870252598E-2"/>
    <n v="8689.2034944731804"/>
    <x v="11"/>
    <x v="4"/>
    <n v="2017"/>
    <n v="14.698638431717599"/>
    <n v="15.2758536086689"/>
    <n v="0.57721517695134394"/>
    <n v="135844"/>
    <n v="203322.77808474199"/>
    <n v="-3.7786116032414399E-2"/>
    <n v="21.747025782410301"/>
    <n v="1.0116325892156799"/>
    <n v="200984.80441637407"/>
    <n v="-2.6593077182598401E-2"/>
  </r>
  <r>
    <d v="2017-06-20T00:00:00"/>
    <n v="2153"/>
    <x v="13"/>
    <d v="2017-06-01T00:00:00"/>
    <n v="1"/>
    <n v="0"/>
    <d v="2017-06-19T00:00:00"/>
    <d v="2017-06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24210795338376601"/>
    <n v="0.73333333333333295"/>
    <x v="10"/>
    <n v="0.33615353426163902"/>
    <n v="-9.4045580877873597E-2"/>
    <n v="6404.81143454004"/>
    <x v="12"/>
    <x v="4"/>
    <n v="2017"/>
    <n v="15.034791965979201"/>
    <n v="15.517961562052699"/>
    <n v="0.48316959607346899"/>
    <n v="137997"/>
    <n v="201927.236962753"/>
    <n v="-3.1136151107307799E-2"/>
    <n v="21.747025782410301"/>
    <n v="1.0116325892156799"/>
    <n v="199605.3103818146"/>
    <n v="-1.9865755947221841E-2"/>
  </r>
  <r>
    <d v="2017-06-21T00:00:00"/>
    <n v="10211"/>
    <x v="14"/>
    <d v="2017-06-01T00:00:00"/>
    <n v="2"/>
    <n v="1"/>
    <d v="2017-06-20T00:00:00"/>
    <d v="2017-06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1.1482416683704699"/>
    <n v="0.73333333333333295"/>
    <x v="11"/>
    <n v="0.919762505980531"/>
    <n v="0.22847916238994501"/>
    <n v="11101.778919672701"/>
    <x v="13"/>
    <x v="4"/>
    <n v="2017"/>
    <n v="15.954554471959799"/>
    <n v="16.6662032304232"/>
    <n v="0.71164875846341602"/>
    <n v="148208"/>
    <n v="204366.47138787"/>
    <n v="-4.2700112834598097E-2"/>
    <n v="21.747025782410301"/>
    <n v="1.0116325892156799"/>
    <n v="202016.49646964864"/>
    <n v="-3.1564236490987052E-2"/>
  </r>
  <r>
    <d v="2017-06-22T00:00:00"/>
    <n v="2571"/>
    <x v="15"/>
    <d v="2017-06-01T00:00:00"/>
    <n v="3"/>
    <n v="2"/>
    <d v="2017-06-21T00:00:00"/>
    <d v="2017-06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28911265589858898"/>
    <n v="0.73333333333333295"/>
    <x v="12"/>
    <n v="0.46475703380699501"/>
    <n v="-0.17564437790840601"/>
    <n v="5531.9227316260203"/>
    <x v="14"/>
    <x v="4"/>
    <n v="2017"/>
    <n v="16.4193115057668"/>
    <n v="16.955315886321799"/>
    <n v="0.53600438055500899"/>
    <n v="150779"/>
    <n v="202026.61962013101"/>
    <n v="-3.1612762873230303E-2"/>
    <n v="21.747025782410301"/>
    <n v="1.0116325892156799"/>
    <n v="199703.55025510115"/>
    <n v="-2.0347911942027896E-2"/>
  </r>
  <r>
    <d v="2017-06-23T00:00:00"/>
    <n v="6959"/>
    <x v="16"/>
    <d v="2017-06-01T00:00:00"/>
    <n v="4"/>
    <n v="3"/>
    <d v="2017-06-22T00:00:00"/>
    <d v="2017-06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78254958086280901"/>
    <n v="0.73333333333333295"/>
    <x v="13"/>
    <n v="0.82376327563989504"/>
    <n v="-4.1213694777085599E-2"/>
    <n v="8447.8152957162092"/>
    <x v="27"/>
    <x v="4"/>
    <n v="2017"/>
    <n v="17.243074781406701"/>
    <n v="17.737865467184601"/>
    <n v="0.49479068577792501"/>
    <n v="157738"/>
    <n v="201253.897230787"/>
    <n v="-2.7894601337082801E-2"/>
    <n v="21.747025782410301"/>
    <n v="1.0116325892156799"/>
    <n v="198939.71326765924"/>
    <n v="-1.6586498560092533E-2"/>
  </r>
  <r>
    <d v="2017-06-26T00:00:00"/>
    <n v="14177"/>
    <x v="17"/>
    <d v="2017-06-01T00:00:00"/>
    <n v="0"/>
    <n v="4"/>
    <d v="2017-06-23T00:00:00"/>
    <d v="2017-06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1.59422408505418"/>
    <n v="0.73333333333333295"/>
    <x v="14"/>
    <n v="1.7357094672246101"/>
    <n v="-0.14148538217043699"/>
    <n v="8167.8416046602897"/>
    <x v="16"/>
    <x v="4"/>
    <n v="2017"/>
    <n v="18.9787842486313"/>
    <n v="19.332089552238799"/>
    <n v="0.35330530360748802"/>
    <n v="171915"/>
    <n v="199281.995645888"/>
    <n v="-1.8275587988188801E-2"/>
    <n v="21.747025782410301"/>
    <n v="1.0116325892156799"/>
    <n v="196990.48624006085"/>
    <n v="-6.8555911802516967E-3"/>
  </r>
  <r>
    <d v="2017-06-27T00:00:00"/>
    <n v="1918"/>
    <x v="18"/>
    <d v="2017-06-01T00:00:00"/>
    <n v="1"/>
    <n v="0"/>
    <d v="2017-06-26T00:00:00"/>
    <d v="2017-06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21568186464935599"/>
    <n v="0.73333333333333295"/>
    <x v="15"/>
    <n v="0.33615353426163902"/>
    <n v="-0.12047166961228301"/>
    <n v="5705.72611771844"/>
    <x v="17"/>
    <x v="4"/>
    <n v="2017"/>
    <n v="19.314937782892901"/>
    <n v="19.5477714168881"/>
    <n v="0.23283363399520199"/>
    <n v="173833"/>
    <n v="197998.359766251"/>
    <n v="-1.19110065812436E-2"/>
    <n v="21.747025782410301"/>
    <n v="1.0116325892156799"/>
    <n v="195721.61066871151"/>
    <n v="-4.1697321227163187E-4"/>
  </r>
  <r>
    <d v="2017-06-28T00:00:00"/>
    <n v="8062"/>
    <x v="19"/>
    <d v="2017-06-01T00:00:00"/>
    <n v="2"/>
    <n v="1"/>
    <d v="2017-06-27T00:00:00"/>
    <d v="2017-06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90658352075240201"/>
    <n v="0.73333333333333295"/>
    <x v="16"/>
    <n v="0.919762505980531"/>
    <n v="-1.3178985228128701E-2"/>
    <n v="8765.3062041329304"/>
    <x v="18"/>
    <x v="4"/>
    <n v="2017"/>
    <n v="20.234700288873402"/>
    <n v="20.454354937640499"/>
    <n v="0.21965464876707499"/>
    <n v="181895"/>
    <n v="197763.73965867001"/>
    <n v="-1.0738771740137199E-2"/>
    <n v="21.747025782410301"/>
    <n v="1.0116325892156799"/>
    <n v="195489.68841741027"/>
    <n v="7.6889775520427861E-4"/>
  </r>
  <r>
    <d v="2017-06-29T00:00:00"/>
    <n v="3053"/>
    <x v="20"/>
    <d v="2017-06-01T00:00:00"/>
    <n v="3"/>
    <n v="2"/>
    <d v="2017-06-28T00:00:00"/>
    <d v="2017-06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34331425066448501"/>
    <n v="0.73333333333333295"/>
    <x v="17"/>
    <n v="0.46475703380699501"/>
    <n v="-0.121442783142509"/>
    <n v="6569.0237649374703"/>
    <x v="20"/>
    <x v="4"/>
    <n v="2017"/>
    <n v="20.699457322680399"/>
    <n v="20.797669188305001"/>
    <n v="9.8211865624563105E-2"/>
    <n v="184948"/>
    <n v="196568.24507866299"/>
    <n v="-4.7222534763554603E-3"/>
    <n v="21.747025782410301"/>
    <n v="1.0116325892156799"/>
    <n v="194307.94062404046"/>
    <n v="6.8554037044574745E-3"/>
  </r>
  <r>
    <d v="2017-06-30T00:00:00"/>
    <n v="10692"/>
    <x v="21"/>
    <d v="2017-06-01T00:00:00"/>
    <n v="4"/>
    <n v="3"/>
    <d v="2017-06-29T00:00:00"/>
    <d v="2017-07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1.20233081169495"/>
    <n v="0.73333333333333295"/>
    <x v="18"/>
    <n v="1.04756845972988"/>
    <n v="0.15476235196506699"/>
    <n v="10206.4928556143"/>
    <x v="29"/>
    <x v="4"/>
    <n v="2017"/>
    <n v="21.747025782410301"/>
    <n v="22"/>
    <n v="0.25297421758963501"/>
    <n v="195640"/>
    <n v="197915.799754156"/>
    <n v="-1.14988280722559E-2"/>
    <n v="21.747025782410301"/>
    <n v="1.0116325892156799"/>
    <n v="195640.00000000108"/>
    <n v="-5.5511151231257827E-15"/>
  </r>
  <r>
    <d v="2017-07-03T00:00:00"/>
    <n v="34493"/>
    <x v="0"/>
    <d v="2017-07-01T00:00:00"/>
    <n v="0"/>
    <n v="4"/>
    <d v="2017-06-30T00:00:00"/>
    <d v="2017-07-05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1"/>
    <n v="0"/>
    <n v="0"/>
    <n v="0"/>
    <n v="9740.2999999999993"/>
    <x v="3"/>
    <n v="31"/>
    <n v="194806"/>
    <n v="3.54126669609765"/>
    <n v="0.64516129032257996"/>
    <x v="20"/>
    <n v="3.2587019013657001"/>
    <n v="0.28256479473195201"/>
    <n v="10584.889641345801"/>
    <x v="22"/>
    <x v="5"/>
    <n v="2017"/>
    <n v="3.2587019013657001"/>
    <n v="3.54126669609765"/>
    <n v="0.28256479473195201"/>
    <n v="34493"/>
    <n v="211697.79282691699"/>
    <n v="-7.9792012006135601E-2"/>
    <n v="20.563208713861599"/>
    <n v="0.97261085457533802"/>
    <n v="217659.29490818782"/>
    <n v="-0.10499572241023614"/>
  </r>
  <r>
    <d v="2017-07-05T00:00:00"/>
    <n v="5505"/>
    <x v="1"/>
    <d v="2017-07-01T00:00:00"/>
    <n v="2"/>
    <n v="0"/>
    <d v="2017-07-03T00:00:00"/>
    <d v="2017-07-06T00:00:00"/>
    <n v="0"/>
    <n v="0"/>
    <n v="0"/>
    <n v="0"/>
    <n v="0"/>
    <n v="1"/>
    <n v="1"/>
    <n v="0"/>
    <n v="0"/>
    <n v="0"/>
    <n v="1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1"/>
    <n v="0"/>
    <n v="1"/>
    <n v="9740.2999999999993"/>
    <x v="3"/>
    <n v="31"/>
    <n v="194806"/>
    <n v="0.56517766393232205"/>
    <n v="0.64516129032257996"/>
    <x v="0"/>
    <n v="1.18189975253599"/>
    <n v="-0.61672208860367195"/>
    <n v="4657.75543838464"/>
    <x v="2"/>
    <x v="5"/>
    <n v="2017"/>
    <n v="4.4406016539016901"/>
    <n v="4.10644436002997"/>
    <n v="-0.33415729387172"/>
    <n v="39998"/>
    <n v="180146.75990968899"/>
    <n v="8.1373875931264494E-2"/>
    <n v="20.563208713861599"/>
    <n v="0.97261085457533802"/>
    <n v="185219.77115744381"/>
    <n v="5.1755969584950767E-2"/>
  </r>
  <r>
    <d v="2017-07-06T00:00:00"/>
    <n v="10260"/>
    <x v="2"/>
    <d v="2017-07-01T00:00:00"/>
    <n v="3"/>
    <n v="2"/>
    <d v="2017-07-05T00:00:00"/>
    <d v="2017-07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1.05335564612999"/>
    <n v="0.64516129032257996"/>
    <x v="1"/>
    <n v="0.36185942371142699"/>
    <n v="0.69149622241856801"/>
    <n v="28353.552036223999"/>
    <x v="3"/>
    <x v="5"/>
    <n v="2017"/>
    <n v="4.8024610776131196"/>
    <n v="5.15980000615997"/>
    <n v="0.35733892854684801"/>
    <n v="50258"/>
    <n v="209301.01957215101"/>
    <n v="-6.9254414535494302E-2"/>
    <n v="20.563208713861599"/>
    <n v="0.97261085457533802"/>
    <n v="215195.02747430964"/>
    <n v="-9.4746740729144907E-2"/>
  </r>
  <r>
    <d v="2017-07-07T00:00:00"/>
    <n v="6090"/>
    <x v="3"/>
    <d v="2017-07-01T00:00:00"/>
    <n v="4"/>
    <n v="3"/>
    <d v="2017-07-06T00:00:00"/>
    <d v="2017-07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1"/>
    <n v="0"/>
    <n v="9740.2999999999993"/>
    <x v="3"/>
    <n v="31"/>
    <n v="194806"/>
    <n v="0.62523741568534796"/>
    <n v="0.64516129032257996"/>
    <x v="2"/>
    <n v="0.83123140852362898"/>
    <n v="-0.20599399283827999"/>
    <n v="7326.4796512160201"/>
    <x v="4"/>
    <x v="5"/>
    <n v="2017"/>
    <n v="5.6336924861367503"/>
    <n v="5.7850374218453204"/>
    <n v="0.151344935708567"/>
    <n v="56348"/>
    <n v="200039.31751212699"/>
    <n v="-2.6161444546073699E-2"/>
    <n v="20.563208713861599"/>
    <n v="0.97261085457533802"/>
    <n v="205672.51184901636"/>
    <n v="-5.2834050361544871E-2"/>
  </r>
  <r>
    <d v="2017-07-10T00:00:00"/>
    <n v="14977"/>
    <x v="4"/>
    <d v="2017-07-01T00:00:00"/>
    <n v="0"/>
    <n v="4"/>
    <d v="2017-07-07T00:00:00"/>
    <d v="2017-07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1.53763231111978"/>
    <n v="0.64516129032257996"/>
    <x v="3"/>
    <n v="1.63281185712905"/>
    <n v="-9.51795460092697E-2"/>
    <n v="9172.52035781626"/>
    <x v="24"/>
    <x v="5"/>
    <n v="2017"/>
    <n v="7.2665043432658001"/>
    <n v="7.3226697329650996"/>
    <n v="5.6165389699298601E-2"/>
    <n v="71325"/>
    <n v="196311.72467707901"/>
    <n v="-7.6700700355847298E-3"/>
    <n v="20.563208713861599"/>
    <n v="0.97261085457533802"/>
    <n v="201839.94837564661"/>
    <n v="-3.4849138796625323E-2"/>
  </r>
  <r>
    <d v="2017-07-11T00:00:00"/>
    <n v="2486"/>
    <x v="5"/>
    <d v="2017-07-01T00:00:00"/>
    <n v="1"/>
    <n v="0"/>
    <d v="2017-07-10T00:00:00"/>
    <d v="2017-07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25522827838978202"/>
    <n v="0.64516129032257996"/>
    <x v="4"/>
    <n v="0.23325592416607099"/>
    <n v="2.19723542237109E-2"/>
    <n v="10657.821484654"/>
    <x v="6"/>
    <x v="5"/>
    <n v="2017"/>
    <n v="7.4997602674318697"/>
    <n v="7.5778980113548799"/>
    <n v="7.8137743923008401E-2"/>
    <n v="73811"/>
    <n v="196835.62505465199"/>
    <n v="-1.03112688777184E-2"/>
    <n v="20.563208713861599"/>
    <n v="0.97261085457533802"/>
    <n v="202378.6020161116"/>
    <n v="-3.7417997459576968E-2"/>
  </r>
  <r>
    <d v="2017-07-12T00:00:00"/>
    <n v="7770"/>
    <x v="6"/>
    <d v="2017-07-01T00:00:00"/>
    <n v="2"/>
    <n v="1"/>
    <d v="2017-07-11T00:00:00"/>
    <d v="2017-07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79771670277096196"/>
    <n v="0.64516129032257996"/>
    <x v="5"/>
    <n v="0.81686489588496303"/>
    <n v="-1.9148193114001101E-2"/>
    <n v="9511.9768754198303"/>
    <x v="7"/>
    <x v="5"/>
    <n v="2017"/>
    <n v="8.3166251633168393"/>
    <n v="8.3756147141258399"/>
    <n v="5.8989550809007599E-2"/>
    <n v="81581"/>
    <n v="196187.752599069"/>
    <n v="-7.0430115069069999E-3"/>
    <n v="20.563208713861599"/>
    <n v="0.97261085457533802"/>
    <n v="201712.48518990577"/>
    <n v="-3.4239254865178759E-2"/>
  </r>
  <r>
    <d v="2017-07-13T00:00:00"/>
    <n v="2198"/>
    <x v="7"/>
    <d v="2017-07-01T00:00:00"/>
    <n v="3"/>
    <n v="2"/>
    <d v="2017-07-12T00:00:00"/>
    <d v="2017-07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22566040060367701"/>
    <n v="0.64516129032257996"/>
    <x v="6"/>
    <n v="0.36185942371142699"/>
    <n v="-0.13619902310774901"/>
    <n v="6074.1820054210903"/>
    <x v="8"/>
    <x v="5"/>
    <n v="2017"/>
    <n v="8.6784845870282599"/>
    <n v="8.6012751147295194"/>
    <n v="-7.7209472298742199E-2"/>
    <n v="83779"/>
    <n v="193072.878472871"/>
    <n v="8.9765146758906608E-3"/>
    <n v="20.563208713861599"/>
    <n v="0.97261085457533802"/>
    <n v="198509.89485118547"/>
    <n v="-1.8658489814636803E-2"/>
  </r>
  <r>
    <d v="2017-07-14T00:00:00"/>
    <n v="8710"/>
    <x v="8"/>
    <d v="2017-07-01T00:00:00"/>
    <n v="4"/>
    <n v="3"/>
    <d v="2017-07-13T00:00:00"/>
    <d v="2017-07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89422297054505495"/>
    <n v="0.64516129032257996"/>
    <x v="7"/>
    <n v="1.48396517539085"/>
    <n v="-0.58974220484580198"/>
    <n v="5869.40997298396"/>
    <x v="9"/>
    <x v="5"/>
    <n v="2017"/>
    <n v="10.162449762419101"/>
    <n v="9.4954980852745798"/>
    <n v="-0.66695167714454395"/>
    <n v="92489"/>
    <n v="182021.072009675"/>
    <n v="7.0238724830963703E-2"/>
    <n v="20.563208713861599"/>
    <n v="0.97261085457533802"/>
    <n v="187146.86470279007"/>
    <n v="4.0925800757461106E-2"/>
  </r>
  <r>
    <d v="2017-07-17T00:00:00"/>
    <n v="27289"/>
    <x v="9"/>
    <d v="2017-07-01T00:00:00"/>
    <n v="0"/>
    <n v="4"/>
    <d v="2017-07-14T00:00:00"/>
    <d v="2017-07-18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1"/>
    <n v="0"/>
    <n v="0"/>
    <n v="0"/>
    <n v="0"/>
    <n v="9740.2999999999993"/>
    <x v="3"/>
    <n v="31"/>
    <n v="194806"/>
    <n v="2.80165908647577"/>
    <n v="0.64516129032257996"/>
    <x v="8"/>
    <n v="2.5011071116238699"/>
    <n v="0.30055197485190199"/>
    <n v="10910.7682246692"/>
    <x v="26"/>
    <x v="5"/>
    <n v="2017"/>
    <n v="12.663556874043"/>
    <n v="12.2971571717503"/>
    <n v="-0.36639970229264102"/>
    <n v="119778"/>
    <n v="189169.600912858"/>
    <n v="2.9795480140268199E-2"/>
    <n v="20.563208713861599"/>
    <n v="0.97261085457533802"/>
    <n v="194496.69929445095"/>
    <n v="1.590261977046703E-3"/>
  </r>
  <r>
    <d v="2017-07-18T00:00:00"/>
    <n v="1965"/>
    <x v="10"/>
    <d v="2017-07-01T00:00:00"/>
    <n v="1"/>
    <n v="0"/>
    <d v="2017-07-17T00:00:00"/>
    <d v="2017-07-19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20173916614477899"/>
    <n v="0.64516129032257996"/>
    <x v="9"/>
    <n v="0.37778704702303401"/>
    <n v="-0.17604788087825399"/>
    <n v="5201.3429668492299"/>
    <x v="19"/>
    <x v="5"/>
    <n v="2017"/>
    <n v="13.041343921066"/>
    <n v="12.498896337895101"/>
    <n v="-0.54244758317089503"/>
    <n v="121743"/>
    <n v="186703.150744065"/>
    <n v="4.33996385365851E-2"/>
    <n v="20.563208713861599"/>
    <n v="0.97261085457533802"/>
    <n v="191960.79281429047"/>
    <n v="1.4821814100664188E-2"/>
  </r>
  <r>
    <d v="2017-07-19T00:00:00"/>
    <n v="9621"/>
    <x v="11"/>
    <d v="2017-07-01T00:00:00"/>
    <n v="2"/>
    <n v="1"/>
    <d v="2017-07-18T00:00:00"/>
    <d v="2017-07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98775191729207501"/>
    <n v="0.64516129032257996"/>
    <x v="10"/>
    <n v="0.81686489588496303"/>
    <n v="0.17088702140711201"/>
    <n v="11777.957466977299"/>
    <x v="11"/>
    <x v="5"/>
    <n v="2017"/>
    <n v="13.858208816950899"/>
    <n v="13.4866482551872"/>
    <n v="-0.37156056176378399"/>
    <n v="131364"/>
    <n v="189582.94211777"/>
    <n v="2.75502522741983E-2"/>
    <n v="20.563208713861599"/>
    <n v="0.97261085457533802"/>
    <n v="194921.68036778475"/>
    <n v="-5.934710164948731E-4"/>
  </r>
  <r>
    <d v="2017-07-20T00:00:00"/>
    <n v="2333"/>
    <x v="12"/>
    <d v="2017-07-01T00:00:00"/>
    <n v="3"/>
    <n v="2"/>
    <d v="2017-07-19T00:00:00"/>
    <d v="2017-07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23952034331591401"/>
    <n v="0.64516129032257996"/>
    <x v="11"/>
    <n v="0.36185942371142699"/>
    <n v="-0.122339080395513"/>
    <n v="6447.2550585293002"/>
    <x v="12"/>
    <x v="5"/>
    <n v="2017"/>
    <n v="14.2200682406624"/>
    <n v="13.726168598503101"/>
    <n v="-0.49389964215929699"/>
    <n v="133697"/>
    <n v="188039.885234435"/>
    <n v="3.5982338306201601E-2"/>
    <n v="20.563208713861599"/>
    <n v="0.97261085457533802"/>
    <n v="193335.17033031434"/>
    <n v="7.6076673849498899E-3"/>
  </r>
  <r>
    <d v="2017-07-21T00:00:00"/>
    <n v="6378"/>
    <x v="13"/>
    <d v="2017-07-01T00:00:00"/>
    <n v="4"/>
    <n v="3"/>
    <d v="2017-07-20T00:00:00"/>
    <d v="2017-07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654805293471453"/>
    <n v="0.64516129032257996"/>
    <x v="12"/>
    <n v="0.72086566554432696"/>
    <n v="-6.60603720728732E-2"/>
    <n v="8847.6956315903299"/>
    <x v="13"/>
    <x v="5"/>
    <n v="2017"/>
    <n v="14.9409339062067"/>
    <n v="14.3809738919745"/>
    <n v="-0.55996001423217101"/>
    <n v="140075"/>
    <n v="187505.01257730601"/>
    <n v="3.8937558640911002E-2"/>
    <n v="20.563208713861599"/>
    <n v="0.97261085457533802"/>
    <n v="192785.23542612072"/>
    <n v="1.0481946760148464E-2"/>
  </r>
  <r>
    <d v="2017-07-24T00:00:00"/>
    <n v="14440"/>
    <x v="14"/>
    <d v="2017-07-01T00:00:00"/>
    <n v="0"/>
    <n v="4"/>
    <d v="2017-07-21T00:00:00"/>
    <d v="2017-07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1.4825005389977699"/>
    <n v="0.64516129032257996"/>
    <x v="13"/>
    <n v="1.63281185712905"/>
    <n v="-0.15031131813127799"/>
    <n v="8843.6398455543003"/>
    <x v="28"/>
    <x v="5"/>
    <n v="2017"/>
    <n v="16.573745763335801"/>
    <n v="15.8634744309723"/>
    <n v="-0.71027133236344697"/>
    <n v="154515"/>
    <n v="186457.54822885699"/>
    <n v="4.4774008080896197E-2"/>
    <n v="20.563208713861599"/>
    <n v="0.97261085457533802"/>
    <n v="191708.27402524542"/>
    <n v="1.6158540837661661E-2"/>
  </r>
  <r>
    <d v="2017-07-25T00:00:00"/>
    <n v="1800"/>
    <x v="15"/>
    <d v="2017-07-01T00:00:00"/>
    <n v="1"/>
    <n v="0"/>
    <d v="2017-07-24T00:00:00"/>
    <d v="2017-07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18479923616315699"/>
    <n v="0.64516129032257996"/>
    <x v="14"/>
    <n v="0.23325592416607099"/>
    <n v="-4.8456688002914597E-2"/>
    <n v="7716.8458054615103"/>
    <x v="15"/>
    <x v="5"/>
    <n v="2017"/>
    <n v="16.807001687501799"/>
    <n v="16.048273667135501"/>
    <n v="-0.758728020366362"/>
    <n v="156315"/>
    <n v="186011.76212915999"/>
    <n v="4.7277859045993603E-2"/>
    <n v="20.563208713861599"/>
    <n v="0.97261085457533802"/>
    <n v="191249.93439475651"/>
    <n v="1.8593813464549802E-2"/>
  </r>
  <r>
    <d v="2017-07-26T00:00:00"/>
    <n v="8872"/>
    <x v="16"/>
    <d v="2017-07-01T00:00:00"/>
    <n v="2"/>
    <n v="1"/>
    <d v="2017-07-25T00:00:00"/>
    <d v="2017-07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91085490179973905"/>
    <n v="0.64516129032257996"/>
    <x v="15"/>
    <n v="0.81686489588496303"/>
    <n v="9.3990005914776104E-2"/>
    <n v="10861.037173581"/>
    <x v="16"/>
    <x v="5"/>
    <n v="2017"/>
    <n v="17.6238665833868"/>
    <n v="16.959128568935199"/>
    <n v="-0.66473801445158598"/>
    <n v="165187"/>
    <n v="187458.296076428"/>
    <n v="3.91964723747193E-2"/>
    <n v="20.563208713861599"/>
    <n v="0.97261085457533802"/>
    <n v="192737.20336822359"/>
    <n v="1.0733769068050458E-2"/>
  </r>
  <r>
    <d v="2017-07-27T00:00:00"/>
    <n v="2464"/>
    <x v="17"/>
    <d v="2017-07-01T00:00:00"/>
    <n v="3"/>
    <n v="2"/>
    <d v="2017-07-26T00:00:00"/>
    <d v="2017-07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25296962105889897"/>
    <n v="0.64516129032257996"/>
    <x v="16"/>
    <n v="0.36185942371142699"/>
    <n v="-0.108889802652527"/>
    <n v="6809.2740952491204"/>
    <x v="17"/>
    <x v="5"/>
    <n v="2017"/>
    <n v="17.985726007098201"/>
    <n v="17.212098189994101"/>
    <n v="-0.77362781710411699"/>
    <n v="167651"/>
    <n v="186426.72520846201"/>
    <n v="4.4946746675768201E-2"/>
    <n v="20.563208713861599"/>
    <n v="0.97261085457533802"/>
    <n v="191676.58301516756"/>
    <n v="1.6326548270034547E-2"/>
  </r>
  <r>
    <d v="2017-07-28T00:00:00"/>
    <n v="8308"/>
    <x v="18"/>
    <d v="2017-07-01T00:00:00"/>
    <n v="4"/>
    <n v="3"/>
    <d v="2017-07-27T00:00:00"/>
    <d v="2017-07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85295114113528303"/>
    <n v="0.64516129032257996"/>
    <x v="17"/>
    <n v="0.72086566554432696"/>
    <n v="0.13208547559095599"/>
    <n v="11525.032189911"/>
    <x v="18"/>
    <x v="5"/>
    <n v="2017"/>
    <n v="18.706591672642499"/>
    <n v="18.065049331129401"/>
    <n v="-0.64154234151315803"/>
    <n v="175959"/>
    <n v="188125.130519987"/>
    <n v="3.5512902829867299E-2"/>
    <n v="20.563208713861599"/>
    <n v="0.97261085457533802"/>
    <n v="193422.8161602492"/>
    <n v="7.1510893451414148E-3"/>
  </r>
  <r>
    <d v="2017-07-31T00:00:00"/>
    <n v="18847"/>
    <x v="19"/>
    <d v="2017-07-01T00:00:00"/>
    <n v="0"/>
    <n v="4"/>
    <d v="2017-07-28T00:00:00"/>
    <d v="2017-08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1.93495066887056"/>
    <n v="0.64516129032257996"/>
    <x v="18"/>
    <n v="1.8566170412190299"/>
    <n v="7.8333627651530999E-2"/>
    <n v="10151.258758039399"/>
    <x v="30"/>
    <x v="5"/>
    <n v="2017"/>
    <n v="20.563208713861599"/>
    <n v="20"/>
    <n v="-0.56320871386162696"/>
    <n v="194806"/>
    <n v="189470.43013640301"/>
    <n v="2.8160435693081302E-2"/>
    <n v="20.563208713861599"/>
    <n v="0.97261085457533802"/>
    <n v="194806.00000000032"/>
    <n v="-1.6653345369377348E-15"/>
  </r>
  <r>
    <d v="2017-08-01T00:00:00"/>
    <n v="16331"/>
    <x v="0"/>
    <d v="2017-08-01T00:00:00"/>
    <n v="1"/>
    <n v="0"/>
    <d v="2017-07-31T00:00:00"/>
    <d v="2017-08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1.9781854621136199"/>
    <n v="0.70967741935483797"/>
    <x v="21"/>
    <n v="1.93443690261899"/>
    <n v="4.3748559494626103E-2"/>
    <n v="8442.2500304299301"/>
    <x v="0"/>
    <x v="6"/>
    <n v="2017"/>
    <n v="1.93443690261899"/>
    <n v="1.9781854621136199"/>
    <n v="4.3748559494626298E-2"/>
    <n v="16331"/>
    <n v="185729.50066945801"/>
    <n v="-2.2115499447600901E-2"/>
    <n v="21.2356781434064"/>
    <n v="1.03599234511994"/>
    <n v="179276.90445237467"/>
    <n v="1.3080856983718858E-2"/>
  </r>
  <r>
    <d v="2017-08-02T00:00:00"/>
    <n v="11834"/>
    <x v="1"/>
    <d v="2017-08-01T00:00:00"/>
    <n v="2"/>
    <n v="1"/>
    <d v="2017-08-01T00:00:00"/>
    <d v="2017-08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1"/>
    <n v="0"/>
    <n v="1"/>
    <n v="8255.5454545454504"/>
    <x v="2"/>
    <n v="31"/>
    <n v="181622"/>
    <n v="1.43346070409972"/>
    <n v="0.70967741935483797"/>
    <x v="19"/>
    <n v="1.25719068675226"/>
    <n v="0.17627001734745901"/>
    <n v="9413.0509593346596"/>
    <x v="21"/>
    <x v="6"/>
    <n v="2017"/>
    <n v="3.19162758937125"/>
    <n v="3.4116461662133402"/>
    <n v="0.22001857684208501"/>
    <n v="28165"/>
    <n v="194142.324769809"/>
    <n v="-6.4490444238034295E-2"/>
    <n v="21.2356781434064"/>
    <n v="1.03599234511994"/>
    <n v="187397.45103747255"/>
    <n v="-3.0819261444050672E-2"/>
  </r>
  <r>
    <d v="2017-08-03T00:00:00"/>
    <n v="3844"/>
    <x v="2"/>
    <d v="2017-08-01T00:00:00"/>
    <n v="3"/>
    <n v="2"/>
    <d v="2017-08-02T00:00:00"/>
    <d v="2017-08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46562641089735801"/>
    <n v="0.70967741935483797"/>
    <x v="20"/>
    <n v="0.43715035792769602"/>
    <n v="2.8476052969661499E-2"/>
    <n v="8793.3131708330493"/>
    <x v="22"/>
    <x v="6"/>
    <n v="2017"/>
    <n v="3.6287779472989499"/>
    <n v="3.8772725771107002"/>
    <n v="0.248494629811747"/>
    <n v="32009"/>
    <n v="194059.27015296201"/>
    <n v="-6.4090059408957595E-2"/>
    <n v="21.2356781434064"/>
    <n v="1.03599234511994"/>
    <n v="187317.28189603155"/>
    <n v="-3.0404465826023741E-2"/>
  </r>
  <r>
    <d v="2017-08-04T00:00:00"/>
    <n v="8808"/>
    <x v="3"/>
    <d v="2017-08-01T00:00:00"/>
    <n v="4"/>
    <n v="3"/>
    <d v="2017-08-03T00:00:00"/>
    <d v="2017-08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1"/>
    <n v="0"/>
    <n v="8255.5454545454504"/>
    <x v="2"/>
    <n v="31"/>
    <n v="181622"/>
    <n v="1.0669192058230801"/>
    <n v="0.70967741935483797"/>
    <x v="0"/>
    <n v="0.90652234273989796"/>
    <n v="0.16039686308318399"/>
    <n v="9716.2525232179596"/>
    <x v="1"/>
    <x v="6"/>
    <n v="2017"/>
    <n v="4.5353002900388502"/>
    <n v="4.94419178293378"/>
    <n v="0.40889149289493198"/>
    <n v="40817"/>
    <n v="197996.59175209899"/>
    <n v="-8.2701381913689295E-2"/>
    <n v="21.2356781434064"/>
    <n v="1.03599234511994"/>
    <n v="191117.81345177477"/>
    <n v="-4.9685653473483637E-2"/>
  </r>
  <r>
    <d v="2017-08-07T00:00:00"/>
    <n v="13981"/>
    <x v="4"/>
    <d v="2017-08-01T00:00:00"/>
    <n v="0"/>
    <n v="4"/>
    <d v="2017-08-04T00:00:00"/>
    <d v="2017-08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1"/>
    <n v="0"/>
    <n v="0"/>
    <n v="0"/>
    <n v="8255.5454545454504"/>
    <x v="2"/>
    <n v="31"/>
    <n v="181622"/>
    <n v="1.6935283170541"/>
    <n v="0.70967741935483797"/>
    <x v="1"/>
    <n v="1.7081027913453199"/>
    <n v="-1.45744742912183E-2"/>
    <n v="8185.1045913860999"/>
    <x v="4"/>
    <x v="6"/>
    <n v="2017"/>
    <n v="6.2434030813841703"/>
    <n v="6.63772009998788"/>
    <n v="0.39431701860371299"/>
    <n v="54798"/>
    <n v="193092.770767048"/>
    <n v="-5.9405490539505001E-2"/>
    <n v="21.2356781434064"/>
    <n v="1.03599234511994"/>
    <n v="186384.36053761953"/>
    <n v="-2.5551288337082867E-2"/>
  </r>
  <r>
    <d v="2017-08-08T00:00:00"/>
    <n v="2112"/>
    <x v="5"/>
    <d v="2017-08-01T00:00:00"/>
    <n v="1"/>
    <n v="0"/>
    <d v="2017-08-07T00:00:00"/>
    <d v="2017-08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255828038453491"/>
    <n v="0.70967741935483797"/>
    <x v="2"/>
    <n v="0.30854685838234103"/>
    <n v="-5.2718819928849803E-2"/>
    <n v="6844.9894809263496"/>
    <x v="5"/>
    <x v="6"/>
    <n v="2017"/>
    <n v="6.5519499397665104"/>
    <n v="6.8935481384413704"/>
    <n v="0.34159819867486302"/>
    <n v="56910"/>
    <n v="191091.20361267799"/>
    <n v="-4.9553320266230598E-2"/>
    <n v="21.2356781434064"/>
    <n v="1.03599234511994"/>
    <n v="184452.33163431866"/>
    <n v="-1.5344515351152443E-2"/>
  </r>
  <r>
    <d v="2017-08-09T00:00:00"/>
    <n v="7656"/>
    <x v="6"/>
    <d v="2017-08-01T00:00:00"/>
    <n v="2"/>
    <n v="1"/>
    <d v="2017-08-08T00:00:00"/>
    <d v="2017-08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92737663939390602"/>
    <n v="0.70967741935483797"/>
    <x v="3"/>
    <n v="0.89215583010123201"/>
    <n v="3.5220809292673599E-2"/>
    <n v="8581.4604822245801"/>
    <x v="23"/>
    <x v="6"/>
    <n v="2017"/>
    <n v="7.4441057698677398"/>
    <n v="7.8209247778352804"/>
    <n v="0.37681900796753698"/>
    <n v="64566"/>
    <n v="190815.66596618001"/>
    <n v="-4.81808761331462E-2"/>
    <n v="21.2356781434064"/>
    <n v="1.03599234511994"/>
    <n v="184186.36668989022"/>
    <n v="-1.3922673735172642E-2"/>
  </r>
  <r>
    <d v="2017-08-10T00:00:00"/>
    <n v="2257"/>
    <x v="7"/>
    <d v="2017-08-01T00:00:00"/>
    <n v="3"/>
    <n v="2"/>
    <d v="2017-08-09T00:00:00"/>
    <d v="2017-08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27339198995716302"/>
    <n v="0.70967741935483797"/>
    <x v="4"/>
    <n v="0.43715035792769602"/>
    <n v="-0.163758367970533"/>
    <n v="5162.9833055593599"/>
    <x v="24"/>
    <x v="6"/>
    <n v="2017"/>
    <n v="7.8812561277954396"/>
    <n v="8.0943167677924492"/>
    <n v="0.213060639997005"/>
    <n v="66823"/>
    <n v="186531.94061480401"/>
    <n v="-2.6322251291768E-2"/>
    <n v="21.2356781434064"/>
    <n v="1.03599234511994"/>
    <n v="180051.46610731835"/>
    <n v="8.7226942753442227E-3"/>
  </r>
  <r>
    <d v="2017-08-11T00:00:00"/>
    <n v="8394"/>
    <x v="8"/>
    <d v="2017-08-01T00:00:00"/>
    <n v="4"/>
    <n v="3"/>
    <d v="2017-08-10T00:00:00"/>
    <d v="2017-08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1.01677109601259"/>
    <n v="0.70967741935483797"/>
    <x v="5"/>
    <n v="0.79615659976059605"/>
    <n v="0.220614496252001"/>
    <n v="10543.151940866899"/>
    <x v="6"/>
    <x v="6"/>
    <n v="2017"/>
    <n v="8.6774127275560407"/>
    <n v="9.1110878638050394"/>
    <n v="0.433675136249005"/>
    <n v="75217"/>
    <n v="190699.00809778101"/>
    <n v="-4.75986120133726E-2"/>
    <n v="21.2356781434064"/>
    <n v="1.03599234511994"/>
    <n v="184073.7617377892"/>
    <n v="-1.3319452564248158E-2"/>
  </r>
  <r>
    <d v="2017-08-14T00:00:00"/>
    <n v="15199"/>
    <x v="9"/>
    <d v="2017-08-01T00:00:00"/>
    <n v="0"/>
    <n v="4"/>
    <d v="2017-08-11T00:00:00"/>
    <d v="2017-08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1.84106550968495"/>
    <n v="0.70967741935483797"/>
    <x v="6"/>
    <n v="1.7081027913453199"/>
    <n v="0.13296271833963"/>
    <n v="8898.17643119071"/>
    <x v="9"/>
    <x v="6"/>
    <n v="2017"/>
    <n v="10.3855155189013"/>
    <n v="10.952153373489899"/>
    <n v="0.56663785458863603"/>
    <n v="90416"/>
    <n v="191531.36850836099"/>
    <n v="-5.17375748188659E-2"/>
    <n v="21.2356781434064"/>
    <n v="1.03599234511994"/>
    <n v="184877.20436408059"/>
    <n v="-1.7607386347481158E-2"/>
  </r>
  <r>
    <d v="2017-08-15T00:00:00"/>
    <n v="5265"/>
    <x v="10"/>
    <d v="2017-08-01T00:00:00"/>
    <n v="1"/>
    <n v="0"/>
    <d v="2017-08-14T00:00:00"/>
    <d v="2017-08-16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63775313563334801"/>
    <n v="0.70967741935483797"/>
    <x v="7"/>
    <n v="0.45307798123930298"/>
    <n v="0.184675154394044"/>
    <n v="11620.516153971201"/>
    <x v="10"/>
    <x v="6"/>
    <n v="2017"/>
    <n v="10.8385935001406"/>
    <n v="11.589906509123299"/>
    <n v="0.75131300898268005"/>
    <n v="95681"/>
    <n v="194211.73051398899"/>
    <n v="-6.4824768723652795E-2"/>
    <n v="21.2356781434064"/>
    <n v="1.03599234511994"/>
    <n v="187464.44549405086"/>
    <n v="-3.1165619051940485E-2"/>
  </r>
  <r>
    <d v="2017-08-16T00:00:00"/>
    <n v="17183"/>
    <x v="11"/>
    <d v="2017-08-01T00:00:00"/>
    <n v="2"/>
    <n v="1"/>
    <d v="2017-08-15T00:00:00"/>
    <d v="2017-08-17T00:00:00"/>
    <n v="0"/>
    <n v="0"/>
    <n v="0"/>
    <n v="0"/>
    <n v="0"/>
    <n v="0"/>
    <n v="1"/>
    <n v="0"/>
    <n v="0"/>
    <n v="1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2.0813888185351899"/>
    <n v="0.70967741935483797"/>
    <x v="8"/>
    <n v="1.6552553399477601"/>
    <n v="0.426133478587435"/>
    <n v="10380.8757388103"/>
    <x v="25"/>
    <x v="6"/>
    <n v="2017"/>
    <n v="12.4938488400884"/>
    <n v="13.6712953276585"/>
    <n v="1.1774464875701101"/>
    <n v="112864"/>
    <n v="198738.437752895"/>
    <n v="-8.6125451857367794E-2"/>
    <n v="21.2356781434064"/>
    <n v="1.03599234511994"/>
    <n v="191833.88631108796"/>
    <n v="-5.3232963724291316E-2"/>
  </r>
  <r>
    <d v="2017-08-17T00:00:00"/>
    <n v="4489"/>
    <x v="12"/>
    <d v="2017-08-01T00:00:00"/>
    <n v="3"/>
    <n v="2"/>
    <d v="2017-08-16T00:00:00"/>
    <d v="2017-08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54375571241369403"/>
    <n v="0.70967741935483797"/>
    <x v="9"/>
    <n v="0.43715035792769602"/>
    <n v="0.10660535448599701"/>
    <n v="10268.778049914001"/>
    <x v="26"/>
    <x v="6"/>
    <n v="2017"/>
    <n v="12.930999198016099"/>
    <n v="14.215051040072201"/>
    <n v="1.28405184205611"/>
    <n v="117353"/>
    <n v="199657.115468392"/>
    <n v="-9.0330441898264793E-2"/>
    <n v="21.2356781434064"/>
    <n v="1.03599234511994"/>
    <n v="192720.64741489792"/>
    <n v="-5.7589301217965683E-2"/>
  </r>
  <r>
    <d v="2017-08-21T00:00:00"/>
    <n v="13559"/>
    <x v="13"/>
    <d v="2017-08-01T00:00:00"/>
    <n v="0"/>
    <n v="3"/>
    <d v="2017-08-17T00:00:00"/>
    <d v="2017-08-22T00:00:00"/>
    <n v="0"/>
    <n v="0"/>
    <n v="0"/>
    <n v="0"/>
    <n v="1"/>
    <n v="0"/>
    <n v="0"/>
    <n v="0"/>
    <n v="1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1"/>
    <n v="0"/>
    <n v="0"/>
    <n v="0"/>
    <n v="0"/>
    <n v="8255.5454545454504"/>
    <x v="2"/>
    <n v="31"/>
    <n v="181622"/>
    <n v="1.6424111616434101"/>
    <n v="0.70967741935483797"/>
    <x v="10"/>
    <n v="2.3009082773718599"/>
    <n v="-0.65849711572845304"/>
    <n v="5892.8902700490498"/>
    <x v="13"/>
    <x v="6"/>
    <n v="2017"/>
    <n v="15.231907475387899"/>
    <n v="15.857462201715601"/>
    <n v="0.62555472632765996"/>
    <n v="130912"/>
    <n v="189080.98047822699"/>
    <n v="-3.9448602706426597E-2"/>
    <n v="21.2356781434064"/>
    <n v="1.03599234511994"/>
    <n v="182511.94747615425"/>
    <n v="-4.8761053096018081E-3"/>
  </r>
  <r>
    <d v="2017-08-22T00:00:00"/>
    <n v="1788"/>
    <x v="14"/>
    <d v="2017-08-01T00:00:00"/>
    <n v="1"/>
    <n v="0"/>
    <d v="2017-08-21T00:00:00"/>
    <d v="2017-08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21658169164528501"/>
    <n v="0.70967741935483797"/>
    <x v="11"/>
    <n v="0.30854685838234103"/>
    <n v="-9.1965166737055695E-2"/>
    <n v="5794.9058673751497"/>
    <x v="14"/>
    <x v="6"/>
    <n v="2017"/>
    <n v="15.540454333770301"/>
    <n v="16.074043893360901"/>
    <n v="0.53358955959060395"/>
    <n v="132700"/>
    <n v="187858.085568062"/>
    <n v="-3.3195726173859103E-2"/>
    <n v="21.2356781434064"/>
    <n v="1.03599234511994"/>
    <n v="181331.53826181439"/>
    <n v="1.6018269131221619E-3"/>
  </r>
  <r>
    <d v="2017-08-23T00:00:00"/>
    <n v="7717"/>
    <x v="15"/>
    <d v="2017-08-01T00:00:00"/>
    <n v="2"/>
    <n v="1"/>
    <d v="2017-08-22T00:00:00"/>
    <d v="2017-08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93476561209545095"/>
    <n v="0.70967741935483797"/>
    <x v="12"/>
    <n v="0.89215583010123201"/>
    <n v="4.2609781994218499E-2"/>
    <n v="8649.8341877386501"/>
    <x v="27"/>
    <x v="6"/>
    <n v="2017"/>
    <n v="16.432610163871502"/>
    <n v="17.008809505456298"/>
    <n v="0.576199341584821"/>
    <n v="140417"/>
    <n v="187990.463425694"/>
    <n v="-3.3876523891926601E-2"/>
    <n v="21.2356781434064"/>
    <n v="1.03599234511994"/>
    <n v="181459.31706081421"/>
    <n v="8.965256886273032E-4"/>
  </r>
  <r>
    <d v="2017-08-24T00:00:00"/>
    <n v="2032"/>
    <x v="16"/>
    <d v="2017-08-01T00:00:00"/>
    <n v="3"/>
    <n v="2"/>
    <d v="2017-08-23T00:00:00"/>
    <d v="2017-08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246137582451465"/>
    <n v="0.70967741935483797"/>
    <x v="13"/>
    <n v="0.43715035792769602"/>
    <n v="-0.19101277547623099"/>
    <n v="4648.2862547171599"/>
    <x v="28"/>
    <x v="6"/>
    <n v="2017"/>
    <n v="16.869760521799201"/>
    <n v="17.254947087907802"/>
    <n v="0.38518656610859298"/>
    <n v="142449"/>
    <n v="185768.96784932801"/>
    <n v="-2.2323253971525001E-2"/>
    <n v="21.2356781434064"/>
    <n v="1.03599234511994"/>
    <n v="179315.00046732705"/>
    <n v="1.2865624887268279E-2"/>
  </r>
  <r>
    <d v="2017-08-25T00:00:00"/>
    <n v="7805"/>
    <x v="17"/>
    <d v="2017-08-01T00:00:00"/>
    <n v="4"/>
    <n v="3"/>
    <d v="2017-08-24T00:00:00"/>
    <d v="2017-08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94542511369767901"/>
    <n v="0.70967741935483797"/>
    <x v="14"/>
    <n v="0.79615659976059605"/>
    <n v="0.14926851393708301"/>
    <n v="9803.3477362957892"/>
    <x v="15"/>
    <x v="6"/>
    <n v="2017"/>
    <n v="17.665917121559801"/>
    <n v="18.2003722016055"/>
    <n v="0.53445508004567399"/>
    <n v="150254"/>
    <n v="187116.69353218999"/>
    <n v="-2.9365063204505801E-2"/>
    <n v="21.2356781434064"/>
    <n v="1.03599234511994"/>
    <n v="180615.90359582091"/>
    <n v="5.5703644261055896E-3"/>
  </r>
  <r>
    <d v="2017-08-28T00:00:00"/>
    <n v="17117"/>
    <x v="18"/>
    <d v="2017-08-01T00:00:00"/>
    <n v="0"/>
    <n v="4"/>
    <d v="2017-08-25T00:00:00"/>
    <d v="2017-08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2.0733941923335202"/>
    <n v="0.70967741935483797"/>
    <x v="15"/>
    <n v="1.7081027913453199"/>
    <n v="0.365291400988208"/>
    <n v="10021.0596731818"/>
    <x v="18"/>
    <x v="6"/>
    <n v="2017"/>
    <n v="19.374019912905101"/>
    <n v="20.273766393938999"/>
    <n v="0.89974648103388299"/>
    <n v="167371"/>
    <n v="190056.685011833"/>
    <n v="-4.4379838632394801E-2"/>
    <n v="21.2356781434064"/>
    <n v="1.03599234511994"/>
    <n v="183453.75417791368"/>
    <n v="-9.9848279808830709E-3"/>
  </r>
  <r>
    <d v="2017-08-29T00:00:00"/>
    <n v="1661"/>
    <x v="19"/>
    <d v="2017-08-01T00:00:00"/>
    <n v="1"/>
    <n v="0"/>
    <d v="2017-08-28T00:00:00"/>
    <d v="2017-08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20119809274206801"/>
    <n v="0.70967741935483797"/>
    <x v="16"/>
    <n v="0.30854685838234103"/>
    <n v="-0.107348765640272"/>
    <n v="5383.2990188535396"/>
    <x v="20"/>
    <x v="6"/>
    <n v="2017"/>
    <n v="19.682566771287501"/>
    <n v="20.474964486681099"/>
    <n v="0.79239771539361203"/>
    <n v="169032"/>
    <n v="188933.89481217199"/>
    <n v="-3.8700810246047497E-2"/>
    <n v="21.2356781434064"/>
    <n v="1.03599234511994"/>
    <n v="182369.97184597858"/>
    <n v="-4.1013980449056131E-3"/>
  </r>
  <r>
    <d v="2017-08-30T00:00:00"/>
    <n v="8038"/>
    <x v="20"/>
    <d v="2017-08-01T00:00:00"/>
    <n v="2"/>
    <n v="1"/>
    <d v="2017-08-29T00:00:00"/>
    <d v="2017-08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97364856680358103"/>
    <n v="0.70967741935483797"/>
    <x v="17"/>
    <n v="0.89215583010123201"/>
    <n v="8.1492736702348606E-2"/>
    <n v="9009.6368020011996"/>
    <x v="29"/>
    <x v="6"/>
    <n v="2017"/>
    <n v="20.5747226013887"/>
    <n v="21.448613053484699"/>
    <n v="0.87389045209595995"/>
    <n v="177070"/>
    <n v="189336.210041396"/>
    <n v="-4.0743448068964003E-2"/>
    <n v="21.2356781434064"/>
    <n v="1.03599234511994"/>
    <n v="182758.30987870524"/>
    <n v="-6.2175551933009165E-3"/>
  </r>
  <r>
    <d v="2017-08-31T00:00:00"/>
    <n v="4552"/>
    <x v="21"/>
    <d v="2017-08-01T00:00:00"/>
    <n v="3"/>
    <n v="2"/>
    <d v="2017-08-30T00:00:00"/>
    <d v="2017-09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55138694651528997"/>
    <n v="0.70967741935483797"/>
    <x v="18"/>
    <n v="0.66095554201768403"/>
    <n v="-0.10956859550239301"/>
    <n v="6886.9987625857702"/>
    <x v="30"/>
    <x v="6"/>
    <n v="2017"/>
    <n v="21.2356781434064"/>
    <n v="22"/>
    <n v="0.76432185659356799"/>
    <n v="181622"/>
    <n v="188159.00170537399"/>
    <n v="-3.4741902572434501E-2"/>
    <n v="21.2356781434064"/>
    <n v="1.03599234511994"/>
    <n v="181622.00000000122"/>
    <n v="-6.7723604502134549E-15"/>
  </r>
  <r>
    <d v="2017-09-01T00:00:00"/>
    <n v="20336"/>
    <x v="0"/>
    <d v="2017-09-01T00:00:00"/>
    <n v="4"/>
    <n v="3"/>
    <d v="2017-08-31T00:00:00"/>
    <d v="2017-09-05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1"/>
    <n v="0"/>
    <n v="1"/>
    <n v="1"/>
    <n v="9331.0499999999993"/>
    <x v="3"/>
    <n v="30"/>
    <n v="186621"/>
    <n v="2.1793903151306599"/>
    <n v="0.66666666666666596"/>
    <x v="20"/>
    <n v="2.4822184308323698"/>
    <n v="-0.30282811570170598"/>
    <n v="8192.6714214190397"/>
    <x v="0"/>
    <x v="7"/>
    <n v="2017"/>
    <n v="2.4822184308323698"/>
    <n v="2.1793903151306599"/>
    <n v="-0.30282811570170598"/>
    <n v="20336"/>
    <n v="163853.42842837999"/>
    <n v="0.13895084033332"/>
    <n v="20.1532020837187"/>
    <n v="0.99239812695360796"/>
    <n v="165108.56276136517"/>
    <n v="0.13029268063902411"/>
  </r>
  <r>
    <d v="2017-09-05T00:00:00"/>
    <n v="18858"/>
    <x v="1"/>
    <d v="2017-09-01T00:00:00"/>
    <n v="1"/>
    <n v="4"/>
    <d v="2017-09-01T00:00:00"/>
    <d v="2017-09-06T00:00:00"/>
    <n v="0"/>
    <n v="0"/>
    <n v="0"/>
    <n v="0"/>
    <n v="1"/>
    <n v="1"/>
    <n v="0"/>
    <n v="0"/>
    <n v="0"/>
    <n v="0"/>
    <n v="1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1"/>
    <n v="0"/>
    <n v="0"/>
    <n v="0"/>
    <n v="9331.0499999999993"/>
    <x v="3"/>
    <n v="30"/>
    <n v="186621"/>
    <n v="2.0209944218496299"/>
    <n v="0.66666666666666596"/>
    <x v="0"/>
    <n v="1.8957707402891399"/>
    <n v="0.12522368156049099"/>
    <n v="9947.4053477182606"/>
    <x v="2"/>
    <x v="7"/>
    <n v="2017"/>
    <n v="4.3779891711215102"/>
    <n v="4.2003847369802898"/>
    <n v="-0.17760443414121499"/>
    <n v="39194"/>
    <n v="179050.23730316601"/>
    <n v="4.2282896749333797E-2"/>
    <n v="20.1532020837187"/>
    <n v="0.99239812695360796"/>
    <n v="180421.78077542537"/>
    <n v="3.4359594489818956E-2"/>
  </r>
  <r>
    <d v="2017-09-06T00:00:00"/>
    <n v="4236"/>
    <x v="2"/>
    <d v="2017-09-01T00:00:00"/>
    <n v="2"/>
    <n v="1"/>
    <d v="2017-09-05T00:00:00"/>
    <d v="2017-09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1"/>
    <n v="0"/>
    <n v="0"/>
    <n v="9331.0499999999993"/>
    <x v="3"/>
    <n v="30"/>
    <n v="186621"/>
    <n v="0.453968202935361"/>
    <n v="0.66666666666666596"/>
    <x v="1"/>
    <n v="0.96913482552008401"/>
    <n v="-0.51516662258472301"/>
    <n v="4370.9088647461904"/>
    <x v="3"/>
    <x v="7"/>
    <n v="2017"/>
    <n v="5.3471239966415904"/>
    <n v="4.6543529399156496"/>
    <n v="-0.69277105672593897"/>
    <n v="43430"/>
    <n v="162442.46449970899"/>
    <n v="0.148843687977494"/>
    <n v="20.1532020837187"/>
    <n v="0.99239812695360796"/>
    <n v="163686.79070199811"/>
    <n v="0.14011032411133906"/>
  </r>
  <r>
    <d v="2017-09-07T00:00:00"/>
    <n v="9762"/>
    <x v="3"/>
    <d v="2017-09-01T00:00:00"/>
    <n v="3"/>
    <n v="2"/>
    <d v="2017-09-06T00:00:00"/>
    <d v="2017-09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1.0461845129969201"/>
    <n v="0.66666666666666596"/>
    <x v="2"/>
    <n v="0.38695640178351698"/>
    <n v="0.65922811121341196"/>
    <n v="25227.648269949899"/>
    <x v="4"/>
    <x v="7"/>
    <n v="2017"/>
    <n v="5.7340803984251103"/>
    <n v="5.7005374529125801"/>
    <n v="-3.35429455125257E-2"/>
    <n v="53192"/>
    <n v="185529.31352204"/>
    <n v="5.8841724643676702E-3"/>
    <n v="20.1532020837187"/>
    <n v="0.99239812695360796"/>
    <n v="186950.4873931646"/>
    <n v="-1.7624313140819359E-3"/>
  </r>
  <r>
    <d v="2017-09-08T00:00:00"/>
    <n v="7894"/>
    <x v="4"/>
    <d v="2017-09-01T00:00:00"/>
    <n v="4"/>
    <n v="3"/>
    <d v="2017-09-07T00:00:00"/>
    <d v="2017-09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84599268035215702"/>
    <n v="0.66666666666666596"/>
    <x v="3"/>
    <n v="0.74596264361641595"/>
    <n v="0.10003003673574"/>
    <n v="10582.2993517879"/>
    <x v="5"/>
    <x v="7"/>
    <n v="2017"/>
    <n v="6.4800430420415296"/>
    <n v="6.5465301332647403"/>
    <n v="6.6487091223214195E-2"/>
    <n v="61086"/>
    <n v="188535.784727611"/>
    <n v="-1.01560811406603E-2"/>
    <n v="20.1532020837187"/>
    <n v="0.99239812695360796"/>
    <n v="189979.98848140237"/>
    <n v="-1.7680748947572433E-2"/>
  </r>
  <r>
    <d v="2017-09-11T00:00:00"/>
    <n v="15895"/>
    <x v="5"/>
    <d v="2017-09-01T00:00:00"/>
    <n v="0"/>
    <n v="4"/>
    <d v="2017-09-08T00:00:00"/>
    <d v="2017-09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1.7034524517605201"/>
    <n v="0.66666666666666596"/>
    <x v="4"/>
    <n v="1.65790883520114"/>
    <n v="4.5543616559379801E-2"/>
    <n v="9587.3787885758993"/>
    <x v="6"/>
    <x v="7"/>
    <n v="2017"/>
    <n v="8.1379518772426707"/>
    <n v="8.2499825850252595"/>
    <n v="0.112030707782594"/>
    <n v="76981"/>
    <n v="189190.10866916701"/>
    <n v="-1.35795083962897E-2"/>
    <n v="20.1532020837187"/>
    <n v="0.99239812695360796"/>
    <n v="190639.32461252224"/>
    <n v="-2.1078151743820661E-2"/>
  </r>
  <r>
    <d v="2017-09-12T00:00:00"/>
    <n v="3519"/>
    <x v="6"/>
    <d v="2017-09-01T00:00:00"/>
    <n v="1"/>
    <n v="0"/>
    <d v="2017-09-11T00:00:00"/>
    <d v="2017-09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37712797595125902"/>
    <n v="0.66666666666666596"/>
    <x v="5"/>
    <n v="0.25835290223816099"/>
    <n v="0.11877507371309801"/>
    <n v="13620.903692252799"/>
    <x v="7"/>
    <x v="7"/>
    <n v="2017"/>
    <n v="8.3963047794808308"/>
    <n v="8.6271105609765204"/>
    <n v="0.230805781495693"/>
    <n v="80500"/>
    <n v="191751.019321567"/>
    <n v="-2.6753543943172399E-2"/>
    <n v="20.1532020837187"/>
    <n v="0.99239812695360796"/>
    <n v="193219.85210733025"/>
    <n v="-3.4152039944967516E-2"/>
  </r>
  <r>
    <d v="2017-09-13T00:00:00"/>
    <n v="7554"/>
    <x v="7"/>
    <d v="2017-09-01T00:00:00"/>
    <n v="2"/>
    <n v="1"/>
    <d v="2017-09-12T00:00:00"/>
    <d v="2017-09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80955519475300197"/>
    <n v="0.66666666666666596"/>
    <x v="6"/>
    <n v="0.84196187395705202"/>
    <n v="-3.2406679204050701E-2"/>
    <n v="8971.9026878232598"/>
    <x v="8"/>
    <x v="7"/>
    <n v="2017"/>
    <n v="9.2382666534378792"/>
    <n v="9.4366657557295195"/>
    <n v="0.19839910229164001"/>
    <n v="88054"/>
    <n v="190628.83396471699"/>
    <n v="-2.1024279912762699E-2"/>
    <n v="20.1532020837187"/>
    <n v="0.99239812695360796"/>
    <n v="192089.07069373113"/>
    <n v="-2.8466329052367012E-2"/>
  </r>
  <r>
    <d v="2017-09-14T00:00:00"/>
    <n v="2767"/>
    <x v="8"/>
    <d v="2017-09-01T00:00:00"/>
    <n v="3"/>
    <n v="2"/>
    <d v="2017-09-13T00:00:00"/>
    <d v="2017-09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29653683133195002"/>
    <n v="0.66666666666666596"/>
    <x v="7"/>
    <n v="0.38695640178351698"/>
    <n v="-9.0419570451566095E-2"/>
    <n v="7150.6763739962598"/>
    <x v="9"/>
    <x v="7"/>
    <n v="2017"/>
    <n v="9.6252230552214009"/>
    <n v="9.73320258706147"/>
    <n v="0.107979531840076"/>
    <n v="90821"/>
    <n v="188714.58765982999"/>
    <n v="-1.10939365408476E-2"/>
    <n v="20.1532020837187"/>
    <n v="0.99239812695360796"/>
    <n v="190160.16106271063"/>
    <n v="-1.8611474890071644E-2"/>
  </r>
  <r>
    <d v="2017-09-15T00:00:00"/>
    <n v="10870"/>
    <x v="9"/>
    <d v="2017-09-01T00:00:00"/>
    <n v="4"/>
    <n v="3"/>
    <d v="2017-09-14T00:00:00"/>
    <d v="2017-09-18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1.16492784842006"/>
    <n v="0.66666666666666596"/>
    <x v="8"/>
    <n v="1.50906215346294"/>
    <n v="-0.344134305042887"/>
    <n v="7203.14930372872"/>
    <x v="10"/>
    <x v="7"/>
    <n v="2017"/>
    <n v="11.1342852086843"/>
    <n v="10.8981304354815"/>
    <n v="-0.236154773202811"/>
    <n v="101691"/>
    <n v="182662.82584657401"/>
    <n v="2.16692922332761E-2"/>
    <n v="20.1532020837187"/>
    <n v="0.99239812695360796"/>
    <n v="184062.04212345753"/>
    <n v="1.3902691978317172E-2"/>
  </r>
  <r>
    <d v="2017-09-18T00:00:00"/>
    <n v="23787"/>
    <x v="10"/>
    <d v="2017-09-01T00:00:00"/>
    <n v="0"/>
    <n v="4"/>
    <d v="2017-09-15T00:00:00"/>
    <d v="2017-09-19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7-09-18T00:00:00"/>
    <d v="2017-09-04T00:00:00"/>
    <d v="2017-09-06T00:00:00"/>
    <d v="2017-09-01T00:00:00"/>
    <d v="2017-09-01T00:00:00"/>
    <n v="1"/>
    <n v="0"/>
    <n v="0"/>
    <n v="0"/>
    <n v="0"/>
    <n v="9331.0499999999993"/>
    <x v="3"/>
    <n v="30"/>
    <n v="186621"/>
    <n v="2.54923079396209"/>
    <n v="0.66666666666666596"/>
    <x v="9"/>
    <n v="2.6707352125529198"/>
    <n v="-0.121504418590831"/>
    <n v="8906.5362557085009"/>
    <x v="19"/>
    <x v="7"/>
    <n v="2017"/>
    <n v="13.805020421237201"/>
    <n v="13.447361229443599"/>
    <n v="-0.35765919179364403"/>
    <n v="125478"/>
    <n v="181786.04039870499"/>
    <n v="2.6596979562840399E-2"/>
    <n v="20.1532020837187"/>
    <n v="0.99239812695360796"/>
    <n v="183178.54040770975"/>
    <n v="1.8792919654388562E-2"/>
  </r>
  <r>
    <d v="2017-09-19T00:00:00"/>
    <n v="2010"/>
    <x v="11"/>
    <d v="2017-09-01T00:00:00"/>
    <n v="1"/>
    <n v="0"/>
    <d v="2017-09-18T00:00:00"/>
    <d v="2017-09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21540984133618399"/>
    <n v="0.66666666666666596"/>
    <x v="10"/>
    <n v="0.25835290223816099"/>
    <n v="-4.2943060901977498E-2"/>
    <n v="7780.0558173992904"/>
    <x v="11"/>
    <x v="7"/>
    <n v="2017"/>
    <n v="14.0633733234754"/>
    <n v="13.662771070779799"/>
    <n v="-0.40060225269562"/>
    <n v="127488"/>
    <n v="181305.00708132199"/>
    <n v="2.9320717636290999E-2"/>
    <n v="20.1532020837187"/>
    <n v="0.99239812695360796"/>
    <n v="182693.82232499801"/>
    <n v="2.1495952216796121E-2"/>
  </r>
  <r>
    <d v="2017-09-20T00:00:00"/>
    <n v="10030"/>
    <x v="12"/>
    <d v="2017-09-01T00:00:00"/>
    <n v="2"/>
    <n v="1"/>
    <d v="2017-09-19T00:00:00"/>
    <d v="2017-09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1.07490582517508"/>
    <n v="0.66666666666666596"/>
    <x v="11"/>
    <n v="0.84196187395705202"/>
    <n v="0.23294395121803399"/>
    <n v="11912.6534232019"/>
    <x v="12"/>
    <x v="7"/>
    <n v="2017"/>
    <n v="14.9053351974324"/>
    <n v="14.7376768959549"/>
    <n v="-0.16765830147758701"/>
    <n v="137518"/>
    <n v="184521.848289179"/>
    <n v="1.13761688942715E-2"/>
    <n v="20.1532020837187"/>
    <n v="0.99239812695360796"/>
    <n v="185935.30487165679"/>
    <n v="3.6878156561850339E-3"/>
  </r>
  <r>
    <d v="2017-09-21T00:00:00"/>
    <n v="2816"/>
    <x v="13"/>
    <d v="2017-09-01T00:00:00"/>
    <n v="3"/>
    <n v="2"/>
    <d v="2017-09-20T00:00:00"/>
    <d v="2017-09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30178811602124"/>
    <n v="0.66666666666666596"/>
    <x v="12"/>
    <n v="0.38695640178351698"/>
    <n v="-8.5168285762276003E-2"/>
    <n v="7277.3056267341799"/>
    <x v="13"/>
    <x v="7"/>
    <n v="2017"/>
    <n v="15.292291599216"/>
    <n v="15.0394650119761"/>
    <n v="-0.25282658723986201"/>
    <n v="140334"/>
    <n v="183535.60562132401"/>
    <n v="1.6810876386795098E-2"/>
    <n v="20.1532020837187"/>
    <n v="0.99239812695360796"/>
    <n v="184941.50748221253"/>
    <n v="9.0812091923118121E-3"/>
  </r>
  <r>
    <d v="2017-09-22T00:00:00"/>
    <n v="7715"/>
    <x v="14"/>
    <d v="2017-09-01T00:00:00"/>
    <n v="4"/>
    <n v="3"/>
    <d v="2017-09-21T00:00:00"/>
    <d v="2017-09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82680941587495504"/>
    <n v="0.66666666666666596"/>
    <x v="13"/>
    <n v="0.74596264361641595"/>
    <n v="8.0846772258538396E-2"/>
    <n v="10342.3409550346"/>
    <x v="14"/>
    <x v="7"/>
    <n v="2017"/>
    <n v="16.038254242832402"/>
    <n v="15.866274427851099"/>
    <n v="-0.17197981498132101"/>
    <n v="148049"/>
    <n v="184619.84422795099"/>
    <n v="1.08393319278177E-2"/>
    <n v="20.1532020837187"/>
    <n v="0.99239812695360796"/>
    <n v="186034.05146952881"/>
    <n v="3.1550596562013311E-3"/>
  </r>
  <r>
    <d v="2017-09-25T00:00:00"/>
    <n v="16355"/>
    <x v="15"/>
    <d v="2017-09-01T00:00:00"/>
    <n v="0"/>
    <n v="4"/>
    <d v="2017-09-22T00:00:00"/>
    <d v="2017-09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1.7527502263946699"/>
    <n v="0.66666666666666596"/>
    <x v="14"/>
    <n v="1.65790883520114"/>
    <n v="9.4841391193531493E-2"/>
    <n v="9864.8367465969695"/>
    <x v="15"/>
    <x v="7"/>
    <n v="2017"/>
    <n v="17.6961630780335"/>
    <n v="17.619024654245699"/>
    <n v="-7.7138423787790303E-2"/>
    <n v="164404"/>
    <n v="185807.51010830799"/>
    <n v="4.3781324620149002E-3"/>
    <n v="20.1532020837187"/>
    <n v="0.99239812695360796"/>
    <n v="187230.81499426829"/>
    <n v="-3.2570225915373729E-3"/>
  </r>
  <r>
    <d v="2017-09-26T00:00:00"/>
    <n v="2358"/>
    <x v="16"/>
    <d v="2017-09-01T00:00:00"/>
    <n v="1"/>
    <n v="0"/>
    <d v="2017-09-25T00:00:00"/>
    <d v="2017-09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25270467953767201"/>
    <n v="0.66666666666666596"/>
    <x v="15"/>
    <n v="0.25835290223816099"/>
    <n v="-5.6482227004889998E-3"/>
    <n v="9127.0505559340909"/>
    <x v="16"/>
    <x v="7"/>
    <n v="2017"/>
    <n v="17.954515980271701"/>
    <n v="17.871729333783399"/>
    <n v="-8.2786646488280199E-2"/>
    <n v="166762"/>
    <n v="185760.507477045"/>
    <n v="4.6322683687798297E-3"/>
    <n v="20.1532020837187"/>
    <n v="0.99239812695360796"/>
    <n v="187183.45231795227"/>
    <n v="-3.0048185936696337E-3"/>
  </r>
  <r>
    <d v="2017-09-27T00:00:00"/>
    <n v="8185"/>
    <x v="17"/>
    <d v="2017-09-01T00:00:00"/>
    <n v="2"/>
    <n v="1"/>
    <d v="2017-09-26T00:00:00"/>
    <d v="2017-09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87717888126202304"/>
    <n v="0.66666666666666596"/>
    <x v="16"/>
    <n v="0.84196187395705202"/>
    <n v="3.5217007304970203E-2"/>
    <n v="9721.3427984952905"/>
    <x v="17"/>
    <x v="7"/>
    <n v="2017"/>
    <n v="18.796477854228701"/>
    <n v="18.7489082150454"/>
    <n v="-4.75696391833118E-2"/>
    <n v="174947"/>
    <n v="186148.70440808701"/>
    <n v="2.5371951602568498E-3"/>
    <n v="20.1532020837187"/>
    <n v="0.99239812695360796"/>
    <n v="187574.6228779314"/>
    <n v="-5.0839653216415703E-3"/>
  </r>
  <r>
    <d v="2017-09-28T00:00:00"/>
    <n v="2578"/>
    <x v="18"/>
    <d v="2017-09-01T00:00:00"/>
    <n v="3"/>
    <n v="2"/>
    <d v="2017-09-27T00:00:00"/>
    <d v="2017-09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27628187610183202"/>
    <n v="0.66666666666666596"/>
    <x v="17"/>
    <n v="0.38695640178351698"/>
    <n v="-0.110674525681684"/>
    <n v="6662.2492562928601"/>
    <x v="18"/>
    <x v="7"/>
    <n v="2017"/>
    <n v="19.183434256012202"/>
    <n v="19.025190091147302"/>
    <n v="-0.15824416486499601"/>
    <n v="177525"/>
    <n v="185081.56321839101"/>
    <n v="8.3176128126378705E-3"/>
    <n v="20.1532020837187"/>
    <n v="0.99239812695360796"/>
    <n v="186499.3072755413"/>
    <n v="6.5251032959023902E-4"/>
  </r>
  <r>
    <d v="2017-09-29T00:00:00"/>
    <n v="9096"/>
    <x v="19"/>
    <d v="2017-09-01T00:00:00"/>
    <n v="4"/>
    <n v="3"/>
    <d v="2017-09-28T00:00:00"/>
    <d v="2017-10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97480990885270102"/>
    <n v="0.66666666666666596"/>
    <x v="18"/>
    <n v="0.96976782770640402"/>
    <n v="5.0420811462976002E-3"/>
    <n v="9379.5646134321905"/>
    <x v="20"/>
    <x v="7"/>
    <n v="2017"/>
    <n v="20.1532020837187"/>
    <n v="20"/>
    <n v="-0.15320208371869901"/>
    <n v="186621"/>
    <n v="185202.33085020899"/>
    <n v="7.6601041859349897E-3"/>
    <n v="20.1532020837187"/>
    <n v="0.99239812695360796"/>
    <n v="186621.00000000015"/>
    <n v="0"/>
  </r>
  <r>
    <d v="2017-10-02T00:00:00"/>
    <n v="31606"/>
    <x v="0"/>
    <d v="2017-10-01T00:00:00"/>
    <n v="0"/>
    <n v="4"/>
    <d v="2017-09-29T00:00:00"/>
    <d v="2017-10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1"/>
    <n v="0"/>
    <n v="0"/>
    <n v="0"/>
    <n v="9534.25"/>
    <x v="3"/>
    <n v="31"/>
    <n v="190685"/>
    <n v="3.3149959357054799"/>
    <n v="0.64516129032257996"/>
    <x v="20"/>
    <n v="3.2587019013657001"/>
    <n v="5.6294034339779198E-2"/>
    <n v="9698.9540487744798"/>
    <x v="21"/>
    <x v="8"/>
    <n v="2017"/>
    <n v="3.2587019013657001"/>
    <n v="3.3149959357054799"/>
    <n v="5.6294034339779302E-2"/>
    <n v="31606"/>
    <n v="193979.08097548899"/>
    <n v="-1.69816299722849E-2"/>
    <n v="19.800109204015001"/>
    <n v="1.01009543906678"/>
    <n v="192040.34933046106"/>
    <n v="-7.0576279161458366E-3"/>
  </r>
  <r>
    <d v="2017-10-04T00:00:00"/>
    <n v="10287"/>
    <x v="1"/>
    <d v="2017-10-01T00:00:00"/>
    <n v="2"/>
    <n v="0"/>
    <d v="2017-10-02T00:00:00"/>
    <d v="2017-10-05T00:00:00"/>
    <n v="0"/>
    <n v="0"/>
    <n v="0"/>
    <n v="0"/>
    <n v="0"/>
    <n v="1"/>
    <n v="1"/>
    <n v="0"/>
    <n v="0"/>
    <n v="0"/>
    <n v="1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1"/>
    <n v="0"/>
    <n v="1"/>
    <n v="9534.25"/>
    <x v="3"/>
    <n v="31"/>
    <n v="190685"/>
    <n v="1.0789521986522199"/>
    <n v="0.64516129032257996"/>
    <x v="0"/>
    <n v="1.18189975253599"/>
    <n v="-0.102947553883767"/>
    <n v="8703.7838682402999"/>
    <x v="1"/>
    <x v="8"/>
    <n v="2017"/>
    <n v="4.4406016539016901"/>
    <n v="4.3939481343577098"/>
    <n v="-4.6653519543987401E-2"/>
    <n v="41893"/>
    <n v="188681.639404385"/>
    <n v="1.0617676430722599E-2"/>
    <n v="19.800109204015001"/>
    <n v="1.01009543906678"/>
    <n v="186795.853249974"/>
    <n v="2.0820305602937905E-2"/>
  </r>
  <r>
    <d v="2017-10-05T00:00:00"/>
    <n v="2635"/>
    <x v="2"/>
    <d v="2017-10-01T00:00:00"/>
    <n v="3"/>
    <n v="2"/>
    <d v="2017-10-04T00:00:00"/>
    <d v="2017-10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27637202716522002"/>
    <n v="0.64516129032257996"/>
    <x v="1"/>
    <n v="0.36185942371142699"/>
    <n v="-8.5487396546207198E-2"/>
    <n v="7281.8332958528599"/>
    <x v="2"/>
    <x v="8"/>
    <n v="2017"/>
    <n v="4.8024610776131196"/>
    <n v="4.6703201615229304"/>
    <n v="-0.13214091609019499"/>
    <n v="44528"/>
    <n v="185438.254596457"/>
    <n v="2.8293759639618599E-2"/>
    <n v="19.800109204015001"/>
    <n v="1.01009543906678"/>
    <n v="183584.88458059242"/>
    <n v="3.8674836632809351E-2"/>
  </r>
  <r>
    <d v="2017-10-06T00:00:00"/>
    <n v="8089"/>
    <x v="3"/>
    <d v="2017-10-01T00:00:00"/>
    <n v="4"/>
    <n v="3"/>
    <d v="2017-10-05T00:00:00"/>
    <d v="2017-10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1"/>
    <n v="0"/>
    <n v="9534.25"/>
    <x v="3"/>
    <n v="31"/>
    <n v="190685"/>
    <n v="0.84841492513831696"/>
    <n v="0.64516129032257996"/>
    <x v="2"/>
    <n v="0.83123140852362898"/>
    <n v="1.7183516614687901E-2"/>
    <n v="9731.3454677645896"/>
    <x v="3"/>
    <x v="8"/>
    <n v="2017"/>
    <n v="5.6336924861367503"/>
    <n v="5.5187350866612404"/>
    <n v="-0.114957399475507"/>
    <n v="52617"/>
    <n v="186794.00811982001"/>
    <n v="2.0830389150832299E-2"/>
    <n v="19.800109204015001"/>
    <n v="1.01009543906678"/>
    <n v="184927.08797140809"/>
    <n v="3.1136120142021273E-2"/>
  </r>
  <r>
    <d v="2017-10-10T00:00:00"/>
    <n v="16483"/>
    <x v="4"/>
    <d v="2017-10-01T00:00:00"/>
    <n v="1"/>
    <n v="4"/>
    <d v="2017-10-06T00:00:00"/>
    <d v="2017-10-11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1.7288197813147299"/>
    <n v="0.64516129032257996"/>
    <x v="3"/>
    <n v="1.63281185712905"/>
    <n v="9.6007924185683199E-2"/>
    <n v="10094.855649187701"/>
    <x v="24"/>
    <x v="8"/>
    <n v="2017"/>
    <n v="7.2665043432658001"/>
    <n v="7.24755486797598"/>
    <n v="-1.8949475289823599E-2"/>
    <n v="69100"/>
    <n v="190187.73466787499"/>
    <n v="2.6146025294067001E-3"/>
    <n v="19.800109204015001"/>
    <n v="1.01009543906678"/>
    <n v="188286.89578441071"/>
    <n v="1.273643715670536E-2"/>
  </r>
  <r>
    <d v="2017-10-11T00:00:00"/>
    <n v="4391"/>
    <x v="5"/>
    <d v="2017-10-01T00:00:00"/>
    <n v="2"/>
    <n v="1"/>
    <d v="2017-10-10T00:00:00"/>
    <d v="2017-10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46055012192883499"/>
    <n v="0.64516129032257996"/>
    <x v="4"/>
    <n v="0.81686489588496303"/>
    <n v="-0.35631477395612698"/>
    <n v="5375.42991762786"/>
    <x v="6"/>
    <x v="8"/>
    <n v="2017"/>
    <n v="8.0833692391507608"/>
    <n v="7.7081049899048102"/>
    <n v="-0.37526424924595098"/>
    <n v="73491"/>
    <n v="181832.59436932701"/>
    <n v="4.8684371805706797E-2"/>
    <n v="19.800109204015001"/>
    <n v="1.01009543906678"/>
    <n v="180015.26126810489"/>
    <n v="5.9271300981555086E-2"/>
  </r>
  <r>
    <d v="2017-10-12T00:00:00"/>
    <n v="7456"/>
    <x v="6"/>
    <d v="2017-10-01T00:00:00"/>
    <n v="3"/>
    <n v="2"/>
    <d v="2017-10-11T00:00:00"/>
    <d v="2017-10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78202270760678605"/>
    <n v="0.64516129032257996"/>
    <x v="5"/>
    <n v="0.36185942371142699"/>
    <n v="0.42016328389535801"/>
    <n v="20604.686547961599"/>
    <x v="7"/>
    <x v="8"/>
    <n v="2017"/>
    <n v="8.4452286628621902"/>
    <n v="8.4901276975115998"/>
    <n v="4.4899034649407803E-2"/>
    <n v="80947"/>
    <n v="191698.77627106401"/>
    <n v="-5.2883815472607402E-3"/>
    <n v="19.800109204015001"/>
    <n v="1.01009543906678"/>
    <n v="189782.83522215841"/>
    <n v="4.7536689858465042E-3"/>
  </r>
  <r>
    <d v="2017-10-13T00:00:00"/>
    <n v="7543"/>
    <x v="7"/>
    <d v="2017-10-01T00:00:00"/>
    <n v="4"/>
    <n v="3"/>
    <d v="2017-10-12T00:00:00"/>
    <d v="2017-10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79114770432912895"/>
    <n v="0.64516129032257996"/>
    <x v="6"/>
    <n v="0.72086566554432696"/>
    <n v="7.02820387848022E-2"/>
    <n v="10463.8081136854"/>
    <x v="8"/>
    <x v="8"/>
    <n v="2017"/>
    <n v="9.1660943284065208"/>
    <n v="9.2812754018407304"/>
    <n v="0.115181073434209"/>
    <n v="88490"/>
    <n v="193081.14629752701"/>
    <n v="-1.24100480211336E-2"/>
    <n v="19.800109204015001"/>
    <n v="1.01009543906678"/>
    <n v="191151.38909637506"/>
    <n v="-2.4398938379669444E-3"/>
  </r>
  <r>
    <d v="2017-10-16T00:00:00"/>
    <n v="25305"/>
    <x v="8"/>
    <d v="2017-10-01T00:00:00"/>
    <n v="0"/>
    <n v="4"/>
    <d v="2017-10-13T00:00:00"/>
    <d v="2017-10-17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1"/>
    <n v="0"/>
    <n v="0"/>
    <n v="0"/>
    <n v="0"/>
    <n v="9534.25"/>
    <x v="3"/>
    <n v="31"/>
    <n v="190685"/>
    <n v="2.6541154259642799"/>
    <n v="0.64516129032257996"/>
    <x v="7"/>
    <n v="2.5011071116238699"/>
    <n v="0.15300831434041201"/>
    <n v="10117.519510618"/>
    <x v="25"/>
    <x v="8"/>
    <n v="2017"/>
    <n v="11.667201440030301"/>
    <n v="11.935390827805"/>
    <n v="0.26818938777462198"/>
    <n v="113795"/>
    <n v="195068.20137615301"/>
    <n v="-2.2470096844239E-2"/>
    <n v="19.800109204015001"/>
    <n v="1.01009543906678"/>
    <n v="193118.58447393592"/>
    <n v="-1.2601503270983083E-2"/>
  </r>
  <r>
    <d v="2017-10-17T00:00:00"/>
    <n v="2544"/>
    <x v="9"/>
    <d v="2017-10-01T00:00:00"/>
    <n v="1"/>
    <n v="0"/>
    <d v="2017-10-16T00:00:00"/>
    <d v="2017-10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26682749036368802"/>
    <n v="0.64516129032257996"/>
    <x v="8"/>
    <n v="0.23325592416607099"/>
    <n v="3.3571566197617003E-2"/>
    <n v="10906.475405052201"/>
    <x v="26"/>
    <x v="8"/>
    <n v="2017"/>
    <n v="11.9004573641964"/>
    <n v="12.202218318168701"/>
    <n v="0.30176095397223901"/>
    <n v="116339"/>
    <n v="195520.21647506699"/>
    <n v="-2.4730007782513299E-2"/>
    <n v="19.800109204015001"/>
    <n v="1.01009543906678"/>
    <n v="193566.08188995285"/>
    <n v="-1.4884229002428362E-2"/>
  </r>
  <r>
    <d v="2017-10-18T00:00:00"/>
    <n v="9889"/>
    <x v="10"/>
    <d v="2017-10-01T00:00:00"/>
    <n v="2"/>
    <n v="1"/>
    <d v="2017-10-17T00:00:00"/>
    <d v="2017-10-19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1.037207960773"/>
    <n v="0.64516129032257996"/>
    <x v="9"/>
    <n v="0.96139601874192504"/>
    <n v="7.5811942031076898E-2"/>
    <n v="10286.0837856814"/>
    <x v="19"/>
    <x v="8"/>
    <n v="2017"/>
    <n v="12.8618533829383"/>
    <n v="13.2394262789417"/>
    <n v="0.37757289600331601"/>
    <n v="126228"/>
    <n v="196282.75372419399"/>
    <n v="-2.8518826121935001E-2"/>
    <n v="19.800109204015001"/>
    <n v="1.01009543906678"/>
    <n v="194320.99793019617"/>
    <n v="-1.87112971265323E-2"/>
  </r>
  <r>
    <d v="2017-10-19T00:00:00"/>
    <n v="2226"/>
    <x v="11"/>
    <d v="2017-10-01T00:00:00"/>
    <n v="3"/>
    <n v="2"/>
    <d v="2017-10-18T00:00:00"/>
    <d v="2017-10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23347405406822699"/>
    <n v="0.64516129032257996"/>
    <x v="10"/>
    <n v="0.36185942371142699"/>
    <n v="-0.12838536964319899"/>
    <n v="6151.5601201398304"/>
    <x v="11"/>
    <x v="8"/>
    <n v="2017"/>
    <n v="13.2237128066498"/>
    <n v="13.4729003330099"/>
    <n v="0.24918752636011501"/>
    <n v="128454"/>
    <n v="194278.266441788"/>
    <n v="-1.8495462758644599E-2"/>
    <n v="19.800109204015001"/>
    <n v="1.01009543906678"/>
    <n v="192336.54457570935"/>
    <n v="-8.5867435091580013E-3"/>
  </r>
  <r>
    <d v="2017-10-20T00:00:00"/>
    <n v="7587"/>
    <x v="12"/>
    <d v="2017-10-01T00:00:00"/>
    <n v="4"/>
    <n v="3"/>
    <d v="2017-10-19T00:00:00"/>
    <d v="2017-10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79576264520019901"/>
    <n v="0.64516129032257996"/>
    <x v="11"/>
    <n v="0.72086566554432696"/>
    <n v="7.4896979655872206E-2"/>
    <n v="10524.845838331101"/>
    <x v="12"/>
    <x v="8"/>
    <n v="2017"/>
    <n v="13.944578472194101"/>
    <n v="14.2686629782101"/>
    <n v="0.32408450601598898"/>
    <n v="136041"/>
    <n v="195116.69036288001"/>
    <n v="-2.2713025495864798E-2"/>
    <n v="19.800109204015001"/>
    <n v="1.01009543906678"/>
    <n v="193166.58883555443"/>
    <n v="-1.2846884394003832E-2"/>
  </r>
  <r>
    <d v="2017-10-23T00:00:00"/>
    <n v="16822"/>
    <x v="13"/>
    <d v="2017-10-01T00:00:00"/>
    <n v="0"/>
    <n v="4"/>
    <d v="2017-10-20T00:00:00"/>
    <d v="2017-10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1.76437580302593"/>
    <n v="0.64516129032257996"/>
    <x v="12"/>
    <n v="1.63281185712905"/>
    <n v="0.131563945896882"/>
    <n v="10302.472955811199"/>
    <x v="27"/>
    <x v="8"/>
    <n v="2017"/>
    <n v="15.577390329323199"/>
    <n v="16.033038781236002"/>
    <n v="0.45564845191286901"/>
    <n v="152863"/>
    <n v="196262.65602685299"/>
    <n v="-2.84193444630178E-2"/>
    <n v="19.800109204015001"/>
    <n v="1.01009543906678"/>
    <n v="194301.10110008973"/>
    <n v="-1.861081115658203E-2"/>
  </r>
  <r>
    <d v="2017-10-24T00:00:00"/>
    <n v="1975"/>
    <x v="14"/>
    <d v="2017-10-01T00:00:00"/>
    <n v="1"/>
    <n v="0"/>
    <d v="2017-10-23T00:00:00"/>
    <d v="2017-10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207147914099168"/>
    <n v="0.64516129032257996"/>
    <x v="13"/>
    <n v="0.23325592416607099"/>
    <n v="-2.6108010066903001E-2"/>
    <n v="8467.0947032147105"/>
    <x v="28"/>
    <x v="8"/>
    <n v="2017"/>
    <n v="15.8106462534892"/>
    <n v="16.240186695335201"/>
    <n v="0.42954044184596801"/>
    <n v="154838"/>
    <n v="195865.49153969999"/>
    <n v="-2.6449230535591398E-2"/>
    <n v="19.800109204015001"/>
    <n v="1.01009543906678"/>
    <n v="193907.90608921082"/>
    <n v="-1.6620808064051085E-2"/>
  </r>
  <r>
    <d v="2017-10-25T00:00:00"/>
    <n v="7680"/>
    <x v="15"/>
    <d v="2017-10-01T00:00:00"/>
    <n v="2"/>
    <n v="1"/>
    <d v="2017-10-24T00:00:00"/>
    <d v="2017-10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80551695204132401"/>
    <n v="0.64516129032257996"/>
    <x v="14"/>
    <n v="0.81686489588496303"/>
    <n v="-1.13479438436384E-2"/>
    <n v="9401.7995370944991"/>
    <x v="15"/>
    <x v="8"/>
    <n v="2017"/>
    <n v="16.6275111493742"/>
    <n v="17.045703647376499"/>
    <n v="0.41819249800232999"/>
    <n v="162518"/>
    <n v="195480.849226333"/>
    <n v="-2.45336013492581E-2"/>
    <n v="19.800109204015001"/>
    <n v="1.01009543906678"/>
    <n v="193527.10809875256"/>
    <n v="-1.468583975999016E-2"/>
  </r>
  <r>
    <d v="2017-10-26T00:00:00"/>
    <n v="2910"/>
    <x v="16"/>
    <d v="2017-10-01T00:00:00"/>
    <n v="3"/>
    <n v="2"/>
    <d v="2017-10-25T00:00:00"/>
    <d v="2017-10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30521540760940802"/>
    <n v="0.64516129032257996"/>
    <x v="15"/>
    <n v="0.36185942371142699"/>
    <n v="-5.6644016102019003E-2"/>
    <n v="8041.7969225547704"/>
    <x v="16"/>
    <x v="8"/>
    <n v="2017"/>
    <n v="16.989370573085601"/>
    <n v="17.350919054985901"/>
    <n v="0.36154848190031003"/>
    <n v="165428"/>
    <n v="194742.94152140999"/>
    <n v="-2.08374254271225E-2"/>
    <n v="19.800109204015001"/>
    <n v="1.01009543906678"/>
    <n v="192796.5754417555"/>
    <n v="-1.09523493190542E-2"/>
  </r>
  <r>
    <d v="2017-10-27T00:00:00"/>
    <n v="6279"/>
    <x v="17"/>
    <d v="2017-10-01T00:00:00"/>
    <n v="4"/>
    <n v="3"/>
    <d v="2017-10-26T00:00:00"/>
    <d v="2017-10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65857303930566102"/>
    <n v="0.64516129032257996"/>
    <x v="16"/>
    <n v="0.72086566554432696"/>
    <n v="-6.2292626238665799E-2"/>
    <n v="8710.3607511376104"/>
    <x v="17"/>
    <x v="8"/>
    <n v="2017"/>
    <n v="17.7102362386299"/>
    <n v="18.009492094291598"/>
    <n v="0.29925585566164498"/>
    <n v="171707"/>
    <n v="193907.06898134801"/>
    <n v="-1.6616562760062199E-2"/>
    <n v="19.800109204015001"/>
    <n v="1.01009543906678"/>
    <n v="191969.05706306195"/>
    <n v="-6.6888751901309496E-3"/>
  </r>
  <r>
    <d v="2017-10-30T00:00:00"/>
    <n v="13960"/>
    <x v="18"/>
    <d v="2017-10-01T00:00:00"/>
    <n v="0"/>
    <n v="4"/>
    <d v="2017-10-27T00:00:00"/>
    <d v="2017-10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1.46419487636678"/>
    <n v="0.64516129032257996"/>
    <x v="17"/>
    <n v="1.63281185712905"/>
    <n v="-0.168616980762267"/>
    <n v="8549.6684379458493"/>
    <x v="29"/>
    <x v="8"/>
    <n v="2017"/>
    <n v="19.343048095758999"/>
    <n v="19.473686970658399"/>
    <n v="0.130638874899378"/>
    <n v="185667"/>
    <n v="191972.84634856199"/>
    <n v="-6.7084818142662999E-3"/>
    <n v="19.800109204015001"/>
    <n v="1.01009543906678"/>
    <n v="190054.16609535928"/>
    <n v="3.3192321831250204E-3"/>
  </r>
  <r>
    <d v="2017-10-31T00:00:00"/>
    <n v="5018"/>
    <x v="19"/>
    <d v="2017-10-01T00:00:00"/>
    <n v="1"/>
    <n v="0"/>
    <d v="2017-10-30T00:00:00"/>
    <d v="2017-11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52631302934158397"/>
    <n v="0.64516129032257996"/>
    <x v="18"/>
    <n v="0.457061108256059"/>
    <n v="6.9251921085525303E-2"/>
    <n v="10978.838298332599"/>
    <x v="30"/>
    <x v="8"/>
    <n v="2017"/>
    <n v="19.800109204015001"/>
    <n v="20"/>
    <n v="0.199890795984902"/>
    <n v="190685"/>
    <n v="192610.04879845001"/>
    <n v="-9.99453979924525E-3"/>
    <n v="19.800109204015001"/>
    <n v="1.01009543906678"/>
    <n v="190685.00000000262"/>
    <n v="-1.3766765505351941E-14"/>
  </r>
  <r>
    <d v="2017-11-01T00:00:00"/>
    <n v="21739"/>
    <x v="0"/>
    <d v="2017-11-01T00:00:00"/>
    <n v="2"/>
    <n v="1"/>
    <d v="2017-10-31T00:00:00"/>
    <d v="2017-11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1"/>
    <n v="0"/>
    <n v="1"/>
    <n v="9801.4736842105194"/>
    <x v="0"/>
    <n v="30"/>
    <n v="186228"/>
    <n v="2.21793178254612"/>
    <n v="0.63333333333333297"/>
    <x v="0"/>
    <n v="2.5561245537449899"/>
    <n v="-0.33819277119887198"/>
    <n v="8504.6716397876608"/>
    <x v="0"/>
    <x v="9"/>
    <n v="2017"/>
    <n v="2.5561245537449899"/>
    <n v="2.21793178254612"/>
    <n v="-0.33819277119887198"/>
    <n v="21739"/>
    <n v="161588.76115596501"/>
    <n v="0.15248114205326699"/>
    <n v="18.617246397296899"/>
    <n v="1.0205590877692099"/>
    <n v="158333.5674460312"/>
    <n v="0.17617510300509553"/>
  </r>
  <r>
    <d v="2017-11-02T00:00:00"/>
    <n v="6697"/>
    <x v="1"/>
    <d v="2017-11-01T00:00:00"/>
    <n v="3"/>
    <n v="2"/>
    <d v="2017-11-01T00:00:00"/>
    <d v="2017-11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68326460038232695"/>
    <n v="0.63333333333333297"/>
    <x v="1"/>
    <n v="0.58591799085977703"/>
    <n v="9.7346609522549504E-2"/>
    <n v="11429.927232943901"/>
    <x v="21"/>
    <x v="9"/>
    <n v="2017"/>
    <n v="3.1420425446047702"/>
    <n v="2.9011963829284499"/>
    <n v="-0.240846161676323"/>
    <n v="28436"/>
    <n v="171953.11404287801"/>
    <n v="8.3016152609846294E-2"/>
    <n v="18.617246397296899"/>
    <n v="1.0205590877692099"/>
    <n v="168489.13120625122"/>
    <n v="0.10528197674682205"/>
  </r>
  <r>
    <d v="2017-11-03T00:00:00"/>
    <n v="11500"/>
    <x v="2"/>
    <d v="2017-11-01T00:00:00"/>
    <n v="4"/>
    <n v="3"/>
    <d v="2017-11-02T00:00:00"/>
    <d v="2017-11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1"/>
    <n v="0"/>
    <n v="9801.4736842105194"/>
    <x v="0"/>
    <n v="30"/>
    <n v="186228"/>
    <n v="1.1732929527246101"/>
    <n v="0.63333333333333297"/>
    <x v="2"/>
    <n v="0.81742807058397904"/>
    <n v="0.355864882140637"/>
    <n v="14068.516134739801"/>
    <x v="22"/>
    <x v="9"/>
    <n v="2017"/>
    <n v="3.9594706151887502"/>
    <n v="4.0744893356530696"/>
    <n v="0.11501872046431399"/>
    <n v="39936"/>
    <n v="191637.73992645901"/>
    <n v="-2.8228990430251899E-2"/>
    <n v="18.617246397296899"/>
    <n v="1.0205590877692099"/>
    <n v="187777.21174905312"/>
    <n v="-8.2502649529353489E-3"/>
  </r>
  <r>
    <d v="2017-11-06T00:00:00"/>
    <n v="15412"/>
    <x v="3"/>
    <d v="2017-11-01T00:00:00"/>
    <n v="0"/>
    <n v="4"/>
    <d v="2017-11-03T00:00:00"/>
    <d v="2017-11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1"/>
    <n v="0"/>
    <n v="0"/>
    <n v="0"/>
    <n v="9801.4736842105194"/>
    <x v="0"/>
    <n v="30"/>
    <n v="186228"/>
    <n v="1.57241660759928"/>
    <n v="0.63333333333333297"/>
    <x v="3"/>
    <n v="1.6190085191893999"/>
    <n v="-4.6591911590114103E-2"/>
    <n v="9519.4063634182803"/>
    <x v="3"/>
    <x v="9"/>
    <n v="2017"/>
    <n v="5.5784791343781501"/>
    <n v="5.6469059432523503"/>
    <n v="6.8426808874200107E-2"/>
    <n v="55348"/>
    <n v="188512.312167539"/>
    <n v="-1.21175754584623E-2"/>
    <n v="18.617246397296899"/>
    <n v="1.0205590877692099"/>
    <n v="184714.74550248671"/>
    <n v="8.1923860133457094E-3"/>
  </r>
  <r>
    <d v="2017-11-07T00:00:00"/>
    <n v="2280"/>
    <x v="4"/>
    <d v="2017-11-01T00:00:00"/>
    <n v="1"/>
    <n v="0"/>
    <d v="2017-11-06T00:00:00"/>
    <d v="2017-11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232618081061924"/>
    <n v="0.63333333333333297"/>
    <x v="4"/>
    <n v="0.219452586226422"/>
    <n v="1.31654948355016E-2"/>
    <n v="10389.487949107999"/>
    <x v="4"/>
    <x v="9"/>
    <n v="2017"/>
    <n v="5.7979317206045797"/>
    <n v="5.8795240243142803"/>
    <n v="8.1592303709701497E-2"/>
    <n v="57628"/>
    <n v="188848.72274519"/>
    <n v="-1.3877365475892901E-2"/>
    <n v="18.617246397296899"/>
    <n v="1.0205590877692099"/>
    <n v="185044.37911379119"/>
    <n v="6.396416318492637E-3"/>
  </r>
  <r>
    <d v="2017-11-08T00:00:00"/>
    <n v="8479"/>
    <x v="5"/>
    <d v="2017-11-01T00:00:00"/>
    <n v="2"/>
    <n v="1"/>
    <d v="2017-11-07T00:00:00"/>
    <d v="2017-11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86507399531756701"/>
    <n v="0.63333333333333297"/>
    <x v="5"/>
    <n v="0.80306155794531298"/>
    <n v="6.2012437372253898E-2"/>
    <n v="10558.343773413901"/>
    <x v="5"/>
    <x v="9"/>
    <n v="2017"/>
    <n v="6.6009932785498897"/>
    <n v="6.74459801963184"/>
    <n v="0.14360474108195501"/>
    <n v="66107"/>
    <n v="190279.393872663"/>
    <n v="-2.1291816156271799E-2"/>
    <n v="18.617246397296899"/>
    <n v="1.0205590877692099"/>
    <n v="186446.22947661567"/>
    <n v="-1.1704687041850237E-3"/>
  </r>
  <r>
    <d v="2017-11-09T00:00:00"/>
    <n v="2844"/>
    <x v="6"/>
    <d v="2017-11-01T00:00:00"/>
    <n v="3"/>
    <n v="2"/>
    <d v="2017-11-08T00:00:00"/>
    <d v="2017-11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290160448482505"/>
    <n v="0.63333333333333297"/>
    <x v="6"/>
    <n v="0.34805608577177699"/>
    <n v="-5.7895637289272502E-2"/>
    <n v="8171.0968900133603"/>
    <x v="23"/>
    <x v="9"/>
    <n v="2017"/>
    <n v="6.9490493643216702"/>
    <n v="7.03475846811435"/>
    <n v="8.5709103792683303E-2"/>
    <n v="68951"/>
    <n v="188524.92352785001"/>
    <n v="-1.21836597775413E-2"/>
    <n v="18.617246397296899"/>
    <n v="1.0205590877692099"/>
    <n v="184727.10280787147"/>
    <n v="8.1249430609517947E-3"/>
  </r>
  <r>
    <d v="2017-11-10T00:00:00"/>
    <n v="4501"/>
    <x v="7"/>
    <d v="2017-11-01T00:00:00"/>
    <n v="4"/>
    <n v="3"/>
    <d v="2017-11-09T00:00:00"/>
    <d v="2017-11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45921665914900001"/>
    <n v="0.63333333333333297"/>
    <x v="7"/>
    <n v="0.70706232760467702"/>
    <n v="-0.24784566845567699"/>
    <n v="6365.7754405443802"/>
    <x v="24"/>
    <x v="9"/>
    <n v="2017"/>
    <n v="7.6561116919263403"/>
    <n v="7.4939751272633499"/>
    <n v="-0.162136564662993"/>
    <n v="73452"/>
    <n v="182284.17454668201"/>
    <n v="2.16355888443149E-2"/>
    <n v="18.617246397296899"/>
    <n v="1.0205590877692099"/>
    <n v="178612.0732559727"/>
    <n v="4.2639484583512743E-2"/>
  </r>
  <r>
    <d v="2017-11-13T00:00:00"/>
    <n v="15212"/>
    <x v="8"/>
    <d v="2017-11-01T00:00:00"/>
    <n v="0"/>
    <n v="4"/>
    <d v="2017-11-10T00:00:00"/>
    <d v="2017-11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1.5520115127692899"/>
    <n v="0.63333333333333297"/>
    <x v="8"/>
    <n v="1.6190085191893999"/>
    <n v="-6.6997006420107502E-2"/>
    <n v="9395.8739683570493"/>
    <x v="8"/>
    <x v="9"/>
    <n v="2017"/>
    <n v="9.27512021111575"/>
    <n v="9.0459866400326394"/>
    <n v="-0.22913357108310101"/>
    <n v="88664"/>
    <n v="181627.403381907"/>
    <n v="2.53298595499886E-2"/>
    <n v="18.617246397296899"/>
    <n v="1.0205590877692099"/>
    <n v="177968.5326980112"/>
    <n v="4.6409706124868721E-2"/>
  </r>
  <r>
    <d v="2017-11-14T00:00:00"/>
    <n v="2688"/>
    <x v="9"/>
    <d v="2017-11-01T00:00:00"/>
    <n v="1"/>
    <n v="0"/>
    <d v="2017-11-13T00:00:00"/>
    <d v="2017-11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27424447451511003"/>
    <n v="0.63333333333333297"/>
    <x v="9"/>
    <n v="0.219452586226422"/>
    <n v="5.4791888288688001E-2"/>
    <n v="12248.6594768431"/>
    <x v="9"/>
    <x v="9"/>
    <n v="2017"/>
    <n v="9.4945727973421707"/>
    <n v="9.3202311145477594"/>
    <n v="-0.17434168279441301"/>
    <n v="91352"/>
    <n v="182808.435623967"/>
    <n v="1.8705725282100301E-2"/>
    <n v="18.617246397296899"/>
    <n v="1.0205590877692099"/>
    <n v="179125.77313241077"/>
    <n v="3.9649385699171313E-2"/>
  </r>
  <r>
    <d v="2017-11-15T00:00:00"/>
    <n v="11486"/>
    <x v="10"/>
    <d v="2017-11-01T00:00:00"/>
    <n v="2"/>
    <n v="1"/>
    <d v="2017-11-14T00:00:00"/>
    <d v="2017-11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1.1718645960865099"/>
    <n v="0.63333333333333297"/>
    <x v="10"/>
    <n v="0.94759268080227599"/>
    <n v="0.22427191528424101"/>
    <n v="12121.241787426399"/>
    <x v="10"/>
    <x v="9"/>
    <n v="2017"/>
    <n v="10.4421654781444"/>
    <n v="10.492095710634199"/>
    <n v="4.9930232489828003E-2"/>
    <n v="102838"/>
    <n v="187118.46734181501"/>
    <n v="-4.7588426437268298E-3"/>
    <n v="18.617246397296899"/>
    <n v="1.0205590877692099"/>
    <n v="183348.97957827113"/>
    <n v="1.5702407661886353E-2"/>
  </r>
  <r>
    <d v="2017-11-16T00:00:00"/>
    <n v="11416"/>
    <x v="11"/>
    <d v="2017-11-01T00:00:00"/>
    <n v="3"/>
    <n v="2"/>
    <d v="2017-11-15T00:00:00"/>
    <d v="2017-11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1.1647228128960101"/>
    <n v="0.63333333333333297"/>
    <x v="11"/>
    <n v="1.1111555956182999"/>
    <n v="5.3567217277711E-2"/>
    <n v="10273.988670009299"/>
    <x v="25"/>
    <x v="9"/>
    <n v="2017"/>
    <n v="11.553321073762699"/>
    <n v="11.6568185235302"/>
    <n v="0.103497449767539"/>
    <n v="114254"/>
    <n v="187896.275550575"/>
    <n v="-8.8787047305077804E-3"/>
    <n v="18.617246397296899"/>
    <n v="1.0205590877692099"/>
    <n v="184111.11889786794"/>
    <n v="1.1497844968865634E-2"/>
  </r>
  <r>
    <d v="2017-11-17T00:00:00"/>
    <n v="8613"/>
    <x v="12"/>
    <d v="2017-11-01T00:00:00"/>
    <n v="4"/>
    <n v="3"/>
    <d v="2017-11-16T00:00:00"/>
    <d v="2017-11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87874540885366303"/>
    <n v="0.63333333333333297"/>
    <x v="12"/>
    <n v="0.70706232760467702"/>
    <n v="0.17168308124898499"/>
    <n v="12181.387218264499"/>
    <x v="26"/>
    <x v="9"/>
    <n v="2017"/>
    <n v="12.260383401367401"/>
    <n v="12.5355639323839"/>
    <n v="0.27518053101652501"/>
    <n v="122867"/>
    <n v="190407.83012867501"/>
    <n v="-2.19519865640533E-2"/>
    <n v="18.617246397296899"/>
    <n v="1.0205590877692099"/>
    <n v="186572.07839369585"/>
    <n v="-1.8442116133250419E-3"/>
  </r>
  <r>
    <d v="2017-11-20T00:00:00"/>
    <n v="16717"/>
    <x v="13"/>
    <d v="2017-11-01T00:00:00"/>
    <n v="0"/>
    <n v="4"/>
    <d v="2017-11-17T00:00:00"/>
    <d v="2017-11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1"/>
    <n v="0"/>
    <n v="0"/>
    <n v="0"/>
    <n v="0"/>
    <n v="9801.4736842105194"/>
    <x v="0"/>
    <n v="30"/>
    <n v="186228"/>
    <n v="1.7055598513649901"/>
    <n v="0.63333333333333297"/>
    <x v="13"/>
    <n v="1.72420426383769"/>
    <n v="-1.8644412472699701E-2"/>
    <n v="9695.4869852784705"/>
    <x v="12"/>
    <x v="9"/>
    <n v="2017"/>
    <n v="13.984587665205099"/>
    <n v="14.2411237837489"/>
    <n v="0.25653611854382402"/>
    <n v="139584"/>
    <n v="189644.20428345099"/>
    <n v="-1.8013755265337099E-2"/>
    <n v="18.617246397296899"/>
    <n v="1.0205590877692099"/>
    <n v="185823.83573496569"/>
    <n v="2.1749861283175687E-3"/>
  </r>
  <r>
    <d v="2017-11-22T00:00:00"/>
    <n v="11405"/>
    <x v="14"/>
    <d v="2017-11-01T00:00:00"/>
    <n v="2"/>
    <n v="0"/>
    <d v="2017-11-20T00:00:00"/>
    <d v="2017-11-24T00:00:00"/>
    <n v="0"/>
    <n v="0"/>
    <n v="0"/>
    <n v="0"/>
    <n v="0"/>
    <n v="1"/>
    <n v="1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1.16360053268037"/>
    <n v="0.63333333333333297"/>
    <x v="14"/>
    <n v="0.80306155794531298"/>
    <n v="0.36053897473505597"/>
    <n v="14201.9000749836"/>
    <x v="14"/>
    <x v="9"/>
    <n v="2017"/>
    <n v="14.7876492231504"/>
    <n v="15.4047243164293"/>
    <n v="0.61707509327888099"/>
    <n v="150989"/>
    <n v="193999.12431712501"/>
    <n v="-4.0057522653668201E-2"/>
    <n v="18.617246397296899"/>
    <n v="1.0205590877692099"/>
    <n v="190091.02622483013"/>
    <n v="-2.0321981008515011E-2"/>
  </r>
  <r>
    <d v="2017-11-24T00:00:00"/>
    <n v="9774"/>
    <x v="15"/>
    <d v="2017-11-01T00:00:00"/>
    <n v="4"/>
    <n v="2"/>
    <d v="2017-11-22T00:00:00"/>
    <d v="2017-11-27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99719698434177395"/>
    <n v="0.63333333333333297"/>
    <x v="15"/>
    <n v="0.83566582715003301"/>
    <n v="0.16153115719174099"/>
    <n v="11696.0628069875"/>
    <x v="28"/>
    <x v="9"/>
    <n v="2017"/>
    <n v="15.6233150503004"/>
    <n v="16.401921300771001"/>
    <n v="0.77860625047062104"/>
    <n v="160763"/>
    <n v="195508.891049422"/>
    <n v="-4.7470429603513498E-2"/>
    <n v="18.617246397296899"/>
    <n v="1.0205590877692099"/>
    <n v="191570.3788173371"/>
    <n v="-2.7887290562968903E-2"/>
  </r>
  <r>
    <d v="2017-11-27T00:00:00"/>
    <n v="12893"/>
    <x v="16"/>
    <d v="2017-11-01T00:00:00"/>
    <n v="0"/>
    <n v="4"/>
    <d v="2017-11-24T00:00:00"/>
    <d v="2017-11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1.31541443821552"/>
    <n v="0.63333333333333297"/>
    <x v="16"/>
    <n v="1.6190085191893999"/>
    <n v="-0.30359408097388002"/>
    <n v="7963.5158476221004"/>
    <x v="17"/>
    <x v="9"/>
    <n v="2017"/>
    <n v="17.242323569489798"/>
    <n v="17.717335738986598"/>
    <n v="0.47501216949674302"/>
    <n v="173656"/>
    <n v="191358.431866942"/>
    <n v="-2.6810586901702502E-2"/>
    <n v="18.617246397296899"/>
    <n v="1.0205590877692099"/>
    <n v="187503.53032985487"/>
    <n v="-6.8027003417533427E-3"/>
  </r>
  <r>
    <d v="2017-11-28T00:00:00"/>
    <n v="7898"/>
    <x v="17"/>
    <d v="2017-11-01T00:00:00"/>
    <n v="1"/>
    <n v="0"/>
    <d v="2017-11-27T00:00:00"/>
    <d v="2017-11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80579719483643697"/>
    <n v="0.63333333333333297"/>
    <x v="17"/>
    <n v="0.219452586226422"/>
    <n v="0.58634460861001403"/>
    <n v="35989.550799146898"/>
    <x v="18"/>
    <x v="9"/>
    <n v="2017"/>
    <n v="17.461776155716201"/>
    <n v="18.523132933823"/>
    <n v="1.0613567781067501"/>
    <n v="181554"/>
    <n v="197547.25803599"/>
    <n v="-5.7298988346011798E-2"/>
    <n v="18.617246397296899"/>
    <n v="1.0205590877692099"/>
    <n v="193567.68305086659"/>
    <n v="-3.791791550730006E-2"/>
  </r>
  <r>
    <d v="2017-11-30T00:00:00"/>
    <n v="4674"/>
    <x v="18"/>
    <d v="2017-11-01T00:00:00"/>
    <n v="3"/>
    <n v="1"/>
    <d v="2017-11-28T00:00:00"/>
    <d v="2017-12-01T00:00:00"/>
    <n v="0"/>
    <n v="1"/>
    <n v="0"/>
    <n v="0"/>
    <n v="0"/>
    <n v="0"/>
    <n v="1"/>
    <n v="1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47686706617694402"/>
    <n v="0.63333333333333297"/>
    <x v="18"/>
    <n v="1.1554702415806499"/>
    <n v="-0.67860317540371196"/>
    <n v="4045.1063400871899"/>
    <x v="29"/>
    <x v="9"/>
    <n v="2017"/>
    <n v="18.617246397296899"/>
    <n v="19"/>
    <n v="0.38275360270304398"/>
    <n v="186228"/>
    <n v="190056.677797084"/>
    <n v="-2.01449264580549E-2"/>
    <n v="18.617246397296899"/>
    <n v="1.0205590877692099"/>
    <n v="186228.00000000067"/>
    <n v="-3.5527136788005009E-15"/>
  </r>
  <r>
    <d v="2017-12-01T00:00:00"/>
    <n v="22763"/>
    <x v="0"/>
    <d v="2017-12-01T00:00:00"/>
    <n v="4"/>
    <n v="3"/>
    <d v="2017-11-30T00:00:00"/>
    <d v="2017-12-04T00:00:00"/>
    <n v="1"/>
    <n v="0"/>
    <n v="0"/>
    <n v="0"/>
    <n v="0"/>
    <n v="0"/>
    <n v="0"/>
    <n v="0"/>
    <n v="1"/>
    <n v="0"/>
    <n v="0"/>
    <n v="0"/>
    <n v="0"/>
    <n v="1"/>
    <n v="0"/>
    <n v="0"/>
    <n v="0"/>
    <d v="2017-12-18T00:00:00"/>
    <d v="2017-12-04T00:00:00"/>
    <d v="2017-12-06T00:00:00"/>
    <d v="2017-12-01T00:00:00"/>
    <d v="2017-12-01T00:00:00"/>
    <n v="0"/>
    <n v="0"/>
    <n v="0"/>
    <n v="1"/>
    <n v="1"/>
    <n v="11519.7"/>
    <x v="3"/>
    <n v="31"/>
    <n v="230394"/>
    <n v="1.9760063196090101"/>
    <n v="0.64516129032257996"/>
    <x v="20"/>
    <n v="1.5496949972412299"/>
    <n v="0.42631132236778302"/>
    <n v="14688.696834230301"/>
    <x v="0"/>
    <x v="10"/>
    <n v="2017"/>
    <n v="1.5496949972412299"/>
    <n v="1.9760063196090101"/>
    <n v="0.42631132236778302"/>
    <n v="22763"/>
    <n v="293773.93668460799"/>
    <n v="-0.215743906351542"/>
    <n v="19.5077670815371"/>
    <n v="1.0252326632979201"/>
    <n v="286543.67657348199"/>
    <n v="-0.19595503640117085"/>
  </r>
  <r>
    <d v="2017-12-04T00:00:00"/>
    <n v="19823"/>
    <x v="1"/>
    <d v="2017-12-01T00:00:00"/>
    <n v="0"/>
    <n v="4"/>
    <d v="2017-12-01T00:00:00"/>
    <d v="2017-12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1"/>
    <n v="0"/>
    <n v="0"/>
    <n v="0"/>
    <n v="11519.7"/>
    <x v="3"/>
    <n v="31"/>
    <n v="230394"/>
    <n v="1.7207913400522501"/>
    <n v="0.64516129032257996"/>
    <x v="0"/>
    <n v="1.87067376221705"/>
    <n v="-0.149882422164792"/>
    <n v="10596.7167554146"/>
    <x v="1"/>
    <x v="10"/>
    <n v="2017"/>
    <n v="3.4203687594582801"/>
    <n v="3.6967976596612702"/>
    <n v="0.27642890020299099"/>
    <n v="42586"/>
    <n v="249014.08587736401"/>
    <n v="-7.4775231335847597E-2"/>
    <n v="19.5077670815371"/>
    <n v="1.0252326632979201"/>
    <n v="242885.43936587826"/>
    <n v="-5.1429346273250132E-2"/>
  </r>
  <r>
    <d v="2017-12-05T00:00:00"/>
    <n v="3150"/>
    <x v="2"/>
    <d v="2017-12-01T00:00:00"/>
    <n v="1"/>
    <n v="0"/>
    <d v="2017-12-04T00:00:00"/>
    <d v="2017-12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27344462095367"/>
    <n v="0.64516129032257996"/>
    <x v="1"/>
    <n v="0.23325592416607099"/>
    <n v="4.0188696787598802E-2"/>
    <n v="13504.480159557599"/>
    <x v="2"/>
    <x v="10"/>
    <n v="2017"/>
    <n v="3.6536246836243498"/>
    <n v="3.97024228061494"/>
    <n v="0.31661759699059"/>
    <n v="45736"/>
    <n v="250359.596074495"/>
    <n v="-7.9747676492314706E-2"/>
    <n v="19.5077670815371"/>
    <n v="1.0252326632979201"/>
    <n v="244197.83434245153"/>
    <n v="-5.6527259464118296E-2"/>
  </r>
  <r>
    <d v="2017-12-06T00:00:00"/>
    <n v="11053"/>
    <x v="3"/>
    <d v="2017-12-01T00:00:00"/>
    <n v="2"/>
    <n v="1"/>
    <d v="2017-12-05T00:00:00"/>
    <d v="2017-12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1"/>
    <n v="0"/>
    <n v="0"/>
    <n v="11519.7"/>
    <x v="3"/>
    <n v="31"/>
    <n v="230394"/>
    <n v="0.95948679219076805"/>
    <n v="0.64516129032257996"/>
    <x v="2"/>
    <n v="0.94403784744799502"/>
    <n v="1.5448944742773699E-2"/>
    <n v="11708.2170273993"/>
    <x v="3"/>
    <x v="10"/>
    <n v="2017"/>
    <n v="4.5976625310723502"/>
    <n v="4.9297290728057099"/>
    <n v="0.33206654173336397"/>
    <n v="56789"/>
    <n v="247034.224961937"/>
    <n v="-6.7359998253285605E-2"/>
    <n v="19.5077670815371"/>
    <n v="1.0252326632979201"/>
    <n v="240954.3060862789"/>
    <n v="-4.3827007111039373E-2"/>
  </r>
  <r>
    <d v="2017-12-07T00:00:00"/>
    <n v="2986"/>
    <x v="4"/>
    <d v="2017-12-01T00:00:00"/>
    <n v="3"/>
    <n v="2"/>
    <d v="2017-12-06T00:00:00"/>
    <d v="2017-12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259208139100844"/>
    <n v="0.64516129032257996"/>
    <x v="3"/>
    <n v="0.36185942371142699"/>
    <n v="-0.102651284610582"/>
    <n v="8251.8232339342103"/>
    <x v="4"/>
    <x v="10"/>
    <n v="2017"/>
    <n v="4.9595219547837699"/>
    <n v="5.18893721190656"/>
    <n v="0.22941525712278199"/>
    <n v="59775"/>
    <n v="241051.45836623601"/>
    <n v="-4.4212378711456397E-2"/>
    <n v="19.5077670815371"/>
    <n v="1.0252326632979201"/>
    <n v="235118.78522367243"/>
    <n v="-2.0095311479164324E-2"/>
  </r>
  <r>
    <d v="2017-12-08T00:00:00"/>
    <n v="7702"/>
    <x v="5"/>
    <d v="2017-12-01T00:00:00"/>
    <n v="4"/>
    <n v="3"/>
    <d v="2017-12-07T00:00:00"/>
    <d v="2017-12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66859380018576797"/>
    <n v="0.64516129032257996"/>
    <x v="4"/>
    <n v="0.72086566554432696"/>
    <n v="-5.2271865358558302E-2"/>
    <n v="10684.3762550186"/>
    <x v="5"/>
    <x v="10"/>
    <n v="2017"/>
    <n v="5.6803876203280996"/>
    <n v="5.8575310120923199"/>
    <n v="0.177143391764222"/>
    <n v="67477"/>
    <n v="237578.85732488899"/>
    <n v="-3.02419895683913E-2"/>
    <n v="19.5077670815371"/>
    <n v="1.0252326632979201"/>
    <n v="231731.65060958688"/>
    <n v="-5.7724122107105647E-3"/>
  </r>
  <r>
    <d v="2017-12-11T00:00:00"/>
    <n v="16063"/>
    <x v="6"/>
    <d v="2017-12-01T00:00:00"/>
    <n v="0"/>
    <n v="4"/>
    <d v="2017-12-08T00:00:00"/>
    <d v="2017-12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3943939512313599"/>
    <n v="0.64516129032257996"/>
    <x v="5"/>
    <n v="1.63281185712905"/>
    <n v="-0.238417905897681"/>
    <n v="9837.6306675303895"/>
    <x v="6"/>
    <x v="10"/>
    <n v="2017"/>
    <n v="7.3131994774571503"/>
    <n v="7.25192496332369"/>
    <n v="-6.1274514133458503E-2"/>
    <n v="83540"/>
    <n v="228463.61638981901"/>
    <n v="8.4494136995833993E-3"/>
    <n v="19.5077670815371"/>
    <n v="1.0252326632979201"/>
    <n v="222840.7507569147"/>
    <n v="3.3895278208449175E-2"/>
  </r>
  <r>
    <d v="2017-12-12T00:00:00"/>
    <n v="2667"/>
    <x v="7"/>
    <d v="2017-12-01T00:00:00"/>
    <n v="1"/>
    <n v="0"/>
    <d v="2017-12-11T00:00:00"/>
    <d v="2017-12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23151644574077401"/>
    <n v="0.64516129032257996"/>
    <x v="6"/>
    <n v="0.23325592416607099"/>
    <n v="-1.73947842529723E-3"/>
    <n v="11433.793201758799"/>
    <x v="7"/>
    <x v="10"/>
    <n v="2017"/>
    <n v="7.5464554016232199"/>
    <n v="7.4834414090644703"/>
    <n v="-6.3013992558756698E-2"/>
    <n v="86207"/>
    <n v="228470.17682356399"/>
    <n v="8.4204564603698098E-3"/>
    <n v="19.5077670815371"/>
    <n v="1.0252326632979201"/>
    <n v="222847.14972758704"/>
    <n v="3.386559030096814E-2"/>
  </r>
  <r>
    <d v="2017-12-13T00:00:00"/>
    <n v="8779"/>
    <x v="8"/>
    <d v="2017-12-01T00:00:00"/>
    <n v="2"/>
    <n v="1"/>
    <d v="2017-12-12T00:00:00"/>
    <d v="2017-12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762085818207071"/>
    <n v="0.64516129032257996"/>
    <x v="7"/>
    <n v="0.81686489588496303"/>
    <n v="-5.4779077677891697E-2"/>
    <n v="10747.1872573115"/>
    <x v="8"/>
    <x v="10"/>
    <n v="2017"/>
    <n v="8.3633202975081904"/>
    <n v="8.2455272272715394"/>
    <n v="-0.11779307023664699"/>
    <n v="94986"/>
    <n v="227149.01886108701"/>
    <n v="1.4285692956910401E-2"/>
    <n v="19.5077670815371"/>
    <n v="1.0252326632979201"/>
    <n v="221558.50763709066"/>
    <n v="3.9878822335189801E-2"/>
  </r>
  <r>
    <d v="2017-12-14T00:00:00"/>
    <n v="3823"/>
    <x v="9"/>
    <d v="2017-12-01T00:00:00"/>
    <n v="3"/>
    <n v="2"/>
    <d v="2017-12-13T00:00:00"/>
    <d v="2017-12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33186628123996198"/>
    <n v="0.64516129032257996"/>
    <x v="8"/>
    <n v="0.36185942371142699"/>
    <n v="-2.9993142471464399E-2"/>
    <n v="10564.876163205099"/>
    <x v="9"/>
    <x v="10"/>
    <n v="2017"/>
    <n v="8.7251797212196092"/>
    <n v="8.5773935085115003"/>
    <n v="-0.14778621270811201"/>
    <n v="98809"/>
    <n v="226491.60970219699"/>
    <n v="1.7229734483028999E-2"/>
    <n v="19.5077670815371"/>
    <n v="1.0252326632979201"/>
    <n v="220917.27839964634"/>
    <n v="4.2897149869871143E-2"/>
  </r>
  <r>
    <d v="2017-12-15T00:00:00"/>
    <n v="15586"/>
    <x v="10"/>
    <d v="2017-12-01T00:00:00"/>
    <n v="4"/>
    <n v="3"/>
    <d v="2017-12-14T00:00:00"/>
    <d v="2017-12-18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3529866229155201"/>
    <n v="0.64516129032257996"/>
    <x v="9"/>
    <n v="1.6284962982478199"/>
    <n v="-0.27550967533229298"/>
    <n v="9570.7924032555293"/>
    <x v="10"/>
    <x v="10"/>
    <n v="2017"/>
    <n v="10.3536760194674"/>
    <n v="9.9303801314270306"/>
    <n v="-0.42329588804040602"/>
    <n v="114395"/>
    <n v="220974.656315128"/>
    <n v="4.2626352912793902E-2"/>
    <n v="19.5077670815371"/>
    <n v="1.0252326632979201"/>
    <n v="215536.10631591466"/>
    <n v="6.8934592621376911E-2"/>
  </r>
  <r>
    <d v="2017-12-18T00:00:00"/>
    <n v="30681"/>
    <x v="11"/>
    <d v="2017-12-01T00:00:00"/>
    <n v="0"/>
    <n v="4"/>
    <d v="2017-12-15T00:00:00"/>
    <d v="2017-12-19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1"/>
    <n v="0"/>
    <n v="0"/>
    <n v="0"/>
    <n v="0"/>
    <n v="11519.7"/>
    <x v="3"/>
    <n v="31"/>
    <n v="230394"/>
    <n v="2.6633506080887499"/>
    <n v="0.64516129032257996"/>
    <x v="10"/>
    <n v="2.5011071116238699"/>
    <n v="0.16224349646487801"/>
    <n v="12266.9676390148"/>
    <x v="19"/>
    <x v="10"/>
    <n v="2017"/>
    <n v="12.854783131091301"/>
    <n v="12.593730739515699"/>
    <n v="-0.26105239157552601"/>
    <n v="145076"/>
    <n v="225715.20424815401"/>
    <n v="2.07287575838359E-2"/>
    <n v="19.5077670815371"/>
    <n v="1.0252326632979201"/>
    <n v="220159.98156173073"/>
    <n v="4.6484462642452318E-2"/>
  </r>
  <r>
    <d v="2017-12-19T00:00:00"/>
    <n v="3364"/>
    <x v="12"/>
    <d v="2017-12-01T00:00:00"/>
    <n v="1"/>
    <n v="0"/>
    <d v="2017-12-18T00:00:00"/>
    <d v="2017-12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29202149361528501"/>
    <n v="0.64516129032257996"/>
    <x v="11"/>
    <n v="0.23325592416607099"/>
    <n v="5.8765569449213399E-2"/>
    <n v="14421.927383095801"/>
    <x v="11"/>
    <x v="10"/>
    <n v="2017"/>
    <n v="13.088039055257299"/>
    <n v="12.885752233131001"/>
    <n v="-0.20228682212631399"/>
    <n v="148440"/>
    <n v="226833.06394990001"/>
    <n v="1.56984876370822E-2"/>
    <n v="19.5077670815371"/>
    <n v="1.0252326632979201"/>
    <n v="221250.32889630785"/>
    <n v="4.1327265587828732E-2"/>
  </r>
  <r>
    <d v="2017-12-20T00:00:00"/>
    <n v="12328"/>
    <x v="13"/>
    <d v="2017-12-01T00:00:00"/>
    <n v="2"/>
    <n v="1"/>
    <d v="2017-12-19T00:00:00"/>
    <d v="2017-12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0701667578148699"/>
    <n v="0.64516129032257996"/>
    <x v="12"/>
    <n v="0.81686489588496203"/>
    <n v="0.25330186192991"/>
    <n v="15091.8469652735"/>
    <x v="12"/>
    <x v="10"/>
    <n v="2017"/>
    <n v="13.9049039511423"/>
    <n v="13.9559189909459"/>
    <n v="5.10150398035982E-2"/>
    <n v="160768"/>
    <n v="231239.281572732"/>
    <n v="-3.6554410954016099E-3"/>
    <n v="19.5077670815371"/>
    <n v="1.0252326632979201"/>
    <n v="225548.10225114488"/>
    <n v="2.1484985688149383E-2"/>
  </r>
  <r>
    <d v="2017-12-21T00:00:00"/>
    <n v="5812"/>
    <x v="14"/>
    <d v="2017-12-01T00:00:00"/>
    <n v="3"/>
    <n v="2"/>
    <d v="2017-12-20T00:00:00"/>
    <d v="2017-12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50452702761356605"/>
    <n v="0.64516129032257996"/>
    <x v="13"/>
    <n v="0.36185942371142699"/>
    <n v="0.14266760390213801"/>
    <n v="16061.485812332699"/>
    <x v="13"/>
    <x v="10"/>
    <n v="2017"/>
    <n v="14.266763374853699"/>
    <n v="14.4604460185595"/>
    <n v="0.19368264370573601"/>
    <n v="166580"/>
    <n v="233521.78153260599"/>
    <n v="-1.3393960563675001E-2"/>
    <n v="19.5077670815371"/>
    <n v="1.0252326632979201"/>
    <n v="227774.42613018811"/>
    <n v="1.1500737437110775E-2"/>
  </r>
  <r>
    <d v="2017-12-22T00:00:00"/>
    <n v="10489"/>
    <x v="15"/>
    <d v="2017-12-01T00:00:00"/>
    <n v="4"/>
    <n v="3"/>
    <d v="2017-12-21T00:00:00"/>
    <d v="2017-12-26T00:00:00"/>
    <n v="0"/>
    <n v="0"/>
    <n v="0"/>
    <n v="0"/>
    <n v="0"/>
    <n v="0"/>
    <n v="0"/>
    <n v="0"/>
    <n v="1"/>
    <n v="0"/>
    <n v="0"/>
    <n v="0"/>
    <n v="1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91052718386763498"/>
    <n v="0.64516129032257996"/>
    <x v="14"/>
    <n v="0.98961553205105002"/>
    <n v="-7.9088348183415397E-2"/>
    <n v="10599.065657610199"/>
    <x v="14"/>
    <x v="10"/>
    <n v="2017"/>
    <n v="15.2563789069048"/>
    <n v="15.3709732024271"/>
    <n v="0.11459429552231901"/>
    <n v="177069"/>
    <n v="232124.544206044"/>
    <n v="-7.4552400822755997E-3"/>
    <n v="19.5077670815371"/>
    <n v="1.0252326632979201"/>
    <n v="226411.57711397723"/>
    <n v="1.7589307652841502E-2"/>
  </r>
  <r>
    <d v="2017-12-26T00:00:00"/>
    <n v="20086"/>
    <x v="16"/>
    <d v="2017-12-01T00:00:00"/>
    <n v="1"/>
    <n v="4"/>
    <d v="2017-12-22T00:00:00"/>
    <d v="2017-12-27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7436217957064799"/>
    <n v="0.64516129032257996"/>
    <x v="15"/>
    <n v="1.63281185712905"/>
    <n v="0.110809938577434"/>
    <n v="12301.478527548699"/>
    <x v="16"/>
    <x v="10"/>
    <n v="2017"/>
    <n v="16.889190764033799"/>
    <n v="17.114594998133601"/>
    <n v="0.22540423409975499"/>
    <n v="197155"/>
    <n v="233468.85325002999"/>
    <n v="-1.31702931985442E-2"/>
    <n v="19.5077670815371"/>
    <n v="1.0252326632979201"/>
    <n v="227722.80049976191"/>
    <n v="1.173004852555759E-2"/>
  </r>
  <r>
    <d v="2017-12-27T00:00:00"/>
    <n v="5177"/>
    <x v="17"/>
    <d v="2017-12-01T00:00:00"/>
    <n v="2"/>
    <n v="1"/>
    <d v="2017-12-26T00:00:00"/>
    <d v="2017-12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44940406434195301"/>
    <n v="0.64516129032257996"/>
    <x v="16"/>
    <n v="0.81686489588496303"/>
    <n v="-0.36746083154300901"/>
    <n v="6337.6453390023798"/>
    <x v="17"/>
    <x v="10"/>
    <n v="2017"/>
    <n v="17.7060556599188"/>
    <n v="17.563999062475499"/>
    <n v="-0.142056597443254"/>
    <n v="202332"/>
    <n v="228545.53705941199"/>
    <n v="8.0879415296000092E-3"/>
    <n v="19.5077670815371"/>
    <n v="1.0252326632979201"/>
    <n v="222920.65522399414"/>
    <n v="3.3524685132907628E-2"/>
  </r>
  <r>
    <d v="2017-12-28T00:00:00"/>
    <n v="11617"/>
    <x v="18"/>
    <d v="2017-12-01T00:00:00"/>
    <n v="3"/>
    <n v="2"/>
    <d v="2017-12-27T00:00:00"/>
    <d v="2017-12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0084464005139"/>
    <n v="0.64516129032257996"/>
    <x v="17"/>
    <n v="0.36185942371142699"/>
    <n v="0.64658697680247401"/>
    <n v="32103.627095985801"/>
    <x v="18"/>
    <x v="10"/>
    <n v="2017"/>
    <n v="18.067915083630201"/>
    <n v="18.5724454629894"/>
    <n v="0.50453037935921996"/>
    <n v="213949"/>
    <n v="236827.54652067201"/>
    <n v="-2.7165532959277199E-2"/>
    <n v="19.5077670815371"/>
    <n v="1.0252326632979201"/>
    <n v="230998.83080086161"/>
    <n v="-2.6183284078308278E-3"/>
  </r>
  <r>
    <d v="2017-12-29T00:00:00"/>
    <n v="16445"/>
    <x v="19"/>
    <d v="2017-12-01T00:00:00"/>
    <n v="4"/>
    <n v="3"/>
    <d v="2017-12-28T00:00:00"/>
    <d v="2018-01-02T00:00:00"/>
    <n v="0"/>
    <n v="1"/>
    <n v="0"/>
    <n v="1"/>
    <n v="0"/>
    <n v="0"/>
    <n v="0"/>
    <n v="0"/>
    <n v="1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42755453701051"/>
    <n v="0.64516129032257996"/>
    <x v="18"/>
    <n v="1.43985199790688"/>
    <n v="-1.22974608963711E-2"/>
    <n v="11421.3127626354"/>
    <x v="20"/>
    <x v="10"/>
    <n v="2017"/>
    <n v="19.5077670815371"/>
    <n v="20"/>
    <n v="0.49223291846285"/>
    <n v="230394"/>
    <n v="236207.454227863"/>
    <n v="-2.4611645923142401E-2"/>
    <n v="19.5077670815371"/>
    <n v="1.0252326632979201"/>
    <n v="230394.00000000259"/>
    <n v="-1.1213252548714081E-14"/>
  </r>
  <r>
    <d v="2018-01-02T00:00:00"/>
    <n v="46295"/>
    <x v="0"/>
    <d v="2018-01-01T00:00:00"/>
    <n v="1"/>
    <n v="4"/>
    <d v="2017-12-29T00:00:00"/>
    <d v="2018-01-03T00:00:00"/>
    <n v="1"/>
    <n v="0"/>
    <n v="1"/>
    <n v="0"/>
    <n v="1"/>
    <n v="1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1"/>
    <n v="0"/>
    <n v="0"/>
    <n v="0"/>
    <n v="11304.9523809523"/>
    <x v="1"/>
    <n v="31"/>
    <n v="237404"/>
    <n v="4.09510791730552"/>
    <n v="0.67741935483870896"/>
    <x v="19"/>
    <n v="3.7451509061535799"/>
    <n v="0.349957011151937"/>
    <n v="12361.317650494"/>
    <x v="21"/>
    <x v="11"/>
    <n v="2018"/>
    <n v="3.7451509061535799"/>
    <n v="4.09510791730552"/>
    <n v="0.349957011151937"/>
    <n v="46295"/>
    <n v="259587.67066037399"/>
    <n v="-8.5457335488780206E-2"/>
    <n v="21.9615281914989"/>
    <n v="0.95621761003539196"/>
    <n v="271473.42606539832"/>
    <n v="-0.12549819906568294"/>
  </r>
  <r>
    <d v="2018-01-03T00:00:00"/>
    <n v="8097"/>
    <x v="1"/>
    <d v="2018-01-01T00:00:00"/>
    <n v="2"/>
    <n v="1"/>
    <d v="2018-01-02T00:00:00"/>
    <d v="2018-01-04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1"/>
    <n v="0"/>
    <n v="1"/>
    <n v="11304.9523809523"/>
    <x v="1"/>
    <n v="31"/>
    <n v="237404"/>
    <n v="0.71623477279237002"/>
    <n v="0.67741935483870896"/>
    <x v="20"/>
    <n v="1.2195452196441201"/>
    <n v="-0.50331044685175796"/>
    <n v="6639.3602054073499"/>
    <x v="22"/>
    <x v="11"/>
    <n v="2018"/>
    <n v="4.96469612579771"/>
    <n v="4.8113426900978897"/>
    <n v="-0.15335343569982099"/>
    <n v="54392"/>
    <n v="230070.878671646"/>
    <n v="3.18733138704572E-2"/>
    <n v="21.9615281914989"/>
    <n v="0.95621761003539196"/>
    <n v="240605.14704715731"/>
    <n v="-1.3304565951491876E-2"/>
  </r>
  <r>
    <d v="2018-01-04T00:00:00"/>
    <n v="11473"/>
    <x v="2"/>
    <d v="2018-01-01T00:00:00"/>
    <n v="3"/>
    <n v="2"/>
    <d v="2018-01-03T00:00:00"/>
    <d v="2018-01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1.01486495594008"/>
    <n v="0.67741935483870896"/>
    <x v="0"/>
    <n v="0.39950489081956098"/>
    <n v="0.61536006512052299"/>
    <n v="28718.046421068299"/>
    <x v="1"/>
    <x v="11"/>
    <n v="2018"/>
    <n v="5.3642010166172698"/>
    <n v="5.8262076460379699"/>
    <n v="0.46200662942070098"/>
    <n v="65865"/>
    <n v="257851.07525150801"/>
    <n v="-7.9298002661282202E-2"/>
    <n v="21.9615281914989"/>
    <n v="0.95621761003539196"/>
    <n v="269657.31706401554"/>
    <n v="-0.11960853654996029"/>
  </r>
  <r>
    <d v="2018-01-05T00:00:00"/>
    <n v="6913"/>
    <x v="3"/>
    <d v="2018-01-01T00:00:00"/>
    <n v="4"/>
    <n v="3"/>
    <d v="2018-01-04T00:00:00"/>
    <d v="2018-01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1"/>
    <n v="0"/>
    <n v="11304.9523809523"/>
    <x v="1"/>
    <n v="31"/>
    <n v="237404"/>
    <n v="0.61150191235193996"/>
    <n v="0.67741935483870896"/>
    <x v="1"/>
    <n v="0.86887687563176297"/>
    <n v="-0.25737496327982301"/>
    <n v="7956.2481104972703"/>
    <x v="2"/>
    <x v="11"/>
    <n v="2018"/>
    <n v="6.23307789224903"/>
    <n v="6.4377095583899102"/>
    <n v="0.20463166614087799"/>
    <n v="72778"/>
    <n v="245197.962614989"/>
    <n v="-3.1786408548704001E-2"/>
    <n v="21.9615281914989"/>
    <n v="0.95621761003539196"/>
    <n v="256424.85564129578"/>
    <n v="-7.4177113578659526E-2"/>
  </r>
  <r>
    <d v="2018-01-08T00:00:00"/>
    <n v="15684"/>
    <x v="4"/>
    <d v="2018-01-01T00:00:00"/>
    <n v="0"/>
    <n v="4"/>
    <d v="2018-01-05T00:00:00"/>
    <d v="2018-01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1.3873565736044799"/>
    <n v="0.67741935483870896"/>
    <x v="2"/>
    <n v="1.6704573242371801"/>
    <n v="-0.28310075063269602"/>
    <n v="9389.0456059163898"/>
    <x v="5"/>
    <x v="11"/>
    <n v="2018"/>
    <n v="7.9035352164862198"/>
    <n v="7.8250661319943999"/>
    <n v="-7.8469084491818095E-2"/>
    <n v="88462"/>
    <n v="235046.96937706499"/>
    <n v="1.0027913268487201E-2"/>
    <n v="21.9615281914989"/>
    <n v="0.95621761003539196"/>
    <n v="245809.07830003928"/>
    <n v="-3.4193522705373347E-2"/>
  </r>
  <r>
    <d v="2018-01-09T00:00:00"/>
    <n v="2343"/>
    <x v="5"/>
    <d v="2018-01-01T00:00:00"/>
    <n v="1"/>
    <n v="0"/>
    <d v="2018-01-08T00:00:00"/>
    <d v="2018-01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20725430068574999"/>
    <n v="0.67741935483870896"/>
    <x v="3"/>
    <n v="0.27090139127420598"/>
    <n v="-6.3647090588455593E-2"/>
    <n v="8648.9035326821704"/>
    <x v="23"/>
    <x v="11"/>
    <n v="2018"/>
    <n v="8.1744366077604305"/>
    <n v="8.0323204326801498"/>
    <n v="-0.14211617508027299"/>
    <n v="90805"/>
    <n v="233276.627063163"/>
    <n v="1.7693041042294799E-2"/>
    <n v="21.9615281914989"/>
    <n v="0.95621761003539196"/>
    <n v="243957.67722216411"/>
    <n v="-2.6863992544886806E-2"/>
  </r>
  <r>
    <d v="2018-01-10T00:00:00"/>
    <n v="7929"/>
    <x v="6"/>
    <d v="2018-01-01T00:00:00"/>
    <n v="2"/>
    <n v="1"/>
    <d v="2018-01-09T00:00:00"/>
    <d v="2018-01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70137402908122803"/>
    <n v="0.67741935483870896"/>
    <x v="4"/>
    <n v="0.85451036299309702"/>
    <n v="-0.15313633391186901"/>
    <n v="9278.9980594583394"/>
    <x v="24"/>
    <x v="11"/>
    <n v="2018"/>
    <n v="9.0289469707535197"/>
    <n v="8.7336944617613792"/>
    <n v="-0.295252508992144"/>
    <n v="98734"/>
    <n v="229640.73293554399"/>
    <n v="3.3806141293909901E-2"/>
    <n v="21.9615281914989"/>
    <n v="0.95621761003539196"/>
    <n v="240155.30620383014"/>
    <n v="-1.1456362332027736E-2"/>
  </r>
  <r>
    <d v="2018-01-11T00:00:00"/>
    <n v="3447"/>
    <x v="7"/>
    <d v="2018-01-01T00:00:00"/>
    <n v="3"/>
    <n v="2"/>
    <d v="2018-01-10T00:00:00"/>
    <d v="2018-01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30491061650182799"/>
    <n v="0.67741935483870896"/>
    <x v="5"/>
    <n v="0.39950489081956198"/>
    <n v="-9.4594274317733804E-2"/>
    <n v="8628.1797274838591"/>
    <x v="6"/>
    <x v="11"/>
    <n v="2018"/>
    <n v="9.4284518615730892"/>
    <n v="9.0386050782632097"/>
    <n v="-0.38984678330987599"/>
    <n v="102181"/>
    <n v="227587.84066613199"/>
    <n v="4.3131299568272198E-2"/>
    <n v="21.9615281914989"/>
    <n v="0.95621761003539196"/>
    <n v="238008.41803960217"/>
    <n v="-2.539481773714436E-3"/>
  </r>
  <r>
    <d v="2018-01-12T00:00:00"/>
    <n v="9434"/>
    <x v="8"/>
    <d v="2018-01-01T00:00:00"/>
    <n v="4"/>
    <n v="3"/>
    <d v="2018-01-11T00:00:00"/>
    <d v="2018-01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1"/>
    <n v="0"/>
    <n v="0"/>
    <n v="0"/>
    <n v="0"/>
    <n v="11304.9523809523"/>
    <x v="1"/>
    <n v="31"/>
    <n v="237404"/>
    <n v="0.83450152482687701"/>
    <n v="0.67741935483870896"/>
    <x v="6"/>
    <n v="0.86370687730075302"/>
    <n v="-2.92053524738763E-2"/>
    <n v="10922.687138353"/>
    <x v="7"/>
    <x v="11"/>
    <n v="2018"/>
    <n v="10.2921587388738"/>
    <n v="9.8731066030900898"/>
    <n v="-0.419052135783752"/>
    <n v="111615"/>
    <n v="227737.93714888499"/>
    <n v="4.2443797340605501E-2"/>
    <n v="21.9615281914989"/>
    <n v="0.95621761003539196"/>
    <n v="238165.38699852739"/>
    <n v="-3.1968835107517579E-3"/>
  </r>
  <r>
    <d v="2018-01-16T00:00:00"/>
    <n v="32098"/>
    <x v="9"/>
    <d v="2018-01-01T00:00:00"/>
    <n v="1"/>
    <n v="4"/>
    <d v="2018-01-12T00:00:00"/>
    <d v="2018-01-17T00:00:00"/>
    <n v="0"/>
    <n v="0"/>
    <n v="0"/>
    <n v="0"/>
    <n v="1"/>
    <n v="1"/>
    <n v="0"/>
    <n v="0"/>
    <n v="0"/>
    <n v="1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1"/>
    <n v="0"/>
    <n v="0"/>
    <n v="0"/>
    <n v="0"/>
    <n v="11304.9523809523"/>
    <x v="1"/>
    <n v="31"/>
    <n v="237404"/>
    <n v="2.8392866169061999"/>
    <n v="0.67741935483870896"/>
    <x v="7"/>
    <n v="2.5387525787320002"/>
    <n v="0.300534038174194"/>
    <n v="12643.2170936608"/>
    <x v="25"/>
    <x v="11"/>
    <n v="2018"/>
    <n v="12.8309113176058"/>
    <n v="12.7123932199962"/>
    <n v="-0.118518097609559"/>
    <n v="143713"/>
    <n v="235211.118313857"/>
    <n v="9.3230358405789193E-3"/>
    <n v="21.9615281914989"/>
    <n v="0.95621761003539196"/>
    <n v="245980.74313351378"/>
    <n v="-3.4867538914859164E-2"/>
  </r>
  <r>
    <d v="2018-01-17T00:00:00"/>
    <n v="5571"/>
    <x v="10"/>
    <d v="2018-01-01T00:00:00"/>
    <n v="2"/>
    <n v="1"/>
    <d v="2018-01-16T00:00:00"/>
    <d v="2018-01-18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49279287627841101"/>
    <n v="0.67741935483870896"/>
    <x v="8"/>
    <n v="0.99904148585006003"/>
    <n v="-0.50624860957164897"/>
    <n v="5576.3450055927997"/>
    <x v="26"/>
    <x v="11"/>
    <n v="2018"/>
    <n v="13.8299528034559"/>
    <n v="13.2051860962747"/>
    <n v="-0.62476670718120797"/>
    <n v="149284"/>
    <n v="226679.29851623299"/>
    <n v="4.7312222836258098E-2"/>
    <n v="21.9615281914989"/>
    <n v="0.95621761003539196"/>
    <n v="237058.27641873644"/>
    <n v="1.458390681339905E-3"/>
  </r>
  <r>
    <d v="2018-01-18T00:00:00"/>
    <n v="8676"/>
    <x v="11"/>
    <d v="2018-01-01T00:00:00"/>
    <n v="3"/>
    <n v="2"/>
    <d v="2018-01-17T00:00:00"/>
    <d v="2018-01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767451264511128"/>
    <n v="0.67741935483870896"/>
    <x v="9"/>
    <n v="0.39950489081956198"/>
    <n v="0.36794637369156602"/>
    <n v="21716.880567348398"/>
    <x v="19"/>
    <x v="11"/>
    <n v="2018"/>
    <n v="14.2294576942754"/>
    <n v="13.9726373607858"/>
    <n v="-0.25682033348964201"/>
    <n v="157960"/>
    <n v="233119.214468341"/>
    <n v="1.8380233227150499E-2"/>
    <n v="21.9615281914989"/>
    <n v="0.95621761003539196"/>
    <n v="243793.05716793344"/>
    <n v="-2.6206887276254198E-2"/>
  </r>
  <r>
    <d v="2018-01-19T00:00:00"/>
    <n v="7254"/>
    <x v="12"/>
    <d v="2018-01-01T00:00:00"/>
    <n v="4"/>
    <n v="3"/>
    <d v="2018-01-18T00:00:00"/>
    <d v="2018-01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64166568381324596"/>
    <n v="0.67741935483870896"/>
    <x v="10"/>
    <n v="0.75851113265246095"/>
    <n v="-0.11684544883921399"/>
    <n v="9563.47202793617"/>
    <x v="11"/>
    <x v="11"/>
    <n v="2018"/>
    <n v="14.987968826927901"/>
    <n v="14.614303044599"/>
    <n v="-0.373665782328856"/>
    <n v="165214"/>
    <n v="231485.26928923"/>
    <n v="2.55684982847641E-2"/>
    <n v="21.9615281914989"/>
    <n v="0.95621761003539196"/>
    <n v="242084.29844819824"/>
    <n v="-1.9333341642559065E-2"/>
  </r>
  <r>
    <d v="2018-01-22T00:00:00"/>
    <n v="16677"/>
    <x v="13"/>
    <d v="2018-01-01T00:00:00"/>
    <n v="0"/>
    <n v="4"/>
    <d v="2018-01-19T00:00:00"/>
    <d v="2018-01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1.4751941837542699"/>
    <n v="0.67741935483870896"/>
    <x v="11"/>
    <n v="1.6704573242371801"/>
    <n v="-0.19526314048290899"/>
    <n v="9983.49359665058"/>
    <x v="14"/>
    <x v="11"/>
    <n v="2018"/>
    <n v="16.658426151165099"/>
    <n v="16.089497228353299"/>
    <n v="-0.56892892281176399"/>
    <n v="181891"/>
    <n v="229296.03104989801"/>
    <n v="3.5360267305878303E-2"/>
    <n v="21.9615281914989"/>
    <n v="0.95621761003539196"/>
    <n v="239794.82143338909"/>
    <n v="-9.9702796711697017E-3"/>
  </r>
  <r>
    <d v="2018-01-23T00:00:00"/>
    <n v="2920"/>
    <x v="14"/>
    <d v="2018-01-01T00:00:00"/>
    <n v="1"/>
    <n v="0"/>
    <d v="2018-01-22T00:00:00"/>
    <d v="2018-01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25829387878889898"/>
    <n v="0.67741935483870896"/>
    <x v="12"/>
    <n v="0.27090139127420598"/>
    <n v="-1.2607512485306499E-2"/>
    <n v="10778.829840133099"/>
    <x v="27"/>
    <x v="11"/>
    <n v="2018"/>
    <n v="16.929327542439299"/>
    <n v="16.3477911071422"/>
    <n v="-0.58153643529707399"/>
    <n v="184811"/>
    <n v="229248.975794864"/>
    <n v="3.55727835941703E-2"/>
    <n v="21.9615281914989"/>
    <n v="0.95621761003539196"/>
    <n v="239745.61165672264"/>
    <n v="-9.7670678538861466E-3"/>
  </r>
  <r>
    <d v="2018-01-24T00:00:00"/>
    <n v="9833"/>
    <x v="15"/>
    <d v="2018-01-01T00:00:00"/>
    <n v="2"/>
    <n v="1"/>
    <d v="2018-01-23T00:00:00"/>
    <d v="2018-01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86979579114084005"/>
    <n v="0.67741935483870896"/>
    <x v="13"/>
    <n v="0.85451036299309702"/>
    <n v="1.5285428147742201E-2"/>
    <n v="11507.1746649834"/>
    <x v="28"/>
    <x v="11"/>
    <n v="2018"/>
    <n v="17.783837905432399"/>
    <n v="17.217586898282999"/>
    <n v="-0.56625100714932897"/>
    <n v="194644"/>
    <n v="229844.874977823"/>
    <n v="3.2887942456430702E-2"/>
    <n v="21.9615281914989"/>
    <n v="0.95621761003539196"/>
    <n v="240368.79530938261"/>
    <n v="-1.2334360229939834E-2"/>
  </r>
  <r>
    <d v="2018-01-25T00:00:00"/>
    <n v="2427"/>
    <x v="16"/>
    <d v="2018-01-01T00:00:00"/>
    <n v="3"/>
    <n v="2"/>
    <d v="2018-01-24T00:00:00"/>
    <d v="2018-01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21468467254132101"/>
    <n v="0.67741935483870896"/>
    <x v="14"/>
    <n v="0.39950489081956098"/>
    <n v="-0.184820218278239"/>
    <n v="6075.0194948080498"/>
    <x v="15"/>
    <x v="11"/>
    <n v="2018"/>
    <n v="18.1833427962519"/>
    <n v="17.432271570824401"/>
    <n v="-0.75107122542757299"/>
    <n v="197071"/>
    <n v="227597.92005092901"/>
    <n v="4.3085103532037802E-2"/>
    <n v="21.9615281914989"/>
    <n v="0.95621761003539196"/>
    <n v="238018.95892976326"/>
    <n v="-2.5836552370802623E-3"/>
  </r>
  <r>
    <d v="2018-01-26T00:00:00"/>
    <n v="8317"/>
    <x v="17"/>
    <d v="2018-01-01T00:00:00"/>
    <n v="4"/>
    <n v="3"/>
    <d v="2018-01-25T00:00:00"/>
    <d v="2018-01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73569527050934203"/>
    <n v="0.67741935483870896"/>
    <x v="15"/>
    <n v="0.75851113265246095"/>
    <n v="-2.2815862143118801E-2"/>
    <n v="10964.9016895981"/>
    <x v="16"/>
    <x v="11"/>
    <n v="2018"/>
    <n v="18.941853928904401"/>
    <n v="18.167966841333701"/>
    <n v="-0.77388708757069202"/>
    <n v="205388"/>
    <n v="227704.63842603701"/>
    <n v="4.2596240643175902E-2"/>
    <n v="21.9615281914989"/>
    <n v="0.95621761003539196"/>
    <n v="238130.56362516675"/>
    <n v="-3.0511145403007145E-3"/>
  </r>
  <r>
    <d v="2018-01-29T00:00:00"/>
    <n v="18294"/>
    <x v="18"/>
    <d v="2018-01-01T00:00:00"/>
    <n v="0"/>
    <n v="4"/>
    <d v="2018-01-26T00:00:00"/>
    <d v="2018-01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1.6182288419740101"/>
    <n v="0.67741935483870896"/>
    <x v="16"/>
    <n v="1.6704573242371801"/>
    <n v="-5.22284822631661E-2"/>
    <n v="10951.4919863959"/>
    <x v="20"/>
    <x v="11"/>
    <n v="2018"/>
    <n v="20.612311253141598"/>
    <n v="19.7861956833077"/>
    <n v="-0.82611556983385603"/>
    <n v="223682"/>
    <n v="227889.14558448899"/>
    <n v="4.1752117640825301E-2"/>
    <n v="21.9615281914989"/>
    <n v="0.95621761003539196"/>
    <n v="238323.51882335122"/>
    <n v="-3.8582798201832746E-3"/>
  </r>
  <r>
    <d v="2018-01-30T00:00:00"/>
    <n v="2860"/>
    <x v="19"/>
    <d v="2018-01-01T00:00:00"/>
    <n v="1"/>
    <n v="0"/>
    <d v="2018-01-29T00:00:00"/>
    <d v="2018-01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25298647032063398"/>
    <n v="0.67741935483870896"/>
    <x v="17"/>
    <n v="0.27090139127420598"/>
    <n v="-1.7914920953571601E-2"/>
    <n v="10557.3470351988"/>
    <x v="29"/>
    <x v="11"/>
    <n v="2018"/>
    <n v="20.883212644415799"/>
    <n v="20.039182153628399"/>
    <n v="-0.84403049078742798"/>
    <n v="226542"/>
    <n v="227808.91431817701"/>
    <n v="4.2119008865568901E-2"/>
    <n v="21.9615281914989"/>
    <n v="0.95621761003539196"/>
    <n v="238239.61400349627"/>
    <n v="-3.5074519701161488E-3"/>
  </r>
  <r>
    <d v="2018-01-31T00:00:00"/>
    <n v="10862"/>
    <x v="20"/>
    <d v="2018-01-01T00:00:00"/>
    <n v="2"/>
    <n v="1"/>
    <d v="2018-01-30T00:00:00"/>
    <d v="2018-02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96081784637158596"/>
    <n v="0.67741935483870896"/>
    <x v="18"/>
    <n v="1.0783155470830801"/>
    <n v="-0.117497700711499"/>
    <n v="10073.1182346229"/>
    <x v="30"/>
    <x v="11"/>
    <n v="2018"/>
    <n v="21.9615281914989"/>
    <n v="21"/>
    <n v="-0.96152819149892399"/>
    <n v="237404"/>
    <n v="227009.885492842"/>
    <n v="4.5787056738044001E-2"/>
    <n v="21.9615281914989"/>
    <n v="0.95621761003539196"/>
    <n v="237404.00000000044"/>
    <n v="-1.8873791418627661E-15"/>
  </r>
  <r>
    <d v="2018-02-01T00:00:00"/>
    <n v="20516"/>
    <x v="0"/>
    <d v="2018-02-01T00:00:00"/>
    <n v="3"/>
    <n v="2"/>
    <d v="2018-01-31T00:00:00"/>
    <d v="2018-02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1.94236739168348"/>
    <n v="0.67857142857142805"/>
    <x v="0"/>
    <n v="2.0267394160243599"/>
    <n v="-8.4372024340878496E-2"/>
    <n v="10122.662952025599"/>
    <x v="0"/>
    <x v="0"/>
    <n v="2018"/>
    <n v="2.0267394160243599"/>
    <n v="1.94236739168348"/>
    <n v="-8.4372024340878496E-2"/>
    <n v="20516"/>
    <n v="192330.596088488"/>
    <n v="4.3437726921348098E-2"/>
    <n v="19.013302104983701"/>
    <n v="0.99930037902357705"/>
    <n v="192465.248813791"/>
    <n v="4.2707716000001561E-2"/>
  </r>
  <r>
    <d v="2018-02-02T00:00:00"/>
    <n v="11940"/>
    <x v="1"/>
    <d v="2018-02-01T00:00:00"/>
    <n v="4"/>
    <n v="3"/>
    <d v="2018-02-01T00:00:00"/>
    <d v="2018-02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1"/>
    <n v="1"/>
    <n v="10562.368421052601"/>
    <x v="0"/>
    <n v="28"/>
    <n v="200685"/>
    <n v="1.1304282831302701"/>
    <n v="0.67857142857142805"/>
    <x v="1"/>
    <n v="1.1080832616879099"/>
    <n v="2.2345021442367601E-2"/>
    <n v="10775.3635605073"/>
    <x v="21"/>
    <x v="0"/>
    <n v="2018"/>
    <n v="3.1348226777122701"/>
    <n v="3.0727956748137601"/>
    <n v="-6.2027002898510798E-2"/>
    <n v="32456"/>
    <n v="196714.156875382"/>
    <n v="2.0185853360480802E-2"/>
    <n v="19.013302104983701"/>
    <n v="0.99930037902357705"/>
    <n v="196851.87857888514"/>
    <n v="1.9472109937618942E-2"/>
  </r>
  <r>
    <d v="2018-02-05T00:00:00"/>
    <n v="14625"/>
    <x v="2"/>
    <d v="2018-02-01T00:00:00"/>
    <n v="0"/>
    <n v="4"/>
    <d v="2018-02-02T00:00:00"/>
    <d v="2018-02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1"/>
    <n v="0"/>
    <n v="0"/>
    <n v="0"/>
    <n v="10562.368421052601"/>
    <x v="0"/>
    <n v="28"/>
    <n v="200685"/>
    <n v="1.38463263323118"/>
    <n v="0.67857142857142805"/>
    <x v="2"/>
    <n v="1.6718018052053301"/>
    <n v="-0.28716917197414898"/>
    <n v="8748.0465414402006"/>
    <x v="2"/>
    <x v="0"/>
    <n v="2018"/>
    <n v="4.8066244829176004"/>
    <n v="4.4574283080449399"/>
    <n v="-0.34919617487266003"/>
    <n v="47081"/>
    <n v="186105.44742555299"/>
    <n v="7.8340278461106694E-2"/>
    <n v="19.013302104983701"/>
    <n v="0.99930037902357705"/>
    <n v="186235.74185711649"/>
    <n v="7.7585848982572037E-2"/>
  </r>
  <r>
    <d v="2018-02-06T00:00:00"/>
    <n v="2687"/>
    <x v="3"/>
    <d v="2018-02-01T00:00:00"/>
    <n v="1"/>
    <n v="0"/>
    <d v="2018-02-05T00:00:00"/>
    <d v="2018-02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25439370157211499"/>
    <n v="0.67857142857142805"/>
    <x v="3"/>
    <n v="0.27224587224235403"/>
    <n v="-1.7852170670238601E-2"/>
    <n v="9869.7547840432399"/>
    <x v="3"/>
    <x v="0"/>
    <n v="2018"/>
    <n v="5.0788703551599603"/>
    <n v="4.7118220096170598"/>
    <n v="-0.367048345542898"/>
    <n v="49768"/>
    <n v="186181.558865606"/>
    <n v="7.7899450529696296E-2"/>
    <n v="19.013302104983701"/>
    <n v="0.99930037902357705"/>
    <n v="186311.90658361017"/>
    <n v="7.7145329463630841E-2"/>
  </r>
  <r>
    <d v="2018-02-07T00:00:00"/>
    <n v="10339"/>
    <x v="4"/>
    <d v="2018-02-01T00:00:00"/>
    <n v="2"/>
    <n v="1"/>
    <d v="2018-02-06T00:00:00"/>
    <d v="2018-02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1"/>
    <n v="0"/>
    <n v="0"/>
    <n v="10562.368421052601"/>
    <x v="0"/>
    <n v="28"/>
    <n v="200685"/>
    <n v="0.97885243042579095"/>
    <n v="0.67857142857142805"/>
    <x v="4"/>
    <n v="0.98302779552427699"/>
    <n v="-4.1753650984858804E-3"/>
    <n v="10517.5052496719"/>
    <x v="4"/>
    <x v="0"/>
    <n v="2018"/>
    <n v="6.0618981506842298"/>
    <n v="5.6906744400428497"/>
    <n v="-0.37122371064138499"/>
    <n v="60107"/>
    <n v="188395.28009408899"/>
    <n v="6.5233693220831904E-2"/>
    <n v="19.013302104983701"/>
    <n v="0.99930037902357705"/>
    <n v="188527.17766220801"/>
    <n v="6.4488433384260802E-2"/>
  </r>
  <r>
    <d v="2018-02-08T00:00:00"/>
    <n v="2650"/>
    <x v="5"/>
    <d v="2018-02-01T00:00:00"/>
    <n v="3"/>
    <n v="2"/>
    <d v="2018-02-07T00:00:00"/>
    <d v="2018-02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25089069935470998"/>
    <n v="0.67857142857142805"/>
    <x v="5"/>
    <n v="0.40084937178770902"/>
    <n v="-0.14995867243299901"/>
    <n v="6610.9620882814897"/>
    <x v="5"/>
    <x v="0"/>
    <n v="2018"/>
    <n v="6.4627475224719397"/>
    <n v="5.9415651393975599"/>
    <n v="-0.52118238307438403"/>
    <n v="62757"/>
    <n v="184500.94110189201"/>
    <n v="8.77180289783423E-2"/>
    <n v="19.013302104983701"/>
    <n v="0.99930037902357705"/>
    <n v="184630.11220126829"/>
    <n v="8.6957038628834304E-2"/>
  </r>
  <r>
    <d v="2018-02-09T00:00:00"/>
    <n v="7838"/>
    <x v="6"/>
    <d v="2018-02-01T00:00:00"/>
    <n v="4"/>
    <n v="3"/>
    <d v="2018-02-08T00:00:00"/>
    <d v="2018-02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74206841567630799"/>
    <n v="0.67857142857142805"/>
    <x v="6"/>
    <n v="0.75985561362060905"/>
    <n v="-1.7787197944300601E-2"/>
    <n v="10315.1175822114"/>
    <x v="23"/>
    <x v="0"/>
    <n v="2018"/>
    <n v="7.22260313609255"/>
    <n v="6.6836335550738699"/>
    <n v="-0.53896958101868497"/>
    <n v="70595"/>
    <n v="185709.35917789399"/>
    <n v="8.0640205148519301E-2"/>
    <n v="19.013302104983701"/>
    <n v="0.99930037902357705"/>
    <n v="185839.37630380222"/>
    <n v="7.9884166593030326E-2"/>
  </r>
  <r>
    <d v="2018-02-12T00:00:00"/>
    <n v="17687"/>
    <x v="7"/>
    <d v="2018-02-01T00:00:00"/>
    <n v="0"/>
    <n v="4"/>
    <d v="2018-02-09T00:00:00"/>
    <d v="2018-02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1.6745297356553801"/>
    <n v="0.67857142857142805"/>
    <x v="7"/>
    <n v="1.6718018052053301"/>
    <n v="2.7279304500474801E-3"/>
    <n v="10579.603362629199"/>
    <x v="7"/>
    <x v="0"/>
    <n v="2018"/>
    <n v="8.8944049412978892"/>
    <n v="8.3581632907292498"/>
    <n v="-0.53624165056863904"/>
    <n v="88282"/>
    <n v="188585.74700279301"/>
    <n v="6.4157833714906007E-2"/>
    <n v="19.013302104983701"/>
    <n v="0.99930037902357705"/>
    <n v="188717.77791884946"/>
    <n v="6.3413326572213879E-2"/>
  </r>
  <r>
    <d v="2018-02-13T00:00:00"/>
    <n v="2263"/>
    <x v="8"/>
    <d v="2018-02-01T00:00:00"/>
    <n v="1"/>
    <n v="0"/>
    <d v="2018-02-12T00:00:00"/>
    <d v="2018-02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214251189675361"/>
    <n v="0.67857142857142805"/>
    <x v="8"/>
    <n v="0.27224587224235403"/>
    <n v="-5.7994682566992299E-2"/>
    <n v="8312.3390682135596"/>
    <x v="8"/>
    <x v="0"/>
    <n v="2018"/>
    <n v="9.1666508135402403"/>
    <n v="8.5724144804046105"/>
    <n v="-0.59423633313562896"/>
    <n v="90545"/>
    <n v="187675.41548095501"/>
    <n v="6.9319598870770202E-2"/>
    <n v="19.013302104983701"/>
    <n v="0.99930037902357705"/>
    <n v="187806.80906409142"/>
    <n v="6.8571480448899713E-2"/>
  </r>
  <r>
    <d v="2018-02-14T00:00:00"/>
    <n v="8050"/>
    <x v="9"/>
    <d v="2018-02-01T00:00:00"/>
    <n v="2"/>
    <n v="1"/>
    <d v="2018-02-13T00:00:00"/>
    <d v="2018-02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76213967162468499"/>
    <n v="0.67857142857142805"/>
    <x v="9"/>
    <n v="0.855854843961245"/>
    <n v="-9.3715172336560001E-2"/>
    <n v="9405.8005943406406"/>
    <x v="9"/>
    <x v="0"/>
    <n v="2018"/>
    <n v="10.0225056575014"/>
    <n v="9.3345541520293001"/>
    <n v="-0.68795150547218997"/>
    <n v="98595"/>
    <n v="186909.847099751"/>
    <n v="7.3699449836351405E-2"/>
    <n v="19.013302104983701"/>
    <n v="0.99930037902357705"/>
    <n v="187040.70470020661"/>
    <n v="7.294826717886238E-2"/>
  </r>
  <r>
    <d v="2018-02-15T00:00:00"/>
    <n v="5960"/>
    <x v="10"/>
    <d v="2018-02-01T00:00:00"/>
    <n v="3"/>
    <n v="2"/>
    <d v="2018-02-14T00:00:00"/>
    <d v="2018-02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56426738420908296"/>
    <n v="0.67857142857142805"/>
    <x v="10"/>
    <n v="0.54538049464467198"/>
    <n v="1.88868895644114E-2"/>
    <n v="10928.1502703595"/>
    <x v="10"/>
    <x v="0"/>
    <n v="2018"/>
    <n v="10.5678861521461"/>
    <n v="9.8988215362383798"/>
    <n v="-0.66906461590777799"/>
    <n v="104555"/>
    <n v="187979.409637807"/>
    <n v="6.7590330167930798E-2"/>
    <n v="19.013302104983701"/>
    <n v="0.99930037902357705"/>
    <n v="188111.01605053412"/>
    <n v="6.6843421578712814E-2"/>
  </r>
  <r>
    <d v="2018-02-16T00:00:00"/>
    <n v="18511"/>
    <x v="11"/>
    <d v="2018-02-01T00:00:00"/>
    <n v="4"/>
    <n v="3"/>
    <d v="2018-02-15T00:00:00"/>
    <d v="2018-02-20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1"/>
    <n v="0"/>
    <n v="0"/>
    <n v="0"/>
    <n v="0"/>
    <n v="10562.368421052601"/>
    <x v="0"/>
    <n v="28"/>
    <n v="200685"/>
    <n v="1.7525425417943501"/>
    <n v="0.67857142857142805"/>
    <x v="11"/>
    <n v="1.62815086811543"/>
    <n v="0.124391673678921"/>
    <n v="11369.3395142345"/>
    <x v="25"/>
    <x v="0"/>
    <n v="2018"/>
    <n v="12.1960370202615"/>
    <n v="11.651364078032699"/>
    <n v="-0.54467294222885798"/>
    <n v="123066"/>
    <n v="191722.44197975099"/>
    <n v="4.67475686607179E-2"/>
    <n v="19.013302104983701"/>
    <n v="0.99930037902357705"/>
    <n v="191856.66892980252"/>
    <n v="4.6015242104654908E-2"/>
  </r>
  <r>
    <d v="2018-02-20T00:00:00"/>
    <n v="18652"/>
    <x v="12"/>
    <d v="2018-02-01T00:00:00"/>
    <n v="1"/>
    <n v="4"/>
    <d v="2018-02-16T00:00:00"/>
    <d v="2018-02-21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1"/>
    <n v="0"/>
    <n v="0"/>
    <n v="0"/>
    <n v="0"/>
    <n v="10562.368421052601"/>
    <x v="0"/>
    <n v="28"/>
    <n v="200685"/>
    <n v="1.76589182051473"/>
    <n v="0.67857142857142805"/>
    <x v="12"/>
    <n v="1.7769975498536199"/>
    <n v="-1.1105729338887999E-2"/>
    <n v="10496.3566221779"/>
    <x v="12"/>
    <x v="0"/>
    <n v="2018"/>
    <n v="13.9730345701152"/>
    <n v="13.417255898547401"/>
    <n v="-0.55577867156774496"/>
    <n v="141718"/>
    <n v="192702.736580848"/>
    <n v="4.1422678062502397E-2"/>
    <n v="19.013302104983701"/>
    <n v="0.99930037902357705"/>
    <n v="192837.64984572475"/>
    <n v="4.0694076911605981E-2"/>
  </r>
  <r>
    <d v="2018-02-21T00:00:00"/>
    <n v="5543"/>
    <x v="13"/>
    <d v="2018-02-01T00:00:00"/>
    <n v="2"/>
    <n v="1"/>
    <d v="2018-02-20T00:00:00"/>
    <d v="2018-02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52478760246156897"/>
    <n v="0.67857142857142805"/>
    <x v="13"/>
    <n v="0.855854843961245"/>
    <n v="-0.33106724149967598"/>
    <n v="6476.5655521031204"/>
    <x v="13"/>
    <x v="0"/>
    <n v="2018"/>
    <n v="14.8288894140764"/>
    <n v="13.942043501009"/>
    <n v="-0.886845913067421"/>
    <n v="147261"/>
    <n v="188682.97698302401"/>
    <n v="6.3609463921356899E-2"/>
    <n v="19.013302104983701"/>
    <n v="0.99930037902357705"/>
    <n v="188815.07597083907"/>
    <n v="6.2865340429670624E-2"/>
  </r>
  <r>
    <d v="2018-02-22T00:00:00"/>
    <n v="9472"/>
    <x v="14"/>
    <d v="2018-02-01T00:00:00"/>
    <n v="3"/>
    <n v="2"/>
    <d v="2018-02-21T00:00:00"/>
    <d v="2018-02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89676856765577895"/>
    <n v="0.67857142857142805"/>
    <x v="14"/>
    <n v="0.40084937178771002"/>
    <n v="0.49591919586806799"/>
    <n v="23629.8237359253"/>
    <x v="14"/>
    <x v="0"/>
    <n v="2018"/>
    <n v="15.2297387858641"/>
    <n v="14.838812068664801"/>
    <n v="-0.39092671719935201"/>
    <n v="156733"/>
    <n v="195533.68852025401"/>
    <n v="2.6344879589443201E-2"/>
    <n v="19.013302104983701"/>
    <n v="0.99930037902357705"/>
    <n v="195670.58376512615"/>
    <n v="2.5626827182633205E-2"/>
  </r>
  <r>
    <d v="2018-02-23T00:00:00"/>
    <n v="9266"/>
    <x v="15"/>
    <d v="2018-02-01T00:00:00"/>
    <n v="4"/>
    <n v="3"/>
    <d v="2018-02-22T00:00:00"/>
    <d v="2018-02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87726536612103501"/>
    <n v="0.67857142857142805"/>
    <x v="15"/>
    <n v="0.75985561362060905"/>
    <n v="0.117409752500426"/>
    <n v="12194.4219847883"/>
    <x v="27"/>
    <x v="0"/>
    <n v="2018"/>
    <n v="15.9895943994847"/>
    <n v="15.716077434785801"/>
    <n v="-0.273516964698927"/>
    <n v="165999"/>
    <n v="197252.09540659899"/>
    <n v="1.7403640687944501E-2"/>
    <n v="19.013302104983701"/>
    <n v="0.99930037902357705"/>
    <n v="197390.1937266718"/>
    <n v="1.6691843759424785E-2"/>
  </r>
  <r>
    <d v="2018-02-26T00:00:00"/>
    <n v="20828"/>
    <x v="16"/>
    <d v="2018-02-01T00:00:00"/>
    <n v="0"/>
    <n v="4"/>
    <d v="2018-02-23T00:00:00"/>
    <d v="2018-02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1.9719062211924101"/>
    <n v="0.67857142857142805"/>
    <x v="16"/>
    <n v="1.6718018052053301"/>
    <n v="0.30010441598708198"/>
    <n v="12458.414589067699"/>
    <x v="16"/>
    <x v="0"/>
    <n v="2018"/>
    <n v="17.661396204690099"/>
    <n v="17.687983655978201"/>
    <n v="2.6587451288157999E-2"/>
    <n v="186827"/>
    <n v="200987.11103357401"/>
    <n v="-1.50313635546417E-3"/>
    <n v="19.013302104983701"/>
    <n v="0.99930037902357705"/>
    <n v="201127.82427838194"/>
    <n v="-2.2017057061634038E-3"/>
  </r>
  <r>
    <d v="2018-02-27T00:00:00"/>
    <n v="3002"/>
    <x v="17"/>
    <d v="2018-02-01T00:00:00"/>
    <n v="1"/>
    <n v="0"/>
    <d v="2018-02-26T00:00:00"/>
    <d v="2018-02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28421655828786402"/>
    <n v="0.67857142857142805"/>
    <x v="17"/>
    <n v="0.27224587224235403"/>
    <n v="1.1970686045509899E-2"/>
    <n v="11026.7971200959"/>
    <x v="17"/>
    <x v="0"/>
    <n v="2018"/>
    <n v="17.933642076932401"/>
    <n v="17.972200214266099"/>
    <n v="3.8558137333666302E-2"/>
    <n v="189829"/>
    <n v="201116.48177919499"/>
    <n v="-2.1454322160878699E-3"/>
    <n v="19.013302104983701"/>
    <n v="0.99930037902357705"/>
    <n v="201257.28559785831"/>
    <n v="-2.8435522031328153E-3"/>
  </r>
  <r>
    <d v="2018-02-28T00:00:00"/>
    <n v="10856"/>
    <x v="18"/>
    <d v="2018-02-01T00:00:00"/>
    <n v="2"/>
    <n v="1"/>
    <d v="2018-02-27T00:00:00"/>
    <d v="2018-03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1.0277997857338601"/>
    <n v="0.67857142857142805"/>
    <x v="18"/>
    <n v="1.0796600280512301"/>
    <n v="-5.1860242317371297E-2"/>
    <n v="10055.017059022601"/>
    <x v="18"/>
    <x v="0"/>
    <n v="2018"/>
    <n v="19.013302104983701"/>
    <n v="19"/>
    <n v="-1.33021049837047E-2"/>
    <n v="200685"/>
    <n v="200544.59656434599"/>
    <n v="7.0011078861620304E-4"/>
    <n v="19.013302104983701"/>
    <n v="0.99930037902357705"/>
    <n v="200685.00000000012"/>
    <n v="0"/>
  </r>
  <r>
    <d v="2018-03-01T00:00:00"/>
    <n v="23405"/>
    <x v="0"/>
    <d v="2018-03-01T00:00:00"/>
    <n v="3"/>
    <n v="2"/>
    <d v="2018-02-28T00:00:00"/>
    <d v="2018-03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2.2449077465034302"/>
    <n v="0.70967741935483797"/>
    <x v="21"/>
    <n v="2.06304040216434"/>
    <n v="0.181867344339085"/>
    <n v="11344.9062730161"/>
    <x v="0"/>
    <x v="1"/>
    <n v="2018"/>
    <n v="2.06304040216434"/>
    <n v="2.2449077465034302"/>
    <n v="0.181867344339086"/>
    <n v="23405"/>
    <n v="249587.938006354"/>
    <n v="-8.1013282003393805E-2"/>
    <n v="21.555138066663499"/>
    <n v="1.02063832446633"/>
    <n v="244541.02106822192"/>
    <n v="-6.2046935937136505E-2"/>
  </r>
  <r>
    <d v="2018-03-02T00:00:00"/>
    <n v="11275"/>
    <x v="1"/>
    <d v="2018-03-01T00:00:00"/>
    <n v="4"/>
    <n v="3"/>
    <d v="2018-03-01T00:00:00"/>
    <d v="2018-03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1"/>
    <n v="1"/>
    <n v="10425.8181818181"/>
    <x v="2"/>
    <n v="31"/>
    <n v="229368"/>
    <n v="1.08144989710857"/>
    <n v="0.70967741935483797"/>
    <x v="19"/>
    <n v="1.1443842478278901"/>
    <n v="-6.2934350719321394E-2"/>
    <n v="9852.4599769706201"/>
    <x v="21"/>
    <x v="1"/>
    <n v="2018"/>
    <n v="3.2074246499922401"/>
    <n v="3.3263576436120101"/>
    <n v="0.118932993619765"/>
    <n v="34680"/>
    <n v="237873.08612280001"/>
    <n v="-3.5754722240455901E-2"/>
    <n v="21.555138066663499"/>
    <n v="1.02063832446633"/>
    <n v="233063.05516910713"/>
    <n v="-1.5854315332930247E-2"/>
  </r>
  <r>
    <d v="2018-03-05T00:00:00"/>
    <n v="16863"/>
    <x v="2"/>
    <d v="2018-03-01T00:00:00"/>
    <n v="0"/>
    <n v="4"/>
    <d v="2018-03-02T00:00:00"/>
    <d v="2018-03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1"/>
    <n v="0"/>
    <n v="0"/>
    <n v="0"/>
    <n v="10425.8181818181"/>
    <x v="2"/>
    <n v="31"/>
    <n v="229368"/>
    <n v="1.6174270168462901"/>
    <n v="0.70967741935483797"/>
    <x v="20"/>
    <n v="1.70810279134531"/>
    <n v="-9.0675774499028999E-2"/>
    <n v="9872.3566786741903"/>
    <x v="2"/>
    <x v="1"/>
    <n v="2018"/>
    <n v="4.9155274413375603"/>
    <n v="4.9437846604582996"/>
    <n v="2.8257219120735699E-2"/>
    <n v="51543"/>
    <n v="230686.53639566299"/>
    <n v="-5.7157058936534401E-3"/>
    <n v="21.555138066663499"/>
    <n v="1.02063832446633"/>
    <n v="226021.82464222537"/>
    <n v="1.480465597988756E-2"/>
  </r>
  <r>
    <d v="2018-03-06T00:00:00"/>
    <n v="2852"/>
    <x v="3"/>
    <d v="2018-03-01T00:00:00"/>
    <n v="1"/>
    <n v="0"/>
    <d v="2018-03-05T00:00:00"/>
    <d v="2018-03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27355167242160999"/>
    <n v="0.70967741935483797"/>
    <x v="0"/>
    <n v="0.30854685838234103"/>
    <n v="-3.49951859607305E-2"/>
    <n v="9243.3285982963807"/>
    <x v="3"/>
    <x v="1"/>
    <n v="2018"/>
    <n v="5.2240742997199003"/>
    <n v="5.2173363328799098"/>
    <n v="-6.7379668399949397E-3"/>
    <n v="54395"/>
    <n v="229072.163093882"/>
    <n v="1.2914572513815701E-3"/>
    <n v="21.555138066663499"/>
    <n v="1.02063832446633"/>
    <n v="224440.09557808837"/>
    <n v="2.1956435231498483E-2"/>
  </r>
  <r>
    <d v="2018-03-07T00:00:00"/>
    <n v="11140"/>
    <x v="4"/>
    <d v="2018-03-01T00:00:00"/>
    <n v="2"/>
    <n v="1"/>
    <d v="2018-03-06T00:00:00"/>
    <d v="2018-03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1"/>
    <n v="0"/>
    <n v="0"/>
    <n v="10425.8181818181"/>
    <x v="2"/>
    <n v="31"/>
    <n v="229368"/>
    <n v="1.0685012730633701"/>
    <n v="0.70967741935483797"/>
    <x v="1"/>
    <n v="1.01932878166426"/>
    <n v="4.9172491399109501E-2"/>
    <n v="10928.7603768154"/>
    <x v="4"/>
    <x v="1"/>
    <n v="2018"/>
    <n v="6.2434030813841703"/>
    <n v="6.2858376059432803"/>
    <n v="4.2434524559114402E-2"/>
    <n v="65535"/>
    <n v="230926.94500198"/>
    <n v="-6.7508146438579599E-3"/>
    <n v="21.555138066663499"/>
    <n v="1.02063832446633"/>
    <n v="226257.37194684282"/>
    <n v="1.3748184319439583E-2"/>
  </r>
  <r>
    <d v="2018-03-08T00:00:00"/>
    <n v="3615"/>
    <x v="5"/>
    <d v="2018-03-01T00:00:00"/>
    <n v="3"/>
    <n v="2"/>
    <d v="2018-03-07T00:00:00"/>
    <d v="2018-03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34673537721042103"/>
    <n v="0.70967741935483797"/>
    <x v="2"/>
    <n v="0.43715035792769602"/>
    <n v="-9.0414980717274898E-2"/>
    <n v="8269.4659501981005"/>
    <x v="5"/>
    <x v="1"/>
    <n v="2018"/>
    <n v="6.6805534393118604"/>
    <n v="6.6325729831537004"/>
    <n v="-4.7980456158159997E-2"/>
    <n v="69150"/>
    <n v="227720.654257157"/>
    <n v="7.2340638060110997E-3"/>
    <n v="21.555138066663499"/>
    <n v="1.02063832446633"/>
    <n v="223115.91559745485"/>
    <n v="2.80216872283785E-2"/>
  </r>
  <r>
    <d v="2018-03-09T00:00:00"/>
    <n v="10272"/>
    <x v="6"/>
    <d v="2018-03-01T00:00:00"/>
    <n v="4"/>
    <n v="3"/>
    <d v="2018-03-08T00:00:00"/>
    <d v="2018-03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98524641623940501"/>
    <n v="0.70967741935483797"/>
    <x v="3"/>
    <n v="0.79615659976059605"/>
    <n v="0.18908981647880899"/>
    <n v="12901.984362233199"/>
    <x v="23"/>
    <x v="1"/>
    <n v="2018"/>
    <n v="7.4767100390724597"/>
    <n v="7.6178193993931096"/>
    <n v="0.141109360320649"/>
    <n v="79422"/>
    <n v="233696.90557329101"/>
    <n v="-1.8523589615670102E-2"/>
    <n v="21.555138066663499"/>
    <n v="1.02063832446633"/>
    <n v="228971.32115383478"/>
    <n v="1.7324389978896626E-3"/>
  </r>
  <r>
    <d v="2018-03-12T00:00:00"/>
    <n v="25371"/>
    <x v="7"/>
    <d v="2018-03-01T00:00:00"/>
    <n v="0"/>
    <n v="4"/>
    <d v="2018-03-09T00:00:00"/>
    <d v="2018-03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2.4334780788950501"/>
    <n v="0.70967741935483797"/>
    <x v="4"/>
    <n v="1.7081027913453199"/>
    <n v="0.72537528754973002"/>
    <n v="14853.3215498216"/>
    <x v="7"/>
    <x v="1"/>
    <n v="2018"/>
    <n v="9.1848128304177798"/>
    <n v="10.051297478288101"/>
    <n v="0.86648464787038104"/>
    <n v="104793"/>
    <n v="251006.31254726701"/>
    <n v="-8.6206248471112898E-2"/>
    <n v="21.555138066663499"/>
    <n v="1.02063832446633"/>
    <n v="245930.71466184029"/>
    <n v="-6.7347076531755534E-2"/>
  </r>
  <r>
    <d v="2018-03-13T00:00:00"/>
    <n v="3090"/>
    <x v="8"/>
    <d v="2018-03-01T00:00:00"/>
    <n v="1"/>
    <n v="0"/>
    <d v="2018-03-12T00:00:00"/>
    <d v="2018-03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296379617034634"/>
    <n v="0.70967741935483797"/>
    <x v="5"/>
    <n v="0.30854685838234103"/>
    <n v="-1.21672413477069E-2"/>
    <n v="10014.686314423499"/>
    <x v="8"/>
    <x v="1"/>
    <n v="2018"/>
    <n v="9.4933596888001208"/>
    <n v="10.347677095322799"/>
    <n v="0.85431740652267096"/>
    <n v="107883"/>
    <n v="250009.06715881301"/>
    <n v="-8.2561274250510602E-2"/>
    <n v="21.555138066663499"/>
    <n v="1.02063832446633"/>
    <n v="244953.63456936393"/>
    <n v="-6.3626876150517098E-2"/>
  </r>
  <r>
    <d v="2018-03-14T00:00:00"/>
    <n v="8922"/>
    <x v="9"/>
    <d v="2018-03-01T00:00:00"/>
    <n v="2"/>
    <n v="1"/>
    <d v="2018-03-13T00:00:00"/>
    <d v="2018-03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85576017578738095"/>
    <n v="0.70967741935483797"/>
    <x v="6"/>
    <n v="0.89215583010123201"/>
    <n v="-3.63956543138515E-2"/>
    <n v="10000.495091745999"/>
    <x v="9"/>
    <x v="1"/>
    <n v="2018"/>
    <n v="10.3855155189013"/>
    <n v="11.203437271110101"/>
    <n v="0.81792175220882102"/>
    <n v="116805"/>
    <n v="247432.108239903"/>
    <n v="-7.3006322293423395E-2"/>
    <n v="21.555138066663499"/>
    <n v="1.02063832446633"/>
    <n v="242428.78432894632"/>
    <n v="-5.3874725994684014E-2"/>
  </r>
  <r>
    <d v="2018-03-15T00:00:00"/>
    <n v="7806"/>
    <x v="10"/>
    <d v="2018-03-01T00:00:00"/>
    <n v="3"/>
    <n v="2"/>
    <d v="2018-03-14T00:00:00"/>
    <d v="2018-03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748718217013707"/>
    <n v="0.70967741935483797"/>
    <x v="7"/>
    <n v="0.58168148078465898"/>
    <n v="0.16703673622904699"/>
    <n v="13419.7155279382"/>
    <x v="10"/>
    <x v="1"/>
    <n v="2018"/>
    <n v="10.967196999685999"/>
    <n v="11.9521554881238"/>
    <n v="0.98495848843786804"/>
    <n v="124611"/>
    <n v="249967.42559456901"/>
    <n v="-8.24084400020198E-2"/>
    <n v="21.555138066663499"/>
    <n v="1.02063832446633"/>
    <n v="244912.83503906493"/>
    <n v="-6.3470887659217379E-2"/>
  </r>
  <r>
    <d v="2018-03-16T00:00:00"/>
    <n v="23827"/>
    <x v="11"/>
    <d v="2018-03-01T00:00:00"/>
    <n v="4"/>
    <n v="3"/>
    <d v="2018-03-15T00:00:00"/>
    <d v="2018-03-19T00:00:00"/>
    <n v="0"/>
    <n v="0"/>
    <n v="0"/>
    <n v="0"/>
    <n v="0"/>
    <n v="0"/>
    <n v="0"/>
    <n v="0"/>
    <n v="1"/>
    <n v="1"/>
    <n v="0"/>
    <n v="0"/>
    <n v="0"/>
    <n v="0"/>
    <n v="1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2.2853841861114002"/>
    <n v="0.70967741935483797"/>
    <x v="8"/>
    <n v="1.9747152632048699"/>
    <n v="0.31066892290652398"/>
    <n v="12066.0433653253"/>
    <x v="25"/>
    <x v="1"/>
    <n v="2018"/>
    <n v="12.941912262890799"/>
    <n v="14.237539674235199"/>
    <n v="1.29562741134439"/>
    <n v="148438"/>
    <n v="252330.25334005299"/>
    <n v="-9.10007937459167E-2"/>
    <n v="21.555138066663499"/>
    <n v="1.02063832446633"/>
    <n v="247227.88405186834"/>
    <n v="-7.2240573187615564E-2"/>
  </r>
  <r>
    <d v="2018-03-19T00:00:00"/>
    <n v="14670"/>
    <x v="12"/>
    <d v="2018-03-01T00:00:00"/>
    <n v="0"/>
    <n v="4"/>
    <d v="2018-03-16T00:00:00"/>
    <d v="2018-03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1"/>
    <n v="0"/>
    <n v="0"/>
    <n v="0"/>
    <n v="0"/>
    <n v="10425.8181818181"/>
    <x v="2"/>
    <n v="31"/>
    <n v="229368"/>
    <n v="1.407083812912"/>
    <n v="0.70967741935483797"/>
    <x v="9"/>
    <n v="1.81329853599361"/>
    <n v="-0.40621472308161"/>
    <n v="8090.2287785510398"/>
    <x v="11"/>
    <x v="1"/>
    <n v="2018"/>
    <n v="14.7552107988845"/>
    <n v="15.6446234871472"/>
    <n v="0.88941268826278197"/>
    <n v="163108"/>
    <n v="243193.81464013201"/>
    <n v="-5.6851012681351697E-2"/>
    <n v="21.555138066663499"/>
    <n v="1.02063832446633"/>
    <n v="238276.19325121216"/>
    <n v="-3.7385997860979514E-2"/>
  </r>
  <r>
    <d v="2018-03-20T00:00:00"/>
    <n v="2049"/>
    <x v="13"/>
    <d v="2018-03-01T00:00:00"/>
    <n v="1"/>
    <n v="0"/>
    <d v="2018-03-19T00:00:00"/>
    <d v="2018-03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196531338286073"/>
    <n v="0.70967741935483797"/>
    <x v="10"/>
    <n v="0.30854685838234103"/>
    <n v="-0.112015520096268"/>
    <n v="6640.8065560691803"/>
    <x v="12"/>
    <x v="1"/>
    <n v="2018"/>
    <n v="15.0637576572668"/>
    <n v="15.8411548254333"/>
    <n v="0.77739716816651405"/>
    <n v="165157"/>
    <n v="241205.02219094001"/>
    <n v="-4.9074526240876298E-2"/>
    <n v="21.555138066663499"/>
    <n v="1.02063832446633"/>
    <n v="236327.61616810953"/>
    <n v="-2.9449017770140196E-2"/>
  </r>
  <r>
    <d v="2018-03-21T00:00:00"/>
    <n v="10303"/>
    <x v="14"/>
    <d v="2018-03-01T00:00:00"/>
    <n v="2"/>
    <n v="1"/>
    <d v="2018-03-20T00:00:00"/>
    <d v="2018-03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98821980398311804"/>
    <n v="0.70967741935483797"/>
    <x v="11"/>
    <n v="0.89215583010123201"/>
    <n v="9.6063973881886297E-2"/>
    <n v="11548.430949367799"/>
    <x v="13"/>
    <x v="1"/>
    <n v="2018"/>
    <n v="15.955913487368001"/>
    <n v="16.8293746294164"/>
    <n v="0.87346114204840197"/>
    <n v="175460"/>
    <n v="241924.09936641701"/>
    <n v="-5.1900986298186999E-2"/>
    <n v="21.555138066663499"/>
    <n v="1.02063832446633"/>
    <n v="237032.15288620078"/>
    <n v="-3.2333811227206577E-2"/>
  </r>
  <r>
    <d v="2018-03-22T00:00:00"/>
    <n v="2393"/>
    <x v="15"/>
    <d v="2018-03-01T00:00:00"/>
    <n v="3"/>
    <n v="2"/>
    <d v="2018-03-21T00:00:00"/>
    <d v="2018-03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22952635066792201"/>
    <n v="0.70967741935483797"/>
    <x v="12"/>
    <n v="0.43715035792769602"/>
    <n v="-0.20762400725977401"/>
    <n v="5474.0890785128704"/>
    <x v="14"/>
    <x v="1"/>
    <n v="2018"/>
    <n v="16.3930638452957"/>
    <n v="17.058900980084399"/>
    <n v="0.66583713478862805"/>
    <n v="177853"/>
    <n v="238684.24090368001"/>
    <n v="-3.9031654827351797E-2"/>
    <n v="21.555138066663499"/>
    <n v="1.02063832446633"/>
    <n v="233857.80759162165"/>
    <n v="-1.9198878317811197E-2"/>
  </r>
  <r>
    <d v="2018-03-23T00:00:00"/>
    <n v="8578"/>
    <x v="16"/>
    <d v="2018-03-01T00:00:00"/>
    <n v="4"/>
    <n v="3"/>
    <d v="2018-03-22T00:00:00"/>
    <d v="2018-03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82276516340553096"/>
    <n v="0.70967741935483797"/>
    <x v="13"/>
    <n v="0.79615659976059605"/>
    <n v="2.6608563644935301E-2"/>
    <n v="10774.262252651501"/>
    <x v="27"/>
    <x v="1"/>
    <n v="2018"/>
    <n v="17.1892204450563"/>
    <n v="17.881666143489898"/>
    <n v="0.69244569843356196"/>
    <n v="186431"/>
    <n v="238607.79568858101"/>
    <n v="-3.8723779589501899E-2"/>
    <n v="21.555138066663499"/>
    <n v="1.02063832446633"/>
    <n v="233782.90817498503"/>
    <n v="-1.8884649050907143E-2"/>
  </r>
  <r>
    <d v="2018-03-26T00:00:00"/>
    <n v="17515"/>
    <x v="17"/>
    <d v="2018-03-01T00:00:00"/>
    <n v="0"/>
    <n v="4"/>
    <d v="2018-03-23T00:00:00"/>
    <d v="2018-03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1.6799640751979299"/>
    <n v="0.70967741935483797"/>
    <x v="14"/>
    <n v="1.7081027913453199"/>
    <n v="-2.8138716147384599E-2"/>
    <n v="10254.066727567901"/>
    <x v="16"/>
    <x v="1"/>
    <n v="2018"/>
    <n v="18.897323236401601"/>
    <n v="19.561630218687799"/>
    <n v="0.66430698228617702"/>
    <n v="203946"/>
    <n v="237431.08713709799"/>
    <n v="-3.3959694302550601E-2"/>
    <n v="21.555138066663499"/>
    <n v="1.02063832446633"/>
    <n v="232629.99384355568"/>
    <n v="-1.4022241026019122E-2"/>
  </r>
  <r>
    <d v="2018-03-27T00:00:00"/>
    <n v="1972"/>
    <x v="18"/>
    <d v="2018-03-01T00:00:00"/>
    <n v="1"/>
    <n v="0"/>
    <d v="2018-03-26T00:00:00"/>
    <d v="2018-03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18914582679362399"/>
    <n v="0.70967741935483797"/>
    <x v="15"/>
    <n v="0.30854685838234103"/>
    <n v="-0.119401031588716"/>
    <n v="6391.2496479104002"/>
    <x v="17"/>
    <x v="1"/>
    <n v="2018"/>
    <n v="19.205870094784"/>
    <n v="19.750776045481398"/>
    <n v="0.54490595069746195"/>
    <n v="205918"/>
    <n v="235875.59312037201"/>
    <n v="-2.7589090648522701E-2"/>
    <n v="21.555138066663499"/>
    <n v="1.02063832446633"/>
    <n v="231105.95346662763"/>
    <n v="-7.5201587867298469E-3"/>
  </r>
  <r>
    <d v="2018-03-28T00:00:00"/>
    <n v="7593"/>
    <x v="19"/>
    <d v="2018-03-01T00:00:00"/>
    <n v="2"/>
    <n v="1"/>
    <d v="2018-03-27T00:00:00"/>
    <d v="2018-03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72828816574238697"/>
    <n v="0.70967741935483797"/>
    <x v="16"/>
    <n v="0.89215583010123201"/>
    <n v="-0.16386766435884401"/>
    <n v="8510.8450158739906"/>
    <x v="18"/>
    <x v="1"/>
    <n v="2018"/>
    <n v="20.098025924885199"/>
    <n v="20.4790642112238"/>
    <n v="0.38103828633861497"/>
    <n v="213511"/>
    <n v="233716.58577591399"/>
    <n v="-1.86062352463243E-2"/>
    <n v="21.555138066663499"/>
    <n v="1.02063832446633"/>
    <n v="228990.60340314056"/>
    <n v="1.6480876998914429E-3"/>
  </r>
  <r>
    <d v="2018-03-29T00:00:00"/>
    <n v="4699"/>
    <x v="20"/>
    <d v="2018-03-01T00:00:00"/>
    <n v="3"/>
    <n v="2"/>
    <d v="2018-03-28T00:00:00"/>
    <d v="2018-03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45070803250671398"/>
    <n v="0.70967741935483797"/>
    <x v="17"/>
    <n v="0.43715035792769602"/>
    <n v="1.35576745790173E-2"/>
    <n v="10749.161964033399"/>
    <x v="20"/>
    <x v="1"/>
    <n v="2018"/>
    <n v="20.535176282812898"/>
    <n v="20.9297722437306"/>
    <n v="0.39459596091763399"/>
    <n v="218210"/>
    <n v="233775.446282285"/>
    <n v="-1.8853332770299599E-2"/>
    <n v="21.555138066663499"/>
    <n v="1.02063832446633"/>
    <n v="229048.27369139032"/>
    <n v="1.3958904970419184E-3"/>
  </r>
  <r>
    <d v="2018-03-30T00:00:00"/>
    <n v="11158"/>
    <x v="21"/>
    <d v="2018-03-01T00:00:00"/>
    <n v="4"/>
    <n v="3"/>
    <d v="2018-03-29T00:00:00"/>
    <d v="2018-04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1.0702277562694"/>
    <n v="0.70967741935483797"/>
    <x v="18"/>
    <n v="1.0199617838505799"/>
    <n v="5.0265972418817501E-2"/>
    <n v="10939.625559181301"/>
    <x v="29"/>
    <x v="1"/>
    <n v="2018"/>
    <n v="21.555138066663499"/>
    <n v="22"/>
    <n v="0.44486193333645102"/>
    <n v="229368"/>
    <n v="234101.77120619401"/>
    <n v="-2.02209969698387E-2"/>
    <n v="21.555138066663499"/>
    <n v="1.02063832446633"/>
    <n v="229368.00000000166"/>
    <n v="-7.2164496600635175E-15"/>
  </r>
  <r>
    <d v="2018-04-02T00:00:00"/>
    <n v="28432"/>
    <x v="0"/>
    <d v="2018-04-01T00:00:00"/>
    <n v="0"/>
    <n v="4"/>
    <d v="2018-03-30T00:00:00"/>
    <d v="2018-04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1"/>
    <n v="0"/>
    <n v="0"/>
    <n v="0"/>
    <n v="9282.4285714285706"/>
    <x v="1"/>
    <n v="30"/>
    <n v="194931"/>
    <n v="3.0629915200763298"/>
    <n v="0.7"/>
    <x v="19"/>
    <n v="3.32269919544953"/>
    <n v="-0.259707675373197"/>
    <n v="8556.8985717809992"/>
    <x v="21"/>
    <x v="2"/>
    <n v="2018"/>
    <n v="3.32269919544953"/>
    <n v="3.0629915200763298"/>
    <n v="-0.259707675373197"/>
    <n v="28432"/>
    <n v="179694.87000740101"/>
    <n v="8.4788897935546795E-2"/>
    <n v="21.7014549131721"/>
    <n v="0.96767705594032105"/>
    <n v="185697.1485520924"/>
    <n v="4.9725327071014735E-2"/>
  </r>
  <r>
    <d v="2018-04-03T00:00:00"/>
    <n v="4550"/>
    <x v="1"/>
    <d v="2018-04-01T00:00:00"/>
    <n v="1"/>
    <n v="0"/>
    <d v="2018-04-02T00:00:00"/>
    <d v="2018-04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49017344598857998"/>
    <n v="0.7"/>
    <x v="20"/>
    <n v="0.53511512333790001"/>
    <n v="-4.49416773493196E-2"/>
    <n v="8502.8432230028502"/>
    <x v="22"/>
    <x v="2"/>
    <n v="2018"/>
    <n v="3.8578143187874301"/>
    <n v="3.5531649660649101"/>
    <n v="-0.30464935272251698"/>
    <n v="32982"/>
    <n v="179537.41231840799"/>
    <n v="8.5740278211713095E-2"/>
    <n v="21.7014549131721"/>
    <n v="0.96767705594032105"/>
    <n v="185534.43136454941"/>
    <n v="5.0645955935734843E-2"/>
  </r>
  <r>
    <d v="2018-04-04T00:00:00"/>
    <n v="10328"/>
    <x v="2"/>
    <d v="2018-04-01T00:00:00"/>
    <n v="2"/>
    <n v="1"/>
    <d v="2018-04-03T00:00:00"/>
    <d v="2018-04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1"/>
    <n v="0"/>
    <n v="1"/>
    <n v="9282.4285714285706"/>
    <x v="1"/>
    <n v="30"/>
    <n v="194931"/>
    <n v="1.1126398571802301"/>
    <n v="0.7"/>
    <x v="0"/>
    <n v="1.0080351415318201"/>
    <n v="0.10460471564840899"/>
    <n v="10245.6745548626"/>
    <x v="1"/>
    <x v="2"/>
    <n v="2018"/>
    <n v="4.8658494603192501"/>
    <n v="4.6658048232451401"/>
    <n v="-0.20004463707410799"/>
    <n v="43310"/>
    <n v="186917.00337567"/>
    <n v="4.2874626061828E-2"/>
    <n v="21.7014549131721"/>
    <n v="0.96767705594032105"/>
    <n v="193160.52006011247"/>
    <n v="9.1658478623715123E-3"/>
  </r>
  <r>
    <d v="2018-04-05T00:00:00"/>
    <n v="2264"/>
    <x v="3"/>
    <d v="2018-04-01T00:00:00"/>
    <n v="3"/>
    <n v="2"/>
    <d v="2018-04-04T00:00:00"/>
    <d v="2018-04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24390168828970199"/>
    <n v="0.7"/>
    <x v="1"/>
    <n v="0.42585671779525602"/>
    <n v="-0.18195502950555301"/>
    <n v="5316.3421061458703"/>
    <x v="2"/>
    <x v="2"/>
    <n v="2018"/>
    <n v="5.2917061781145103"/>
    <n v="4.9097065115348499"/>
    <n v="-0.381999666579662"/>
    <n v="45574"/>
    <n v="180859.24799796901"/>
    <n v="7.7804990111362798E-2"/>
    <n v="21.7014549131721"/>
    <n v="0.96767705594032105"/>
    <n v="186900.41981229285"/>
    <n v="4.2967159708749758E-2"/>
  </r>
  <r>
    <d v="2018-04-06T00:00:00"/>
    <n v="7711"/>
    <x v="4"/>
    <d v="2018-04-01T00:00:00"/>
    <n v="4"/>
    <n v="3"/>
    <d v="2018-04-05T00:00:00"/>
    <d v="2018-04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1"/>
    <n v="0"/>
    <n v="9282.4285714285706"/>
    <x v="1"/>
    <n v="30"/>
    <n v="194931"/>
    <n v="0.83070932791603103"/>
    <n v="0.7"/>
    <x v="2"/>
    <n v="0.89522870260745802"/>
    <n v="-6.4519374691426004E-2"/>
    <n v="8613.4414340612693"/>
    <x v="3"/>
    <x v="2"/>
    <n v="2018"/>
    <n v="6.18693488072197"/>
    <n v="5.74041583945088"/>
    <n v="-0.44651904127108799"/>
    <n v="53285"/>
    <n v="180862.579221041"/>
    <n v="7.7785138526445599E-2"/>
    <n v="21.7014549131721"/>
    <n v="0.96767705594032105"/>
    <n v="186903.86230692582"/>
    <n v="4.2947949785501649E-2"/>
  </r>
  <r>
    <d v="2018-04-09T00:00:00"/>
    <n v="16325"/>
    <x v="5"/>
    <d v="2018-04-01T00:00:00"/>
    <n v="0"/>
    <n v="4"/>
    <d v="2018-04-06T00:00:00"/>
    <d v="2018-04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1.75869923203595"/>
    <n v="0.7"/>
    <x v="3"/>
    <n v="1.69680915121287"/>
    <n v="6.1890080823071902E-2"/>
    <n v="9620.9995027023997"/>
    <x v="23"/>
    <x v="2"/>
    <n v="2018"/>
    <n v="7.8837440319348504"/>
    <n v="7.4991150714868304"/>
    <n v="-0.38462896044801598"/>
    <n v="69610"/>
    <n v="185420.78409428499"/>
    <n v="5.1289913113942598E-2"/>
    <n v="21.7014549131721"/>
    <n v="0.96767705594032105"/>
    <n v="191614.32314224506"/>
    <n v="1.7309128061855805E-2"/>
  </r>
  <r>
    <d v="2018-04-10T00:00:00"/>
    <n v="2123"/>
    <x v="6"/>
    <d v="2018-04-01T00:00:00"/>
    <n v="1"/>
    <n v="0"/>
    <d v="2018-04-09T00:00:00"/>
    <d v="2018-04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228711697985441"/>
    <n v="0.7"/>
    <x v="4"/>
    <n v="0.29725321824989998"/>
    <n v="-6.8541520264459505E-2"/>
    <n v="7142.05892369917"/>
    <x v="24"/>
    <x v="2"/>
    <n v="2018"/>
    <n v="8.1809972501847508"/>
    <n v="7.7278267694722702"/>
    <n v="-0.45317048071247501"/>
    <n v="71733"/>
    <n v="184133.175202568"/>
    <n v="5.8641387058864201E-2"/>
    <n v="21.7014549131721"/>
    <n v="0.96767705594032105"/>
    <n v="190283.70474656005"/>
    <n v="2.4422980725699706E-2"/>
  </r>
  <r>
    <d v="2018-04-11T00:00:00"/>
    <n v="9007"/>
    <x v="7"/>
    <d v="2018-04-01T00:00:00"/>
    <n v="2"/>
    <n v="1"/>
    <d v="2018-04-10T00:00:00"/>
    <d v="2018-04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97032796220201001"/>
    <n v="0.7"/>
    <x v="5"/>
    <n v="0.88086218996879195"/>
    <n v="8.9465772233217902E-2"/>
    <n v="10225.2090083683"/>
    <x v="6"/>
    <x v="2"/>
    <n v="2018"/>
    <n v="9.0618594401535404"/>
    <n v="8.6981547316742809"/>
    <n v="-0.36370470847925701"/>
    <n v="80740"/>
    <n v="187107.29417044099"/>
    <n v="4.1814007648637297E-2"/>
    <n v="21.7014549131721"/>
    <n v="0.96767705594032105"/>
    <n v="193357.16706502213"/>
    <n v="8.139511758819884E-3"/>
  </r>
  <r>
    <d v="2018-04-12T00:00:00"/>
    <n v="1269"/>
    <x v="8"/>
    <d v="2018-04-01T00:00:00"/>
    <n v="3"/>
    <n v="2"/>
    <d v="2018-04-11T00:00:00"/>
    <d v="2018-04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13670991273835301"/>
    <n v="0.7"/>
    <x v="6"/>
    <n v="0.42585671779525602"/>
    <n v="-0.28914680505690199"/>
    <n v="2979.8755003087899"/>
    <x v="7"/>
    <x v="2"/>
    <n v="2018"/>
    <n v="9.4877161579487996"/>
    <n v="8.8348646444126402"/>
    <n v="-0.652851513536159"/>
    <n v="82009"/>
    <n v="181517.761632988"/>
    <n v="7.3894908389913999E-2"/>
    <n v="21.7014549131721"/>
    <n v="0.96767705594032105"/>
    <n v="187580.92952467682"/>
    <n v="3.9183463340052738E-2"/>
  </r>
  <r>
    <d v="2018-04-13T00:00:00"/>
    <n v="10216"/>
    <x v="9"/>
    <d v="2018-04-01T00:00:00"/>
    <n v="4"/>
    <n v="3"/>
    <d v="2018-04-12T00:00:00"/>
    <d v="2018-04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1.10057404927897"/>
    <n v="0.7"/>
    <x v="7"/>
    <n v="0.784862959628155"/>
    <n v="0.31571108965082001"/>
    <n v="13016.285040180799"/>
    <x v="8"/>
    <x v="2"/>
    <n v="2018"/>
    <n v="10.2725791175769"/>
    <n v="9.9354386936916104"/>
    <n v="-0.33714042388533999"/>
    <n v="92225"/>
    <n v="188533.47127657101"/>
    <n v="3.3933119037753597E-2"/>
    <n v="21.7014549131721"/>
    <n v="0.96767705594032105"/>
    <n v="194830.98221582669"/>
    <n v="5.1335666964158477E-4"/>
  </r>
  <r>
    <d v="2018-04-16T00:00:00"/>
    <n v="13430"/>
    <x v="10"/>
    <d v="2018-04-01T00:00:00"/>
    <n v="0"/>
    <n v="4"/>
    <d v="2018-04-13T00:00:00"/>
    <d v="2018-04-17T00:00:00"/>
    <n v="0"/>
    <n v="0"/>
    <n v="0"/>
    <n v="0"/>
    <n v="1"/>
    <n v="0"/>
    <n v="0"/>
    <n v="0"/>
    <n v="0"/>
    <n v="1"/>
    <n v="0"/>
    <n v="1"/>
    <n v="0"/>
    <n v="0"/>
    <n v="0"/>
    <n v="1"/>
    <n v="0"/>
    <d v="2018-04-16T00:00:00"/>
    <d v="2018-04-02T00:00:00"/>
    <d v="2018-04-04T00:00:00"/>
    <d v="2018-04-06T00:00:00"/>
    <d v="2018-04-04T00:00:00"/>
    <n v="1"/>
    <n v="0"/>
    <n v="0"/>
    <n v="0"/>
    <n v="0"/>
    <n v="9282.4285714285706"/>
    <x v="1"/>
    <n v="30"/>
    <n v="194931"/>
    <n v="1.44681964387398"/>
    <n v="0.7"/>
    <x v="8"/>
    <n v="1.9907550602253701"/>
    <n v="-0.54393541635138598"/>
    <n v="6746.1840325447101"/>
    <x v="25"/>
    <x v="2"/>
    <n v="2018"/>
    <n v="12.2633341778023"/>
    <n v="11.382258337565601"/>
    <n v="-0.88107584023672902"/>
    <n v="105655"/>
    <n v="180925.91850070699"/>
    <n v="7.7407823131975403E-2"/>
    <n v="21.7014549131721"/>
    <n v="0.96767705594032105"/>
    <n v="186969.3172841598"/>
    <n v="4.2582830335417432E-2"/>
  </r>
  <r>
    <d v="2018-04-17T00:00:00"/>
    <n v="17775"/>
    <x v="11"/>
    <d v="2018-04-01T00:00:00"/>
    <n v="1"/>
    <n v="0"/>
    <d v="2018-04-16T00:00:00"/>
    <d v="2018-04-18T00:00:00"/>
    <n v="0"/>
    <n v="0"/>
    <n v="0"/>
    <n v="0"/>
    <n v="0"/>
    <n v="1"/>
    <n v="0"/>
    <n v="0"/>
    <n v="0"/>
    <n v="0"/>
    <n v="0"/>
    <n v="0"/>
    <n v="0"/>
    <n v="0"/>
    <n v="0"/>
    <n v="0"/>
    <n v="1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1.9149083521861501"/>
    <n v="0.7"/>
    <x v="9"/>
    <n v="0.81876675703481205"/>
    <n v="1.09614159515134"/>
    <n v="21709.4793447314"/>
    <x v="26"/>
    <x v="2"/>
    <n v="2018"/>
    <n v="13.082100934837101"/>
    <n v="13.2971666897517"/>
    <n v="0.21506575491461699"/>
    <n v="123430"/>
    <n v="198135.60626928901"/>
    <n v="-1.61738030313156E-2"/>
    <n v="21.7014549131721"/>
    <n v="0.96767705594032105"/>
    <n v="204753.85362604889"/>
    <n v="-4.7973962160384076E-2"/>
  </r>
  <r>
    <d v="2018-04-18T00:00:00"/>
    <n v="6508"/>
    <x v="12"/>
    <d v="2018-04-01T00:00:00"/>
    <n v="2"/>
    <n v="1"/>
    <d v="2018-04-17T00:00:00"/>
    <d v="2018-04-19T00:00:00"/>
    <n v="0"/>
    <n v="0"/>
    <n v="0"/>
    <n v="0"/>
    <n v="0"/>
    <n v="0"/>
    <n v="1"/>
    <n v="0"/>
    <n v="0"/>
    <n v="0"/>
    <n v="0"/>
    <n v="0"/>
    <n v="0"/>
    <n v="0"/>
    <n v="0"/>
    <n v="0"/>
    <n v="1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701109623405205"/>
    <n v="0.7"/>
    <x v="10"/>
    <n v="1.4023757287537"/>
    <n v="-0.70126610534849898"/>
    <n v="4640.6964029416504"/>
    <x v="19"/>
    <x v="2"/>
    <n v="2018"/>
    <n v="14.484476663590801"/>
    <n v="13.9982763131569"/>
    <n v="-0.48620035043388099"/>
    <n v="129938"/>
    <n v="188387.75216912301"/>
    <n v="3.4732872787837703E-2"/>
    <n v="21.7014549131721"/>
    <n v="0.96767705594032105"/>
    <n v="194680.39570914666"/>
    <n v="1.2872600240023679E-3"/>
  </r>
  <r>
    <d v="2018-04-19T00:00:00"/>
    <n v="4663"/>
    <x v="13"/>
    <d v="2018-04-01T00:00:00"/>
    <n v="3"/>
    <n v="2"/>
    <d v="2018-04-18T00:00:00"/>
    <d v="2018-04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502346984317527"/>
    <n v="0.7"/>
    <x v="11"/>
    <n v="0.42585671779525602"/>
    <n v="7.6490266522271505E-2"/>
    <n v="10949.692244239401"/>
    <x v="11"/>
    <x v="2"/>
    <n v="2018"/>
    <n v="14.910333381386099"/>
    <n v="14.5006232974744"/>
    <n v="-0.40971008391160801"/>
    <n v="134601"/>
    <n v="189574.63442961799"/>
    <n v="2.8254653300521598E-2"/>
    <n v="21.7014549131721"/>
    <n v="0.96767705594032105"/>
    <n v="195906.92294073524"/>
    <n v="-4.9815643372157492E-3"/>
  </r>
  <r>
    <d v="2018-04-20T00:00:00"/>
    <n v="7323"/>
    <x v="14"/>
    <d v="2018-04-01T00:00:00"/>
    <n v="4"/>
    <n v="3"/>
    <d v="2018-04-19T00:00:00"/>
    <d v="2018-04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78890992197238996"/>
    <n v="0.7"/>
    <x v="12"/>
    <n v="0.784862959628155"/>
    <n v="4.0469623442344303E-3"/>
    <n v="9330.2912440528598"/>
    <x v="12"/>
    <x v="2"/>
    <n v="2018"/>
    <n v="15.695196341014199"/>
    <n v="15.289533219446801"/>
    <n v="-0.405663121567375"/>
    <n v="141924"/>
    <n v="189892.75031951501"/>
    <n v="2.65320801979365E-2"/>
    <n v="21.7014549131721"/>
    <n v="0.96767705594032105"/>
    <n v="196235.66473320182"/>
    <n v="-6.6484588057711402E-3"/>
  </r>
  <r>
    <d v="2018-04-23T00:00:00"/>
    <n v="17443"/>
    <x v="15"/>
    <d v="2018-04-01T00:00:00"/>
    <n v="0"/>
    <n v="4"/>
    <d v="2018-04-20T00:00:00"/>
    <d v="2018-04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1.8791418501931401"/>
    <n v="0.7"/>
    <x v="13"/>
    <n v="1.69680915121287"/>
    <n v="0.182332698980265"/>
    <n v="10279.8832665015"/>
    <x v="27"/>
    <x v="2"/>
    <n v="2018"/>
    <n v="17.392005492227099"/>
    <n v="17.168675069639999"/>
    <n v="-0.22333042258711"/>
    <n v="159367"/>
    <n v="192427.894614897"/>
    <n v="1.30080173153275E-2"/>
    <n v="21.7014549131721"/>
    <n v="0.96767705594032105"/>
    <n v="198855.48947723038"/>
    <n v="-1.9735384160364133E-2"/>
  </r>
  <r>
    <d v="2018-04-24T00:00:00"/>
    <n v="2050"/>
    <x v="16"/>
    <d v="2018-04-01T00:00:00"/>
    <n v="1"/>
    <n v="0"/>
    <d v="2018-04-23T00:00:00"/>
    <d v="2018-04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220847376764085"/>
    <n v="0.7"/>
    <x v="14"/>
    <n v="0.29725321824989998"/>
    <n v="-7.6405841485814904E-2"/>
    <n v="6896.4770577405998"/>
    <x v="28"/>
    <x v="2"/>
    <n v="2018"/>
    <n v="17.689258710476999"/>
    <n v="17.389522446404101"/>
    <n v="-0.29973626407292198"/>
    <n v="161417"/>
    <n v="191627.98483987901"/>
    <n v="1.7236601234837699E-2"/>
    <n v="21.7014549131721"/>
    <n v="0.96767705594032105"/>
    <n v="198028.86062403247"/>
    <n v="-1.5643480522336106E-2"/>
  </r>
  <r>
    <d v="2018-04-25T00:00:00"/>
    <n v="7579"/>
    <x v="17"/>
    <d v="2018-04-01T00:00:00"/>
    <n v="2"/>
    <n v="1"/>
    <d v="2018-04-24T00:00:00"/>
    <d v="2018-04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81648891146097802"/>
    <n v="0.7"/>
    <x v="15"/>
    <n v="0.88086218996879195"/>
    <n v="-6.4373278507813395E-2"/>
    <n v="8604.0700648855309"/>
    <x v="15"/>
    <x v="2"/>
    <n v="2018"/>
    <n v="18.570120900445801"/>
    <n v="18.206011357864998"/>
    <n v="-0.36410954258073802"/>
    <n v="168996"/>
    <n v="191108.93348652299"/>
    <n v="1.9999413129193799E-2"/>
    <n v="21.7014549131721"/>
    <n v="0.96767705594032105"/>
    <n v="197492.47159820006"/>
    <n v="-1.2969970842288125E-2"/>
  </r>
  <r>
    <d v="2018-04-26T00:00:00"/>
    <n v="2695"/>
    <x v="18"/>
    <d v="2018-04-01T00:00:00"/>
    <n v="3"/>
    <n v="2"/>
    <d v="2018-04-25T00:00:00"/>
    <d v="2018-04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29033350262400498"/>
    <n v="0.7"/>
    <x v="16"/>
    <n v="0.42585671779525602"/>
    <n v="-0.13552321517124999"/>
    <n v="6328.4196007345899"/>
    <x v="16"/>
    <x v="2"/>
    <n v="2018"/>
    <n v="18.995977618241"/>
    <n v="18.496344860489099"/>
    <n v="-0.49963275775198501"/>
    <n v="171691"/>
    <n v="189803.91914853401"/>
    <n v="2.7012513094912999E-2"/>
    <n v="21.7014549131721"/>
    <n v="0.96767705594032105"/>
    <n v="196143.86636882389"/>
    <n v="-6.1835549144485524E-3"/>
  </r>
  <r>
    <d v="2018-04-27T00:00:00"/>
    <n v="6988"/>
    <x v="19"/>
    <d v="2018-04-01T00:00:00"/>
    <n v="4"/>
    <n v="3"/>
    <d v="2018-04-26T00:00:00"/>
    <d v="2018-04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75282022869630705"/>
    <n v="0.7"/>
    <x v="17"/>
    <n v="0.784862959628155"/>
    <n v="-3.2042730931847903E-2"/>
    <n v="8903.4651390743402"/>
    <x v="17"/>
    <x v="2"/>
    <n v="2018"/>
    <n v="19.780840577869199"/>
    <n v="19.2491650891854"/>
    <n v="-0.53167548868383396"/>
    <n v="178679"/>
    <n v="189691.584906559"/>
    <n v="2.7620703870555999E-2"/>
    <n v="21.7014549131721"/>
    <n v="0.96767705594032105"/>
    <n v="196027.77986942226"/>
    <n v="-5.5950226552218263E-3"/>
  </r>
  <r>
    <d v="2018-04-30T00:00:00"/>
    <n v="16252"/>
    <x v="20"/>
    <d v="2018-04-01T00:00:00"/>
    <n v="0"/>
    <n v="4"/>
    <d v="2018-04-27T00:00:00"/>
    <d v="2018-05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1.75083491081459"/>
    <n v="0.7"/>
    <x v="18"/>
    <n v="1.92061433530286"/>
    <n v="-0.16977942448826999"/>
    <n v="8461.8758182064594"/>
    <x v="29"/>
    <x v="2"/>
    <n v="2018"/>
    <n v="21.7014549131721"/>
    <n v="21"/>
    <n v="-0.70145491317210296"/>
    <n v="194931"/>
    <n v="188630.25619150201"/>
    <n v="3.3402614912957297E-2"/>
    <n v="21.7014549131721"/>
    <n v="0.96767705594032105"/>
    <n v="194931.00000000006"/>
    <n v="0"/>
  </r>
  <r>
    <d v="2018-05-01T00:00:00"/>
    <n v="16162"/>
    <x v="0"/>
    <d v="2018-05-01T00:00:00"/>
    <n v="1"/>
    <n v="0"/>
    <d v="2018-04-30T00:00:00"/>
    <d v="2018-05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1.90253090052972"/>
    <n v="0.70967741935483797"/>
    <x v="21"/>
    <n v="1.93443690261899"/>
    <n v="-3.1906002089271301E-2"/>
    <n v="8354.8861056768492"/>
    <x v="0"/>
    <x v="3"/>
    <n v="2018"/>
    <n v="1.93443690261899"/>
    <n v="1.90253090052972"/>
    <n v="-3.1906002089271399E-2"/>
    <n v="16162"/>
    <n v="183807.49432488999"/>
    <n v="1.6770293759952901E-2"/>
    <n v="21.2356781434064"/>
    <n v="1.03599234511994"/>
    <n v="177421.67226497334"/>
    <n v="5.3366241080661458E-2"/>
  </r>
  <r>
    <d v="2018-05-02T00:00:00"/>
    <n v="11754"/>
    <x v="1"/>
    <d v="2018-05-01T00:00:00"/>
    <n v="2"/>
    <n v="1"/>
    <d v="2018-05-01T00:00:00"/>
    <d v="2018-05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1"/>
    <n v="0"/>
    <n v="1"/>
    <n v="8495"/>
    <x v="2"/>
    <n v="31"/>
    <n v="186890"/>
    <n v="1.38363743378457"/>
    <n v="0.70967741935483797"/>
    <x v="19"/>
    <n v="1.25719068675226"/>
    <n v="0.12644674703231501"/>
    <n v="9349.4170167330994"/>
    <x v="21"/>
    <x v="3"/>
    <n v="2018"/>
    <n v="3.19162758937125"/>
    <n v="3.2861683343143002"/>
    <n v="9.45407449430435E-2"/>
    <n v="27916"/>
    <n v="192425.95910790001"/>
    <n v="-2.8769294608509601E-2"/>
    <n v="21.2356781434064"/>
    <n v="1.03599234511994"/>
    <n v="185740.7151841677"/>
    <n v="6.1875761310208333E-3"/>
  </r>
  <r>
    <d v="2018-05-03T00:00:00"/>
    <n v="3950"/>
    <x v="2"/>
    <d v="2018-05-01T00:00:00"/>
    <n v="3"/>
    <n v="2"/>
    <d v="2018-05-02T00:00:00"/>
    <d v="2018-05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46497939964685098"/>
    <n v="0.70967741935483797"/>
    <x v="20"/>
    <n v="0.43715035792769602"/>
    <n v="2.7829041719154301E-2"/>
    <n v="9035.7926703409394"/>
    <x v="22"/>
    <x v="3"/>
    <n v="2018"/>
    <n v="3.6287779472989499"/>
    <n v="3.7511477339611501"/>
    <n v="0.122369786662198"/>
    <n v="31866"/>
    <n v="193192.311621553"/>
    <n v="-3.2621958755268E-2"/>
    <n v="21.2356781434064"/>
    <n v="1.03599234511994"/>
    <n v="186480.44315345501"/>
    <n v="2.1962455666622027E-3"/>
  </r>
  <r>
    <d v="2018-05-04T00:00:00"/>
    <n v="9872"/>
    <x v="3"/>
    <d v="2018-05-01T00:00:00"/>
    <n v="4"/>
    <n v="3"/>
    <d v="2018-05-03T00:00:00"/>
    <d v="2018-05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1"/>
    <n v="0"/>
    <n v="8495"/>
    <x v="2"/>
    <n v="31"/>
    <n v="186890"/>
    <n v="1.1620953502060001"/>
    <n v="0.70967741935483797"/>
    <x v="0"/>
    <n v="0.90652234273989796"/>
    <n v="0.25557300746610501"/>
    <n v="10889.9687680753"/>
    <x v="1"/>
    <x v="3"/>
    <n v="2018"/>
    <n v="4.5353002900388502"/>
    <n v="4.9132430841671502"/>
    <n v="0.37794279412830301"/>
    <n v="41738"/>
    <n v="202464.212130953"/>
    <n v="-7.6923284204320805E-2"/>
    <n v="21.2356781434064"/>
    <n v="1.03599234511994"/>
    <n v="195430.22019869601"/>
    <n v="-4.3699588477222662E-2"/>
  </r>
  <r>
    <d v="2018-05-07T00:00:00"/>
    <n v="15376"/>
    <x v="4"/>
    <d v="2018-05-01T00:00:00"/>
    <n v="0"/>
    <n v="4"/>
    <d v="2018-05-04T00:00:00"/>
    <d v="2018-05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1"/>
    <n v="0"/>
    <n v="0"/>
    <n v="0"/>
    <n v="8495"/>
    <x v="2"/>
    <n v="31"/>
    <n v="186890"/>
    <n v="1.81000588581518"/>
    <n v="0.70967741935483797"/>
    <x v="1"/>
    <n v="1.7081027913453199"/>
    <n v="0.10190309446986499"/>
    <n v="9001.8001714578895"/>
    <x v="4"/>
    <x v="3"/>
    <n v="2018"/>
    <n v="6.2434030813841703"/>
    <n v="6.7232489699823397"/>
    <n v="0.47984588859816801"/>
    <n v="57114"/>
    <n v="201253.70468975499"/>
    <n v="-7.1371131835301999E-2"/>
    <n v="21.2356781434064"/>
    <n v="1.03599234511994"/>
    <n v="194261.76808908358"/>
    <n v="-3.7947601123979657E-2"/>
  </r>
  <r>
    <d v="2018-05-08T00:00:00"/>
    <n v="2173"/>
    <x v="5"/>
    <d v="2018-05-01T00:00:00"/>
    <n v="1"/>
    <n v="0"/>
    <d v="2018-05-07T00:00:00"/>
    <d v="2018-05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25579752795762201"/>
    <n v="0.70967741935483797"/>
    <x v="2"/>
    <n v="0.30854685838234103"/>
    <n v="-5.2749330424719097E-2"/>
    <n v="7042.69040816902"/>
    <x v="5"/>
    <x v="3"/>
    <n v="2018"/>
    <n v="6.5519499397665104"/>
    <n v="6.9790464979399598"/>
    <n v="0.42709655817344999"/>
    <n v="59287"/>
    <n v="199072.64432586299"/>
    <n v="-6.1196978455368797E-2"/>
    <n v="21.2356781434064"/>
    <n v="1.03599234511994"/>
    <n v="192156.48191185819"/>
    <n v="-2.7407256104292732E-2"/>
  </r>
  <r>
    <d v="2018-05-09T00:00:00"/>
    <n v="7877"/>
    <x v="6"/>
    <d v="2018-05-01T00:00:00"/>
    <n v="2"/>
    <n v="1"/>
    <d v="2018-05-08T00:00:00"/>
    <d v="2018-05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92725132430841595"/>
    <n v="0.70967741935483797"/>
    <x v="3"/>
    <n v="0.89215583010123201"/>
    <n v="3.5095494207184198E-2"/>
    <n v="8829.1750546607891"/>
    <x v="23"/>
    <x v="3"/>
    <n v="2018"/>
    <n v="7.4441057698677398"/>
    <n v="7.90629782224838"/>
    <n v="0.46219205238063399"/>
    <n v="67164"/>
    <n v="198493.68690878301"/>
    <n v="-5.8458720221748098E-2"/>
    <n v="21.2356781434064"/>
    <n v="1.03599234511994"/>
    <n v="191597.6385769567"/>
    <n v="-2.4570441535300191E-2"/>
  </r>
  <r>
    <d v="2018-05-10T00:00:00"/>
    <n v="2143"/>
    <x v="7"/>
    <d v="2018-05-01T00:00:00"/>
    <n v="3"/>
    <n v="2"/>
    <d v="2018-05-09T00:00:00"/>
    <d v="2018-05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25226603884637999"/>
    <n v="0.70967741935483797"/>
    <x v="4"/>
    <n v="0.43715035792769602"/>
    <n v="-0.184884319081316"/>
    <n v="4902.2034664659805"/>
    <x v="24"/>
    <x v="3"/>
    <n v="2018"/>
    <n v="7.8812561277954396"/>
    <n v="8.1585638610947608"/>
    <n v="0.27730773329931702"/>
    <n v="69307"/>
    <n v="193465.860679559"/>
    <n v="-3.39897729576768E-2"/>
    <n v="21.2356781434064"/>
    <n v="1.03599234511994"/>
    <n v="186744.48859673933"/>
    <n v="7.7920052342150825E-4"/>
  </r>
  <r>
    <d v="2018-05-11T00:00:00"/>
    <n v="6544"/>
    <x v="8"/>
    <d v="2018-05-01T00:00:00"/>
    <n v="4"/>
    <n v="3"/>
    <d v="2018-05-10T00:00:00"/>
    <d v="2018-05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77033549146556801"/>
    <n v="0.70967741935483797"/>
    <x v="5"/>
    <n v="0.79615659976059605"/>
    <n v="-2.5821108295028299E-2"/>
    <n v="8219.48847998971"/>
    <x v="6"/>
    <x v="3"/>
    <n v="2018"/>
    <n v="8.6774127275560407"/>
    <n v="8.92889935256032"/>
    <n v="0.25148662500428798"/>
    <n v="75851"/>
    <n v="192306.39965998099"/>
    <n v="-2.81654675536437E-2"/>
    <n v="21.2356781434064"/>
    <n v="1.03599234511994"/>
    <n v="185625.30945893945"/>
    <n v="6.8131363376409126E-3"/>
  </r>
  <r>
    <d v="2018-05-14T00:00:00"/>
    <n v="13520"/>
    <x v="9"/>
    <d v="2018-05-01T00:00:00"/>
    <n v="0"/>
    <n v="4"/>
    <d v="2018-05-11T00:00:00"/>
    <d v="2018-05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1.5915244261330099"/>
    <n v="0.70967741935483797"/>
    <x v="6"/>
    <n v="1.70810279134531"/>
    <n v="-0.1165783652123"/>
    <n v="7915.21451080324"/>
    <x v="9"/>
    <x v="3"/>
    <n v="2018"/>
    <n v="10.3855155189013"/>
    <n v="10.520423778693299"/>
    <n v="0.13490825979198801"/>
    <n v="89371"/>
    <n v="189317.70853566501"/>
    <n v="-1.28234624982704E-2"/>
    <n v="21.2356781434064"/>
    <n v="1.03599234511994"/>
    <n v="182740.45115048494"/>
    <n v="2.2707336133793055E-2"/>
  </r>
  <r>
    <d v="2018-05-15T00:00:00"/>
    <n v="4777"/>
    <x v="10"/>
    <d v="2018-05-01T00:00:00"/>
    <n v="1"/>
    <n v="0"/>
    <d v="2018-05-14T00:00:00"/>
    <d v="2018-05-16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56233078281341897"/>
    <n v="0.70967741935483797"/>
    <x v="7"/>
    <n v="0.45307798123930298"/>
    <n v="0.109252801574115"/>
    <n v="10543.4388732232"/>
    <x v="10"/>
    <x v="3"/>
    <n v="2018"/>
    <n v="10.8385935001406"/>
    <n v="11.0827545615067"/>
    <n v="0.24416106136610499"/>
    <n v="94148"/>
    <n v="191100.07216094201"/>
    <n v="-2.20307198910763E-2"/>
    <n v="21.2356781434064"/>
    <n v="1.03599234511994"/>
    <n v="184460.89207234353"/>
    <n v="1.3168687955297242E-2"/>
  </r>
  <r>
    <d v="2018-05-16T00:00:00"/>
    <n v="17281"/>
    <x v="11"/>
    <d v="2018-05-01T00:00:00"/>
    <n v="2"/>
    <n v="1"/>
    <d v="2018-05-15T00:00:00"/>
    <d v="2018-05-17T00:00:00"/>
    <n v="0"/>
    <n v="0"/>
    <n v="0"/>
    <n v="0"/>
    <n v="0"/>
    <n v="0"/>
    <n v="1"/>
    <n v="0"/>
    <n v="0"/>
    <n v="1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2.0342554443790402"/>
    <n v="0.70967741935483797"/>
    <x v="8"/>
    <n v="1.6552553399477601"/>
    <n v="0.37900010443128201"/>
    <n v="10440.0811058826"/>
    <x v="25"/>
    <x v="3"/>
    <n v="2018"/>
    <n v="12.4938488400884"/>
    <n v="13.117010005885801"/>
    <n v="0.62316116579738601"/>
    <n v="111429"/>
    <n v="196211.59431144901"/>
    <n v="-4.7507866923770202E-2"/>
    <n v="21.2356781434064"/>
    <n v="1.03599234511994"/>
    <n v="189394.83021830008"/>
    <n v="-1.322544134606507E-2"/>
  </r>
  <r>
    <d v="2018-05-17T00:00:00"/>
    <n v="3461"/>
    <x v="12"/>
    <d v="2018-05-01T00:00:00"/>
    <n v="3"/>
    <n v="2"/>
    <d v="2018-05-16T00:00:00"/>
    <d v="2018-05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40741612713360797"/>
    <n v="0.70967741935483797"/>
    <x v="9"/>
    <n v="0.43715035792769602"/>
    <n v="-2.97342307940885E-2"/>
    <n v="7917.1844131772104"/>
    <x v="26"/>
    <x v="3"/>
    <n v="2018"/>
    <n v="12.930999198016099"/>
    <n v="13.5244261330194"/>
    <n v="0.59342693500329802"/>
    <n v="114890"/>
    <n v="195466.72003411601"/>
    <n v="-4.3878160090982797E-2"/>
    <n v="21.2356781434064"/>
    <n v="1.03599234511994"/>
    <n v="188675.834290539"/>
    <n v="-9.4650928522675981E-3"/>
  </r>
  <r>
    <d v="2018-05-18T00:00:00"/>
    <n v="10096"/>
    <x v="13"/>
    <d v="2018-05-01T00:00:00"/>
    <n v="4"/>
    <n v="3"/>
    <d v="2018-05-17T00:00:00"/>
    <d v="2018-05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1.1884638022366001"/>
    <n v="0.70967741935483797"/>
    <x v="10"/>
    <n v="0.79615659976059605"/>
    <n v="0.39230720247601297"/>
    <n v="12680.9223248741"/>
    <x v="19"/>
    <x v="3"/>
    <n v="2018"/>
    <n v="13.7271557977767"/>
    <n v="14.712889935255999"/>
    <n v="0.98573413747931204"/>
    <n v="124986"/>
    <n v="200310.39499423001"/>
    <n v="-6.6997995758619006E-2"/>
    <n v="21.2356781434064"/>
    <n v="1.03599234511994"/>
    <n v="193351.23076709657"/>
    <n v="-3.3417065624368969E-2"/>
  </r>
  <r>
    <d v="2018-05-21T00:00:00"/>
    <n v="15822"/>
    <x v="14"/>
    <d v="2018-05-01T00:00:00"/>
    <n v="0"/>
    <n v="4"/>
    <d v="2018-05-18T00:00:00"/>
    <d v="2018-05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1"/>
    <n v="0"/>
    <n v="0"/>
    <n v="0"/>
    <n v="0"/>
    <n v="8495"/>
    <x v="2"/>
    <n v="31"/>
    <n v="186890"/>
    <n v="1.8625073572689801"/>
    <n v="0.70967741935483797"/>
    <x v="11"/>
    <n v="1.81329853599361"/>
    <n v="4.9208821275369602E-2"/>
    <n v="8725.5350875415497"/>
    <x v="13"/>
    <x v="3"/>
    <n v="2018"/>
    <n v="15.540454333770301"/>
    <n v="16.575397292525"/>
    <n v="1.0349429587546799"/>
    <n v="140808"/>
    <n v="199336.25706607199"/>
    <n v="-6.2438500899245797E-2"/>
    <n v="21.2356781434064"/>
    <n v="1.03599234511994"/>
    <n v="192410.93624393039"/>
    <n v="-2.8693463852445422E-2"/>
  </r>
  <r>
    <d v="2018-05-22T00:00:00"/>
    <n v="1948"/>
    <x v="15"/>
    <d v="2018-05-01T00:00:00"/>
    <n v="1"/>
    <n v="0"/>
    <d v="2018-05-21T00:00:00"/>
    <d v="2018-05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22931135962330701"/>
    <n v="0.70967741935483797"/>
    <x v="12"/>
    <n v="0.30854685838234103"/>
    <n v="-7.9235498759033296E-2"/>
    <n v="6313.4656765362397"/>
    <x v="14"/>
    <x v="3"/>
    <n v="2018"/>
    <n v="15.849001192152601"/>
    <n v="16.8047086521483"/>
    <n v="0.95570745999564699"/>
    <n v="142756"/>
    <n v="198159.616617041"/>
    <n v="-5.6871409066260203E-2"/>
    <n v="21.2356781434064"/>
    <n v="1.03599234511994"/>
    <n v="191275.17452274266"/>
    <n v="-2.2925999328894942E-2"/>
  </r>
  <r>
    <d v="2018-05-23T00:00:00"/>
    <n v="8062"/>
    <x v="16"/>
    <d v="2018-05-01T00:00:00"/>
    <n v="2"/>
    <n v="1"/>
    <d v="2018-05-22T00:00:00"/>
    <d v="2018-05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94902884049440805"/>
    <n v="0.70967741935483797"/>
    <x v="13"/>
    <n v="0.89215583010123201"/>
    <n v="5.6873010393175903E-2"/>
    <n v="9036.5379320395205"/>
    <x v="27"/>
    <x v="3"/>
    <n v="2018"/>
    <n v="16.741157022253901"/>
    <n v="17.753737492642699"/>
    <n v="1.0125804703888199"/>
    <n v="150818"/>
    <n v="198193.94774145001"/>
    <n v="-5.7034777652223499E-2"/>
    <n v="21.2356781434064"/>
    <n v="1.03599234511994"/>
    <n v="191308.31291857141"/>
    <n v="-2.3095247933381913E-2"/>
  </r>
  <r>
    <d v="2018-05-24T00:00:00"/>
    <n v="2183"/>
    <x v="17"/>
    <d v="2018-05-01T00:00:00"/>
    <n v="3"/>
    <n v="2"/>
    <d v="2018-05-23T00:00:00"/>
    <d v="2018-05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25697469099470199"/>
    <n v="0.70967741935483797"/>
    <x v="14"/>
    <n v="0.43715035792769602"/>
    <n v="-0.180175666932993"/>
    <n v="4993.7051643934801"/>
    <x v="28"/>
    <x v="3"/>
    <n v="2018"/>
    <n v="17.1783073801816"/>
    <n v="18.010712183637398"/>
    <n v="0.83240480345583001"/>
    <n v="153001"/>
    <n v="195946.08045512799"/>
    <n v="-4.6217206458502101E-2"/>
    <n v="21.2356781434064"/>
    <n v="1.03599234511994"/>
    <n v="189138.54081850743"/>
    <n v="-1.1888326983896302E-2"/>
  </r>
  <r>
    <d v="2018-05-25T00:00:00"/>
    <n v="6208"/>
    <x v="18"/>
    <d v="2018-05-01T00:00:00"/>
    <n v="4"/>
    <n v="3"/>
    <d v="2018-05-24T00:00:00"/>
    <d v="2018-05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73078281341965801"/>
    <n v="0.70967741935483797"/>
    <x v="15"/>
    <n v="0.79615659976059605"/>
    <n v="-6.5373786340937601E-2"/>
    <n v="7797.4609541222599"/>
    <x v="15"/>
    <x v="3"/>
    <n v="2018"/>
    <n v="17.9744639799422"/>
    <n v="18.741494997057"/>
    <n v="0.76703101711489197"/>
    <n v="159209"/>
    <n v="194865.22679666901"/>
    <n v="-4.0926885354414598E-2"/>
    <n v="21.2356781434064"/>
    <n v="1.03599234511994"/>
    <n v="188095.23807254501"/>
    <n v="-6.4075948168350605E-3"/>
  </r>
  <r>
    <d v="2018-05-29T00:00:00"/>
    <n v="14929"/>
    <x v="19"/>
    <d v="2018-05-01T00:00:00"/>
    <n v="1"/>
    <n v="4"/>
    <d v="2018-05-25T00:00:00"/>
    <d v="2018-05-30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1.75738669805768"/>
    <n v="0.70967741935483797"/>
    <x v="16"/>
    <n v="1.7081027913453199"/>
    <n v="4.9283906712360999E-2"/>
    <n v="8740.1063189187498"/>
    <x v="20"/>
    <x v="3"/>
    <n v="2018"/>
    <n v="19.682566771287501"/>
    <n v="20.498881695114701"/>
    <n v="0.81631492382725301"/>
    <n v="174138"/>
    <n v="194641.07728005401"/>
    <n v="-3.9822412557353998E-2"/>
    <n v="21.2356781434064"/>
    <n v="1.03599234511994"/>
    <n v="187878.87593659791"/>
    <n v="-5.2633694536878828E-3"/>
  </r>
  <r>
    <d v="2018-05-30T00:00:00"/>
    <n v="3544"/>
    <x v="20"/>
    <d v="2018-05-01T00:00:00"/>
    <n v="2"/>
    <n v="1"/>
    <d v="2018-05-29T00:00:00"/>
    <d v="2018-05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41718658034137701"/>
    <n v="0.70967741935483797"/>
    <x v="17"/>
    <n v="0.89215583010123201"/>
    <n v="-0.47496924975985499"/>
    <n v="3972.4002023254802"/>
    <x v="29"/>
    <x v="3"/>
    <n v="2018"/>
    <n v="20.5747226013887"/>
    <n v="20.916068275456102"/>
    <n v="0.34134567406739702"/>
    <n v="177682"/>
    <n v="189990.605255409"/>
    <n v="-1.6319781976804199E-2"/>
    <n v="21.2356781434064"/>
    <n v="1.03599234511994"/>
    <n v="183389.97015794943"/>
    <n v="1.9085175917941788E-2"/>
  </r>
  <r>
    <d v="2018-05-31T00:00:00"/>
    <n v="9208"/>
    <x v="21"/>
    <d v="2018-05-01T00:00:00"/>
    <n v="3"/>
    <n v="2"/>
    <d v="2018-05-30T00:00:00"/>
    <d v="2018-06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1.08393172454384"/>
    <n v="0.70967741935483797"/>
    <x v="18"/>
    <n v="0.66095554201768303"/>
    <n v="0.42297618252616498"/>
    <n v="13931.3454758105"/>
    <x v="30"/>
    <x v="3"/>
    <n v="2018"/>
    <n v="21.2356781434064"/>
    <n v="22"/>
    <n v="0.764321856593564"/>
    <n v="186890"/>
    <n v="193616.60937946601"/>
    <n v="-3.4741902572434799E-2"/>
    <n v="21.2356781434064"/>
    <n v="1.03599234511994"/>
    <n v="186890.00000000128"/>
    <n v="-6.8833827526759706E-15"/>
  </r>
  <r>
    <d v="2018-06-01T00:00:00"/>
    <n v="21934"/>
    <x v="0"/>
    <d v="2018-06-01T00:00:00"/>
    <n v="4"/>
    <n v="3"/>
    <d v="2018-05-31T00:00:00"/>
    <d v="2018-06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1"/>
    <n v="1"/>
    <n v="8844.3333333333303"/>
    <x v="1"/>
    <n v="30"/>
    <n v="185731"/>
    <n v="2.4800060302265101"/>
    <n v="0.7"/>
    <x v="19"/>
    <n v="2.5211187468441101"/>
    <n v="-4.1112716617601401E-2"/>
    <n v="8700.10586667389"/>
    <x v="0"/>
    <x v="4"/>
    <n v="2018"/>
    <n v="2.5211187468441101"/>
    <n v="2.4800060302265101"/>
    <n v="-4.1112716617601297E-2"/>
    <n v="21934"/>
    <n v="182702.223200151"/>
    <n v="1.6577668004237101E-2"/>
    <n v="21.228461622203302"/>
    <n v="0.98923795674555903"/>
    <n v="184689.86349979354"/>
    <n v="5.6372151696761907E-3"/>
  </r>
  <r>
    <d v="2018-06-04T00:00:00"/>
    <n v="18488"/>
    <x v="1"/>
    <d v="2018-06-01T00:00:00"/>
    <n v="0"/>
    <n v="4"/>
    <d v="2018-06-01T00:00:00"/>
    <d v="2018-06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1"/>
    <n v="0"/>
    <n v="0"/>
    <n v="0"/>
    <n v="8844.3333333333303"/>
    <x v="1"/>
    <n v="30"/>
    <n v="185731"/>
    <n v="2.0903780198243598"/>
    <n v="0.7"/>
    <x v="20"/>
    <n v="1.93467105630087"/>
    <n v="0.15570696352349001"/>
    <n v="9556.1464776080993"/>
    <x v="1"/>
    <x v="4"/>
    <n v="2018"/>
    <n v="4.4557898031449898"/>
    <n v="4.5703840500508797"/>
    <n v="0.114594246905889"/>
    <n v="40422"/>
    <n v="190507.640059873"/>
    <n v="-2.5073220467022699E-2"/>
    <n v="21.228461622203302"/>
    <n v="0.98923795674555903"/>
    <n v="192580.19646416957"/>
    <n v="-3.5565424638269505E-2"/>
  </r>
  <r>
    <d v="2018-06-05T00:00:00"/>
    <n v="2337"/>
    <x v="2"/>
    <d v="2018-06-01T00:00:00"/>
    <n v="1"/>
    <n v="0"/>
    <d v="2018-06-04T00:00:00"/>
    <d v="2018-06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6423698790185801"/>
    <n v="0.7"/>
    <x v="0"/>
    <n v="0.29725321824989998"/>
    <n v="-3.3016230348042699E-2"/>
    <n v="7861.9838458242803"/>
    <x v="2"/>
    <x v="4"/>
    <n v="2018"/>
    <n v="4.7530430213948902"/>
    <n v="4.8346210379527301"/>
    <n v="8.1578016557846994E-2"/>
    <n v="42759"/>
    <n v="188918.76129841499"/>
    <n v="-1.6873714799452499E-2"/>
    <n v="21.228461622203302"/>
    <n v="0.98923795674555903"/>
    <n v="190974.0320922673"/>
    <n v="-2.7454162405358695E-2"/>
  </r>
  <r>
    <d v="2018-06-06T00:00:00"/>
    <n v="10581"/>
    <x v="3"/>
    <d v="2018-06-01T00:00:00"/>
    <n v="2"/>
    <n v="1"/>
    <d v="2018-06-05T00:00:00"/>
    <d v="2018-06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1"/>
    <n v="0"/>
    <n v="0"/>
    <n v="8844.3333333333303"/>
    <x v="1"/>
    <n v="30"/>
    <n v="185731"/>
    <n v="1.1963592507443499"/>
    <n v="0.7"/>
    <x v="1"/>
    <n v="1.0080351415318201"/>
    <n v="0.18832410921253101"/>
    <n v="10496.6578684161"/>
    <x v="3"/>
    <x v="4"/>
    <n v="2018"/>
    <n v="5.7610781629267098"/>
    <n v="6.0309802886970898"/>
    <n v="0.26990212577037798"/>
    <n v="53340"/>
    <n v="194432.35594480301"/>
    <n v="-4.4752612817556901E-2"/>
    <n v="21.228461622203302"/>
    <n v="0.98923795674555903"/>
    <n v="196547.60982327847"/>
    <n v="-5.5033026517106953E-2"/>
  </r>
  <r>
    <d v="2018-06-07T00:00:00"/>
    <n v="2357"/>
    <x v="4"/>
    <d v="2018-06-01T00:00:00"/>
    <n v="3"/>
    <n v="2"/>
    <d v="2018-06-06T00:00:00"/>
    <d v="2018-06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6649832284325098"/>
    <n v="0.7"/>
    <x v="2"/>
    <n v="0.42585671779525602"/>
    <n v="-0.15935839495200399"/>
    <n v="5534.7254170431997"/>
    <x v="4"/>
    <x v="4"/>
    <n v="2018"/>
    <n v="6.18693488072197"/>
    <n v="6.2974786115403401"/>
    <n v="0.110543730818373"/>
    <n v="55697"/>
    <n v="189049.50877121699"/>
    <n v="-1.7553649267787502E-2"/>
    <n v="21.228461622203302"/>
    <n v="0.98923795674555903"/>
    <n v="191106.20198315219"/>
    <n v="-2.8126779389535783E-2"/>
  </r>
  <r>
    <d v="2018-06-08T00:00:00"/>
    <n v="6691"/>
    <x v="5"/>
    <d v="2018-06-01T00:00:00"/>
    <n v="4"/>
    <n v="3"/>
    <d v="2018-06-07T00:00:00"/>
    <d v="2018-06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75652960464327401"/>
    <n v="0.7"/>
    <x v="3"/>
    <n v="0.784862959628155"/>
    <n v="-2.83333549848814E-2"/>
    <n v="8525.0551295859204"/>
    <x v="5"/>
    <x v="4"/>
    <n v="2018"/>
    <n v="6.9717978403501197"/>
    <n v="7.05400821618362"/>
    <n v="8.2210375833493096E-2"/>
    <n v="62388"/>
    <n v="187921.11159869799"/>
    <n v="-1.16544201982757E-2"/>
    <n v="21.228461622203302"/>
    <n v="0.98923795674555903"/>
    <n v="189965.52883689391"/>
    <n v="-2.2291038078438463E-2"/>
  </r>
  <r>
    <d v="2018-06-11T00:00:00"/>
    <n v="14199"/>
    <x v="6"/>
    <d v="2018-06-01T00:00:00"/>
    <n v="0"/>
    <n v="4"/>
    <d v="2018-06-08T00:00:00"/>
    <d v="2018-06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6054347416424799"/>
    <n v="0.7"/>
    <x v="4"/>
    <n v="1.69680915121287"/>
    <n v="-9.1374409570396498E-2"/>
    <n v="8368.0595368374507"/>
    <x v="6"/>
    <x v="4"/>
    <n v="2018"/>
    <n v="8.6686069915629993"/>
    <n v="8.6594429578260996"/>
    <n v="-9.1640337369032192E-3"/>
    <n v="76587"/>
    <n v="185534.65413362801"/>
    <n v="1.05827058178387E-3"/>
    <n v="21.228461622203302"/>
    <n v="0.98923795674555903"/>
    <n v="187553.10880307262"/>
    <n v="-9.715161826433949E-3"/>
  </r>
  <r>
    <d v="2018-06-12T00:00:00"/>
    <n v="1878"/>
    <x v="7"/>
    <d v="2018-06-01T00:00:00"/>
    <n v="1"/>
    <n v="0"/>
    <d v="2018-06-11T00:00:00"/>
    <d v="2018-06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1233935099687101"/>
    <n v="0.7"/>
    <x v="5"/>
    <n v="0.29725321824989998"/>
    <n v="-8.4913867253028796E-2"/>
    <n v="6317.8458119204097"/>
    <x v="7"/>
    <x v="4"/>
    <n v="2018"/>
    <n v="8.9658602098129005"/>
    <n v="8.8717823088229704"/>
    <n v="-9.4077900989933697E-2"/>
    <n v="78465"/>
    <n v="183782.14264333001"/>
    <n v="1.0604171486080199E-2"/>
    <n v="21.228461622203302"/>
    <n v="0.98923795674555903"/>
    <n v="185781.53152144104"/>
    <n v="-2.7199432057223305E-4"/>
  </r>
  <r>
    <d v="2018-06-13T00:00:00"/>
    <n v="8233"/>
    <x v="8"/>
    <d v="2018-06-01T00:00:00"/>
    <n v="2"/>
    <n v="1"/>
    <d v="2018-06-12T00:00:00"/>
    <d v="2018-06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93087852862473097"/>
    <n v="0.7"/>
    <x v="6"/>
    <n v="0.88086218996879195"/>
    <n v="5.0016338655939303E-2"/>
    <n v="9346.5244549680192"/>
    <x v="8"/>
    <x v="4"/>
    <n v="2018"/>
    <n v="9.8467223997816902"/>
    <n v="9.8026608374477"/>
    <n v="-4.4061562333993699E-2"/>
    <n v="86698"/>
    <n v="184899.901315422"/>
    <n v="4.4948573723646501E-3"/>
    <n v="21.228461622203302"/>
    <n v="0.98923795674555903"/>
    <n v="186911.45042969775"/>
    <n v="-6.3155597315411871E-3"/>
  </r>
  <r>
    <d v="2018-06-14T00:00:00"/>
    <n v="2652"/>
    <x v="9"/>
    <d v="2018-06-01T00:00:00"/>
    <n v="3"/>
    <n v="2"/>
    <d v="2018-06-13T00:00:00"/>
    <d v="2018-06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9985301322880897"/>
    <n v="0.7"/>
    <x v="7"/>
    <n v="0.42585671779525602"/>
    <n v="-0.126003704566446"/>
    <n v="6227.4466720401197"/>
    <x v="9"/>
    <x v="4"/>
    <n v="2018"/>
    <n v="10.2725791175769"/>
    <n v="10.1025138506765"/>
    <n v="-0.17006526690043799"/>
    <n v="89350"/>
    <n v="182656.17412373601"/>
    <n v="1.6833955331726699E-2"/>
    <n v="21.228461622203302"/>
    <n v="0.98923795674555903"/>
    <n v="184643.31344972717"/>
    <n v="5.8907443218569888E-3"/>
  </r>
  <r>
    <d v="2018-06-15T00:00:00"/>
    <n v="11082"/>
    <x v="10"/>
    <d v="2018-06-01T00:00:00"/>
    <n v="4"/>
    <n v="3"/>
    <d v="2018-06-14T00:00:00"/>
    <d v="2018-06-18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2530056910262599"/>
    <n v="0.7"/>
    <x v="8"/>
    <n v="1.69249359233164"/>
    <n v="-0.43948790130538001"/>
    <n v="6547.7352766417098"/>
    <x v="10"/>
    <x v="4"/>
    <n v="2018"/>
    <n v="11.965072709908601"/>
    <n v="11.3555195417027"/>
    <n v="-0.60955316820581895"/>
    <n v="100432"/>
    <n v="176269.05002034901"/>
    <n v="5.3679020670719099E-2"/>
    <n v="21.228461622203302"/>
    <n v="0.98923795674555903"/>
    <n v="178186.70302567826"/>
    <n v="4.2339281473963597E-2"/>
  </r>
  <r>
    <d v="2018-06-18T00:00:00"/>
    <n v="25582"/>
    <x v="11"/>
    <d v="2018-06-01T00:00:00"/>
    <n v="0"/>
    <n v="4"/>
    <d v="2018-06-15T00:00:00"/>
    <d v="2018-06-19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1"/>
    <n v="0"/>
    <n v="0"/>
    <n v="0"/>
    <n v="0"/>
    <n v="8844.3333333333303"/>
    <x v="1"/>
    <n v="30"/>
    <n v="185731"/>
    <n v="2.89247352353672"/>
    <n v="0.7"/>
    <x v="9"/>
    <n v="2.5651044057077002"/>
    <n v="0.327369117829025"/>
    <n v="9973.0833345717201"/>
    <x v="19"/>
    <x v="4"/>
    <n v="2018"/>
    <n v="14.530177115616301"/>
    <n v="14.2479930652395"/>
    <n v="-0.282184050376795"/>
    <n v="126014"/>
    <n v="182124.00158260201"/>
    <n v="1.98051788125326E-2"/>
    <n v="21.228461622203302"/>
    <n v="0.98923795674555903"/>
    <n v="184105.35133706621"/>
    <n v="8.8299913670488728E-3"/>
  </r>
  <r>
    <d v="2018-06-19T00:00:00"/>
    <n v="2367"/>
    <x v="12"/>
    <d v="2018-06-01T00:00:00"/>
    <n v="1"/>
    <n v="0"/>
    <d v="2018-06-18T00:00:00"/>
    <d v="2018-06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6762899031394799"/>
    <n v="0.7"/>
    <x v="10"/>
    <n v="0.29725321824989998"/>
    <n v="-2.96242279359521E-2"/>
    <n v="7962.9079003278002"/>
    <x v="11"/>
    <x v="4"/>
    <n v="2018"/>
    <n v="14.8274303338662"/>
    <n v="14.515622055553401"/>
    <n v="-0.31180827831274599"/>
    <n v="128381"/>
    <n v="181825.23466943999"/>
    <n v="2.1480876060248E-2"/>
    <n v="21.228461622203302"/>
    <n v="0.98923795674555903"/>
    <n v="183803.33410134955"/>
    <n v="1.0487654688502657E-2"/>
  </r>
  <r>
    <d v="2018-06-20T00:00:00"/>
    <n v="10104"/>
    <x v="13"/>
    <d v="2018-06-01T00:00:00"/>
    <n v="2"/>
    <n v="1"/>
    <d v="2018-06-19T00:00:00"/>
    <d v="2018-06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14242641239211"/>
    <n v="0.7"/>
    <x v="11"/>
    <n v="0.88086218996879195"/>
    <n v="0.261564222423323"/>
    <n v="11470.579751366"/>
    <x v="12"/>
    <x v="4"/>
    <n v="2018"/>
    <n v="15.708292523835"/>
    <n v="15.6580484679455"/>
    <n v="-5.0244055889423898E-2"/>
    <n v="138485"/>
    <n v="185136.92660021799"/>
    <n v="3.2088325689041399E-3"/>
    <n v="21.228461622203302"/>
    <n v="0.98923795674555903"/>
    <n v="187151.054342163"/>
    <n v="-7.5877442804396233E-3"/>
  </r>
  <r>
    <d v="2018-06-21T00:00:00"/>
    <n v="2746"/>
    <x v="14"/>
    <d v="2018-06-01T00:00:00"/>
    <n v="3"/>
    <n v="2"/>
    <d v="2018-06-20T00:00:00"/>
    <d v="2018-06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31048128745335901"/>
    <n v="0.7"/>
    <x v="12"/>
    <n v="0.42585671779525602"/>
    <n v="-0.115375430341896"/>
    <n v="6448.1781905815196"/>
    <x v="13"/>
    <x v="4"/>
    <n v="2018"/>
    <n v="16.134149241630201"/>
    <n v="15.968529755398899"/>
    <n v="-0.165619486231321"/>
    <n v="141231"/>
    <n v="183824.44314741599"/>
    <n v="1.0371617723624301E-2"/>
    <n v="21.228461622203302"/>
    <n v="0.98923795674555903"/>
    <n v="185824.29221799341"/>
    <n v="-5.0204532938014079E-4"/>
  </r>
  <r>
    <d v="2018-06-22T00:00:00"/>
    <n v="6209"/>
    <x v="15"/>
    <d v="2018-06-01T00:00:00"/>
    <n v="4"/>
    <n v="3"/>
    <d v="2018-06-21T00:00:00"/>
    <d v="2018-06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70203143255568501"/>
    <n v="0.7"/>
    <x v="13"/>
    <n v="0.784862959628155"/>
    <n v="-8.2831527072470504E-2"/>
    <n v="7910.9351815272703"/>
    <x v="14"/>
    <x v="4"/>
    <n v="2018"/>
    <n v="16.919012201258401"/>
    <n v="16.670561187954601"/>
    <n v="-0.24845101330378899"/>
    <n v="147440"/>
    <n v="183003.59164997199"/>
    <n v="1.4903578260059201E-2"/>
    <n v="21.228461622203302"/>
    <n v="0.98923795674555903"/>
    <n v="184994.5105746109"/>
    <n v="3.9811420517370522E-3"/>
  </r>
  <r>
    <d v="2018-06-25T00:00:00"/>
    <n v="13702"/>
    <x v="16"/>
    <d v="2018-06-01T00:00:00"/>
    <n v="0"/>
    <n v="4"/>
    <d v="2018-06-22T00:00:00"/>
    <d v="2018-06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5492405683488399"/>
    <n v="0.7"/>
    <x v="14"/>
    <n v="1.69680915121287"/>
    <n v="-0.14756858286402999"/>
    <n v="8075.1568260966797"/>
    <x v="15"/>
    <x v="4"/>
    <n v="2018"/>
    <n v="18.615821352471201"/>
    <n v="18.219801756303401"/>
    <n v="-0.39601959616782101"/>
    <n v="161142"/>
    <n v="181779.892271622"/>
    <n v="2.1735669875266799E-2"/>
    <n v="21.228461622203302"/>
    <n v="0.98923795674555903"/>
    <n v="183757.49841792491"/>
    <n v="1.0739706401458937E-2"/>
  </r>
  <r>
    <d v="2018-06-26T00:00:00"/>
    <n v="2602"/>
    <x v="17"/>
    <d v="2018-06-01T00:00:00"/>
    <n v="1"/>
    <n v="0"/>
    <d v="2018-06-25T00:00:00"/>
    <d v="2018-06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9419967587532497"/>
    <n v="0.7"/>
    <x v="15"/>
    <n v="0.29725321824989998"/>
    <n v="-3.0535423745756299E-3"/>
    <n v="8753.4796606053897"/>
    <x v="16"/>
    <x v="4"/>
    <n v="2018"/>
    <n v="18.913074570721101"/>
    <n v="18.514001432178699"/>
    <n v="-0.39907313854239801"/>
    <n v="163744"/>
    <n v="181812.004554946"/>
    <n v="2.1555207284837698E-2"/>
    <n v="21.228461622203302"/>
    <n v="0.98923795674555903"/>
    <n v="183789.96005478877"/>
    <n v="1.0561185957234098E-2"/>
  </r>
  <r>
    <d v="2018-06-27T00:00:00"/>
    <n v="9365"/>
    <x v="18"/>
    <d v="2018-06-01T00:00:00"/>
    <n v="2"/>
    <n v="1"/>
    <d v="2018-06-26T00:00:00"/>
    <d v="2018-06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0588700863076099"/>
    <n v="0.7"/>
    <x v="16"/>
    <n v="0.88086218996879195"/>
    <n v="0.178007896338824"/>
    <n v="10631.6289956"/>
    <x v="17"/>
    <x v="4"/>
    <n v="2018"/>
    <n v="19.793936760689899"/>
    <n v="19.572871518486401"/>
    <n v="-0.22106524220357199"/>
    <n v="173109"/>
    <n v="183656.69467124599"/>
    <n v="1.12944716361507E-2"/>
    <n v="21.228461622203302"/>
    <n v="0.98923795674555903"/>
    <n v="185654.71878520463"/>
    <n v="4.1087678942131056E-4"/>
  </r>
  <r>
    <d v="2018-06-28T00:00:00"/>
    <n v="2411"/>
    <x v="19"/>
    <d v="2018-06-01T00:00:00"/>
    <n v="3"/>
    <n v="2"/>
    <d v="2018-06-27T00:00:00"/>
    <d v="2018-06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7260392718501403"/>
    <n v="0.7"/>
    <x v="17"/>
    <n v="0.42585671779525602"/>
    <n v="-0.153252790610241"/>
    <n v="5661.5286298223"/>
    <x v="18"/>
    <x v="4"/>
    <n v="2018"/>
    <n v="20.219793478485201"/>
    <n v="19.845475445671401"/>
    <n v="-0.37431803281381398"/>
    <n v="175520"/>
    <n v="182292.66307403101"/>
    <n v="1.88616308960971E-2"/>
    <n v="21.228461622203302"/>
    <n v="0.98923795674555903"/>
    <n v="184275.84771792043"/>
    <n v="7.8965979541010256E-3"/>
  </r>
  <r>
    <d v="2018-06-29T00:00:00"/>
    <n v="10211"/>
    <x v="20"/>
    <d v="2018-06-01T00:00:00"/>
    <n v="4"/>
    <n v="3"/>
    <d v="2018-06-28T00:00:00"/>
    <d v="2018-07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15452455432857"/>
    <n v="0.7"/>
    <x v="18"/>
    <n v="1.00866814371814"/>
    <n v="0.14585641061042801"/>
    <n v="10123.2502122653"/>
    <x v="20"/>
    <x v="4"/>
    <n v="2018"/>
    <n v="21.228461622203302"/>
    <n v="21"/>
    <n v="-0.22846162220338301"/>
    <n v="185731"/>
    <n v="183732.154944309"/>
    <n v="1.08791248668276E-2"/>
    <n v="21.228461622203302"/>
    <n v="0.98923795674555903"/>
    <n v="185731.00000000079"/>
    <n v="-4.2188474935755949E-15"/>
  </r>
  <r>
    <d v="2018-07-02T00:00:00"/>
    <n v="32334"/>
    <x v="0"/>
    <d v="2018-07-01T00:00:00"/>
    <n v="0"/>
    <n v="4"/>
    <d v="2018-06-29T00:00:00"/>
    <d v="2018-07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1"/>
    <n v="0"/>
    <n v="0"/>
    <n v="0"/>
    <n v="9164.7142857142808"/>
    <x v="1"/>
    <n v="31"/>
    <n v="192459"/>
    <n v="3.5280968933643"/>
    <n v="0.67741935483870896"/>
    <x v="19"/>
    <n v="3.29634736847383"/>
    <n v="0.23174952489046199"/>
    <n v="9809.0390318815698"/>
    <x v="21"/>
    <x v="5"/>
    <n v="2018"/>
    <n v="3.29634736847383"/>
    <n v="3.5280968933643"/>
    <n v="0.23174952489046199"/>
    <n v="32334"/>
    <n v="205989.819669513"/>
    <n v="-6.5686836811749902E-2"/>
    <n v="20.951092889015001"/>
    <n v="1.0023343465299901"/>
    <n v="205510.08790892546"/>
    <n v="-6.3505826121339704E-2"/>
  </r>
  <r>
    <d v="2018-07-03T00:00:00"/>
    <n v="5628"/>
    <x v="1"/>
    <d v="2018-07-01T00:00:00"/>
    <n v="1"/>
    <n v="0"/>
    <d v="2018-07-02T00:00:00"/>
    <d v="2018-07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1"/>
    <n v="0"/>
    <n v="1"/>
    <n v="9164.7142857142808"/>
    <x v="1"/>
    <n v="31"/>
    <n v="192459"/>
    <n v="0.61409443050208001"/>
    <n v="0.67741935483870896"/>
    <x v="20"/>
    <n v="0.63593624792523795"/>
    <n v="-2.1841817423156999E-2"/>
    <n v="8849.94371426621"/>
    <x v="22"/>
    <x v="5"/>
    <n v="2018"/>
    <n v="3.93228361639907"/>
    <n v="4.1421913238663803"/>
    <n v="0.209907707467305"/>
    <n v="37962"/>
    <n v="202732.579276676"/>
    <n v="-5.0675521977428799E-2"/>
    <n v="20.951092889015001"/>
    <n v="1.0023343465299901"/>
    <n v="202260.43333596425"/>
    <n v="-4.8459469676323641E-2"/>
  </r>
  <r>
    <d v="2018-07-05T00:00:00"/>
    <n v="11131"/>
    <x v="2"/>
    <d v="2018-07-01T00:00:00"/>
    <n v="3"/>
    <n v="1"/>
    <d v="2018-07-03T00:00:00"/>
    <d v="2018-07-06T00:00:00"/>
    <n v="0"/>
    <n v="0"/>
    <n v="0"/>
    <n v="0"/>
    <n v="0"/>
    <n v="0"/>
    <n v="1"/>
    <n v="1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1"/>
    <n v="0"/>
    <n v="1"/>
    <n v="9164.7142857142808"/>
    <x v="1"/>
    <n v="31"/>
    <n v="192459"/>
    <n v="1.2145495923807099"/>
    <n v="0.67741935483870896"/>
    <x v="0"/>
    <n v="1.1102868141014799"/>
    <n v="0.104262778279229"/>
    <n v="10025.337470127401"/>
    <x v="2"/>
    <x v="5"/>
    <n v="2018"/>
    <n v="5.0425704305005601"/>
    <n v="5.35674091624709"/>
    <n v="0.314170485746534"/>
    <n v="49093"/>
    <n v="204449.895982446"/>
    <n v="-5.8649557755098697E-2"/>
    <n v="20.951092889015001"/>
    <n v="1.0023343465299901"/>
    <n v="203973.75056560463"/>
    <n v="-5.6452119616740126E-2"/>
  </r>
  <r>
    <d v="2018-07-06T00:00:00"/>
    <n v="5805"/>
    <x v="3"/>
    <d v="2018-07-01T00:00:00"/>
    <n v="4"/>
    <n v="3"/>
    <d v="2018-07-05T00:00:00"/>
    <d v="2018-07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1"/>
    <n v="0"/>
    <n v="9164.7142857142808"/>
    <x v="1"/>
    <n v="31"/>
    <n v="192459"/>
    <n v="0.63340763487288199"/>
    <n v="0.67741935483870896"/>
    <x v="1"/>
    <n v="0.86887687563176297"/>
    <n v="-0.23546924075888101"/>
    <n v="6681.0386635956402"/>
    <x v="3"/>
    <x v="5"/>
    <n v="2018"/>
    <n v="5.9114473061323203"/>
    <n v="5.9901485511199697"/>
    <n v="7.8701244987652894E-2"/>
    <n v="54898"/>
    <n v="195021.27656691801"/>
    <n v="-1.31384462866014E-2"/>
    <n v="20.951092889015001"/>
    <n v="1.0023343465299901"/>
    <n v="194567.08955656245"/>
    <n v="-1.0834769443110792E-2"/>
  </r>
  <r>
    <d v="2018-07-09T00:00:00"/>
    <n v="14649"/>
    <x v="4"/>
    <d v="2018-07-01T00:00:00"/>
    <n v="0"/>
    <n v="4"/>
    <d v="2018-07-06T00:00:00"/>
    <d v="2018-07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1.5984131685189999"/>
    <n v="0.67741935483870896"/>
    <x v="2"/>
    <n v="1.6704573242371801"/>
    <n v="-7.2044155718175906E-2"/>
    <n v="8769.4547998641392"/>
    <x v="23"/>
    <x v="5"/>
    <n v="2018"/>
    <n v="7.5819046303695101"/>
    <n v="7.5885617196389799"/>
    <n v="6.6570892694777202E-3"/>
    <n v="69547"/>
    <n v="192627.98349506801"/>
    <n v="-8.77253096887908E-4"/>
    <n v="20.951092889015001"/>
    <n v="1.0023343465299901"/>
    <n v="192179.37024899191"/>
    <n v="1.4550456203794582E-3"/>
  </r>
  <r>
    <d v="2018-07-10T00:00:00"/>
    <n v="1850"/>
    <x v="5"/>
    <d v="2018-07-01T00:00:00"/>
    <n v="1"/>
    <n v="0"/>
    <d v="2018-07-09T00:00:00"/>
    <d v="2018-07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201861175627016"/>
    <n v="0.67741935483870896"/>
    <x v="3"/>
    <n v="0.27090139127420598"/>
    <n v="-6.9040215647189596E-2"/>
    <n v="6829.0531521391504"/>
    <x v="24"/>
    <x v="5"/>
    <n v="2018"/>
    <n v="7.8528060216437101"/>
    <n v="7.7904228952660004"/>
    <n v="-6.2383126377712303E-2"/>
    <n v="71397"/>
    <n v="190930.095034509"/>
    <n v="8.00766880262937E-3"/>
    <n v="20.951092889015001"/>
    <n v="1.0023343465299901"/>
    <n v="190485.43601792713"/>
    <n v="1.0360708006501573E-2"/>
  </r>
  <r>
    <d v="2018-07-11T00:00:00"/>
    <n v="8174"/>
    <x v="6"/>
    <d v="2018-07-01T00:00:00"/>
    <n v="2"/>
    <n v="1"/>
    <d v="2018-07-10T00:00:00"/>
    <d v="2018-07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89189905382445001"/>
    <n v="0.67741935483870896"/>
    <x v="4"/>
    <n v="0.85451036299309702"/>
    <n v="3.73886908313531E-2"/>
    <n v="9565.7119609045894"/>
    <x v="6"/>
    <x v="5"/>
    <n v="2018"/>
    <n v="8.70731638463681"/>
    <n v="8.6823219490904506"/>
    <n v="-2.49944355463576E-2"/>
    <n v="79571"/>
    <n v="191906.54458683601"/>
    <n v="2.8787731776032102E-3"/>
    <n v="20.951092889015001"/>
    <n v="1.0023343465299901"/>
    <n v="191459.61150708215"/>
    <n v="5.2198397617706505E-3"/>
  </r>
  <r>
    <d v="2018-07-12T00:00:00"/>
    <n v="2047"/>
    <x v="7"/>
    <d v="2018-07-01T00:00:00"/>
    <n v="3"/>
    <n v="2"/>
    <d v="2018-07-11T00:00:00"/>
    <d v="2018-07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22335666297756901"/>
    <n v="0.67741935483870896"/>
    <x v="5"/>
    <n v="0.39950489081956198"/>
    <n v="-0.17614822784199199"/>
    <n v="5123.8421532229304"/>
    <x v="7"/>
    <x v="5"/>
    <n v="2018"/>
    <n v="9.1068212754563707"/>
    <n v="8.9056786120680194"/>
    <n v="-0.20114266338835099"/>
    <n v="81618"/>
    <n v="188208.15168727501"/>
    <n v="2.2585888414587901E-2"/>
    <n v="20.951092889015001"/>
    <n v="1.0023343465299901"/>
    <n v="187769.83183190183"/>
    <n v="2.4972958234824816E-2"/>
  </r>
  <r>
    <d v="2018-07-13T00:00:00"/>
    <n v="8199"/>
    <x v="8"/>
    <d v="2018-07-01T00:00:00"/>
    <n v="4"/>
    <n v="3"/>
    <d v="2018-07-12T00:00:00"/>
    <d v="2018-07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89462690754913998"/>
    <n v="0.67741935483870896"/>
    <x v="6"/>
    <n v="0.75851113265246095"/>
    <n v="0.136115774896678"/>
    <n v="10809.3337685482"/>
    <x v="8"/>
    <x v="5"/>
    <n v="2018"/>
    <n v="9.8653324081088307"/>
    <n v="9.8003055196171598"/>
    <n v="-6.5026888491672694E-2"/>
    <n v="89817"/>
    <n v="191190.41528186799"/>
    <n v="6.6351899296925804E-3"/>
    <n v="20.951092889015001"/>
    <n v="1.0023343465299901"/>
    <n v="190745.15000284658"/>
    <n v="8.9850252922700768E-3"/>
  </r>
  <r>
    <d v="2018-07-16T00:00:00"/>
    <n v="27108"/>
    <x v="9"/>
    <d v="2018-07-01T00:00:00"/>
    <n v="0"/>
    <n v="4"/>
    <d v="2018-07-13T00:00:00"/>
    <d v="2018-07-17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1"/>
    <n v="0"/>
    <n v="0"/>
    <n v="0"/>
    <n v="0"/>
    <n v="9164.7142857142808"/>
    <x v="1"/>
    <n v="31"/>
    <n v="192459"/>
    <n v="2.9578663507552201"/>
    <n v="0.67741935483870896"/>
    <x v="7"/>
    <n v="2.5387525787320002"/>
    <n v="0.41911377202321698"/>
    <n v="10677.6848705513"/>
    <x v="25"/>
    <x v="5"/>
    <n v="2018"/>
    <n v="12.4040849868408"/>
    <n v="12.758171870372299"/>
    <n v="0.354086883531543"/>
    <n v="116925"/>
    <n v="197952.93265120999"/>
    <n v="-2.77537320494812E-2"/>
    <n v="20.951092889015001"/>
    <n v="1.0023343465299901"/>
    <n v="197491.91807754603"/>
    <n v="-2.5484172347598699E-2"/>
  </r>
  <r>
    <d v="2018-07-17T00:00:00"/>
    <n v="2702"/>
    <x v="10"/>
    <d v="2018-07-01T00:00:00"/>
    <n v="1"/>
    <n v="0"/>
    <d v="2018-07-16T00:00:00"/>
    <d v="2018-07-18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29482643056443097"/>
    <n v="0.67741935483870896"/>
    <x v="8"/>
    <n v="0.415432514131169"/>
    <n v="-0.12060608356673699"/>
    <n v="6504.0648194109999"/>
    <x v="26"/>
    <x v="5"/>
    <n v="2018"/>
    <n v="12.819517500971999"/>
    <n v="13.0529983009368"/>
    <n v="0.233480799964807"/>
    <n v="119627"/>
    <n v="195964.239668889"/>
    <n v="-1.78871393822253E-2"/>
    <n v="20.951092889015001"/>
    <n v="1.0023343465299901"/>
    <n v="195507.85658229081"/>
    <n v="-1.5594547633984823E-2"/>
  </r>
  <r>
    <d v="2018-07-18T00:00:00"/>
    <n v="9166"/>
    <x v="11"/>
    <d v="2018-07-01T00:00:00"/>
    <n v="2"/>
    <n v="1"/>
    <d v="2018-07-17T00:00:00"/>
    <d v="2018-07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1.0001402896201199"/>
    <n v="0.67741935483870896"/>
    <x v="9"/>
    <n v="0.85451036299309702"/>
    <n v="0.145629926627029"/>
    <n v="10726.610696556299"/>
    <x v="19"/>
    <x v="5"/>
    <n v="2018"/>
    <n v="13.674027863965099"/>
    <n v="14.0531385905569"/>
    <n v="0.37911072659183398"/>
    <n v="128793"/>
    <n v="197794.90190505699"/>
    <n v="-2.6976943559539099E-2"/>
    <n v="20.951092889015001"/>
    <n v="1.0023343465299901"/>
    <n v="197334.25537078455"/>
    <n v="-2.4705570564138024E-2"/>
  </r>
  <r>
    <d v="2018-07-19T00:00:00"/>
    <n v="2154"/>
    <x v="12"/>
    <d v="2018-07-01T00:00:00"/>
    <n v="3"/>
    <n v="2"/>
    <d v="2018-07-18T00:00:00"/>
    <d v="2018-07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23503187691923899"/>
    <n v="0.67741935483870896"/>
    <x v="10"/>
    <n v="0.39950489081956198"/>
    <n v="-0.16447301390032201"/>
    <n v="5391.67366782716"/>
    <x v="11"/>
    <x v="5"/>
    <n v="2018"/>
    <n v="14.073532754784599"/>
    <n v="14.2881704674761"/>
    <n v="0.21463771269151199"/>
    <n v="130947"/>
    <n v="195394.22317861801"/>
    <n v="-1.5022057105217699E-2"/>
    <n v="20.951092889015001"/>
    <n v="1.0023343465299901"/>
    <n v="194939.16760915235"/>
    <n v="-1.2722777262109908E-2"/>
  </r>
  <r>
    <d v="2018-07-20T00:00:00"/>
    <n v="6005"/>
    <x v="13"/>
    <d v="2018-07-01T00:00:00"/>
    <n v="4"/>
    <n v="3"/>
    <d v="2018-07-19T00:00:00"/>
    <d v="2018-07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65523046467039703"/>
    <n v="0.67741935483870896"/>
    <x v="11"/>
    <n v="0.75851113265246095"/>
    <n v="-0.10328066798206401"/>
    <n v="7916.8251347886198"/>
    <x v="12"/>
    <x v="5"/>
    <n v="2018"/>
    <n v="14.8320438874371"/>
    <n v="14.943400932146499"/>
    <n v="0.11135704470945"/>
    <n v="136952"/>
    <n v="193903.956988422"/>
    <n v="-7.4519210998278398E-3"/>
    <n v="20.951092889015001"/>
    <n v="1.0023343465299901"/>
    <n v="193452.37211485792"/>
    <n v="-5.1349699360012657E-3"/>
  </r>
  <r>
    <d v="2018-07-23T00:00:00"/>
    <n v="14446"/>
    <x v="14"/>
    <d v="2018-07-01T00:00:00"/>
    <n v="0"/>
    <n v="4"/>
    <d v="2018-07-20T00:00:00"/>
    <d v="2018-07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1.57626299627453"/>
    <n v="0.67741935483870896"/>
    <x v="12"/>
    <n v="1.6704573242371801"/>
    <n v="-9.4194327962653895E-2"/>
    <n v="8647.93119249351"/>
    <x v="27"/>
    <x v="5"/>
    <n v="2018"/>
    <n v="16.5025012116743"/>
    <n v="16.5196639284211"/>
    <n v="1.7162716746796002E-2"/>
    <n v="151398"/>
    <n v="192659.15870685299"/>
    <n v="-1.0389265072921999E-3"/>
    <n v="20.951092889015001"/>
    <n v="1.0023343465299901"/>
    <n v="192210.47285651305"/>
    <n v="1.2929948082094356E-3"/>
  </r>
  <r>
    <d v="2018-07-24T00:00:00"/>
    <n v="1630"/>
    <x v="15"/>
    <d v="2018-07-01T00:00:00"/>
    <n v="1"/>
    <n v="0"/>
    <d v="2018-07-23T00:00:00"/>
    <d v="2018-07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177856062849749"/>
    <n v="0.67741935483870896"/>
    <x v="13"/>
    <n v="0.27090139127420598"/>
    <n v="-9.3045328424456494E-2"/>
    <n v="6016.9495340469202"/>
    <x v="28"/>
    <x v="5"/>
    <n v="2018"/>
    <n v="16.773402602948501"/>
    <n v="16.697519991270799"/>
    <n v="-7.5882611677663095E-2"/>
    <n v="153028"/>
    <n v="191588.31848673901"/>
    <n v="4.5445438434768004E-3"/>
    <n v="20.951092889015001"/>
    <n v="1.0023343465299901"/>
    <n v="191142.12652694623"/>
    <n v="6.8894989136165652E-3"/>
  </r>
  <r>
    <d v="2018-07-25T00:00:00"/>
    <n v="7896"/>
    <x v="16"/>
    <d v="2018-07-01T00:00:00"/>
    <n v="2"/>
    <n v="1"/>
    <d v="2018-07-24T00:00:00"/>
    <d v="2018-07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86156532040590394"/>
    <n v="0.67741935483870896"/>
    <x v="14"/>
    <n v="0.85451036299309702"/>
    <n v="7.0549574128068396E-3"/>
    <n v="9240.3794523247598"/>
    <x v="15"/>
    <x v="5"/>
    <n v="2018"/>
    <n v="17.627912965941601"/>
    <n v="17.5590853116767"/>
    <n v="-6.8827654264854404E-2"/>
    <n v="160924"/>
    <n v="191707.54964182299"/>
    <n v="3.91977446678737E-3"/>
    <n v="20.951092889015001"/>
    <n v="1.0023343465299901"/>
    <n v="191261.08000339579"/>
    <n v="6.2632711087009518E-3"/>
  </r>
  <r>
    <d v="2018-07-26T00:00:00"/>
    <n v="3120"/>
    <x v="17"/>
    <d v="2018-07-01T00:00:00"/>
    <n v="3"/>
    <n v="2"/>
    <d v="2018-07-25T00:00:00"/>
    <d v="2018-07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34043614484123802"/>
    <n v="0.67741935483870896"/>
    <x v="15"/>
    <n v="0.39950489081956098"/>
    <n v="-5.9068745978322901E-2"/>
    <n v="7809.6665940672001"/>
    <x v="16"/>
    <x v="5"/>
    <n v="2018"/>
    <n v="18.027417856761101"/>
    <n v="17.899521456517999"/>
    <n v="-0.127896400243177"/>
    <n v="164044"/>
    <n v="191093.59018424101"/>
    <n v="7.1452413157448904E-3"/>
    <n v="20.951092889015001"/>
    <n v="1.0023343465299901"/>
    <n v="190648.55040216353"/>
    <n v="9.4962673150014165E-3"/>
  </r>
  <r>
    <d v="2018-07-27T00:00:00"/>
    <n v="7451"/>
    <x v="18"/>
    <d v="2018-07-01T00:00:00"/>
    <n v="4"/>
    <n v="3"/>
    <d v="2018-07-26T00:00:00"/>
    <d v="2018-07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81300952410643301"/>
    <n v="0.67741935483870896"/>
    <x v="16"/>
    <n v="0.75851113265246095"/>
    <n v="5.4498391453971402E-2"/>
    <n v="9823.1913537568798"/>
    <x v="17"/>
    <x v="5"/>
    <n v="2018"/>
    <n v="18.785928989413598"/>
    <n v="18.7125309806244"/>
    <n v="-7.3398008789204994E-2"/>
    <n v="171495"/>
    <n v="191707.04850579801"/>
    <n v="3.9223987853489401E-3"/>
    <n v="20.951092889015001"/>
    <n v="1.0023343465299901"/>
    <n v="191260.5800344712"/>
    <n v="6.2659015533299556E-3"/>
  </r>
  <r>
    <d v="2018-07-30T00:00:00"/>
    <n v="16503"/>
    <x v="19"/>
    <d v="2018-07-01T00:00:00"/>
    <n v="0"/>
    <n v="4"/>
    <d v="2018-07-27T00:00:00"/>
    <d v="2018-07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1.8007108007419701"/>
    <n v="0.67741935483870896"/>
    <x v="17"/>
    <n v="1.6704573242371801"/>
    <n v="0.13025347650478999"/>
    <n v="9879.3305046185997"/>
    <x v="29"/>
    <x v="5"/>
    <n v="2018"/>
    <n v="20.4563863136508"/>
    <n v="20.5132417813664"/>
    <n v="5.6855467715585903E-2"/>
    <n v="187998"/>
    <n v="192993.91101963399"/>
    <n v="-2.7716471302565702E-3"/>
    <n v="20.951092889015001"/>
    <n v="1.0023343465299901"/>
    <n v="192544.44556127011"/>
    <n v="-4.4377058512923284E-4"/>
  </r>
  <r>
    <d v="2018-07-31T00:00:00"/>
    <n v="4461"/>
    <x v="20"/>
    <d v="2018-07-01T00:00:00"/>
    <n v="1"/>
    <n v="0"/>
    <d v="2018-07-30T00:00:00"/>
    <d v="2018-08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48675821863357899"/>
    <n v="0.67741935483870896"/>
    <x v="18"/>
    <n v="0.49470657536419299"/>
    <n v="-7.9483567306145898E-3"/>
    <n v="9017.4665592748497"/>
    <x v="30"/>
    <x v="5"/>
    <n v="2018"/>
    <n v="20.951092889015001"/>
    <n v="21"/>
    <n v="4.8907110984970303E-2"/>
    <n v="192459"/>
    <n v="192908.26599881501"/>
    <n v="-2.3289100469032699E-3"/>
    <n v="20.951092889015001"/>
    <n v="1.0023343465299901"/>
    <n v="192459.00000000023"/>
    <n v="-1.2212453270876722E-15"/>
  </r>
  <r>
    <d v="2018-08-01T00:00:00"/>
    <n v="21590"/>
    <x v="0"/>
    <d v="2018-08-01T00:00:00"/>
    <n v="2"/>
    <n v="1"/>
    <d v="2018-07-31T00:00:00"/>
    <d v="2018-08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1"/>
    <n v="0"/>
    <n v="1"/>
    <n v="8312.2608695652107"/>
    <x v="5"/>
    <n v="31"/>
    <n v="191182"/>
    <n v="2.5973679530499698"/>
    <n v="0.74193548387096697"/>
    <x v="22"/>
    <n v="2.6828642930090498"/>
    <n v="-8.5496339959079196E-2"/>
    <n v="8047.3693940683897"/>
    <x v="0"/>
    <x v="6"/>
    <n v="2018"/>
    <n v="2.6828642930090498"/>
    <n v="2.5973679530499698"/>
    <n v="-8.5496339959079098E-2"/>
    <n v="21590"/>
    <n v="185089.49606357299"/>
    <n v="3.2916529927415401E-2"/>
    <n v="22.897680486654099"/>
    <n v="1.00446855363387"/>
    <n v="184266.09314345813"/>
    <n v="3.7532172840705869E-2"/>
  </r>
  <r>
    <d v="2018-08-02T00:00:00"/>
    <n v="6357"/>
    <x v="1"/>
    <d v="2018-08-01T00:00:00"/>
    <n v="3"/>
    <n v="2"/>
    <d v="2018-08-01T00:00:00"/>
    <d v="2018-08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76477388038622796"/>
    <n v="0.74193548387096697"/>
    <x v="21"/>
    <n v="0.71265773012383005"/>
    <n v="5.2116150262397701E-2"/>
    <n v="8920.1305637916903"/>
    <x v="21"/>
    <x v="6"/>
    <n v="2018"/>
    <n v="3.3955220231328802"/>
    <n v="3.3621418334361999"/>
    <n v="-3.3380189696681203E-2"/>
    <n v="27947"/>
    <n v="189302.556608641"/>
    <n v="9.9282514987077894E-3"/>
    <n v="22.897680486654099"/>
    <n v="1.00446855363387"/>
    <n v="188460.41115354042"/>
    <n v="1.4441170056889385E-2"/>
  </r>
  <r>
    <d v="2018-08-03T00:00:00"/>
    <n v="9952"/>
    <x v="2"/>
    <d v="2018-08-01T00:00:00"/>
    <n v="4"/>
    <n v="3"/>
    <d v="2018-08-02T00:00:00"/>
    <d v="2018-08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1"/>
    <n v="0"/>
    <n v="8312.2608695652107"/>
    <x v="5"/>
    <n v="31"/>
    <n v="191182"/>
    <n v="1.1972675251854199"/>
    <n v="0.74193548387096697"/>
    <x v="19"/>
    <n v="0.94416780984803295"/>
    <n v="0.25309971533739201"/>
    <n v="10540.4991530073"/>
    <x v="22"/>
    <x v="6"/>
    <n v="2018"/>
    <n v="4.3396898329809099"/>
    <n v="4.55940935862162"/>
    <n v="0.21971952564071001"/>
    <n v="37899"/>
    <n v="200861.590009359"/>
    <n v="-4.8190348433011898E-2"/>
    <n v="22.897680486654099"/>
    <n v="1.00446855363387"/>
    <n v="199968.02217720239"/>
    <n v="-4.3937135955751105E-2"/>
  </r>
  <r>
    <d v="2018-08-06T00:00:00"/>
    <n v="13492"/>
    <x v="3"/>
    <d v="2018-08-01T00:00:00"/>
    <n v="0"/>
    <n v="4"/>
    <d v="2018-08-03T00:00:00"/>
    <d v="2018-08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1"/>
    <n v="0"/>
    <n v="0"/>
    <n v="0"/>
    <n v="8312.2608695652107"/>
    <x v="5"/>
    <n v="31"/>
    <n v="191182"/>
    <n v="1.62314443828393"/>
    <n v="0.74193548387096697"/>
    <x v="20"/>
    <n v="1.7457482584534501"/>
    <n v="-0.122603820169515"/>
    <n v="7728.4911697133603"/>
    <x v="3"/>
    <x v="6"/>
    <n v="2018"/>
    <n v="6.0854380914343702"/>
    <n v="6.1825537969055597"/>
    <n v="9.7115705471194802E-2"/>
    <n v="51391"/>
    <n v="194233.01695628499"/>
    <n v="-1.5708024331272798E-2"/>
    <n v="22.897680486654099"/>
    <n v="1.00446855363387"/>
    <n v="193368.93748799633"/>
    <n v="-1.1309662846609392E-2"/>
  </r>
  <r>
    <d v="2018-08-07T00:00:00"/>
    <n v="2175"/>
    <x v="4"/>
    <d v="2018-08-01T00:00:00"/>
    <n v="1"/>
    <n v="0"/>
    <d v="2018-08-06T00:00:00"/>
    <d v="2018-08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26166166270883201"/>
    <n v="0.74193548387096697"/>
    <x v="0"/>
    <n v="0.34619232549047502"/>
    <n v="-8.4530662781643395E-2"/>
    <n v="6282.6349397506601"/>
    <x v="4"/>
    <x v="6"/>
    <n v="2018"/>
    <n v="6.4316304169248397"/>
    <n v="6.4442154596143899"/>
    <n v="1.2585042689551899E-2"/>
    <n v="53566"/>
    <n v="191556.09388840801"/>
    <n v="-1.9529208432619201E-3"/>
    <n v="22.897680486654099"/>
    <n v="1.00446855363387"/>
    <n v="190703.92317949174"/>
    <n v="2.5069060590761083E-3"/>
  </r>
  <r>
    <d v="2018-08-08T00:00:00"/>
    <n v="8395"/>
    <x v="5"/>
    <d v="2018-08-01T00:00:00"/>
    <n v="2"/>
    <n v="1"/>
    <d v="2018-08-07T00:00:00"/>
    <d v="2018-08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00995386594972"/>
    <n v="0.74193548387096697"/>
    <x v="1"/>
    <n v="0.92980129720936699"/>
    <n v="8.0152568740356006E-2"/>
    <n v="9028.8108063476502"/>
    <x v="5"/>
    <x v="6"/>
    <n v="2018"/>
    <n v="7.36143171413421"/>
    <n v="7.4541693255641199"/>
    <n v="9.2737611429908107E-2"/>
    <n v="61961"/>
    <n v="193590.46654793399"/>
    <n v="-1.2441039018508E-2"/>
    <n v="22.897680486654099"/>
    <n v="1.00446855363387"/>
    <n v="192729.24557725684"/>
    <n v="-8.0280788347537602E-3"/>
  </r>
  <r>
    <d v="2018-08-09T00:00:00"/>
    <n v="2123"/>
    <x v="6"/>
    <d v="2018-08-01T00:00:00"/>
    <n v="3"/>
    <n v="2"/>
    <d v="2018-08-08T00:00:00"/>
    <d v="2018-08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25540584364636798"/>
    <n v="0.74193548387096697"/>
    <x v="2"/>
    <n v="0.47479582503583101"/>
    <n v="-0.219389981389463"/>
    <n v="4471.3956780049202"/>
    <x v="23"/>
    <x v="6"/>
    <n v="2018"/>
    <n v="7.8362275391700402"/>
    <n v="7.7095751692104901"/>
    <n v="-0.12665236995955501"/>
    <n v="64084"/>
    <n v="188092.036969629"/>
    <n v="1.6427931134955699E-2"/>
    <n v="22.897680486654099"/>
    <n v="1.00446855363387"/>
    <n v="187255.27672237041"/>
    <n v="2.096989386019521E-2"/>
  </r>
  <r>
    <d v="2018-08-10T00:00:00"/>
    <n v="7306"/>
    <x v="7"/>
    <d v="2018-08-01T00:00:00"/>
    <n v="4"/>
    <n v="3"/>
    <d v="2018-08-09T00:00:00"/>
    <d v="2018-08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87894257827619704"/>
    <n v="0.74193548387096697"/>
    <x v="3"/>
    <n v="0.83380206686873104"/>
    <n v="4.5140511407466402E-2"/>
    <n v="8762.2713954608298"/>
    <x v="24"/>
    <x v="6"/>
    <n v="2018"/>
    <n v="8.6700296060387707"/>
    <n v="8.5885177474866801"/>
    <n v="-8.1511858552088798E-2"/>
    <n v="71390"/>
    <n v="189384.58974307799"/>
    <n v="9.4907946806002102E-3"/>
    <n v="22.897680486654099"/>
    <n v="1.00446855363387"/>
    <n v="188542.07934926526"/>
    <n v="1.4001758439528E-2"/>
  </r>
  <r>
    <d v="2018-08-13T00:00:00"/>
    <n v="15845"/>
    <x v="8"/>
    <d v="2018-08-01T00:00:00"/>
    <n v="0"/>
    <n v="4"/>
    <d v="2018-08-10T00:00:00"/>
    <d v="2018-08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90622025086043"/>
    <n v="0.74193548387096697"/>
    <x v="4"/>
    <n v="1.7457482584534501"/>
    <n v="0.16047199240698101"/>
    <n v="9076.3372801740406"/>
    <x v="8"/>
    <x v="6"/>
    <n v="2018"/>
    <n v="10.415777864492201"/>
    <n v="10.4947379983471"/>
    <n v="7.8960133854893699E-2"/>
    <n v="87235"/>
    <n v="192631.31626874499"/>
    <n v="-7.5237832394986397E-3"/>
    <n v="22.897680486654099"/>
    <n v="1.00446855363387"/>
    <n v="191774.3622454509"/>
    <n v="-3.0888500345668257E-3"/>
  </r>
  <r>
    <d v="2018-08-14T00:00:00"/>
    <n v="2057"/>
    <x v="9"/>
    <d v="2018-08-01T00:00:00"/>
    <n v="1"/>
    <n v="0"/>
    <d v="2018-08-13T00:00:00"/>
    <d v="2018-08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247465765605548"/>
    <n v="0.74193548387096697"/>
    <x v="5"/>
    <n v="0.34619232549047502"/>
    <n v="-9.8726559884927304E-2"/>
    <n v="5941.7839407205101"/>
    <x v="9"/>
    <x v="6"/>
    <n v="2018"/>
    <n v="10.7619701899827"/>
    <n v="10.742203763952601"/>
    <n v="-1.9766426030033198E-2"/>
    <n v="89292"/>
    <n v="190830.857523802"/>
    <n v="1.8400717826971801E-3"/>
    <n v="22.897680486654099"/>
    <n v="1.00446855363387"/>
    <n v="189981.91315540252"/>
    <n v="6.3168478760176061E-3"/>
  </r>
  <r>
    <d v="2018-08-15T00:00:00"/>
    <n v="11021"/>
    <x v="10"/>
    <d v="2018-08-01T00:00:00"/>
    <n v="2"/>
    <n v="1"/>
    <d v="2018-08-14T00:00:00"/>
    <d v="2018-08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3258727286041501"/>
    <n v="0.74193548387096697"/>
    <x v="6"/>
    <n v="1.07433242006632"/>
    <n v="0.251540308537827"/>
    <n v="10258.4635762174"/>
    <x v="10"/>
    <x v="6"/>
    <n v="2018"/>
    <n v="11.836302610049"/>
    <n v="12.0680764925568"/>
    <n v="0.23177388250779299"/>
    <n v="100313"/>
    <n v="194925.65170150201"/>
    <n v="-1.9205536412596001E-2"/>
    <n v="22.897680486654099"/>
    <n v="1.00446855363387"/>
    <n v="194058.490926689"/>
    <n v="-1.4822803748255842E-2"/>
  </r>
  <r>
    <d v="2018-08-16T00:00:00"/>
    <n v="11306"/>
    <x v="11"/>
    <d v="2018-08-01T00:00:00"/>
    <n v="3"/>
    <n v="2"/>
    <d v="2018-08-15T00:00:00"/>
    <d v="2018-08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3601594292349599"/>
    <n v="0.74193548387096697"/>
    <x v="7"/>
    <n v="1.23789533488236"/>
    <n v="0.122264094352607"/>
    <n v="9133.2438869514008"/>
    <x v="25"/>
    <x v="6"/>
    <n v="2018"/>
    <n v="13.074197944931299"/>
    <n v="13.428235921791799"/>
    <n v="0.35403797686040001"/>
    <n v="111619"/>
    <n v="196359.04327081601"/>
    <n v="-2.6365188914044699E-2"/>
    <n v="22.897680486654099"/>
    <n v="1.00446855363387"/>
    <n v="195485.50580349052"/>
    <n v="-2.2014449540911585E-2"/>
  </r>
  <r>
    <d v="2018-08-17T00:00:00"/>
    <n v="7055"/>
    <x v="12"/>
    <d v="2018-08-01T00:00:00"/>
    <n v="4"/>
    <n v="3"/>
    <d v="2018-08-16T00:00:00"/>
    <d v="2018-08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84874622087853402"/>
    <n v="0.74193548387096697"/>
    <x v="8"/>
    <n v="0.83380206686873104"/>
    <n v="1.4944154009803499E-2"/>
    <n v="8461.2407192685605"/>
    <x v="26"/>
    <x v="6"/>
    <n v="2018"/>
    <n v="13.9080000118001"/>
    <n v="14.276982142670301"/>
    <n v="0.36898213087020398"/>
    <n v="118674"/>
    <n v="196254.09819414499"/>
    <n v="-2.5844546640386198E-2"/>
    <n v="22.897680486654099"/>
    <n v="1.00446855363387"/>
    <n v="195381.02759330464"/>
    <n v="-2.1491480749323943E-2"/>
  </r>
  <r>
    <d v="2018-08-20T00:00:00"/>
    <n v="13752"/>
    <x v="13"/>
    <d v="2018-08-01T00:00:00"/>
    <n v="0"/>
    <n v="4"/>
    <d v="2018-08-17T00:00:00"/>
    <d v="2018-08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1"/>
    <n v="0"/>
    <n v="0"/>
    <n v="0"/>
    <n v="0"/>
    <n v="8312.2608695652107"/>
    <x v="5"/>
    <n v="31"/>
    <n v="191182"/>
    <n v="1.6544235335962501"/>
    <n v="0.74193548387096697"/>
    <x v="9"/>
    <n v="1.8509440031017399"/>
    <n v="-0.19652046950548699"/>
    <n v="7429.7223346329602"/>
    <x v="12"/>
    <x v="6"/>
    <n v="2018"/>
    <n v="15.7589440149018"/>
    <n v="15.9314056762665"/>
    <n v="0.172461661364716"/>
    <n v="132426"/>
    <n v="193274.24458896799"/>
    <n v="-1.08252633112995E-2"/>
    <n v="22.897680486654099"/>
    <n v="1.00446855363387"/>
    <n v="192414.4303868548"/>
    <n v="-6.4050829471415938E-3"/>
  </r>
  <r>
    <d v="2018-08-21T00:00:00"/>
    <n v="2172"/>
    <x v="14"/>
    <d v="2018-08-01T00:00:00"/>
    <n v="1"/>
    <n v="0"/>
    <d v="2018-08-20T00:00:00"/>
    <d v="2018-08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26130075007061299"/>
    <n v="0.74193548387096697"/>
    <x v="10"/>
    <n v="0.34619232549047502"/>
    <n v="-8.48915754198626E-2"/>
    <n v="6273.9692363854901"/>
    <x v="13"/>
    <x v="6"/>
    <n v="2018"/>
    <n v="16.105136340392299"/>
    <n v="16.1927064263372"/>
    <n v="8.7570085944854201E-2"/>
    <n v="134598"/>
    <n v="192221.53321581701"/>
    <n v="-5.4079956518215903E-3"/>
    <n v="22.897680486654099"/>
    <n v="1.00446855363387"/>
    <n v="191366.4021839386"/>
    <n v="-9.6360793657679356E-4"/>
  </r>
  <r>
    <d v="2018-08-22T00:00:00"/>
    <n v="9630"/>
    <x v="15"/>
    <d v="2018-08-01T00:00:00"/>
    <n v="2"/>
    <n v="1"/>
    <d v="2018-08-21T00:00:00"/>
    <d v="2018-08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15852956868324"/>
    <n v="0.74193548387096697"/>
    <x v="11"/>
    <n v="0.92980129720936699"/>
    <n v="0.228728271473877"/>
    <n v="10357.0515860783"/>
    <x v="14"/>
    <x v="6"/>
    <n v="2018"/>
    <n v="17.034937637601701"/>
    <n v="17.351235995020399"/>
    <n v="0.31629835741873003"/>
    <n v="144228"/>
    <n v="194731.7959461"/>
    <n v="-1.8229154252152699E-2"/>
    <n v="22.897680486654099"/>
    <n v="1.00446855363387"/>
    <n v="193865.49757244106"/>
    <n v="-1.3842058571759686E-2"/>
  </r>
  <r>
    <d v="2018-08-23T00:00:00"/>
    <n v="2438"/>
    <x v="16"/>
    <d v="2018-08-01T00:00:00"/>
    <n v="3"/>
    <n v="2"/>
    <d v="2018-08-22T00:00:00"/>
    <d v="2018-08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29330167065937102"/>
    <n v="0.74193548387096697"/>
    <x v="12"/>
    <n v="0.47479582503583101"/>
    <n v="-0.18149415437645899"/>
    <n v="5134.8387484578398"/>
    <x v="27"/>
    <x v="6"/>
    <n v="2018"/>
    <n v="17.509733462637499"/>
    <n v="17.644537665679799"/>
    <n v="0.134804203042271"/>
    <n v="146666"/>
    <n v="192653.874897526"/>
    <n v="-7.6399963318095603E-3"/>
    <n v="22.897680486654099"/>
    <n v="1.00446855363387"/>
    <n v="191796.82051823512"/>
    <n v="-3.2055824313139691E-3"/>
  </r>
  <r>
    <d v="2018-08-24T00:00:00"/>
    <n v="7605"/>
    <x v="17"/>
    <d v="2018-08-01T00:00:00"/>
    <n v="4"/>
    <n v="3"/>
    <d v="2018-08-23T00:00:00"/>
    <d v="2018-08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914913537885365"/>
    <n v="0.74193548387096697"/>
    <x v="13"/>
    <n v="0.83380206686873004"/>
    <n v="8.1111471016634698E-2"/>
    <n v="9120.8696910046001"/>
    <x v="28"/>
    <x v="6"/>
    <n v="2018"/>
    <n v="18.343535529506202"/>
    <n v="18.5594512035651"/>
    <n v="0.21591567405890499"/>
    <n v="154271"/>
    <n v="193432.33992664699"/>
    <n v="-1.1633731606106401E-2"/>
    <n v="22.897680486654099"/>
    <n v="1.00446855363387"/>
    <n v="192571.82240983815"/>
    <n v="-7.2171639258846731E-3"/>
  </r>
  <r>
    <d v="2018-08-27T00:00:00"/>
    <n v="16570"/>
    <x v="18"/>
    <d v="2018-08-01T00:00:00"/>
    <n v="0"/>
    <n v="4"/>
    <d v="2018-08-24T00:00:00"/>
    <d v="2018-08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9934408050967101"/>
    <n v="0.74193548387096697"/>
    <x v="14"/>
    <n v="1.7457482584534501"/>
    <n v="0.24769254664325899"/>
    <n v="9491.6319805922303"/>
    <x v="17"/>
    <x v="6"/>
    <n v="2018"/>
    <n v="20.089283787959701"/>
    <n v="20.5528920086619"/>
    <n v="0.46360822070216601"/>
    <n v="170841"/>
    <n v="195593.981421826"/>
    <n v="-2.2556836308329799E-2"/>
    <n v="22.897680486654099"/>
    <n v="1.00446855363387"/>
    <n v="194723.8474656333"/>
    <n v="-1.818907910731582E-2"/>
  </r>
  <r>
    <d v="2018-08-28T00:00:00"/>
    <n v="1503"/>
    <x v="19"/>
    <d v="2018-08-01T00:00:00"/>
    <n v="1"/>
    <n v="0"/>
    <d v="2018-08-27T00:00:00"/>
    <d v="2018-08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18081723174775799"/>
    <n v="0.74193548387096697"/>
    <x v="15"/>
    <n v="0.34619232549047502"/>
    <n v="-0.165375093742717"/>
    <n v="4341.51738595184"/>
    <x v="18"/>
    <x v="6"/>
    <n v="2018"/>
    <n v="20.4354761134502"/>
    <n v="20.733709240409599"/>
    <n v="0.29823312695944498"/>
    <n v="172344"/>
    <n v="193972.089419097"/>
    <n v="-1.4383973629677201E-2"/>
    <n v="22.897680486654099"/>
    <n v="1.00446855363387"/>
    <n v="193109.17073248758"/>
    <n v="-9.9796955534404708E-3"/>
  </r>
  <r>
    <d v="2018-08-29T00:00:00"/>
    <n v="7634"/>
    <x v="20"/>
    <d v="2018-08-01T00:00:00"/>
    <n v="2"/>
    <n v="1"/>
    <d v="2018-08-28T00:00:00"/>
    <d v="2018-08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91840236005481601"/>
    <n v="0.74193548387096697"/>
    <x v="16"/>
    <n v="0.92980129720936699"/>
    <n v="-1.1398937154550299E-2"/>
    <n v="8210.3563663678306"/>
    <x v="20"/>
    <x v="6"/>
    <n v="2018"/>
    <n v="21.365277410659498"/>
    <n v="21.652111600464401"/>
    <n v="0.286834189804896"/>
    <n v="179978"/>
    <n v="193748.66613876499"/>
    <n v="-1.3247400304307801E-2"/>
    <n v="22.897680486654099"/>
    <n v="1.00446855363387"/>
    <n v="192886.74138960481"/>
    <n v="-8.8380433892107924E-3"/>
  </r>
  <r>
    <d v="2018-08-30T00:00:00"/>
    <n v="2689"/>
    <x v="21"/>
    <d v="2018-08-01T00:00:00"/>
    <n v="3"/>
    <n v="2"/>
    <d v="2018-08-29T00:00:00"/>
    <d v="2018-08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32349802805703398"/>
    <n v="0.74193548387096697"/>
    <x v="17"/>
    <n v="0.47479582503583101"/>
    <n v="-0.151297796978796"/>
    <n v="5663.4870363425498"/>
    <x v="29"/>
    <x v="6"/>
    <n v="2018"/>
    <n v="21.840073235695399"/>
    <n v="21.9756096285215"/>
    <n v="0.1355363928261"/>
    <n v="182667"/>
    <n v="192368.44834079201"/>
    <n v="-6.1675828392125896E-3"/>
    <n v="22.897680486654099"/>
    <n v="1.00446855363387"/>
    <n v="191512.6637313439"/>
    <n v="-1.7265893800514354E-3"/>
  </r>
  <r>
    <d v="2018-08-31T00:00:00"/>
    <n v="8515"/>
    <x v="22"/>
    <d v="2018-08-01T00:00:00"/>
    <n v="4"/>
    <n v="3"/>
    <d v="2018-08-30T00:00:00"/>
    <d v="2018-09-04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0243903714784801"/>
    <n v="0.74193548387096697"/>
    <x v="18"/>
    <n v="1.05760725095871"/>
    <n v="-3.3216879480231901E-2"/>
    <n v="8051.1929095429005"/>
    <x v="30"/>
    <x v="6"/>
    <n v="2018"/>
    <n v="22.897680486654099"/>
    <n v="23"/>
    <n v="0.102319513345872"/>
    <n v="191182"/>
    <n v="192036.30702082999"/>
    <n v="-4.4486744932987696E-3"/>
    <n v="22.897680486654099"/>
    <n v="1.00446855363387"/>
    <n v="191182.00000000055"/>
    <n v="-2.886579864025407E-15"/>
  </r>
  <r>
    <d v="2018-09-04T00:00:00"/>
    <n v="31458"/>
    <x v="0"/>
    <d v="2018-09-01T00:00:00"/>
    <n v="1"/>
    <n v="4"/>
    <d v="2018-08-31T00:00:00"/>
    <d v="2018-09-05T00:00:00"/>
    <n v="1"/>
    <n v="0"/>
    <n v="0"/>
    <n v="0"/>
    <n v="1"/>
    <n v="1"/>
    <n v="0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1"/>
    <n v="0"/>
    <n v="0"/>
    <n v="0"/>
    <n v="9361.5263157894697"/>
    <x v="0"/>
    <n v="30"/>
    <n v="177869"/>
    <n v="3.3603494706778498"/>
    <n v="0.63333333333333297"/>
    <x v="0"/>
    <n v="3.2448985634260499"/>
    <n v="0.115450907251803"/>
    <n v="9694.6019683233899"/>
    <x v="1"/>
    <x v="7"/>
    <n v="2018"/>
    <n v="3.2448985634260499"/>
    <n v="3.3603494706778498"/>
    <n v="0.115450907251803"/>
    <n v="31458"/>
    <n v="184197.43739814399"/>
    <n v="-3.43568156405216E-2"/>
    <n v="18.668133435879199"/>
    <n v="1.0177771690598101"/>
    <n v="180980.12315239941"/>
    <n v="-1.7190413500711377E-2"/>
  </r>
  <r>
    <d v="2018-09-05T00:00:00"/>
    <n v="4891"/>
    <x v="1"/>
    <d v="2018-09-01T00:00:00"/>
    <n v="2"/>
    <n v="1"/>
    <d v="2018-09-04T00:00:00"/>
    <d v="2018-09-06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1"/>
    <n v="0"/>
    <n v="1"/>
    <n v="9361.5263157894697"/>
    <x v="0"/>
    <n v="30"/>
    <n v="177869"/>
    <n v="0.522457538975313"/>
    <n v="0.63333333333333297"/>
    <x v="1"/>
    <n v="1.1680964145963399"/>
    <n v="-0.64563887562103195"/>
    <n v="4187.15436404294"/>
    <x v="2"/>
    <x v="7"/>
    <n v="2018"/>
    <n v="4.4129949780224003"/>
    <n v="3.8828070096531699"/>
    <n v="-0.53018796836922799"/>
    <n v="36349"/>
    <n v="156499.384984456"/>
    <n v="0.13654759740855299"/>
    <n v="18.668133435879199"/>
    <n v="1.0177771690598101"/>
    <n v="153765.86323804595"/>
    <n v="0.15675219619220582"/>
  </r>
  <r>
    <d v="2018-09-06T00:00:00"/>
    <n v="9518"/>
    <x v="2"/>
    <d v="2018-09-01T00:00:00"/>
    <n v="3"/>
    <n v="2"/>
    <d v="2018-09-05T00:00:00"/>
    <d v="2018-09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1.0167145483473701"/>
    <n v="0.63333333333333297"/>
    <x v="2"/>
    <n v="0.34805608577177699"/>
    <n v="0.66865846257560102"/>
    <n v="27346.167439925099"/>
    <x v="3"/>
    <x v="7"/>
    <n v="2018"/>
    <n v="4.7610510637941701"/>
    <n v="4.8995215580005498"/>
    <n v="0.138470494206373"/>
    <n v="45867"/>
    <n v="183042.14517403301"/>
    <n v="-2.8262044072499298E-2"/>
    <n v="18.668133435879199"/>
    <n v="1.0177771690598101"/>
    <n v="179845.01002623409"/>
    <n v="-1.09872941481437E-2"/>
  </r>
  <r>
    <d v="2018-09-07T00:00:00"/>
    <n v="7116"/>
    <x v="3"/>
    <d v="2018-09-01T00:00:00"/>
    <n v="4"/>
    <n v="3"/>
    <d v="2018-09-06T00:00:00"/>
    <d v="2018-09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1"/>
    <n v="0"/>
    <n v="9361.5263157894697"/>
    <x v="0"/>
    <n v="30"/>
    <n v="177869"/>
    <n v="0.76013245703298404"/>
    <n v="0.63333333333333297"/>
    <x v="3"/>
    <n v="0.81742807058397904"/>
    <n v="-5.7295613550994703E-2"/>
    <n v="8705.3531143312102"/>
    <x v="4"/>
    <x v="7"/>
    <n v="2018"/>
    <n v="5.5784791343781501"/>
    <n v="5.6596540150335297"/>
    <n v="8.1174880655378701E-2"/>
    <n v="52983"/>
    <n v="180457.24932378199"/>
    <n v="-1.4342728449434501E-2"/>
    <n v="18.668133435879199"/>
    <n v="1.0177771690598101"/>
    <n v="177305.26367621688"/>
    <n v="3.1794675019494179E-3"/>
  </r>
  <r>
    <d v="2018-09-10T00:00:00"/>
    <n v="15843"/>
    <x v="4"/>
    <d v="2018-09-01T00:00:00"/>
    <n v="0"/>
    <n v="4"/>
    <d v="2018-09-07T00:00:00"/>
    <d v="2018-09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1.69235223675851"/>
    <n v="0.63333333333333297"/>
    <x v="4"/>
    <n v="1.6190085191893999"/>
    <n v="7.3343717569112205E-2"/>
    <n v="9785.6186747752308"/>
    <x v="24"/>
    <x v="7"/>
    <n v="2018"/>
    <n v="7.19748765356755"/>
    <n v="7.3520062517920497"/>
    <n v="0.15451859822448999"/>
    <n v="68826"/>
    <n v="181687.56418106699"/>
    <n v="-2.1017201690603299E-2"/>
    <n v="18.668133435879199"/>
    <n v="1.0177771690598101"/>
    <n v="178514.0890406348"/>
    <n v="-3.6136589784123707E-3"/>
  </r>
  <r>
    <d v="2018-09-11T00:00:00"/>
    <n v="2894"/>
    <x v="5"/>
    <d v="2018-09-01T00:00:00"/>
    <n v="1"/>
    <n v="0"/>
    <d v="2018-09-10T00:00:00"/>
    <d v="2018-09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30913762375680898"/>
    <n v="0.63333333333333297"/>
    <x v="5"/>
    <n v="0.219452586226422"/>
    <n v="8.9685037530387396E-2"/>
    <n v="13187.3588266309"/>
    <x v="6"/>
    <x v="7"/>
    <n v="2018"/>
    <n v="7.4169402397939797"/>
    <n v="7.6611438755488503"/>
    <n v="0.244203635754877"/>
    <n v="71720"/>
    <n v="183725.35788934"/>
    <n v="-3.1875610185872101E-2"/>
    <n v="18.668133435879199"/>
    <n v="1.0177771690598101"/>
    <n v="180516.28929646764"/>
    <n v="-1.4665099237221257E-2"/>
  </r>
  <r>
    <d v="2018-09-12T00:00:00"/>
    <n v="7917"/>
    <x v="6"/>
    <d v="2018-09-01T00:00:00"/>
    <n v="2"/>
    <n v="1"/>
    <d v="2018-09-11T00:00:00"/>
    <d v="2018-09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84569542753374605"/>
    <n v="0.63333333333333297"/>
    <x v="6"/>
    <n v="0.80306155794531298"/>
    <n v="4.2633869588433099E-2"/>
    <n v="9858.5219547255692"/>
    <x v="7"/>
    <x v="7"/>
    <n v="2018"/>
    <n v="8.2200017977392896"/>
    <n v="8.5068393030826002"/>
    <n v="0.28683750534330998"/>
    <n v="79637"/>
    <n v="184075.75049632401"/>
    <n v="-3.3718458186858001E-2"/>
    <n v="18.668133435879199"/>
    <n v="1.0177771690598101"/>
    <n v="180860.56171447449"/>
    <n v="-1.6540707858672232E-2"/>
  </r>
  <r>
    <d v="2018-09-13T00:00:00"/>
    <n v="2489"/>
    <x v="7"/>
    <d v="2018-09-01T00:00:00"/>
    <n v="3"/>
    <n v="2"/>
    <d v="2018-09-12T00:00:00"/>
    <d v="2018-09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26587544766091897"/>
    <n v="0.63333333333333297"/>
    <x v="7"/>
    <n v="0.34805608577177699"/>
    <n v="-8.2180638110858795E-2"/>
    <n v="7151.1463288478399"/>
    <x v="8"/>
    <x v="7"/>
    <n v="2018"/>
    <n v="8.5680578835110701"/>
    <n v="8.7727147507435195"/>
    <n v="0.204656867232451"/>
    <n v="82126"/>
    <n v="182117.58384626699"/>
    <n v="-2.33287953669193E-2"/>
    <n v="18.668133435879199"/>
    <n v="1.0177771690598101"/>
    <n v="178936.59769800282"/>
    <n v="-5.9663462463092065E-3"/>
  </r>
  <r>
    <d v="2018-09-14T00:00:00"/>
    <n v="9672"/>
    <x v="8"/>
    <d v="2018-09-01T00:00:00"/>
    <n v="4"/>
    <n v="3"/>
    <d v="2018-09-13T00:00:00"/>
    <d v="2018-09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1.0331648572826"/>
    <n v="0.63333333333333297"/>
    <x v="8"/>
    <n v="1.4701618374512"/>
    <n v="-0.436996980168601"/>
    <n v="6578.86754615271"/>
    <x v="9"/>
    <x v="7"/>
    <n v="2018"/>
    <n v="10.0382197209622"/>
    <n v="9.8058796080261299"/>
    <n v="-0.23234011293614901"/>
    <n v="91798"/>
    <n v="173752.12422953401"/>
    <n v="2.36939593614813E-2"/>
    <n v="18.668133435879199"/>
    <n v="1.0177771690598101"/>
    <n v="170717.25473076038"/>
    <n v="4.1892339942548151E-2"/>
  </r>
  <r>
    <d v="2018-09-17T00:00:00"/>
    <n v="25511"/>
    <x v="9"/>
    <d v="2018-09-01T00:00:00"/>
    <n v="0"/>
    <n v="4"/>
    <d v="2018-09-14T00:00:00"/>
    <d v="2018-09-18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1"/>
    <n v="0"/>
    <n v="0"/>
    <n v="0"/>
    <n v="0"/>
    <n v="9361.5263157894697"/>
    <x v="0"/>
    <n v="30"/>
    <n v="177869"/>
    <n v="2.72508981328955"/>
    <n v="0.63333333333333297"/>
    <x v="9"/>
    <n v="2.4873037736842201"/>
    <n v="0.23778603960533101"/>
    <n v="10256.4874744723"/>
    <x v="26"/>
    <x v="7"/>
    <n v="2018"/>
    <n v="12.5255234946465"/>
    <n v="12.5309694213156"/>
    <n v="5.4459266691839698E-3"/>
    <n v="117309"/>
    <n v="177946.335013673"/>
    <n v="-4.3459739514806097E-4"/>
    <n v="18.668133435879199"/>
    <n v="1.0177771690598101"/>
    <n v="174838.20665583829"/>
    <n v="1.7334845753295136E-2"/>
  </r>
  <r>
    <d v="2018-09-18T00:00:00"/>
    <n v="2727"/>
    <x v="10"/>
    <d v="2018-09-01T00:00:00"/>
    <n v="1"/>
    <n v="0"/>
    <d v="2018-09-17T00:00:00"/>
    <d v="2018-09-19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29129865237899799"/>
    <n v="0.63333333333333297"/>
    <x v="10"/>
    <n v="0.36398370908338501"/>
    <n v="-7.2685056704387005E-2"/>
    <n v="7492.0935523937696"/>
    <x v="19"/>
    <x v="7"/>
    <n v="2018"/>
    <n v="12.889507203729799"/>
    <n v="12.8222680736946"/>
    <n v="-6.7239130035204597E-2"/>
    <n v="120036"/>
    <n v="176941.13234523201"/>
    <n v="5.2439341970356096E-3"/>
    <n v="18.668133435879199"/>
    <n v="1.0177771690598101"/>
    <n v="173850.56152191589"/>
    <n v="2.3114325561597537E-2"/>
  </r>
  <r>
    <d v="2018-09-19T00:00:00"/>
    <n v="9650"/>
    <x v="11"/>
    <d v="2018-09-01T00:00:00"/>
    <n v="2"/>
    <n v="1"/>
    <d v="2018-09-18T00:00:00"/>
    <d v="2018-09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1.030814813149"/>
    <n v="0.63333333333333297"/>
    <x v="11"/>
    <n v="0.80306155794531298"/>
    <n v="0.227753255203689"/>
    <n v="12016.5134347735"/>
    <x v="11"/>
    <x v="7"/>
    <n v="2018"/>
    <n v="13.692568761675201"/>
    <n v="13.8530828868436"/>
    <n v="0.16051412516848401"/>
    <n v="129686"/>
    <n v="179954.10816534999"/>
    <n v="-1.1586888382868501E-2"/>
    <n v="18.668133435879199"/>
    <n v="1.0177771690598101"/>
    <n v="176810.91071396941"/>
    <n v="5.9842986032818679E-3"/>
  </r>
  <r>
    <d v="2018-09-20T00:00:00"/>
    <n v="2252"/>
    <x v="12"/>
    <d v="2018-09-01T00:00:00"/>
    <n v="3"/>
    <n v="2"/>
    <d v="2018-09-19T00:00:00"/>
    <d v="2018-09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240559063130731"/>
    <n v="0.63333333333333297"/>
    <x v="12"/>
    <n v="0.34805608577177699"/>
    <n v="-0.10749702264104601"/>
    <n v="6470.2215880133899"/>
    <x v="12"/>
    <x v="7"/>
    <n v="2018"/>
    <n v="14.0406248474469"/>
    <n v="14.093641949974399"/>
    <n v="5.3017102527439498E-2"/>
    <n v="131938"/>
    <n v="178540.629582864"/>
    <n v="-3.7617744735975998E-3"/>
    <n v="18.668133435879199"/>
    <n v="1.0177771690598101"/>
    <n v="175422.12088309665"/>
    <n v="1.3948520885424642E-2"/>
  </r>
  <r>
    <d v="2018-09-21T00:00:00"/>
    <n v="7825"/>
    <x v="13"/>
    <d v="2018-09-01T00:00:00"/>
    <n v="4"/>
    <n v="3"/>
    <d v="2018-09-20T00:00:00"/>
    <d v="2018-09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83586797024776605"/>
    <n v="0.63333333333333297"/>
    <x v="13"/>
    <n v="0.70706232760467702"/>
    <n v="0.128805642643089"/>
    <n v="11066.9168678648"/>
    <x v="13"/>
    <x v="7"/>
    <n v="2018"/>
    <n v="14.747687175051601"/>
    <n v="14.929509920222101"/>
    <n v="0.18182274517052599"/>
    <n v="139763"/>
    <n v="180061.928930269"/>
    <n v="-1.2178748407825899E-2"/>
    <n v="18.668133435879199"/>
    <n v="1.0177771690598101"/>
    <n v="176916.84821011039"/>
    <n v="5.38191698259749E-3"/>
  </r>
  <r>
    <d v="2018-09-24T00:00:00"/>
    <n v="16454"/>
    <x v="14"/>
    <d v="2018-09-01T00:00:00"/>
    <n v="0"/>
    <n v="4"/>
    <d v="2018-09-21T00:00:00"/>
    <d v="2018-09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1.75761937155996"/>
    <n v="0.63333333333333297"/>
    <x v="14"/>
    <n v="1.6190085191893999"/>
    <n v="0.138610852370567"/>
    <n v="10163.0101416872"/>
    <x v="28"/>
    <x v="7"/>
    <n v="2018"/>
    <n v="16.366695694240999"/>
    <n v="16.687129291782099"/>
    <n v="0.32043359754109701"/>
    <n v="156217"/>
    <n v="181351.389153303"/>
    <n v="-1.9202439912711599E-2"/>
    <n v="18.668133435879199"/>
    <n v="1.0177771690598101"/>
    <n v="178183.7858682076"/>
    <n v="-1.7666358735941579E-3"/>
  </r>
  <r>
    <d v="2018-09-25T00:00:00"/>
    <n v="1730"/>
    <x v="15"/>
    <d v="2018-09-01T00:00:00"/>
    <n v="1"/>
    <n v="0"/>
    <d v="2018-09-24T00:00:00"/>
    <d v="2018-09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18479892505158199"/>
    <n v="0.63333333333333297"/>
    <x v="15"/>
    <n v="0.219452586226422"/>
    <n v="-3.4653661174839499E-2"/>
    <n v="7883.2518210337003"/>
    <x v="15"/>
    <x v="7"/>
    <n v="2018"/>
    <n v="16.586148280467398"/>
    <n v="16.871928216833702"/>
    <n v="0.28577993636625298"/>
    <n v="157947"/>
    <n v="180933.68932038799"/>
    <n v="-1.6938190626079201E-2"/>
    <n v="18.668133435879199"/>
    <n v="1.0177771690598101"/>
    <n v="177773.38185678716"/>
    <n v="5.3786535539868119E-4"/>
  </r>
  <r>
    <d v="2018-09-26T00:00:00"/>
    <n v="8404"/>
    <x v="16"/>
    <d v="2018-09-01T00:00:00"/>
    <n v="2"/>
    <n v="1"/>
    <d v="2018-09-25T00:00:00"/>
    <d v="2018-09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89771685903670595"/>
    <n v="0.63333333333333297"/>
    <x v="16"/>
    <n v="0.80306155794531298"/>
    <n v="9.4655301091393099E-2"/>
    <n v="10464.951181951899"/>
    <x v="16"/>
    <x v="7"/>
    <n v="2018"/>
    <n v="17.3892098384127"/>
    <n v="17.7696450758704"/>
    <n v="0.38043523745765001"/>
    <n v="166351"/>
    <n v="181760.357679857"/>
    <n v="-2.1409276090395502E-2"/>
    <n v="18.668133435879199"/>
    <n v="1.0177771690598101"/>
    <n v="178585.61108003877"/>
    <n v="-4.0127033510980459E-3"/>
  </r>
  <r>
    <d v="2018-09-27T00:00:00"/>
    <n v="3184"/>
    <x v="17"/>
    <d v="2018-09-01T00:00:00"/>
    <n v="3"/>
    <n v="2"/>
    <d v="2018-09-26T00:00:00"/>
    <d v="2018-09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34011547824522498"/>
    <n v="0.63333333333333297"/>
    <x v="17"/>
    <n v="0.34805608577177699"/>
    <n v="-7.9406075265525296E-3"/>
    <n v="9147.95094859442"/>
    <x v="17"/>
    <x v="7"/>
    <n v="2018"/>
    <n v="17.737265924184499"/>
    <n v="18.109760554115599"/>
    <n v="0.372494629931093"/>
    <n v="169535"/>
    <n v="181604.369792301"/>
    <n v="-2.05687219782947E-2"/>
    <n v="18.668133435879199"/>
    <n v="1.0177771690598101"/>
    <n v="178432.34778007679"/>
    <n v="-3.1572065664412508E-3"/>
  </r>
  <r>
    <d v="2018-09-28T00:00:00"/>
    <n v="8334"/>
    <x v="18"/>
    <d v="2018-09-01T00:00:00"/>
    <n v="4"/>
    <n v="3"/>
    <d v="2018-09-27T00:00:00"/>
    <d v="2018-10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89023944588433002"/>
    <n v="0.63333333333333297"/>
    <x v="18"/>
    <n v="0.93086751169466397"/>
    <n v="-4.0628065810334103E-2"/>
    <n v="8952.9389470556998"/>
    <x v="18"/>
    <x v="7"/>
    <n v="2018"/>
    <n v="18.668133435879199"/>
    <n v="19"/>
    <n v="0.33186656412075799"/>
    <n v="177869"/>
    <n v="181031.007283499"/>
    <n v="-1.74666612695135E-2"/>
    <n v="18.668133435879199"/>
    <n v="1.0177771690598101"/>
    <n v="177869.00000000079"/>
    <n v="-4.4408920985006262E-15"/>
  </r>
  <r>
    <d v="2018-10-01T00:00:00"/>
    <n v="27842"/>
    <x v="0"/>
    <d v="2018-10-01T00:00:00"/>
    <n v="0"/>
    <n v="4"/>
    <d v="2018-09-28T00:00:00"/>
    <d v="2018-10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1"/>
    <n v="0"/>
    <n v="0"/>
    <n v="0"/>
    <n v="8953.1363636363603"/>
    <x v="2"/>
    <n v="31"/>
    <n v="196969"/>
    <n v="3.1097482344937499"/>
    <n v="0.70967741935483797"/>
    <x v="21"/>
    <n v="3.3339928355819701"/>
    <n v="-0.22424460108822"/>
    <n v="8350.9477593523297"/>
    <x v="0"/>
    <x v="8"/>
    <n v="2018"/>
    <n v="3.3339928355819701"/>
    <n v="3.1097482344937499"/>
    <n v="-0.22424460108822"/>
    <n v="27842"/>
    <n v="183720.85070575101"/>
    <n v="7.2110210917034595E-2"/>
    <n v="22.506630576824001"/>
    <n v="0.977489719081018"/>
    <n v="187951.6961860997"/>
    <n v="4.7976708893182174E-2"/>
  </r>
  <r>
    <d v="2018-10-02T00:00:00"/>
    <n v="5947"/>
    <x v="1"/>
    <d v="2018-10-01T00:00:00"/>
    <n v="1"/>
    <n v="0"/>
    <d v="2018-10-01T00:00:00"/>
    <d v="2018-10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66423650422147595"/>
    <n v="0.70967741935483797"/>
    <x v="19"/>
    <n v="0.54640876347033995"/>
    <n v="0.117827740751135"/>
    <n v="10883.793228771599"/>
    <x v="21"/>
    <x v="8"/>
    <n v="2018"/>
    <n v="3.88040159905231"/>
    <n v="3.7739847387152201"/>
    <n v="-0.106416860337084"/>
    <n v="33789"/>
    <n v="191567.28524736801"/>
    <n v="2.8197480303884599E-2"/>
    <n v="22.506630576824001"/>
    <n v="0.977489719081018"/>
    <n v="195978.82362125491"/>
    <n v="5.0524661820539052E-3"/>
  </r>
  <r>
    <d v="2018-10-03T00:00:00"/>
    <n v="11252"/>
    <x v="2"/>
    <d v="2018-10-01T00:00:00"/>
    <n v="2"/>
    <n v="1"/>
    <d v="2018-10-02T00:00:00"/>
    <d v="2018-10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1"/>
    <n v="0"/>
    <n v="1"/>
    <n v="8953.1363636363603"/>
    <x v="2"/>
    <n v="31"/>
    <n v="196969"/>
    <n v="1.2567662931730299"/>
    <n v="0.70967741935483797"/>
    <x v="20"/>
    <n v="1.01932878166426"/>
    <n v="0.23743751150877199"/>
    <n v="11038.636603225101"/>
    <x v="22"/>
    <x v="8"/>
    <n v="2018"/>
    <n v="4.8997303807165702"/>
    <n v="5.0307510318882596"/>
    <n v="0.13102065117168801"/>
    <n v="45041"/>
    <n v="202236.02586374999"/>
    <n v="-2.60439545390324E-2"/>
    <n v="22.506630576824001"/>
    <n v="0.977489719081018"/>
    <n v="206893.25106547575"/>
    <n v="-4.7967978725101168E-2"/>
  </r>
  <r>
    <d v="2018-10-04T00:00:00"/>
    <n v="2220"/>
    <x v="3"/>
    <d v="2018-10-01T00:00:00"/>
    <n v="3"/>
    <n v="2"/>
    <d v="2018-10-03T00:00:00"/>
    <d v="2018-10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247957800466063"/>
    <n v="0.70967741935483797"/>
    <x v="0"/>
    <n v="0.43715035792769602"/>
    <n v="-0.18919255746163299"/>
    <n v="5078.34423497642"/>
    <x v="1"/>
    <x v="8"/>
    <n v="2018"/>
    <n v="5.33688073864427"/>
    <n v="5.2787088323543196"/>
    <n v="-5.8171906289945903E-2"/>
    <n v="47261"/>
    <n v="194822.04136045999"/>
    <n v="1.1020101342471699E-2"/>
    <n v="22.506630576824001"/>
    <n v="0.977489719081018"/>
    <n v="199308.53241466483"/>
    <n v="-1.1738245153485982E-2"/>
  </r>
  <r>
    <d v="2018-10-05T00:00:00"/>
    <n v="7516"/>
    <x v="4"/>
    <d v="2018-10-01T00:00:00"/>
    <n v="4"/>
    <n v="3"/>
    <d v="2018-10-04T00:00:00"/>
    <d v="2018-10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1"/>
    <n v="0"/>
    <n v="8953.1363636363603"/>
    <x v="2"/>
    <n v="31"/>
    <n v="196969"/>
    <n v="0.83948235509141"/>
    <n v="0.70967741935483797"/>
    <x v="1"/>
    <n v="0.90652234273989796"/>
    <n v="-6.7039987648488106E-2"/>
    <n v="8291.0256544625499"/>
    <x v="2"/>
    <x v="8"/>
    <n v="2018"/>
    <n v="6.2434030813841703"/>
    <n v="6.1181911874457304"/>
    <n v="-0.12521189393843399"/>
    <n v="54777"/>
    <n v="193018.77266153099"/>
    <n v="2.0465508530587099E-2"/>
    <n v="22.506630576824001"/>
    <n v="0.977489719081018"/>
    <n v="197463.73684932225"/>
    <n v="-2.5054567345687007E-3"/>
  </r>
  <r>
    <d v="2018-10-09T00:00:00"/>
    <n v="16824"/>
    <x v="5"/>
    <d v="2018-10-01T00:00:00"/>
    <n v="1"/>
    <n v="4"/>
    <d v="2018-10-05T00:00:00"/>
    <d v="2018-10-10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8791180338022699"/>
    <n v="0.70967741935483797"/>
    <x v="2"/>
    <n v="1.7081027913453199"/>
    <n v="0.17101524245695299"/>
    <n v="9849.5243291237894"/>
    <x v="23"/>
    <x v="8"/>
    <n v="2018"/>
    <n v="7.9515058727294896"/>
    <n v="7.9973092212480097"/>
    <n v="4.5803348518519103E-2"/>
    <n v="71601"/>
    <n v="198103.607695541"/>
    <n v="-5.72734494207438E-3"/>
    <n v="22.506630576824001"/>
    <n v="0.977489719081018"/>
    <n v="202665.66883362003"/>
    <n v="-2.8108701717490914E-2"/>
  </r>
  <r>
    <d v="2018-10-10T00:00:00"/>
    <n v="3849"/>
    <x v="6"/>
    <d v="2018-10-01T00:00:00"/>
    <n v="2"/>
    <n v="1"/>
    <d v="2018-10-09T00:00:00"/>
    <d v="2018-10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429905213510755"/>
    <n v="0.70967741935483797"/>
    <x v="3"/>
    <n v="0.89215583010123201"/>
    <n v="-0.462250616590477"/>
    <n v="4314.2687298958199"/>
    <x v="24"/>
    <x v="8"/>
    <n v="2018"/>
    <n v="8.8436617028307207"/>
    <n v="8.4272144347587599"/>
    <n v="-0.41644726807195698"/>
    <n v="75450"/>
    <n v="187693.746750702"/>
    <n v="4.9416954000159802E-2"/>
    <n v="22.506630576824001"/>
    <n v="0.977489719081018"/>
    <n v="192016.08271354742"/>
    <n v="2.5794283564473108E-2"/>
  </r>
  <r>
    <d v="2018-10-11T00:00:00"/>
    <n v="7748"/>
    <x v="7"/>
    <d v="2018-10-01T00:00:00"/>
    <n v="3"/>
    <n v="2"/>
    <d v="2018-10-10T00:00:00"/>
    <d v="2018-10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86539506216714301"/>
    <n v="0.70967741935483797"/>
    <x v="4"/>
    <n v="0.43715035792769602"/>
    <n v="0.42824470423944599"/>
    <n v="17723.878888557301"/>
    <x v="6"/>
    <x v="8"/>
    <n v="2018"/>
    <n v="9.2808120607584197"/>
    <n v="9.2926094969259108"/>
    <n v="1.1797436167489199E-2"/>
    <n v="83198"/>
    <n v="197219.379944046"/>
    <n v="-1.2695504068466199E-3"/>
    <n v="22.506630576824001"/>
    <n v="0.977489719081018"/>
    <n v="201761.07849958859"/>
    <n v="-2.3751253389530103E-2"/>
  </r>
  <r>
    <d v="2018-10-12T00:00:00"/>
    <n v="5827"/>
    <x v="8"/>
    <d v="2018-10-01T00:00:00"/>
    <n v="4"/>
    <n v="3"/>
    <d v="2018-10-11T00:00:00"/>
    <d v="2018-10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65083337987195899"/>
    <n v="0.70967741935483797"/>
    <x v="5"/>
    <n v="0.79615659976059605"/>
    <n v="-0.145323219888636"/>
    <n v="7318.9118846118599"/>
    <x v="7"/>
    <x v="8"/>
    <n v="2018"/>
    <n v="10.076968660519"/>
    <n v="9.9434428767978709"/>
    <n v="-0.13352578372114801"/>
    <n v="89025"/>
    <n v="194359.044468748"/>
    <n v="1.34285262534887E-2"/>
    <n v="22.506630576824001"/>
    <n v="0.977489719081018"/>
    <n v="198834.87332375674"/>
    <n v="-9.384034563789001E-3"/>
  </r>
  <r>
    <d v="2018-10-15T00:00:00"/>
    <n v="16445"/>
    <x v="9"/>
    <d v="2018-10-01T00:00:00"/>
    <n v="0"/>
    <n v="4"/>
    <d v="2018-10-12T00:00:00"/>
    <d v="2018-10-1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1"/>
    <n v="0"/>
    <n v="0"/>
    <n v="0"/>
    <n v="0"/>
    <n v="8953.1363636363603"/>
    <x v="2"/>
    <n v="31"/>
    <n v="196969"/>
    <n v="1.83678649939838"/>
    <n v="0.70967741935483797"/>
    <x v="6"/>
    <n v="1.81329853599361"/>
    <n v="2.3487963404770398E-2"/>
    <n v="9069.10785707375"/>
    <x v="10"/>
    <x v="8"/>
    <n v="2018"/>
    <n v="11.8902671965126"/>
    <n v="11.7802293761962"/>
    <n v="-0.110037820316378"/>
    <n v="105470"/>
    <n v="195146.16128059299"/>
    <n v="9.3408894515012407E-3"/>
    <n v="22.506630576824001"/>
    <n v="0.977489719081018"/>
    <n v="199640.11638307493"/>
    <n v="-1.3379657513069798E-2"/>
  </r>
  <r>
    <d v="2018-10-16T00:00:00"/>
    <n v="11474"/>
    <x v="10"/>
    <d v="2018-10-01T00:00:00"/>
    <n v="1"/>
    <n v="0"/>
    <d v="2018-10-15T00:00:00"/>
    <d v="2018-10-17T00:00:00"/>
    <n v="0"/>
    <n v="0"/>
    <n v="0"/>
    <n v="0"/>
    <n v="0"/>
    <n v="1"/>
    <n v="0"/>
    <n v="0"/>
    <n v="0"/>
    <n v="1"/>
    <n v="0"/>
    <n v="1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28156207321964"/>
    <n v="0.70967741935483797"/>
    <x v="7"/>
    <n v="1.2161774910858301"/>
    <n v="6.5384582133808905E-2"/>
    <n v="9434.4781778157303"/>
    <x v="25"/>
    <x v="8"/>
    <n v="2018"/>
    <n v="13.106444687598399"/>
    <n v="13.0617914494158"/>
    <n v="-4.4653238182568999E-2"/>
    <n v="116944"/>
    <n v="196297.93291192001"/>
    <n v="3.41861515363328E-3"/>
    <n v="22.506630576824001"/>
    <n v="0.977489719081018"/>
    <n v="200818.41177467315"/>
    <n v="-1.916861975281603E-2"/>
  </r>
  <r>
    <d v="2018-10-17T00:00:00"/>
    <n v="7779"/>
    <x v="11"/>
    <d v="2018-10-01T00:00:00"/>
    <n v="2"/>
    <n v="1"/>
    <d v="2018-10-16T00:00:00"/>
    <d v="2018-10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86885753595743398"/>
    <n v="0.70967741935483797"/>
    <x v="8"/>
    <n v="0.89215583010123201"/>
    <n v="-2.3298294143797599E-2"/>
    <n v="8719.3287736709808"/>
    <x v="26"/>
    <x v="8"/>
    <n v="2018"/>
    <n v="13.9986005176997"/>
    <n v="13.930648985373301"/>
    <n v="-6.7951532326366804E-2"/>
    <n v="124723"/>
    <n v="196012.87975398899"/>
    <n v="4.8778439825534203E-3"/>
    <n v="22.506630576824001"/>
    <n v="0.977489719081018"/>
    <n v="200526.7942237485"/>
    <n v="-1.7742238574754765E-2"/>
  </r>
  <r>
    <d v="2018-10-18T00:00:00"/>
    <n v="2317"/>
    <x v="12"/>
    <d v="2018-10-01T00:00:00"/>
    <n v="3"/>
    <n v="2"/>
    <d v="2018-10-17T00:00:00"/>
    <d v="2018-10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25879199264858899"/>
    <n v="0.70967741935483797"/>
    <x v="9"/>
    <n v="0.43715035792769602"/>
    <n v="-0.17835836527910701"/>
    <n v="5300.2358524506199"/>
    <x v="19"/>
    <x v="8"/>
    <n v="2018"/>
    <n v="14.435750875627299"/>
    <n v="14.189440978021899"/>
    <n v="-0.24630989760547201"/>
    <n v="127040"/>
    <n v="193608.21782528301"/>
    <n v="1.7358675228078501E-2"/>
    <n v="22.506630576824001"/>
    <n v="0.977489719081018"/>
    <n v="198066.75614686246"/>
    <n v="-5.5423543466753822E-3"/>
  </r>
  <r>
    <d v="2018-10-19T00:00:00"/>
    <n v="9258"/>
    <x v="13"/>
    <d v="2018-10-01T00:00:00"/>
    <n v="4"/>
    <n v="3"/>
    <d v="2018-10-18T00:00:00"/>
    <d v="2018-10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0340510435652299"/>
    <n v="0.70967741935483797"/>
    <x v="10"/>
    <n v="0.79615659976059605"/>
    <n v="0.23789444380463401"/>
    <n v="11628.365578811799"/>
    <x v="11"/>
    <x v="8"/>
    <n v="2018"/>
    <n v="15.231907475387899"/>
    <n v="15.2234920215871"/>
    <n v="-8.4154538008398509E-3"/>
    <n v="136298"/>
    <n v="196860.17689151"/>
    <n v="5.5279391803830704E-4"/>
    <n v="22.506630576824001"/>
    <n v="0.977489719081018"/>
    <n v="201393.60348115859"/>
    <n v="-2.1969930547334982E-2"/>
  </r>
  <r>
    <d v="2018-10-22T00:00:00"/>
    <n v="16206"/>
    <x v="14"/>
    <d v="2018-10-01T00:00:00"/>
    <n v="0"/>
    <n v="4"/>
    <d v="2018-10-19T00:00:00"/>
    <d v="2018-10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81009194340226"/>
    <n v="0.70967741935483797"/>
    <x v="11"/>
    <n v="1.7081027913453199"/>
    <n v="0.10198915205694099"/>
    <n v="9487.7194054790907"/>
    <x v="14"/>
    <x v="8"/>
    <n v="2018"/>
    <n v="16.940010266733299"/>
    <n v="17.033583964989401"/>
    <n v="9.3573698256104607E-2"/>
    <n v="152504"/>
    <n v="198057.02282180401"/>
    <n v="-5.4934826662688101E-3"/>
    <n v="22.506630576824001"/>
    <n v="0.977489719081018"/>
    <n v="202618.01117254392"/>
    <n v="-2.7880103747210172E-2"/>
  </r>
  <r>
    <d v="2018-10-23T00:00:00"/>
    <n v="2216"/>
    <x v="15"/>
    <d v="2018-10-01T00:00:00"/>
    <n v="1"/>
    <n v="0"/>
    <d v="2018-10-22T00:00:00"/>
    <d v="2018-10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24751102965441199"/>
    <n v="0.70967741935483797"/>
    <x v="12"/>
    <n v="0.30854685838234103"/>
    <n v="-6.1035828727928503E-2"/>
    <n v="7182.0533568810597"/>
    <x v="27"/>
    <x v="8"/>
    <n v="2018"/>
    <n v="17.2485571251156"/>
    <n v="17.281094994643801"/>
    <n v="3.2537869528173502E-2"/>
    <n v="154720"/>
    <n v="197340.564506909"/>
    <n v="-1.88285924811248E-3"/>
    <n v="22.506630576824001"/>
    <n v="0.977489719081018"/>
    <n v="201885.05378086114"/>
    <n v="-2.4350756476491542E-2"/>
  </r>
  <r>
    <d v="2018-10-24T00:00:00"/>
    <n v="7369"/>
    <x v="16"/>
    <d v="2018-10-01T00:00:00"/>
    <n v="2"/>
    <n v="1"/>
    <d v="2018-10-23T00:00:00"/>
    <d v="2018-10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82306352776325198"/>
    <n v="0.70967741935483797"/>
    <x v="13"/>
    <n v="0.89215583010123201"/>
    <n v="-6.9092302337980402E-2"/>
    <n v="8259.7678021829906"/>
    <x v="28"/>
    <x v="8"/>
    <n v="2018"/>
    <n v="18.140712955216799"/>
    <n v="18.104158522407001"/>
    <n v="-3.6554432809804603E-2"/>
    <n v="162089"/>
    <n v="196572.09773414599"/>
    <n v="2.0191180255388899E-3"/>
    <n v="22.506630576824001"/>
    <n v="0.977489719081018"/>
    <n v="201098.8902460828"/>
    <n v="-2.0536613807411341E-2"/>
  </r>
  <r>
    <d v="2018-10-25T00:00:00"/>
    <n v="2157"/>
    <x v="17"/>
    <d v="2018-10-01T00:00:00"/>
    <n v="3"/>
    <n v="2"/>
    <d v="2018-10-24T00:00:00"/>
    <d v="2018-10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24092116018256601"/>
    <n v="0.70967741935483797"/>
    <x v="14"/>
    <n v="0.43715035792769602"/>
    <n v="-0.19622919774512901"/>
    <n v="4934.2290607406103"/>
    <x v="15"/>
    <x v="8"/>
    <n v="2018"/>
    <n v="18.577863313144501"/>
    <n v="18.345079682589599"/>
    <n v="-0.232783630554937"/>
    <n v="164246"/>
    <n v="194500.946588586"/>
    <n v="1.26891588688959E-2"/>
    <n v="22.506630576824001"/>
    <n v="0.977489719081018"/>
    <n v="198980.04325963315"/>
    <n v="-1.0106758580854747E-2"/>
  </r>
  <r>
    <d v="2018-10-26T00:00:00"/>
    <n v="6620"/>
    <x v="18"/>
    <d v="2018-10-01T00:00:00"/>
    <n v="4"/>
    <n v="3"/>
    <d v="2018-10-25T00:00:00"/>
    <d v="2018-10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73940569328168304"/>
    <n v="0.70967741935483797"/>
    <x v="15"/>
    <n v="0.79615659976059605"/>
    <n v="-5.6750906478912302E-2"/>
    <n v="8314.9470870311507"/>
    <x v="16"/>
    <x v="8"/>
    <n v="2018"/>
    <n v="19.374019912905101"/>
    <n v="19.084485375871299"/>
    <n v="-0.28953453703385101"/>
    <n v="170866"/>
    <n v="194025.401898966"/>
    <n v="1.51711996069807E-2"/>
    <n v="22.506630576824001"/>
    <n v="0.977489719081018"/>
    <n v="198493.54741181206"/>
    <n v="-7.6805892770362982E-3"/>
  </r>
  <r>
    <d v="2018-10-29T00:00:00"/>
    <n v="13974"/>
    <x v="19"/>
    <d v="2018-10-01T00:00:00"/>
    <n v="0"/>
    <n v="4"/>
    <d v="2018-10-26T00:00:00"/>
    <d v="2018-10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5607938305012401"/>
    <n v="0.70967741935483797"/>
    <x v="16"/>
    <n v="1.7081027913453199"/>
    <n v="-0.14730896084407299"/>
    <n v="8181.0064773642298"/>
    <x v="20"/>
    <x v="8"/>
    <n v="2018"/>
    <n v="21.082122704250398"/>
    <n v="20.6452792063725"/>
    <n v="-0.43684349787792298"/>
    <n v="184840"/>
    <n v="192887.597565312"/>
    <n v="2.11594860748156E-2"/>
    <n v="22.506630576824001"/>
    <n v="0.977489719081018"/>
    <n v="197329.54096607314"/>
    <n v="-1.8271008198165184E-3"/>
  </r>
  <r>
    <d v="2018-10-30T00:00:00"/>
    <n v="1866"/>
    <x v="20"/>
    <d v="2018-10-01T00:00:00"/>
    <n v="1"/>
    <n v="0"/>
    <d v="2018-10-29T00:00:00"/>
    <d v="2018-10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208418583634988"/>
    <n v="0.70967741935483797"/>
    <x v="17"/>
    <n v="0.30854685838234103"/>
    <n v="-0.100128274747352"/>
    <n v="6047.7037743411802"/>
    <x v="29"/>
    <x v="8"/>
    <n v="2018"/>
    <n v="21.390669562632802"/>
    <n v="20.853697790007502"/>
    <n v="-0.53697177262527795"/>
    <n v="186706"/>
    <n v="192024.47066806199"/>
    <n v="2.5749475130620599E-2"/>
    <n v="22.506630576824001"/>
    <n v="0.977489719081018"/>
    <n v="196446.53741073958"/>
    <n v="2.6595662929300712E-3"/>
  </r>
  <r>
    <d v="2018-10-31T00:00:00"/>
    <n v="10263"/>
    <x v="21"/>
    <d v="2018-10-01T00:00:00"/>
    <n v="2"/>
    <n v="1"/>
    <d v="2018-10-30T00:00:00"/>
    <d v="2018-11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14630220999243"/>
    <n v="0.70967741935483797"/>
    <x v="18"/>
    <n v="1.11596101419121"/>
    <n v="3.0341195801215599E-2"/>
    <n v="9196.5578272803596"/>
    <x v="30"/>
    <x v="8"/>
    <n v="2018"/>
    <n v="22.506630576824001"/>
    <n v="22"/>
    <n v="-0.50663057682405799"/>
    <n v="196969"/>
    <n v="192535.172477669"/>
    <n v="2.3028662582911901E-2"/>
    <n v="22.506630576824001"/>
    <n v="0.977489719081018"/>
    <n v="196969.00000000049"/>
    <n v="-2.55351295663786E-15"/>
  </r>
  <r>
    <d v="2018-11-01T00:00:00"/>
    <n v="15928"/>
    <x v="0"/>
    <d v="2018-11-01T00:00:00"/>
    <n v="3"/>
    <n v="2"/>
    <d v="2018-10-31T00:00:00"/>
    <d v="2018-11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7112437351267999"/>
    <n v="0.66666666666666596"/>
    <x v="20"/>
    <n v="2.0128464460201698"/>
    <n v="-0.30160271089336799"/>
    <n v="7913.1719319638496"/>
    <x v="0"/>
    <x v="9"/>
    <n v="2018"/>
    <n v="2.0128464460201698"/>
    <n v="1.7112437351267999"/>
    <n v="-0.30160271089336799"/>
    <n v="15928"/>
    <n v="158263.43863927701"/>
    <n v="0.17624766402491401"/>
    <n v="19.518706073417501"/>
    <n v="1.02465808567289"/>
    <n v="154454.87704842139"/>
    <n v="0.20525167969697744"/>
  </r>
  <r>
    <d v="2018-11-02T00:00:00"/>
    <n v="12311"/>
    <x v="1"/>
    <d v="2018-11-01T00:00:00"/>
    <n v="4"/>
    <n v="3"/>
    <d v="2018-11-01T00:00:00"/>
    <d v="2018-11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1"/>
    <n v="1"/>
    <n v="9307.85"/>
    <x v="3"/>
    <n v="30"/>
    <n v="186157"/>
    <n v="1.32264701300515"/>
    <n v="0.66666666666666596"/>
    <x v="0"/>
    <n v="1.0941902916837101"/>
    <n v="0.22845672132143299"/>
    <n v="11251.242214054"/>
    <x v="21"/>
    <x v="9"/>
    <n v="2018"/>
    <n v="3.1070367377038801"/>
    <n v="3.0338907481319501"/>
    <n v="-7.31459895719348E-2"/>
    <n v="28239"/>
    <n v="181774.48407558"/>
    <n v="2.4109632035027102E-2"/>
    <n v="19.518706073417501"/>
    <n v="1.02465808567289"/>
    <n v="177400.13631592097"/>
    <n v="4.936221508017602E-2"/>
  </r>
  <r>
    <d v="2018-11-05T00:00:00"/>
    <n v="15438"/>
    <x v="2"/>
    <d v="2018-11-01T00:00:00"/>
    <n v="0"/>
    <n v="4"/>
    <d v="2018-11-02T00:00:00"/>
    <d v="2018-11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1"/>
    <n v="0"/>
    <n v="0"/>
    <n v="0"/>
    <n v="9307.85"/>
    <x v="3"/>
    <n v="30"/>
    <n v="186157"/>
    <n v="1.6585999989256299"/>
    <n v="0.66666666666666596"/>
    <x v="1"/>
    <n v="1.65790883520114"/>
    <n v="6.9116372449771004E-4"/>
    <n v="9311.7303389767094"/>
    <x v="2"/>
    <x v="9"/>
    <n v="2018"/>
    <n v="4.7649455729050203"/>
    <n v="4.6924907470575903"/>
    <n v="-7.2454825847437093E-2"/>
    <n v="43677"/>
    <n v="183326.33324653699"/>
    <n v="1.5440590030544E-2"/>
    <n v="19.518706073417501"/>
    <n v="1.02465808567289"/>
    <n v="178914.64070782965"/>
    <n v="4.0479411095245332E-2"/>
  </r>
  <r>
    <d v="2018-11-06T00:00:00"/>
    <n v="2585"/>
    <x v="3"/>
    <d v="2018-11-01T00:00:00"/>
    <n v="1"/>
    <n v="0"/>
    <d v="2018-11-05T00:00:00"/>
    <d v="2018-11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27772256751021901"/>
    <n v="0.66666666666666596"/>
    <x v="2"/>
    <n v="0.25835290223816099"/>
    <n v="1.9369665272058301E-2"/>
    <n v="10005.693675610501"/>
    <x v="3"/>
    <x v="9"/>
    <n v="2018"/>
    <n v="5.0232984751431902"/>
    <n v="4.9702133145678102"/>
    <n v="-5.3085160575379001E-2"/>
    <n v="46262"/>
    <n v="184189.732021373"/>
    <n v="1.06806604094407E-2"/>
    <n v="19.518706073417501"/>
    <n v="1.02465808567289"/>
    <n v="179757.26205333846"/>
    <n v="3.560211072174968E-2"/>
  </r>
  <r>
    <d v="2018-11-07T00:00:00"/>
    <n v="10705"/>
    <x v="4"/>
    <d v="2018-11-01T00:00:00"/>
    <n v="2"/>
    <n v="1"/>
    <d v="2018-11-06T00:00:00"/>
    <d v="2018-11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1"/>
    <n v="0"/>
    <n v="0"/>
    <n v="9307.85"/>
    <x v="3"/>
    <n v="30"/>
    <n v="186157"/>
    <n v="1.1501044817009201"/>
    <n v="0.66666666666666596"/>
    <x v="3"/>
    <n v="0.96913482552008401"/>
    <n v="0.18096965618084401"/>
    <n v="11045.9347018668"/>
    <x v="4"/>
    <x v="9"/>
    <n v="2018"/>
    <n v="5.9924333006632704"/>
    <n v="6.1203177962687398"/>
    <n v="0.127884495605465"/>
    <n v="56967"/>
    <n v="190129.77580808301"/>
    <n v="-2.0895074383789299E-2"/>
    <n v="19.518706073417501"/>
    <n v="1.02465808567289"/>
    <n v="185554.36049013911"/>
    <n v="3.2477787548028658E-3"/>
  </r>
  <r>
    <d v="2018-11-08T00:00:00"/>
    <n v="2675"/>
    <x v="5"/>
    <d v="2018-11-01T00:00:00"/>
    <n v="3"/>
    <n v="2"/>
    <d v="2018-11-07T00:00:00"/>
    <d v="2018-11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28739182517982098"/>
    <n v="0.66666666666666596"/>
    <x v="4"/>
    <n v="0.38695640178351698"/>
    <n v="-9.9564576603695595E-2"/>
    <n v="6912.9234913046603"/>
    <x v="5"/>
    <x v="9"/>
    <n v="2018"/>
    <n v="6.3793897024467903"/>
    <n v="6.4077096214485598"/>
    <n v="2.83199190017695E-2"/>
    <n v="59642"/>
    <n v="186983.403685542"/>
    <n v="-4.4196632923213502E-3"/>
    <n v="19.518706073417501"/>
    <n v="1.02465808567289"/>
    <n v="182483.70485726552"/>
    <n v="2.0129441944461091E-2"/>
  </r>
  <r>
    <d v="2018-11-09T00:00:00"/>
    <n v="6508"/>
    <x v="6"/>
    <d v="2018-11-01T00:00:00"/>
    <n v="4"/>
    <n v="3"/>
    <d v="2018-11-08T00:00:00"/>
    <d v="2018-11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69919476570851402"/>
    <n v="0.66666666666666596"/>
    <x v="5"/>
    <n v="0.74596264361641595"/>
    <n v="-4.6767877907901899E-2"/>
    <n v="8724.2974640784996"/>
    <x v="23"/>
    <x v="9"/>
    <n v="2018"/>
    <n v="7.1253523460631998"/>
    <n v="7.1069043871570701"/>
    <n v="-1.8447958906132302E-2"/>
    <n v="66150"/>
    <n v="185675.028510128"/>
    <n v="2.59577980807912E-3"/>
    <n v="19.518706073417501"/>
    <n v="1.02465808567289"/>
    <n v="181206.81533313319"/>
    <n v="2.7317872441863233E-2"/>
  </r>
  <r>
    <d v="2018-11-13T00:00:00"/>
    <n v="14554"/>
    <x v="7"/>
    <d v="2018-11-01T00:00:00"/>
    <n v="1"/>
    <n v="4"/>
    <d v="2018-11-09T00:00:00"/>
    <d v="2018-11-14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56362640137088"/>
    <n v="0.66666666666666596"/>
    <x v="6"/>
    <n v="1.65790883520114"/>
    <n v="-9.4282433830254295E-2"/>
    <n v="8778.5285239970908"/>
    <x v="8"/>
    <x v="9"/>
    <n v="2018"/>
    <n v="8.78326118126434"/>
    <n v="8.6705307885279606"/>
    <n v="-0.11273039273638601"/>
    <n v="80704"/>
    <n v="183767.73349778101"/>
    <n v="1.3001556131435299E-2"/>
    <n v="19.518706073417501"/>
    <n v="1.02465808567289"/>
    <n v="179345.41879606829"/>
    <n v="3.7980235289294395E-2"/>
  </r>
  <r>
    <d v="2018-11-14T00:00:00"/>
    <n v="3615"/>
    <x v="8"/>
    <d v="2018-11-01T00:00:00"/>
    <n v="2"/>
    <n v="1"/>
    <d v="2018-11-13T00:00:00"/>
    <d v="2018-11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38838184972899198"/>
    <n v="0.66666666666666596"/>
    <x v="7"/>
    <n v="0.84196187395705202"/>
    <n v="-0.45358002422805999"/>
    <n v="4293.5435817422704"/>
    <x v="9"/>
    <x v="9"/>
    <n v="2018"/>
    <n v="9.6252230552214009"/>
    <n v="9.0589126382569507"/>
    <n v="-0.56631041696444595"/>
    <n v="84319"/>
    <n v="175204.25140539301"/>
    <n v="6.2514171355714895E-2"/>
    <n v="19.518706073417501"/>
    <n v="1.02465808567289"/>
    <n v="170988.01429975286"/>
    <n v="8.8713736821663725E-2"/>
  </r>
  <r>
    <d v="2018-11-15T00:00:00"/>
    <n v="10948"/>
    <x v="9"/>
    <d v="2018-11-01T00:00:00"/>
    <n v="3"/>
    <n v="2"/>
    <d v="2018-11-14T00:00:00"/>
    <d v="2018-11-1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1762114774088499"/>
    <n v="0.66666666666666596"/>
    <x v="8"/>
    <n v="0.38695640178351698"/>
    <n v="0.78925507562533603"/>
    <n v="28292.5930403003"/>
    <x v="10"/>
    <x v="9"/>
    <n v="2018"/>
    <n v="10.012179457004899"/>
    <n v="10.235124115665799"/>
    <n v="0.222944658660889"/>
    <n v="95267"/>
    <n v="190302.22222664399"/>
    <n v="-2.17823112002766E-2"/>
    <n v="19.518706073417501"/>
    <n v="1.02465808567289"/>
    <n v="185722.65703800548"/>
    <n v="2.3386643768812387E-3"/>
  </r>
  <r>
    <d v="2018-11-16T00:00:00"/>
    <n v="16351"/>
    <x v="10"/>
    <d v="2018-11-01T00:00:00"/>
    <n v="4"/>
    <n v="3"/>
    <d v="2018-11-15T00:00:00"/>
    <d v="2018-11-19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7566892461739201"/>
    <n v="0.66666666666666596"/>
    <x v="9"/>
    <n v="1.6535932763199099"/>
    <n v="0.10309596985401701"/>
    <n v="9888.16308952908"/>
    <x v="25"/>
    <x v="9"/>
    <n v="2018"/>
    <n v="11.6657727333248"/>
    <n v="11.9918133618397"/>
    <n v="0.326040628514908"/>
    <n v="111618"/>
    <n v="191359.80539231299"/>
    <n v="-2.7188600979434201E-2"/>
    <n v="19.518706073417501"/>
    <n v="1.02465808567289"/>
    <n v="186754.78978594978"/>
    <n v="-3.2009341588236095E-3"/>
  </r>
  <r>
    <d v="2018-11-19T00:00:00"/>
    <n v="17022"/>
    <x v="11"/>
    <d v="2018-11-01T00:00:00"/>
    <n v="0"/>
    <n v="4"/>
    <d v="2018-11-16T00:00:00"/>
    <d v="2018-11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1"/>
    <n v="0"/>
    <n v="0"/>
    <n v="0"/>
    <n v="0"/>
    <n v="9307.85"/>
    <x v="3"/>
    <n v="30"/>
    <n v="186157"/>
    <n v="1.82877893391062"/>
    <n v="0.66666666666666596"/>
    <x v="10"/>
    <n v="1.76310457984943"/>
    <n v="6.5674354061191306E-2"/>
    <n v="9654.5605941614995"/>
    <x v="11"/>
    <x v="9"/>
    <n v="2018"/>
    <n v="13.428877313174199"/>
    <n v="13.8205922957503"/>
    <n v="0.39171498257609899"/>
    <n v="128640"/>
    <n v="191587.125267425"/>
    <n v="-2.8342850595234399E-2"/>
    <n v="19.518706073417501"/>
    <n v="1.02465808567289"/>
    <n v="186976.6392772973"/>
    <n v="-4.3836453605401449E-3"/>
  </r>
  <r>
    <d v="2018-11-20T00:00:00"/>
    <n v="2708"/>
    <x v="12"/>
    <d v="2018-11-01T00:00:00"/>
    <n v="1"/>
    <n v="0"/>
    <d v="2018-11-19T00:00:00"/>
    <d v="2018-11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29093721965867497"/>
    <n v="0.66666666666666596"/>
    <x v="11"/>
    <n v="0.25835290223816099"/>
    <n v="3.2584317420513702E-2"/>
    <n v="10481.7866435409"/>
    <x v="12"/>
    <x v="9"/>
    <n v="2018"/>
    <n v="13.6872302154124"/>
    <n v="14.111529515409"/>
    <n v="0.42429929999661198"/>
    <n v="131348"/>
    <n v="191927.80121736499"/>
    <n v="-3.0067562806236001E-2"/>
    <n v="19.518706073417501"/>
    <n v="1.02465808567289"/>
    <n v="187309.11696395566"/>
    <n v="-6.1508856729988182E-3"/>
  </r>
  <r>
    <d v="2018-11-21T00:00:00"/>
    <n v="11589"/>
    <x v="13"/>
    <d v="2018-11-01T00:00:00"/>
    <n v="2"/>
    <n v="1"/>
    <d v="2018-11-20T00:00:00"/>
    <d v="2018-11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2450780792556799"/>
    <n v="0.66666666666666596"/>
    <x v="12"/>
    <n v="0.84196187395705202"/>
    <n v="0.40311620529862902"/>
    <n v="13764.2812085231"/>
    <x v="13"/>
    <x v="9"/>
    <n v="2018"/>
    <n v="14.529192089369401"/>
    <n v="15.3566075946647"/>
    <n v="0.82741550529524199"/>
    <n v="142937"/>
    <n v="196758.35947489701"/>
    <n v="-5.3880096902567599E-2"/>
    <n v="19.518706073417501"/>
    <n v="1.02465808567289"/>
    <n v="192023.42930392054"/>
    <n v="-3.0550591275169792E-2"/>
  </r>
  <r>
    <d v="2018-11-23T00:00:00"/>
    <n v="9079"/>
    <x v="14"/>
    <d v="2018-11-01T00:00:00"/>
    <n v="4"/>
    <n v="2"/>
    <d v="2018-11-21T00:00:00"/>
    <d v="2018-11-26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97541322647012996"/>
    <n v="0.66666666666666596"/>
    <x v="13"/>
    <n v="0.87456614316177195"/>
    <n v="0.100847083308357"/>
    <n v="10381.1473505905"/>
    <x v="27"/>
    <x v="9"/>
    <n v="2018"/>
    <n v="15.403758232531199"/>
    <n v="16.332020821134801"/>
    <n v="0.928262588603599"/>
    <n v="152016"/>
    <n v="197375.208965506"/>
    <n v="-5.68369706829151E-2"/>
    <n v="19.518706073417501"/>
    <n v="1.02465808567289"/>
    <n v="192625.43449885689"/>
    <n v="-3.3580375902514947E-2"/>
  </r>
  <r>
    <d v="2018-11-26T00:00:00"/>
    <n v="12166"/>
    <x v="15"/>
    <d v="2018-11-01T00:00:00"/>
    <n v="0"/>
    <n v="4"/>
    <d v="2018-11-23T00:00:00"/>
    <d v="2018-11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3070687645374599"/>
    <n v="0.66666666666666596"/>
    <x v="14"/>
    <n v="1.65790883520114"/>
    <n v="-0.350840070663679"/>
    <n v="7338.1598201833503"/>
    <x v="16"/>
    <x v="9"/>
    <n v="2018"/>
    <n v="17.061667067732301"/>
    <n v="17.639089585672298"/>
    <n v="0.57742251793992205"/>
    <n v="164182"/>
    <n v="192457.16066105399"/>
    <n v="-3.2735392330505701E-2"/>
    <n v="19.518706073417501"/>
    <n v="1.02465808567289"/>
    <n v="187825.73753338389"/>
    <n v="-8.8844987662421993E-3"/>
  </r>
  <r>
    <d v="2018-11-27T00:00:00"/>
    <n v="1988"/>
    <x v="16"/>
    <d v="2018-11-01T00:00:00"/>
    <n v="1"/>
    <n v="0"/>
    <d v="2018-11-26T00:00:00"/>
    <d v="2018-11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213583158301863"/>
    <n v="0.66666666666666596"/>
    <x v="15"/>
    <n v="0.25835290223816099"/>
    <n v="-4.4769743936297998E-2"/>
    <n v="7694.9009776068597"/>
    <x v="17"/>
    <x v="9"/>
    <n v="2018"/>
    <n v="17.320019969970499"/>
    <n v="17.8526727439741"/>
    <n v="0.53265277400362199"/>
    <n v="166170"/>
    <n v="191881.99585001101"/>
    <n v="-2.9836024086836301E-2"/>
    <n v="19.518706073417501"/>
    <n v="1.02465808567289"/>
    <n v="187264.4138888568"/>
    <n v="-5.9136376520210199E-3"/>
  </r>
  <r>
    <d v="2018-11-28T00:00:00"/>
    <n v="7733"/>
    <x v="17"/>
    <d v="2018-11-01T00:00:00"/>
    <n v="2"/>
    <n v="1"/>
    <d v="2018-11-27T00:00:00"/>
    <d v="2018-11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83080410621142298"/>
    <n v="0.66666666666666596"/>
    <x v="16"/>
    <n v="0.84196187395705202"/>
    <n v="-1.11577677456292E-2"/>
    <n v="9184.5013879980597"/>
    <x v="18"/>
    <x v="9"/>
    <n v="2018"/>
    <n v="18.161981843927599"/>
    <n v="18.6834768501855"/>
    <n v="0.52149500625799305"/>
    <n v="173903"/>
    <n v="191502.228660297"/>
    <n v="-2.7912096364056199E-2"/>
    <n v="19.518706073417501"/>
    <n v="1.02465808567289"/>
    <n v="186893.78568123907"/>
    <n v="-3.9422695546212916E-3"/>
  </r>
  <r>
    <d v="2018-11-29T00:00:00"/>
    <n v="2958"/>
    <x v="18"/>
    <d v="2018-11-01T00:00:00"/>
    <n v="3"/>
    <n v="2"/>
    <d v="2018-11-28T00:00:00"/>
    <d v="2018-11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317796268740901"/>
    <n v="0.66666666666666596"/>
    <x v="17"/>
    <n v="0.38695640178351698"/>
    <n v="-6.9160133042615493E-2"/>
    <n v="7644.2720326277304"/>
    <x v="20"/>
    <x v="9"/>
    <n v="2018"/>
    <n v="18.548938245711099"/>
    <n v="19.001273118926498"/>
    <n v="0.45233487321537702"/>
    <n v="176861"/>
    <n v="190696.62927029599"/>
    <n v="-2.3805503472544901E-2"/>
    <n v="19.518706073417501"/>
    <n v="1.02465808567289"/>
    <n v="186107.57279592141"/>
    <n v="2.6558405623178238E-4"/>
  </r>
  <r>
    <d v="2018-11-30T00:00:00"/>
    <n v="9296"/>
    <x v="19"/>
    <d v="2018-11-01T00:00:00"/>
    <n v="4"/>
    <n v="3"/>
    <d v="2018-11-29T00:00:00"/>
    <d v="2018-12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99872688107350205"/>
    <n v="0.66666666666666596"/>
    <x v="18"/>
    <n v="0.96976782770640302"/>
    <n v="2.8959053367098399E-2"/>
    <n v="9585.7995433669403"/>
    <x v="29"/>
    <x v="9"/>
    <n v="2018"/>
    <n v="19.518706073417501"/>
    <n v="20"/>
    <n v="0.48129392658247699"/>
    <n v="186157"/>
    <n v="190747.27525460999"/>
    <n v="-2.4064696329123801E-2"/>
    <n v="19.518706073417501"/>
    <n v="1.02465808567289"/>
    <n v="186157.00000000198"/>
    <n v="-1.0658141036401503E-14"/>
  </r>
  <r>
    <d v="2018-12-03T00:00:00"/>
    <n v="33243"/>
    <x v="0"/>
    <d v="2018-12-01T00:00:00"/>
    <n v="0"/>
    <n v="4"/>
    <d v="2018-11-30T00:00:00"/>
    <d v="2018-12-04T00:00:00"/>
    <n v="1"/>
    <n v="0"/>
    <n v="0"/>
    <n v="0"/>
    <n v="1"/>
    <n v="0"/>
    <n v="0"/>
    <n v="0"/>
    <n v="0"/>
    <n v="0"/>
    <n v="0"/>
    <n v="0"/>
    <n v="0"/>
    <n v="1"/>
    <n v="0"/>
    <n v="0"/>
    <n v="0"/>
    <d v="2018-12-17T00:00:00"/>
    <d v="2018-12-03T00:00:00"/>
    <d v="2018-12-05T00:00:00"/>
    <d v="2018-12-07T00:00:00"/>
    <d v="2018-12-05T00:00:00"/>
    <n v="0"/>
    <n v="1"/>
    <n v="0"/>
    <n v="0"/>
    <n v="0"/>
    <n v="11702.25"/>
    <x v="3"/>
    <n v="31"/>
    <n v="234045"/>
    <n v="2.84073575594436"/>
    <n v="0.64516129032257996"/>
    <x v="20"/>
    <n v="2.35127544584665"/>
    <n v="0.48946031009771401"/>
    <n v="14138.2839933624"/>
    <x v="22"/>
    <x v="10"/>
    <n v="2018"/>
    <n v="2.35127544584665"/>
    <n v="2.84073575594436"/>
    <n v="0.48946031009771401"/>
    <n v="33243"/>
    <n v="282765.67986724898"/>
    <n v="-0.172300541883734"/>
    <n v="20.419713273121801"/>
    <n v="0.97944568234097895"/>
    <n v="288699.70531843108"/>
    <n v="-0.18931333947205742"/>
  </r>
  <r>
    <d v="2018-12-04T00:00:00"/>
    <n v="3415"/>
    <x v="1"/>
    <d v="2018-12-01T00:00:00"/>
    <n v="1"/>
    <n v="0"/>
    <d v="2018-12-03T00:00:00"/>
    <d v="2018-12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29182422183767998"/>
    <n v="0.64516129032257996"/>
    <x v="0"/>
    <n v="0.47111782925407097"/>
    <n v="-0.17929360741639"/>
    <n v="7248.7173864912402"/>
    <x v="1"/>
    <x v="10"/>
    <n v="2018"/>
    <n v="2.8223932751007199"/>
    <n v="3.1325599777820501"/>
    <n v="0.31016670268132301"/>
    <n v="36658"/>
    <n v="259765.358168887"/>
    <n v="-9.9013811349569505E-2"/>
    <n v="20.419713273121801"/>
    <n v="0.97944568234097895"/>
    <n v="265216.70660492522"/>
    <n v="-0.11753296767748322"/>
  </r>
  <r>
    <d v="2018-12-05T00:00:00"/>
    <n v="10375"/>
    <x v="2"/>
    <d v="2018-12-01T00:00:00"/>
    <n v="2"/>
    <n v="1"/>
    <d v="2018-12-04T00:00:00"/>
    <d v="2018-12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1"/>
    <n v="0"/>
    <n v="1"/>
    <n v="11702.25"/>
    <x v="3"/>
    <n v="31"/>
    <n v="234045"/>
    <n v="0.88658164028285102"/>
    <n v="0.64516129032257996"/>
    <x v="1"/>
    <n v="0.94403784744799502"/>
    <n v="-5.7456207165143498E-2"/>
    <n v="10990.0254826081"/>
    <x v="2"/>
    <x v="10"/>
    <n v="2018"/>
    <n v="3.7664311225487199"/>
    <n v="4.0191416180649"/>
    <n v="0.25271049551618002"/>
    <n v="47033"/>
    <n v="249748.36108604001"/>
    <n v="-6.2876733275662094E-2"/>
    <n v="20.419713273121801"/>
    <n v="0.97944568234097895"/>
    <n v="254989.49619045321"/>
    <n v="-8.2138662585574229E-2"/>
  </r>
  <r>
    <d v="2018-12-06T00:00:00"/>
    <n v="3218"/>
    <x v="3"/>
    <d v="2018-12-01T00:00:00"/>
    <n v="3"/>
    <n v="2"/>
    <d v="2018-12-05T00:00:00"/>
    <d v="2018-12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27498985237881601"/>
    <n v="0.64516129032257996"/>
    <x v="2"/>
    <n v="0.36185942371142699"/>
    <n v="-8.6869571332611195E-2"/>
    <n v="8892.9561844609107"/>
    <x v="3"/>
    <x v="10"/>
    <n v="2018"/>
    <n v="4.12829054626014"/>
    <n v="4.2941314704437099"/>
    <n v="0.16584092418356899"/>
    <n v="50251"/>
    <n v="243447.01244694501"/>
    <n v="-3.8620364868901497E-2"/>
    <n v="20.419713273121801"/>
    <n v="0.97944568234097895"/>
    <n v="248555.90956823804"/>
    <n v="-5.8380867280302007E-2"/>
  </r>
  <r>
    <d v="2018-12-07T00:00:00"/>
    <n v="7101"/>
    <x v="4"/>
    <d v="2018-12-01T00:00:00"/>
    <n v="4"/>
    <n v="3"/>
    <d v="2018-12-06T00:00:00"/>
    <d v="2018-12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1"/>
    <n v="0"/>
    <n v="11702.25"/>
    <x v="3"/>
    <n v="31"/>
    <n v="234045"/>
    <n v="0.60680638338781001"/>
    <n v="0.64516129032257996"/>
    <x v="3"/>
    <n v="0.83123140852362898"/>
    <n v="-0.224425025135819"/>
    <n v="8542.7474553834109"/>
    <x v="4"/>
    <x v="10"/>
    <n v="2018"/>
    <n v="4.9595219547837699"/>
    <n v="4.90093785383152"/>
    <n v="-5.85841009522498E-2"/>
    <n v="57352"/>
    <n v="231280.355336184"/>
    <n v="1.19536510560829E-2"/>
    <n v="20.419713273121801"/>
    <n v="0.97944568234097895"/>
    <n v="236133.92708353177"/>
    <n v="-8.8463657439314947E-3"/>
  </r>
  <r>
    <d v="2018-12-10T00:00:00"/>
    <n v="15574"/>
    <x v="5"/>
    <d v="2018-12-01T00:00:00"/>
    <n v="0"/>
    <n v="4"/>
    <d v="2018-12-07T00:00:00"/>
    <d v="2018-12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1.3308551774231401"/>
    <n v="0.64516129032257996"/>
    <x v="4"/>
    <n v="1.63281185712905"/>
    <n v="-0.30195667970590501"/>
    <n v="9538.1472960292795"/>
    <x v="24"/>
    <x v="10"/>
    <n v="2018"/>
    <n v="6.5923338119128196"/>
    <n v="6.2317930312546697"/>
    <n v="-0.36054078065815498"/>
    <n v="72926"/>
    <n v="221244.86435506999"/>
    <n v="5.7855063358156003E-2"/>
    <n v="20.419713273121801"/>
    <n v="0.97944568234097895"/>
    <n v="225887.83466406463"/>
    <n v="3.6111574348687281E-2"/>
  </r>
  <r>
    <d v="2018-12-11T00:00:00"/>
    <n v="3141"/>
    <x v="6"/>
    <d v="2018-12-01T00:00:00"/>
    <n v="1"/>
    <n v="0"/>
    <d v="2018-12-10T00:00:00"/>
    <d v="2018-12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26840992116900497"/>
    <n v="0.64516129032257996"/>
    <x v="5"/>
    <n v="0.23325592416607099"/>
    <n v="3.5153997002934201E-2"/>
    <n v="13465.8959305303"/>
    <x v="6"/>
    <x v="10"/>
    <n v="2018"/>
    <n v="6.8255897360789"/>
    <n v="6.5002029524236704"/>
    <n v="-0.325386783655221"/>
    <n v="76067"/>
    <n v="222887.700378248"/>
    <n v="5.0057942196081298E-2"/>
    <n v="20.419713273121801"/>
    <n v="0.97944568234097895"/>
    <n v="227565.14669146633"/>
    <n v="2.8474717691804763E-2"/>
  </r>
  <r>
    <d v="2018-12-12T00:00:00"/>
    <n v="8930"/>
    <x v="7"/>
    <d v="2018-12-01T00:00:00"/>
    <n v="2"/>
    <n v="1"/>
    <d v="2018-12-11T00:00:00"/>
    <d v="2018-12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763101113033818"/>
    <n v="0.64516129032257996"/>
    <x v="6"/>
    <n v="0.81686489588496303"/>
    <n v="-5.3763782851144699E-2"/>
    <n v="10932.0403471684"/>
    <x v="7"/>
    <x v="10"/>
    <n v="2018"/>
    <n v="7.6424546319638598"/>
    <n v="7.2633040654574899"/>
    <n v="-0.37915056650636503"/>
    <n v="84997"/>
    <n v="222433.77054410701"/>
    <n v="5.2200839051956098E-2"/>
    <n v="20.419713273121801"/>
    <n v="0.97944568234097895"/>
    <n v="227101.69083850278"/>
    <n v="3.0573568764993286E-2"/>
  </r>
  <r>
    <d v="2018-12-13T00:00:00"/>
    <n v="2895"/>
    <x v="8"/>
    <d v="2018-12-01T00:00:00"/>
    <n v="3"/>
    <n v="2"/>
    <d v="2018-12-12T00:00:00"/>
    <d v="2018-12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247388322758443"/>
    <n v="0.64516129032257996"/>
    <x v="7"/>
    <n v="0.36185942371142699"/>
    <n v="-0.114471100952983"/>
    <n v="8000.3443610983004"/>
    <x v="8"/>
    <x v="10"/>
    <n v="2018"/>
    <n v="8.0043140556752892"/>
    <n v="7.51069238821594"/>
    <n v="-0.49362166745934899"/>
    <n v="87892"/>
    <n v="219611.57293092899"/>
    <n v="6.5722524894486101E-2"/>
    <n v="20.419713273121801"/>
    <n v="0.97944568234097895"/>
    <n v="224220.26753544397"/>
    <n v="4.3817325581430699E-2"/>
  </r>
  <r>
    <d v="2018-12-14T00:00:00"/>
    <n v="11028"/>
    <x v="9"/>
    <d v="2018-12-01T00:00:00"/>
    <n v="4"/>
    <n v="3"/>
    <d v="2018-12-13T00:00:00"/>
    <d v="2018-12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94238287508812402"/>
    <n v="0.64516129032257996"/>
    <x v="8"/>
    <n v="1.48396517539085"/>
    <n v="-0.54158230030273302"/>
    <n v="7431.4412378951902"/>
    <x v="9"/>
    <x v="10"/>
    <n v="2018"/>
    <n v="9.4882792310661408"/>
    <n v="8.4530752633040596"/>
    <n v="-1.0352039677620799"/>
    <n v="98920"/>
    <n v="208509.88380721299"/>
    <n v="0.122464775897127"/>
    <n v="20.419713273121801"/>
    <n v="0.97944568234097895"/>
    <n v="212885.6020977631"/>
    <n v="9.9393278332274848E-2"/>
  </r>
  <r>
    <d v="2018-12-17T00:00:00"/>
    <n v="32745"/>
    <x v="10"/>
    <d v="2018-12-01T00:00:00"/>
    <n v="0"/>
    <n v="4"/>
    <d v="2018-12-14T00:00:00"/>
    <d v="2018-12-18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8-12-17T00:00:00"/>
    <d v="2018-12-03T00:00:00"/>
    <d v="2018-12-05T00:00:00"/>
    <d v="2018-12-07T00:00:00"/>
    <d v="2018-12-05T00:00:00"/>
    <n v="1"/>
    <n v="0"/>
    <n v="0"/>
    <n v="0"/>
    <n v="0"/>
    <n v="11702.25"/>
    <x v="3"/>
    <n v="31"/>
    <n v="234045"/>
    <n v="2.7981798372107902"/>
    <n v="0.64516129032257996"/>
    <x v="9"/>
    <n v="2.6456382344808298"/>
    <n v="0.15254160272995601"/>
    <n v="12376.975647400101"/>
    <x v="26"/>
    <x v="10"/>
    <n v="2018"/>
    <n v="12.133917465546901"/>
    <n v="11.2512551005148"/>
    <n v="-0.88266236503212503"/>
    <n v="131665"/>
    <n v="217019.771848373"/>
    <n v="7.8450124643581795E-2"/>
    <n v="20.419713273121801"/>
    <n v="0.97944568234097895"/>
    <n v="221574.07578710711"/>
    <n v="5.628331820223953E-2"/>
  </r>
  <r>
    <d v="2018-12-18T00:00:00"/>
    <n v="4318"/>
    <x v="11"/>
    <d v="2018-12-01T00:00:00"/>
    <n v="1"/>
    <n v="0"/>
    <d v="2018-12-17T00:00:00"/>
    <d v="2018-12-1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36898886966181699"/>
    <n v="0.64516129032257996"/>
    <x v="10"/>
    <n v="0.23325592416607099"/>
    <n v="0.13573294549574499"/>
    <n v="18511.8556599904"/>
    <x v="19"/>
    <x v="10"/>
    <n v="2018"/>
    <n v="12.367173389713001"/>
    <n v="11.620243970176601"/>
    <n v="-0.74692941953638203"/>
    <n v="135983"/>
    <n v="219909.58760731801"/>
    <n v="6.4278290666992297E-2"/>
    <n v="20.419713273121801"/>
    <n v="0.97944568234097895"/>
    <n v="224524.53624759687"/>
    <n v="4.2402776603018166E-2"/>
  </r>
  <r>
    <d v="2018-12-19T00:00:00"/>
    <n v="11448"/>
    <x v="12"/>
    <d v="2018-12-01T00:00:00"/>
    <n v="2"/>
    <n v="1"/>
    <d v="2018-12-18T00:00:00"/>
    <d v="2018-12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97827340895981496"/>
    <n v="0.64516129032257996"/>
    <x v="11"/>
    <n v="0.81686489588496303"/>
    <n v="0.16140851307485199"/>
    <n v="14014.5574349815"/>
    <x v="11"/>
    <x v="10"/>
    <n v="2018"/>
    <n v="13.184038285598"/>
    <n v="12.5985173791364"/>
    <n v="-0.58552090646152799"/>
    <n v="147431"/>
    <n v="223650.74616181999"/>
    <n v="4.6475381891457099E-2"/>
    <n v="20.419713273121801"/>
    <n v="0.97944568234097895"/>
    <n v="228344.20549720677"/>
    <n v="2.4965794469713254E-2"/>
  </r>
  <r>
    <d v="2018-12-20T00:00:00"/>
    <n v="4066"/>
    <x v="13"/>
    <d v="2018-12-01T00:00:00"/>
    <n v="3"/>
    <n v="2"/>
    <d v="2018-12-19T00:00:00"/>
    <d v="2018-12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34745454933880199"/>
    <n v="0.64516129032257996"/>
    <x v="12"/>
    <n v="0.36185942371142699"/>
    <n v="-1.4404874372624899E-2"/>
    <n v="11236.407658799901"/>
    <x v="12"/>
    <x v="10"/>
    <n v="2018"/>
    <n v="13.545897709309401"/>
    <n v="12.945971928475201"/>
    <n v="-0.59992578083415304"/>
    <n v="151497"/>
    <n v="223679.52756041099"/>
    <n v="4.6340729313230501E-2"/>
    <n v="20.419713273121801"/>
    <n v="0.97944568234097895"/>
    <n v="228373.59089254923"/>
    <n v="2.4833909583350966E-2"/>
  </r>
  <r>
    <d v="2018-12-21T00:00:00"/>
    <n v="10373"/>
    <x v="14"/>
    <d v="2018-12-01T00:00:00"/>
    <n v="4"/>
    <n v="3"/>
    <d v="2018-12-20T00:00:00"/>
    <d v="2018-12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88641073297869999"/>
    <n v="0.64516129032257996"/>
    <x v="13"/>
    <n v="0.72086566554432596"/>
    <n v="0.165545067434373"/>
    <n v="14389.6435852126"/>
    <x v="13"/>
    <x v="10"/>
    <n v="2018"/>
    <n v="14.266763374853699"/>
    <n v="13.8323826614539"/>
    <n v="-0.43438071339977902"/>
    <n v="161870"/>
    <n v="226919.02255182501"/>
    <n v="3.1403173555214402E-2"/>
    <n v="20.419713273121801"/>
    <n v="0.97944568234097895"/>
    <n v="231681.06883626877"/>
    <n v="1.0203385091432926E-2"/>
  </r>
  <r>
    <d v="2018-12-24T00:00:00"/>
    <n v="20834"/>
    <x v="15"/>
    <d v="2018-12-01T00:00:00"/>
    <n v="0"/>
    <n v="4"/>
    <d v="2018-12-21T00:00:00"/>
    <d v="2018-12-26T00:00:00"/>
    <n v="0"/>
    <n v="0"/>
    <n v="0"/>
    <n v="0"/>
    <n v="1"/>
    <n v="0"/>
    <n v="0"/>
    <n v="0"/>
    <n v="0"/>
    <n v="0"/>
    <n v="0"/>
    <n v="0"/>
    <n v="1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1.78034138734004"/>
    <n v="0.64516129032257996"/>
    <x v="14"/>
    <n v="1.90156172363577"/>
    <n v="-0.12122033629573201"/>
    <n v="10956.257554535499"/>
    <x v="28"/>
    <x v="10"/>
    <n v="2018"/>
    <n v="16.1683250984895"/>
    <n v="15.612724048794"/>
    <n v="-0.55560104969551405"/>
    <n v="182704"/>
    <n v="226002.38291481099"/>
    <n v="3.5586426043213701E-2"/>
    <n v="20.419713273121801"/>
    <n v="0.97944568234097895"/>
    <n v="230745.19290813862"/>
    <n v="1.4300653678948283E-2"/>
  </r>
  <r>
    <d v="2018-12-26T00:00:00"/>
    <n v="4951"/>
    <x v="16"/>
    <d v="2018-12-01T00:00:00"/>
    <n v="2"/>
    <n v="0"/>
    <d v="2018-12-24T00:00:00"/>
    <d v="2018-12-27T00:00:00"/>
    <n v="0"/>
    <n v="0"/>
    <n v="0"/>
    <n v="0"/>
    <n v="0"/>
    <n v="1"/>
    <n v="1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42308103142558001"/>
    <n v="0.64516129032257996"/>
    <x v="15"/>
    <n v="0.81686489588496203"/>
    <n v="-0.39378386445938202"/>
    <n v="6060.9778005409999"/>
    <x v="16"/>
    <x v="10"/>
    <n v="2018"/>
    <n v="16.985189994374501"/>
    <n v="16.0358050802196"/>
    <n v="-0.94938491415489401"/>
    <n v="187655"/>
    <n v="220963.086149935"/>
    <n v="5.9204069231670597E-2"/>
    <n v="20.419713273121801"/>
    <n v="0.97944568234097895"/>
    <n v="225600.14315629078"/>
    <n v="3.743285232695448E-2"/>
  </r>
  <r>
    <d v="2018-12-27T00:00:00"/>
    <n v="9715"/>
    <x v="17"/>
    <d v="2018-12-01T00:00:00"/>
    <n v="3"/>
    <n v="2"/>
    <d v="2018-12-26T00:00:00"/>
    <d v="2018-12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83018222991305002"/>
    <n v="0.64516129032257996"/>
    <x v="16"/>
    <n v="0.36185942371142699"/>
    <n v="0.46832280620162298"/>
    <n v="26847.442303305699"/>
    <x v="17"/>
    <x v="10"/>
    <n v="2018"/>
    <n v="17.347049418085899"/>
    <n v="16.865987310132599"/>
    <n v="-0.48106210795326998"/>
    <n v="197370"/>
    <n v="227554.54860723799"/>
    <n v="2.8522617686559101E-2"/>
    <n v="20.419713273121801"/>
    <n v="0.97944568234097895"/>
    <n v="232329.9318277245"/>
    <n v="7.3820370831392257E-3"/>
  </r>
  <r>
    <d v="2018-12-28T00:00:00"/>
    <n v="11023"/>
    <x v="18"/>
    <d v="2018-12-01T00:00:00"/>
    <n v="4"/>
    <n v="3"/>
    <d v="2018-12-27T00:00:00"/>
    <d v="2018-12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94195560682774604"/>
    <n v="0.64516129032257996"/>
    <x v="17"/>
    <n v="0.72086566554432596"/>
    <n v="0.22108994128341899"/>
    <n v="15291.337244750701"/>
    <x v="18"/>
    <x v="10"/>
    <n v="2018"/>
    <n v="18.067915083630201"/>
    <n v="17.8079429169604"/>
    <n v="-0.25997216666985001"/>
    <n v="208393"/>
    <n v="230677.417992523"/>
    <n v="1.4598663522345999E-2"/>
    <n v="20.419713273121801"/>
    <n v="0.97944568234097895"/>
    <n v="235518.33669957166"/>
    <n v="-6.2557197041139823E-3"/>
  </r>
  <r>
    <d v="2018-12-31T00:00:00"/>
    <n v="25652"/>
    <x v="19"/>
    <d v="2018-12-01T00:00:00"/>
    <n v="0"/>
    <n v="4"/>
    <d v="2018-12-28T00:00:00"/>
    <d v="2019-01-02T00:00:00"/>
    <n v="0"/>
    <n v="1"/>
    <n v="0"/>
    <n v="1"/>
    <n v="1"/>
    <n v="0"/>
    <n v="0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2.1920570830395798"/>
    <n v="0.64516129032257996"/>
    <x v="18"/>
    <n v="2.3517981894915998"/>
    <n v="-0.15974110645202"/>
    <n v="10907.398481136301"/>
    <x v="30"/>
    <x v="10"/>
    <n v="2018"/>
    <n v="20.419713273121801"/>
    <n v="20"/>
    <n v="-0.41971327312187101"/>
    <n v="234045"/>
    <n v="229234.36472349401"/>
    <n v="2.09856636560934E-2"/>
    <n v="20.419713273121801"/>
    <n v="0.97944568234097895"/>
    <n v="234045.00000000087"/>
    <n v="-3.7747582837255322E-15"/>
  </r>
  <r>
    <d v="2019-01-02T00:00:00"/>
    <n v="26116"/>
    <x v="0"/>
    <d v="2019-01-01T00:00:00"/>
    <n v="2"/>
    <n v="0"/>
    <d v="2018-12-31T00:00:00"/>
    <d v="2019-01-03T00:00:00"/>
    <n v="1"/>
    <n v="0"/>
    <n v="1"/>
    <n v="0"/>
    <n v="0"/>
    <n v="1"/>
    <n v="1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1"/>
    <n v="0"/>
    <n v="1"/>
    <n v="10067"/>
    <x v="1"/>
    <n v="31"/>
    <n v="211407"/>
    <n v="2.5942187344789902"/>
    <n v="0.67741935483870896"/>
    <x v="19"/>
    <n v="3.05637689647252"/>
    <n v="-0.46215816199353699"/>
    <n v="8544.7576933791697"/>
    <x v="21"/>
    <x v="11"/>
    <n v="2019"/>
    <n v="3.05637689647252"/>
    <n v="2.5942187344789902"/>
    <n v="-0.46215816199353699"/>
    <n v="26116"/>
    <n v="179439.91156096201"/>
    <n v="0.17814926546136201"/>
    <n v="20.690575758081302"/>
    <n v="1.0149548396108701"/>
    <n v="176795.95638931062"/>
    <n v="0.19576829876399837"/>
  </r>
  <r>
    <d v="2019-01-03T00:00:00"/>
    <n v="11889"/>
    <x v="1"/>
    <d v="2019-01-01T00:00:00"/>
    <n v="3"/>
    <n v="2"/>
    <d v="2019-01-02T00:00:00"/>
    <d v="2019-01-04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1.18098738452369"/>
    <n v="0.67741935483870896"/>
    <x v="20"/>
    <n v="0.63736679590756096"/>
    <n v="0.54362058861612905"/>
    <n v="18653.309328847201"/>
    <x v="22"/>
    <x v="11"/>
    <n v="2019"/>
    <n v="3.6937436923800799"/>
    <n v="3.77520611900268"/>
    <n v="8.1462426622592898E-2"/>
    <n v="38005"/>
    <n v="216069.40450319499"/>
    <n v="-2.1578272564389999E-2"/>
    <n v="20.690575758081302"/>
    <n v="1.0149548396108701"/>
    <n v="212885.73251794744"/>
    <n v="-6.946132558802498E-3"/>
  </r>
  <r>
    <d v="2019-01-04T00:00:00"/>
    <n v="10247"/>
    <x v="2"/>
    <d v="2019-01-01T00:00:00"/>
    <n v="4"/>
    <n v="3"/>
    <d v="2019-01-03T00:00:00"/>
    <d v="2019-01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1"/>
    <n v="0"/>
    <n v="10067"/>
    <x v="1"/>
    <n v="31"/>
    <n v="211407"/>
    <n v="1.01788020264229"/>
    <n v="0.67741935483870896"/>
    <x v="0"/>
    <n v="0.86887687563176297"/>
    <n v="0.14900332701053201"/>
    <n v="11793.385561733699"/>
    <x v="1"/>
    <x v="11"/>
    <n v="2019"/>
    <n v="4.5626205680118499"/>
    <n v="4.7930863216449699"/>
    <n v="0.23046575363312499"/>
    <n v="48252"/>
    <n v="222085.52845794399"/>
    <n v="-4.8082954941239098E-2"/>
    <n v="20.690575758081302"/>
    <n v="1.0149548396108701"/>
    <n v="218813.21196822074"/>
    <n v="-3.3847188209532697E-2"/>
  </r>
  <r>
    <d v="2019-01-07T00:00:00"/>
    <n v="14323"/>
    <x v="3"/>
    <d v="2019-01-01T00:00:00"/>
    <n v="0"/>
    <n v="4"/>
    <d v="2019-01-04T00:00:00"/>
    <d v="2019-01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1"/>
    <n v="0"/>
    <n v="0"/>
    <n v="0"/>
    <n v="10067"/>
    <x v="1"/>
    <n v="31"/>
    <n v="211407"/>
    <n v="1.42276745803119"/>
    <n v="0.67741935483870896"/>
    <x v="1"/>
    <n v="1.6704573242371801"/>
    <n v="-0.24768986620599401"/>
    <n v="8574.2986619191797"/>
    <x v="4"/>
    <x v="11"/>
    <n v="2019"/>
    <n v="6.23307789224903"/>
    <n v="6.2158537796761699"/>
    <n v="-1.7224112572867999E-2"/>
    <n v="62575"/>
    <n v="210822.810610802"/>
    <n v="2.7709970638603002E-3"/>
    <n v="20.690575758081302"/>
    <n v="1.0149548396108701"/>
    <n v="207716.44449878344"/>
    <n v="1.7767276491381434E-2"/>
  </r>
  <r>
    <d v="2019-01-08T00:00:00"/>
    <n v="2510"/>
    <x v="4"/>
    <d v="2019-01-01T00:00:00"/>
    <n v="1"/>
    <n v="0"/>
    <d v="2019-01-07T00:00:00"/>
    <d v="2019-01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24932949240091301"/>
    <n v="0.67741935483870896"/>
    <x v="2"/>
    <n v="0.27090139127420598"/>
    <n v="-2.15718988732925E-2"/>
    <n v="9265.3640064158099"/>
    <x v="5"/>
    <x v="11"/>
    <n v="2019"/>
    <n v="6.5039792835232397"/>
    <n v="6.4651832720770797"/>
    <n v="-3.87960114461618E-2"/>
    <n v="65085"/>
    <n v="210145.964557809"/>
    <n v="6.0007597330953202E-3"/>
    <n v="20.690575758081302"/>
    <n v="1.0149548396108701"/>
    <n v="207049.57142563938"/>
    <n v="2.1045339743316349E-2"/>
  </r>
  <r>
    <d v="2019-01-09T00:00:00"/>
    <n v="7814"/>
    <x v="5"/>
    <d v="2019-01-01T00:00:00"/>
    <n v="2"/>
    <n v="1"/>
    <d v="2019-01-08T00:00:00"/>
    <d v="2019-01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77619946359392"/>
    <n v="0.67741935483870896"/>
    <x v="3"/>
    <n v="0.85451036299309702"/>
    <n v="-7.8310899399176903E-2"/>
    <n v="9144.4180649019399"/>
    <x v="23"/>
    <x v="11"/>
    <n v="2019"/>
    <n v="7.3584896465163396"/>
    <n v="7.2413827356710003"/>
    <n v="-0.117106910845337"/>
    <n v="72899"/>
    <n v="208042.55676635299"/>
    <n v="1.6171899086133E-2"/>
    <n v="20.690575758081302"/>
    <n v="1.0149548396108701"/>
    <n v="204977.15627043686"/>
    <n v="3.1368586854039204E-2"/>
  </r>
  <r>
    <d v="2019-01-10T00:00:00"/>
    <n v="2453"/>
    <x v="6"/>
    <d v="2019-01-01T00:00:00"/>
    <n v="3"/>
    <n v="2"/>
    <d v="2019-01-09T00:00:00"/>
    <d v="2019-01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24366742823085299"/>
    <n v="0.67741935483870896"/>
    <x v="4"/>
    <n v="0.39950489081956198"/>
    <n v="-0.15583746258870801"/>
    <n v="6140.1000497586001"/>
    <x v="24"/>
    <x v="11"/>
    <n v="2019"/>
    <n v="7.7579945373359003"/>
    <n v="7.4850501639018496"/>
    <n v="-0.27294437343404698"/>
    <n v="75352"/>
    <n v="203969.20781325901"/>
    <n v="3.6465269765375299E-2"/>
    <n v="20.690575758081302"/>
    <n v="1.0149548396108701"/>
    <n v="200963.82602743266"/>
    <n v="5.1965441636953047E-2"/>
  </r>
  <r>
    <d v="2019-01-11T00:00:00"/>
    <n v="8153"/>
    <x v="7"/>
    <d v="2019-01-01T00:00:00"/>
    <n v="4"/>
    <n v="3"/>
    <d v="2019-01-10T00:00:00"/>
    <d v="2019-01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80987384523691197"/>
    <n v="0.67741935483870896"/>
    <x v="5"/>
    <n v="0.75851113265246095"/>
    <n v="5.1362712584450999E-2"/>
    <n v="10748.688646782901"/>
    <x v="6"/>
    <x v="11"/>
    <n v="2019"/>
    <n v="8.5165056699883603"/>
    <n v="8.2949240091387697"/>
    <n v="-0.22158166084959499"/>
    <n v="83505"/>
    <n v="205906.63212725701"/>
    <n v="2.6712922337259901E-2"/>
    <n v="20.690575758081302"/>
    <n v="1.0149548396108701"/>
    <n v="202872.70338668645"/>
    <n v="4.2067249417220509E-2"/>
  </r>
  <r>
    <d v="2019-01-14T00:00:00"/>
    <n v="16580"/>
    <x v="8"/>
    <d v="2019-01-01T00:00:00"/>
    <n v="0"/>
    <n v="4"/>
    <d v="2019-01-11T00:00:00"/>
    <d v="2019-01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1.6469653322737601"/>
    <n v="0.67741935483870896"/>
    <x v="6"/>
    <n v="1.6704573242371801"/>
    <n v="-2.3491991963419199E-2"/>
    <n v="9925.4256660350493"/>
    <x v="9"/>
    <x v="11"/>
    <n v="2019"/>
    <n v="10.1869629942255"/>
    <n v="9.94188934141253"/>
    <n v="-0.24507365281301499"/>
    <n v="100085"/>
    <n v="206321.05969084101"/>
    <n v="2.46506116088187E-2"/>
    <n v="20.690575758081302"/>
    <n v="1.0149548396108701"/>
    <n v="203281.0245724282"/>
    <n v="3.997409716260325E-2"/>
  </r>
  <r>
    <d v="2019-01-15T00:00:00"/>
    <n v="6436"/>
    <x v="9"/>
    <d v="2019-01-01T00:00:00"/>
    <n v="1"/>
    <n v="0"/>
    <d v="2019-01-14T00:00:00"/>
    <d v="2019-01-1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63931657892122695"/>
    <n v="0.67741935483870896"/>
    <x v="7"/>
    <n v="0.27090139127420598"/>
    <n v="0.36841518764702103"/>
    <n v="23757.722209279698"/>
    <x v="10"/>
    <x v="11"/>
    <n v="2019"/>
    <n v="10.4578643854997"/>
    <n v="10.5812059203337"/>
    <n v="0.12334153483400601"/>
    <n v="106521"/>
    <n v="213900.364122297"/>
    <n v="-1.1656661420508099E-2"/>
    <n v="20.690575758081302"/>
    <n v="1.0149548396108701"/>
    <n v="210748.65183588542"/>
    <n v="3.1238546884144736E-3"/>
  </r>
  <r>
    <d v="2019-01-16T00:00:00"/>
    <n v="18117"/>
    <x v="10"/>
    <d v="2019-01-01T00:00:00"/>
    <n v="2"/>
    <n v="1"/>
    <d v="2019-01-15T00:00:00"/>
    <d v="2019-01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1.7996423959471499"/>
    <n v="0.67741935483870896"/>
    <x v="8"/>
    <n v="1.7621409956965901"/>
    <n v="3.7501400250562499E-2"/>
    <n v="10281.243126539999"/>
    <x v="25"/>
    <x v="11"/>
    <n v="2019"/>
    <n v="12.2200053811963"/>
    <n v="12.3808483162809"/>
    <n v="0.16084293508456801"/>
    <n v="124638"/>
    <n v="214189.594713889"/>
    <n v="-1.29912693359677E-2"/>
    <n v="20.690575758081302"/>
    <n v="1.0149548396108701"/>
    <n v="211033.62076288075"/>
    <n v="1.7692879256372418E-3"/>
  </r>
  <r>
    <d v="2019-01-17T00:00:00"/>
    <n v="3498"/>
    <x v="11"/>
    <d v="2019-01-01T00:00:00"/>
    <n v="3"/>
    <n v="2"/>
    <d v="2019-01-16T00:00:00"/>
    <d v="2019-01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34747193801529702"/>
    <n v="0.67741935483870896"/>
    <x v="9"/>
    <n v="0.39950489081956098"/>
    <n v="-5.2032952804264399E-2"/>
    <n v="8755.8377391176491"/>
    <x v="26"/>
    <x v="11"/>
    <n v="2019"/>
    <n v="12.6195102720159"/>
    <n v="12.7283202542962"/>
    <n v="0.108809982280304"/>
    <n v="128136"/>
    <n v="213229.8276239"/>
    <n v="-8.5486521478414998E-3"/>
    <n v="20.690575758081302"/>
    <n v="1.0149548396108701"/>
    <n v="210087.99534928339"/>
    <n v="6.2783437412674559E-3"/>
  </r>
  <r>
    <d v="2019-01-18T00:00:00"/>
    <n v="8839"/>
    <x v="12"/>
    <d v="2019-01-01T00:00:00"/>
    <n v="4"/>
    <n v="3"/>
    <d v="2019-01-17T00:00:00"/>
    <d v="2019-01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1"/>
    <n v="0"/>
    <n v="0"/>
    <n v="0"/>
    <n v="0"/>
    <n v="10067"/>
    <x v="1"/>
    <n v="31"/>
    <n v="211407"/>
    <n v="0.87801728419588698"/>
    <n v="0.67741935483870896"/>
    <x v="10"/>
    <n v="0.86370687730075302"/>
    <n v="1.43104068951338E-2"/>
    <n v="10233.7960161015"/>
    <x v="19"/>
    <x v="11"/>
    <n v="2019"/>
    <n v="13.4832171493166"/>
    <n v="13.606337538492101"/>
    <n v="0.123120389175436"/>
    <n v="136975"/>
    <n v="213337.43780472901"/>
    <n v="-9.0487531142845398E-3"/>
    <n v="20.690575758081302"/>
    <n v="1.0149548396108701"/>
    <n v="210194.01994922539"/>
    <n v="5.7707638450781307E-3"/>
  </r>
  <r>
    <d v="2019-01-22T00:00:00"/>
    <n v="17503"/>
    <x v="13"/>
    <d v="2019-01-01T00:00:00"/>
    <n v="1"/>
    <n v="4"/>
    <d v="2019-01-18T00:00:00"/>
    <d v="2019-01-23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1"/>
    <n v="0"/>
    <n v="0"/>
    <n v="0"/>
    <n v="0"/>
    <n v="10067"/>
    <x v="1"/>
    <n v="31"/>
    <n v="211407"/>
    <n v="1.7386510380450899"/>
    <n v="0.67741935483870896"/>
    <x v="11"/>
    <n v="1.7756530688854699"/>
    <n v="-3.7002030840379202E-2"/>
    <n v="9857.2183421990703"/>
    <x v="14"/>
    <x v="11"/>
    <n v="2019"/>
    <n v="15.2588702182021"/>
    <n v="15.344988576537199"/>
    <n v="8.6118358335058404E-2"/>
    <n v="154478"/>
    <n v="212600.14362860299"/>
    <n v="-5.6121487419504802E-3"/>
    <n v="20.690575758081302"/>
    <n v="1.0149548396108701"/>
    <n v="209467.58942507676"/>
    <n v="9.2587620846085184E-3"/>
  </r>
  <r>
    <d v="2019-01-23T00:00:00"/>
    <n v="5047"/>
    <x v="14"/>
    <d v="2019-01-01T00:00:00"/>
    <n v="2"/>
    <n v="1"/>
    <d v="2019-01-22T00:00:00"/>
    <d v="2019-01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50134101519817198"/>
    <n v="0.67741935483870896"/>
    <x v="12"/>
    <n v="0.85451036299309702"/>
    <n v="-0.35316934779492498"/>
    <n v="5906.30636979269"/>
    <x v="27"/>
    <x v="11"/>
    <n v="2019"/>
    <n v="16.113380581195202"/>
    <n v="15.8463295917353"/>
    <n v="-0.26705098945986799"/>
    <n v="159525"/>
    <n v="207903.300187024"/>
    <n v="1.6852545437345299E-2"/>
    <n v="20.690575758081302"/>
    <n v="1.0149548396108701"/>
    <n v="204839.95156546475"/>
    <n v="3.2059412162263046E-2"/>
  </r>
  <r>
    <d v="2019-01-24T00:00:00"/>
    <n v="8466"/>
    <x v="15"/>
    <d v="2019-01-01T00:00:00"/>
    <n v="3"/>
    <n v="2"/>
    <d v="2019-01-23T00:00:00"/>
    <d v="2019-01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840965530942684"/>
    <n v="0.67741935483870896"/>
    <x v="13"/>
    <n v="0.39950489081956198"/>
    <n v="0.44146064012312097"/>
    <n v="21191.2299312092"/>
    <x v="28"/>
    <x v="11"/>
    <n v="2019"/>
    <n v="16.512885472014801"/>
    <n v="16.687295122678002"/>
    <n v="0.174409650663257"/>
    <n v="167991"/>
    <n v="213639.887830552"/>
    <n v="-1.0451642964367101E-2"/>
    <n v="20.690575758081302"/>
    <n v="1.0149548396108701"/>
    <n v="210492.01352885918"/>
    <n v="4.3468940023008162E-3"/>
  </r>
  <r>
    <d v="2019-01-25T00:00:00"/>
    <n v="7740"/>
    <x v="16"/>
    <d v="2019-01-01T00:00:00"/>
    <n v="4"/>
    <n v="3"/>
    <d v="2019-01-24T00:00:00"/>
    <d v="2019-01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76884871361875395"/>
    <n v="0.67741935483870896"/>
    <x v="14"/>
    <n v="0.75851113265246095"/>
    <n v="1.03375809662928E-2"/>
    <n v="10204.200923107999"/>
    <x v="15"/>
    <x v="11"/>
    <n v="2019"/>
    <n v="17.271396604667199"/>
    <n v="17.4561438362968"/>
    <n v="0.18474723162954701"/>
    <n v="175731"/>
    <n v="213668.360727861"/>
    <n v="-1.05835076384624E-2"/>
    <n v="20.690575758081302"/>
    <n v="1.0149548396108701"/>
    <n v="210520.06689261322"/>
    <n v="4.213057313150026E-3"/>
  </r>
  <r>
    <d v="2019-01-28T00:00:00"/>
    <n v="18685"/>
    <x v="17"/>
    <d v="2019-01-01T00:00:00"/>
    <n v="0"/>
    <n v="4"/>
    <d v="2019-01-25T00:00:00"/>
    <d v="2019-01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1.85606436872951"/>
    <n v="0.67741935483870896"/>
    <x v="15"/>
    <n v="1.6704573242371801"/>
    <n v="0.18560704449232701"/>
    <n v="11185.5596242379"/>
    <x v="18"/>
    <x v="11"/>
    <n v="2019"/>
    <n v="18.941853928904401"/>
    <n v="19.312208205026302"/>
    <n v="0.37035427612187199"/>
    <n v="194416"/>
    <n v="215540.46479948401"/>
    <n v="-1.9177210197303202E-2"/>
    <n v="20.690575758081302"/>
    <n v="1.0149548396108701"/>
    <n v="212364.5864698001"/>
    <n v="-4.5091626891203829E-3"/>
  </r>
  <r>
    <d v="2019-01-29T00:00:00"/>
    <n v="2329"/>
    <x v="18"/>
    <d v="2019-01-01T00:00:00"/>
    <n v="1"/>
    <n v="0"/>
    <d v="2019-01-28T00:00:00"/>
    <d v="2019-01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23134995529949301"/>
    <n v="0.67741935483870896"/>
    <x v="16"/>
    <n v="0.27090139127420598"/>
    <n v="-3.9551435974712799E-2"/>
    <n v="8597.2242115308509"/>
    <x v="20"/>
    <x v="11"/>
    <n v="2019"/>
    <n v="19.212755320178601"/>
    <n v="19.543558160325802"/>
    <n v="0.33080284014716099"/>
    <n v="196745"/>
    <n v="215046.97952722199"/>
    <n v="-1.6926438749454702E-2"/>
    <n v="20.690575758081302"/>
    <n v="1.0149548396108701"/>
    <n v="211878.37245021819"/>
    <n v="-2.2247313152687909E-3"/>
  </r>
  <r>
    <d v="2019-01-30T00:00:00"/>
    <n v="9064"/>
    <x v="19"/>
    <d v="2019-01-01T00:00:00"/>
    <n v="2"/>
    <n v="1"/>
    <d v="2019-01-29T00:00:00"/>
    <d v="2019-01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90036753749875797"/>
    <n v="0.67741935483870896"/>
    <x v="17"/>
    <n v="0.85451036299309702"/>
    <n v="4.58571745056605E-2"/>
    <n v="10607.244092688899"/>
    <x v="29"/>
    <x v="11"/>
    <n v="2019"/>
    <n v="20.067265683171701"/>
    <n v="20.443925697824501"/>
    <n v="0.37666001465282001"/>
    <n v="205809"/>
    <n v="215375.08239721801"/>
    <n v="-1.84240551555565E-2"/>
    <n v="20.690575758081302"/>
    <n v="1.0149548396108701"/>
    <n v="212201.64089250856"/>
    <n v="-3.7447443345223208E-3"/>
  </r>
  <r>
    <d v="2019-01-31T00:00:00"/>
    <n v="5598"/>
    <x v="20"/>
    <d v="2019-01-01T00:00:00"/>
    <n v="3"/>
    <n v="2"/>
    <d v="2019-01-30T00:00:00"/>
    <d v="2019-02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55607430217542397"/>
    <n v="0.67741935483870896"/>
    <x v="18"/>
    <n v="0.62331007490954904"/>
    <n v="-6.7235772734124594E-2"/>
    <n v="8981.08377409485"/>
    <x v="30"/>
    <x v="11"/>
    <n v="2019"/>
    <n v="20.690575758081302"/>
    <n v="21"/>
    <n v="0.309424241918698"/>
    <n v="211407"/>
    <n v="214568.557777615"/>
    <n v="-1.47344877104141E-2"/>
    <n v="20.690575758081302"/>
    <n v="1.0149548396108701"/>
    <n v="211407.00000000035"/>
    <n v="-1.6653345369377348E-15"/>
  </r>
  <r>
    <d v="2019-02-01T00:00:00"/>
    <n v="25812"/>
    <x v="0"/>
    <d v="2019-02-01T00:00:00"/>
    <n v="4"/>
    <n v="3"/>
    <d v="2019-01-31T00:00:00"/>
    <d v="2019-02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1"/>
    <n v="1"/>
    <n v="11041.1578947368"/>
    <x v="0"/>
    <n v="28"/>
    <n v="209782"/>
    <n v="2.3377982858395798"/>
    <n v="0.67857142857142805"/>
    <x v="0"/>
    <n v="2.4961114008365599"/>
    <n v="-0.158313114996978"/>
    <n v="10340.8846221162"/>
    <x v="0"/>
    <x v="0"/>
    <n v="2019"/>
    <n v="2.4961114008365599"/>
    <n v="2.3377982858395798"/>
    <n v="-0.158313114996978"/>
    <n v="25812"/>
    <n v="196476.80782020901"/>
    <n v="6.7718894292936302E-2"/>
    <n v="19.776401614830199"/>
    <n v="0.96074100688529596"/>
    <n v="204505.48733959434"/>
    <n v="2.5801325573448608E-2"/>
  </r>
  <r>
    <d v="2019-02-04T00:00:00"/>
    <n v="18642"/>
    <x v="1"/>
    <d v="2019-02-01T00:00:00"/>
    <n v="0"/>
    <n v="4"/>
    <d v="2019-02-01T00:00:00"/>
    <d v="2019-02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1"/>
    <n v="0"/>
    <n v="0"/>
    <n v="0"/>
    <n v="11041.1578947368"/>
    <x v="0"/>
    <n v="28"/>
    <n v="209782"/>
    <n v="1.6884098731063599"/>
    <n v="0.67857142857142805"/>
    <x v="1"/>
    <n v="1.90966371029333"/>
    <n v="-0.22125383718696401"/>
    <n v="9761.9281863697906"/>
    <x v="1"/>
    <x v="0"/>
    <n v="2019"/>
    <n v="4.4057751111298904"/>
    <n v="4.0262081589459502"/>
    <n v="-0.37956695218394298"/>
    <n v="44454"/>
    <n v="191708.831861685"/>
    <n v="9.4274050719551805E-2"/>
    <n v="19.776401614830199"/>
    <n v="0.96074100688529596"/>
    <n v="199542.67642140324"/>
    <n v="5.1313953296751924E-2"/>
  </r>
  <r>
    <d v="2019-02-05T00:00:00"/>
    <n v="2470"/>
    <x v="2"/>
    <d v="2019-02-01T00:00:00"/>
    <n v="1"/>
    <n v="0"/>
    <d v="2019-02-04T00:00:00"/>
    <d v="2019-02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223708421122879"/>
    <n v="0.67857142857142805"/>
    <x v="2"/>
    <n v="0.27224587224235403"/>
    <n v="-4.8537451119474197E-2"/>
    <n v="9072.6811747624797"/>
    <x v="2"/>
    <x v="0"/>
    <n v="2019"/>
    <n v="4.6780209833722504"/>
    <n v="4.2499165800688301"/>
    <n v="-0.42810440330341698"/>
    <n v="46924"/>
    <n v="190584.010454203"/>
    <n v="0.100732425034207"/>
    <n v="19.776401614830199"/>
    <n v="0.96074100688529596"/>
    <n v="198371.8911635438"/>
    <n v="5.7518778338657706E-2"/>
  </r>
  <r>
    <d v="2019-02-06T00:00:00"/>
    <n v="11790"/>
    <x v="3"/>
    <d v="2019-02-01T00:00:00"/>
    <n v="2"/>
    <n v="1"/>
    <d v="2019-02-05T00:00:00"/>
    <d v="2019-02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1"/>
    <n v="0"/>
    <n v="0"/>
    <n v="11041.1578947368"/>
    <x v="0"/>
    <n v="28"/>
    <n v="209782"/>
    <n v="1.0678227874650801"/>
    <n v="0.67857142857142805"/>
    <x v="3"/>
    <n v="0.98302779552427699"/>
    <n v="8.4794991940805198E-2"/>
    <n v="11993.557103552699"/>
    <x v="3"/>
    <x v="0"/>
    <n v="2019"/>
    <n v="5.6610487788965198"/>
    <n v="5.3177393675339104"/>
    <n v="-0.343309411362612"/>
    <n v="58714"/>
    <n v="197059.95188712099"/>
    <n v="6.4559277473920304E-2"/>
    <n v="19.776401614830199"/>
    <n v="0.96074100688529596"/>
    <n v="205112.46056415015"/>
    <n v="2.2765752129376038E-2"/>
  </r>
  <r>
    <d v="2019-02-07T00:00:00"/>
    <n v="2578"/>
    <x v="4"/>
    <d v="2019-02-01T00:00:00"/>
    <n v="3"/>
    <n v="2"/>
    <d v="2019-02-06T00:00:00"/>
    <d v="2019-02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23349000390881899"/>
    <n v="0.67857142857142805"/>
    <x v="4"/>
    <n v="0.40084937178770902"/>
    <n v="-0.16735936787889"/>
    <n v="6431.3434956942101"/>
    <x v="4"/>
    <x v="0"/>
    <n v="2019"/>
    <n v="6.0618981506842298"/>
    <n v="5.5512293714427301"/>
    <n v="-0.510668779241502"/>
    <n v="61292"/>
    <n v="192109.46324931999"/>
    <n v="9.1992015654864506E-2"/>
    <n v="19.776401614830199"/>
    <n v="0.96074100688529596"/>
    <n v="199959.67890673928"/>
    <n v="4.9121508630956656E-2"/>
  </r>
  <r>
    <d v="2019-02-08T00:00:00"/>
    <n v="8895"/>
    <x v="5"/>
    <d v="2019-02-01T00:00:00"/>
    <n v="4"/>
    <n v="3"/>
    <d v="2019-02-07T00:00:00"/>
    <d v="2019-02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80562202667531002"/>
    <n v="0.67857142857142805"/>
    <x v="5"/>
    <n v="0.75985561362060905"/>
    <n v="4.5766413054701201E-2"/>
    <n v="11706.1713311776"/>
    <x v="5"/>
    <x v="0"/>
    <n v="2019"/>
    <n v="6.82175376430484"/>
    <n v="6.3568513981180397"/>
    <n v="-0.46490236618680097"/>
    <n v="70187"/>
    <n v="195485.36140044799"/>
    <n v="7.3134062300785604E-2"/>
    <n v="19.776401614830199"/>
    <n v="0.96074100688529596"/>
    <n v="203473.52720397359"/>
    <n v="3.1003899537763724E-2"/>
  </r>
  <r>
    <d v="2019-02-11T00:00:00"/>
    <n v="18886"/>
    <x v="6"/>
    <d v="2019-02-01T00:00:00"/>
    <n v="0"/>
    <n v="4"/>
    <d v="2019-02-08T00:00:00"/>
    <d v="2019-02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1.7105090045857101"/>
    <n v="0.67857142857142805"/>
    <x v="6"/>
    <n v="1.6718018052053301"/>
    <n v="3.8707199380379802E-2"/>
    <n v="11296.7936397702"/>
    <x v="6"/>
    <x v="0"/>
    <n v="2019"/>
    <n v="8.4935555695101801"/>
    <n v="8.0673604027037502"/>
    <n v="-0.426195166806421"/>
    <n v="89073"/>
    <n v="199255.42208439301"/>
    <n v="5.2829568226998101E-2"/>
    <n v="19.776401614830199"/>
    <n v="0.96074100688529596"/>
    <n v="207397.64479334085"/>
    <n v="1.1496539457017452E-2"/>
  </r>
  <r>
    <d v="2019-02-12T00:00:00"/>
    <n v="2789"/>
    <x v="7"/>
    <d v="2019-02-01T00:00:00"/>
    <n v="1"/>
    <n v="0"/>
    <d v="2019-02-11T00:00:00"/>
    <d v="2019-02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252600318425794"/>
    <n v="0.67857142857142805"/>
    <x v="7"/>
    <n v="0.27224587224235403"/>
    <n v="-1.9645553816559899E-2"/>
    <n v="10244.4161119079"/>
    <x v="7"/>
    <x v="0"/>
    <n v="2019"/>
    <n v="8.7658014417525294"/>
    <n v="8.3199607211295508"/>
    <n v="-0.44584072062298002"/>
    <n v="91862"/>
    <n v="199112.19887853699"/>
    <n v="5.3586878059497897E-2"/>
    <n v="19.776401614830199"/>
    <n v="0.96074100688529596"/>
    <n v="207248.56902283727"/>
    <n v="1.2224118068016931E-2"/>
  </r>
  <r>
    <d v="2019-02-13T00:00:00"/>
    <n v="8190"/>
    <x v="8"/>
    <d v="2019-02-01T00:00:00"/>
    <n v="2"/>
    <n v="1"/>
    <d v="2019-02-12T00:00:00"/>
    <d v="2019-02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74177002793375901"/>
    <n v="0.67857142857142805"/>
    <x v="8"/>
    <n v="0.855854843961245"/>
    <n v="-0.11408481602748501"/>
    <n v="9569.3797351117792"/>
    <x v="8"/>
    <x v="0"/>
    <n v="2019"/>
    <n v="9.6216562857137795"/>
    <n v="9.0617307490633099"/>
    <n v="-0.55992553665046696"/>
    <n v="100052"/>
    <n v="197573.88370052"/>
    <n v="6.1790131726033197E-2"/>
    <n v="19.776401614830199"/>
    <n v="0.96074100688529596"/>
    <n v="205647.39329806651"/>
    <n v="2.0105320255340065E-2"/>
  </r>
  <r>
    <d v="2019-02-14T00:00:00"/>
    <n v="2683"/>
    <x v="9"/>
    <d v="2019-02-01T00:00:00"/>
    <n v="3"/>
    <n v="2"/>
    <d v="2019-02-13T00:00:00"/>
    <d v="2019-02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242999876061816"/>
    <n v="0.67857142857142805"/>
    <x v="9"/>
    <n v="0.40084937178770902"/>
    <n v="-0.15784949572589299"/>
    <n v="6693.2872765506499"/>
    <x v="9"/>
    <x v="0"/>
    <n v="2019"/>
    <n v="10.0225056575014"/>
    <n v="9.3047306251251296"/>
    <n v="-0.71777503237635998"/>
    <n v="102735"/>
    <n v="194758.183901749"/>
    <n v="7.71408718096777E-2"/>
    <n v="19.776401614830199"/>
    <n v="0.96074100688529596"/>
    <n v="202716.63487452627"/>
    <n v="3.485340573972584E-2"/>
  </r>
  <r>
    <d v="2019-02-15T00:00:00"/>
    <n v="10454"/>
    <x v="10"/>
    <d v="2019-02-01T00:00:00"/>
    <n v="4"/>
    <n v="3"/>
    <d v="2019-02-14T00:00:00"/>
    <d v="2019-02-19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9-02-18T00:00:00"/>
    <d v="2019-02-04T00:00:00"/>
    <d v="2019-02-06T00:00:00"/>
    <d v="2019-02-01T00:00:00"/>
    <d v="2019-02-01T00:00:00"/>
    <n v="1"/>
    <n v="0"/>
    <n v="0"/>
    <n v="0"/>
    <n v="0"/>
    <n v="11041.1578947368"/>
    <x v="0"/>
    <n v="28"/>
    <n v="209782"/>
    <n v="0.94682098559456895"/>
    <n v="0.67857142857142805"/>
    <x v="10"/>
    <n v="1.7726819909723901"/>
    <n v="-0.82586100537782503"/>
    <n v="5897.2788425889703"/>
    <x v="10"/>
    <x v="0"/>
    <n v="2019"/>
    <n v="11.795187648473799"/>
    <n v="10.2515516107197"/>
    <n v="-1.54363603775418"/>
    <n v="113189"/>
    <n v="182327.83267998701"/>
    <n v="0.150575844161976"/>
    <n v="19.776401614830199"/>
    <n v="0.96074100688529596"/>
    <n v="189778.33919163296"/>
    <n v="0.10540539501806845"/>
  </r>
  <r>
    <d v="2019-02-19T00:00:00"/>
    <n v="30503"/>
    <x v="11"/>
    <d v="2019-02-01T00:00:00"/>
    <n v="1"/>
    <n v="4"/>
    <d v="2019-02-15T00:00:00"/>
    <d v="2019-02-20T00:00:00"/>
    <n v="0"/>
    <n v="0"/>
    <n v="0"/>
    <n v="0"/>
    <n v="1"/>
    <n v="1"/>
    <n v="0"/>
    <n v="0"/>
    <n v="0"/>
    <n v="1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1"/>
    <n v="0"/>
    <n v="0"/>
    <n v="0"/>
    <n v="0"/>
    <n v="11041.1578947368"/>
    <x v="0"/>
    <n v="28"/>
    <n v="209782"/>
    <n v="2.7626631455510902"/>
    <n v="0.67857142857142805"/>
    <x v="11"/>
    <n v="2.54009705970015"/>
    <n v="0.22256608585093901"/>
    <n v="12008.596239861999"/>
    <x v="11"/>
    <x v="0"/>
    <n v="2019"/>
    <n v="14.335284708173999"/>
    <n v="13.0142147562707"/>
    <n v="-1.3210699519032401"/>
    <n v="143692"/>
    <n v="190449.513600748"/>
    <n v="0.101509770404449"/>
    <n v="19.776401614830199"/>
    <n v="0.96074100688529596"/>
    <n v="198231.89833249978"/>
    <n v="5.8265605912358742E-2"/>
  </r>
  <r>
    <d v="2019-02-20T00:00:00"/>
    <n v="5666"/>
    <x v="12"/>
    <d v="2019-02-01T00:00:00"/>
    <n v="2"/>
    <n v="1"/>
    <d v="2019-02-19T00:00:00"/>
    <d v="2019-02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51317081541790999"/>
    <n v="0.67857142857142805"/>
    <x v="12"/>
    <n v="0.855854843961245"/>
    <n v="-0.34268402854333502"/>
    <n v="6620.2815114949099"/>
    <x v="12"/>
    <x v="0"/>
    <n v="2019"/>
    <n v="15.1911395521352"/>
    <n v="13.527385571688701"/>
    <n v="-1.66375398044658"/>
    <n v="149358"/>
    <n v="186806.39396806201"/>
    <n v="0.122991539764241"/>
    <n v="19.776401614830199"/>
    <n v="0.96074100688529596"/>
    <n v="194439.90901740134"/>
    <n v="7.8904022636760329E-2"/>
  </r>
  <r>
    <d v="2019-02-21T00:00:00"/>
    <n v="10456"/>
    <x v="13"/>
    <d v="2019-02-01T00:00:00"/>
    <n v="3"/>
    <n v="2"/>
    <d v="2019-02-20T00:00:00"/>
    <d v="2019-02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947002126016531"/>
    <n v="0.67857142857142805"/>
    <x v="13"/>
    <n v="0.40084937178770902"/>
    <n v="0.54615275422882104"/>
    <n v="26084.6111679514"/>
    <x v="13"/>
    <x v="0"/>
    <n v="2019"/>
    <n v="15.5919889239229"/>
    <n v="14.4743876977052"/>
    <n v="-1.1176012262177499"/>
    <n v="159814"/>
    <n v="194745.26404653199"/>
    <n v="7.7212331848410101E-2"/>
    <n v="19.776401614830199"/>
    <n v="0.96074100688529596"/>
    <n v="202703.1870721273"/>
    <n v="3.492206032929257E-2"/>
  </r>
  <r>
    <d v="2019-02-22T00:00:00"/>
    <n v="9325"/>
    <x v="14"/>
    <d v="2019-02-01T00:00:00"/>
    <n v="4"/>
    <n v="3"/>
    <d v="2019-02-21T00:00:00"/>
    <d v="2019-02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84456721739710705"/>
    <n v="0.67857142857142805"/>
    <x v="14"/>
    <n v="0.75985561362060905"/>
    <n v="8.4711603776498098E-2"/>
    <n v="12272.0683151469"/>
    <x v="14"/>
    <x v="0"/>
    <n v="2019"/>
    <n v="16.351844537543599"/>
    <n v="15.318954915102299"/>
    <n v="-1.03288962244126"/>
    <n v="169139"/>
    <n v="196530.79459149201"/>
    <n v="6.7425593205642204E-2"/>
    <n v="19.776401614830199"/>
    <n v="0.96074100688529596"/>
    <n v="204561.6801854244"/>
    <n v="2.5519539191522389E-2"/>
  </r>
  <r>
    <d v="2019-02-25T00:00:00"/>
    <n v="22306"/>
    <x v="15"/>
    <d v="2019-02-01T00:00:00"/>
    <n v="0"/>
    <n v="4"/>
    <d v="2019-02-22T00:00:00"/>
    <d v="2019-02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2.0202591261404699"/>
    <n v="0.67857142857142805"/>
    <x v="15"/>
    <n v="1.6718018052053301"/>
    <n v="0.34845732093513598"/>
    <n v="13342.4906771531"/>
    <x v="15"/>
    <x v="0"/>
    <n v="2019"/>
    <n v="18.023646342748901"/>
    <n v="17.339214041242801"/>
    <n v="-0.684432301506124"/>
    <n v="191445"/>
    <n v="201815.710918194"/>
    <n v="3.9473086835317001E-2"/>
    <n v="19.776401614830199"/>
    <n v="0.96074100688529596"/>
    <n v="210062.55533161634"/>
    <n v="-1.3355799236729471E-3"/>
  </r>
  <r>
    <d v="2019-02-26T00:00:00"/>
    <n v="3695"/>
    <x v="16"/>
    <d v="2019-02-01T00:00:00"/>
    <n v="1"/>
    <n v="0"/>
    <d v="2019-02-25T00:00:00"/>
    <d v="2019-02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33465692957450999"/>
    <n v="0.67857142857142805"/>
    <x v="16"/>
    <n v="0.27224587224235403"/>
    <n v="6.24110573321566E-2"/>
    <n v="13572.2902594119"/>
    <x v="16"/>
    <x v="0"/>
    <n v="2019"/>
    <n v="18.295892214991198"/>
    <n v="17.673870970817301"/>
    <n v="-0.62202124417396798"/>
    <n v="195140"/>
    <n v="202649.86022173901"/>
    <n v="3.5194397718588899E-2"/>
    <n v="19.776401614830199"/>
    <n v="0.96074100688529596"/>
    <n v="210930.79068075554"/>
    <n v="-5.4462920138304005E-3"/>
  </r>
  <r>
    <d v="2019-02-27T00:00:00"/>
    <n v="9606"/>
    <x v="17"/>
    <d v="2019-02-01T00:00:00"/>
    <n v="2"/>
    <n v="1"/>
    <d v="2019-02-26T00:00:00"/>
    <d v="2019-02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87001744668274605"/>
    <n v="0.67857142857142805"/>
    <x v="17"/>
    <n v="0.855854843961245"/>
    <n v="1.41626027215014E-2"/>
    <n v="11223.8659017684"/>
    <x v="17"/>
    <x v="0"/>
    <n v="2019"/>
    <n v="19.151747058952498"/>
    <n v="18.5438884175"/>
    <n v="-0.60785864145246604"/>
    <n v="204746"/>
    <n v="203123.714407116"/>
    <n v="3.2779459613164003E-2"/>
    <n v="19.776401614830199"/>
    <n v="0.96074100688529596"/>
    <n v="211424.00808480079"/>
    <n v="-7.7664220807988071E-3"/>
  </r>
  <r>
    <d v="2019-02-28T00:00:00"/>
    <n v="5036"/>
    <x v="18"/>
    <d v="2019-02-01T00:00:00"/>
    <n v="3"/>
    <n v="2"/>
    <d v="2019-02-27T00:00:00"/>
    <d v="2019-03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456111582499928"/>
    <n v="0.67857142857142805"/>
    <x v="18"/>
    <n v="0.62465455587769703"/>
    <n v="-0.168542973377768"/>
    <n v="8062.0559837652299"/>
    <x v="18"/>
    <x v="0"/>
    <n v="2019"/>
    <n v="19.776401614830199"/>
    <n v="19"/>
    <n v="-0.77640161483023395"/>
    <n v="209782"/>
    <n v="201546.169906411"/>
    <n v="4.0863242885801697E-2"/>
    <n v="19.776401614830199"/>
    <n v="0.96074100688529596"/>
    <n v="209782.00000000047"/>
    <n v="-2.2204460492503131E-15"/>
  </r>
  <r>
    <d v="2019-03-01T00:00:00"/>
    <n v="29360"/>
    <x v="0"/>
    <d v="2019-03-01T00:00:00"/>
    <n v="4"/>
    <n v="3"/>
    <d v="2019-02-28T00:00:00"/>
    <d v="2019-03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1"/>
    <n v="1"/>
    <n v="11316.9047619047"/>
    <x v="1"/>
    <n v="31"/>
    <n v="237655"/>
    <n v="2.59434895121078"/>
    <n v="0.67741935483870896"/>
    <x v="19"/>
    <n v="2.4947669198684101"/>
    <n v="9.9582031342371605E-2"/>
    <n v="11768.6344829153"/>
    <x v="0"/>
    <x v="1"/>
    <n v="2019"/>
    <n v="2.4947669198684101"/>
    <n v="2.59434895121078"/>
    <n v="9.9582031342371605E-2"/>
    <n v="29360"/>
    <n v="247141.32414122199"/>
    <n v="-3.8384208606901699E-2"/>
    <n v="21.505991562909301"/>
    <n v="0.97647206540423004"/>
    <n v="253096.15389654206"/>
    <n v="-6.100904205306068E-2"/>
  </r>
  <r>
    <d v="2019-03-04T00:00:00"/>
    <n v="21823"/>
    <x v="1"/>
    <d v="2019-03-01T00:00:00"/>
    <n v="0"/>
    <n v="4"/>
    <d v="2019-03-01T00:00:00"/>
    <d v="2019-03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1"/>
    <n v="0"/>
    <n v="0"/>
    <n v="0"/>
    <n v="11316.9047619047"/>
    <x v="1"/>
    <n v="31"/>
    <n v="237655"/>
    <n v="1.9283541267804101"/>
    <n v="0.67741935483870896"/>
    <x v="20"/>
    <n v="1.9083192293251801"/>
    <n v="2.0034897455232101E-2"/>
    <n v="11435.717706265001"/>
    <x v="1"/>
    <x v="1"/>
    <n v="2019"/>
    <n v="4.4030861491935998"/>
    <n v="4.5227030779912001"/>
    <n v="0.11961692879760399"/>
    <n v="51183"/>
    <n v="244111.28094708"/>
    <n v="-2.6448105642772501E-2"/>
    <n v="21.505991562909301"/>
    <n v="0.97647206540423004"/>
    <n v="249993.10230756708"/>
    <n v="-4.935377093879767E-2"/>
  </r>
  <r>
    <d v="2019-03-05T00:00:00"/>
    <n v="2712"/>
    <x v="2"/>
    <d v="2019-03-01T00:00:00"/>
    <n v="1"/>
    <n v="0"/>
    <d v="2019-03-04T00:00:00"/>
    <d v="2019-03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3964149712819"/>
    <n v="0.67741935483870896"/>
    <x v="0"/>
    <n v="0.27090139127420598"/>
    <n v="-3.12598941460163E-2"/>
    <n v="10011.0227830277"/>
    <x v="2"/>
    <x v="1"/>
    <n v="2019"/>
    <n v="4.6739875404677997"/>
    <n v="4.76234457511939"/>
    <n v="8.8357034651587604E-2"/>
    <n v="53895"/>
    <n v="242147.62880748301"/>
    <n v="-1.8553263683019301E-2"/>
    <n v="21.505991562909301"/>
    <n v="0.97647206540423004"/>
    <n v="247982.13629105897"/>
    <n v="-4.164467830431906E-2"/>
  </r>
  <r>
    <d v="2019-03-06T00:00:00"/>
    <n v="11991"/>
    <x v="3"/>
    <d v="2019-03-01T00:00:00"/>
    <n v="2"/>
    <n v="1"/>
    <d v="2019-03-05T00:00:00"/>
    <d v="2019-03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1"/>
    <n v="0"/>
    <n v="0"/>
    <n v="11316.9047619047"/>
    <x v="1"/>
    <n v="31"/>
    <n v="237655"/>
    <n v="1.05956533630683"/>
    <n v="0.67741935483870896"/>
    <x v="1"/>
    <n v="0.98168331455612901"/>
    <n v="7.7882021750701594E-2"/>
    <n v="12214.733430018299"/>
    <x v="3"/>
    <x v="1"/>
    <n v="2019"/>
    <n v="5.6556708550239296"/>
    <n v="5.8219099114262196"/>
    <n v="0.166239056402289"/>
    <n v="65886"/>
    <n v="244640.474219064"/>
    <n v="-2.8554041359524201E-2"/>
    <n v="21.505991562909301"/>
    <n v="0.97647206540423004"/>
    <n v="250535.04640482613"/>
    <n v="-5.1410158337743983E-2"/>
  </r>
  <r>
    <d v="2019-03-07T00:00:00"/>
    <n v="3683"/>
    <x v="4"/>
    <d v="2019-03-01T00:00:00"/>
    <n v="3"/>
    <n v="2"/>
    <d v="2019-03-06T00:00:00"/>
    <d v="2019-03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32544234289200702"/>
    <n v="0.67741935483870896"/>
    <x v="2"/>
    <n v="0.39950489081956098"/>
    <n v="-7.4062547927554498E-2"/>
    <n v="9218.9109185735597"/>
    <x v="4"/>
    <x v="1"/>
    <n v="2019"/>
    <n v="6.0551757458435"/>
    <n v="6.1473522543182302"/>
    <n v="9.2176508474734506E-2"/>
    <n v="69569"/>
    <n v="241272.76586527599"/>
    <n v="-1.49945057093457E-2"/>
    <n v="21.505991562909301"/>
    <n v="0.97647206540423004"/>
    <n v="247086.19366944907"/>
    <n v="-3.8169650555490264E-2"/>
  </r>
  <r>
    <d v="2019-03-08T00:00:00"/>
    <n v="10456"/>
    <x v="5"/>
    <d v="2019-03-01T00:00:00"/>
    <n v="4"/>
    <n v="3"/>
    <d v="2019-03-07T00:00:00"/>
    <d v="2019-03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923927542025204"/>
    <n v="0.67741935483870896"/>
    <x v="3"/>
    <n v="0.75851113265246095"/>
    <n v="0.16541640937274299"/>
    <n v="13784.899851681899"/>
    <x v="5"/>
    <x v="1"/>
    <n v="2019"/>
    <n v="6.8136868784959601"/>
    <n v="7.07127979634343"/>
    <n v="0.25759291784747601"/>
    <n v="80025"/>
    <n v="246639.59908456399"/>
    <n v="-3.6428047717851401E-2"/>
    <n v="21.505991562909301"/>
    <n v="0.97647206540423004"/>
    <n v="252582.33985676069"/>
    <n v="-5.909890558946429E-2"/>
  </r>
  <r>
    <d v="2019-03-11T00:00:00"/>
    <n v="26780"/>
    <x v="6"/>
    <d v="2019-03-01T00:00:00"/>
    <n v="0"/>
    <n v="4"/>
    <d v="2019-03-08T00:00:00"/>
    <d v="2019-03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2.3663714207569799"/>
    <n v="0.67741935483870896"/>
    <x v="4"/>
    <n v="1.6704573242371801"/>
    <n v="0.69591409651979397"/>
    <n v="16031.5379575644"/>
    <x v="6"/>
    <x v="1"/>
    <n v="2019"/>
    <n v="8.4841442027331393"/>
    <n v="9.4376512171004094"/>
    <n v="0.95350701436727103"/>
    <n v="106805"/>
    <n v="264364.31847509701"/>
    <n v="-0.101032236987056"/>
    <n v="21.505991562909301"/>
    <n v="0.97647206540423004"/>
    <n v="270734.13345998706"/>
    <n v="-0.1221830917189316"/>
  </r>
  <r>
    <d v="2019-03-12T00:00:00"/>
    <n v="3247"/>
    <x v="7"/>
    <d v="2019-03-01T00:00:00"/>
    <n v="1"/>
    <n v="0"/>
    <d v="2019-03-11T00:00:00"/>
    <d v="2019-03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8691590751299101"/>
    <n v="0.67741935483870896"/>
    <x v="5"/>
    <n v="0.27090139127420598"/>
    <n v="1.6014516238785002E-2"/>
    <n v="11985.911127024699"/>
    <x v="7"/>
    <x v="1"/>
    <n v="2019"/>
    <n v="8.7550455940073508"/>
    <n v="9.7245671246134098"/>
    <n v="0.96952153060605895"/>
    <n v="110052"/>
    <n v="263972.58303050901"/>
    <n v="-9.9698168379355898E-2"/>
    <n v="21.505991562909301"/>
    <n v="0.97647206540423004"/>
    <n v="270332.95921397669"/>
    <n v="-0.12088041099017854"/>
  </r>
  <r>
    <d v="2019-03-13T00:00:00"/>
    <n v="8458"/>
    <x v="8"/>
    <d v="2019-03-01T00:00:00"/>
    <n v="2"/>
    <n v="1"/>
    <d v="2019-03-12T00:00:00"/>
    <d v="2019-03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74737750099934697"/>
    <n v="0.67741935483870896"/>
    <x v="6"/>
    <n v="0.85451036299309702"/>
    <n v="-0.107132861993749"/>
    <n v="9898.0660344177904"/>
    <x v="8"/>
    <x v="1"/>
    <n v="2019"/>
    <n v="9.6095559570004507"/>
    <n v="10.4719446256127"/>
    <n v="0.86238866861230701"/>
    <n v="118510"/>
    <n v="258982.83033431901"/>
    <n v="-8.2352294577936996E-2"/>
    <n v="21.505991562909301"/>
    <n v="0.97647206540423004"/>
    <n v="265222.97924325027"/>
    <n v="-0.10394264977306589"/>
  </r>
  <r>
    <d v="2019-03-14T00:00:00"/>
    <n v="3786"/>
    <x v="9"/>
    <d v="2019-03-01T00:00:00"/>
    <n v="3"/>
    <n v="2"/>
    <d v="2019-03-13T00:00:00"/>
    <d v="2019-03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33454377143337999"/>
    <n v="0.67741935483870896"/>
    <x v="7"/>
    <n v="0.39950489081956098"/>
    <n v="-6.4961119386181598E-2"/>
    <n v="9476.7300401084703"/>
    <x v="9"/>
    <x v="1"/>
    <n v="2019"/>
    <n v="10.009060847820001"/>
    <n v="10.806488397046101"/>
    <n v="0.79742754922612402"/>
    <n v="122296"/>
    <n v="256589.10851354801"/>
    <n v="-7.3791551883227294E-2"/>
    <n v="21.505991562909301"/>
    <n v="0.97647206540423004"/>
    <n v="262771.58108699071"/>
    <n v="-9.5583323672569609E-2"/>
  </r>
  <r>
    <d v="2019-03-15T00:00:00"/>
    <n v="11736"/>
    <x v="10"/>
    <d v="2019-03-01T00:00:00"/>
    <n v="4"/>
    <n v="3"/>
    <d v="2019-03-14T00:00:00"/>
    <d v="2019-03-18T00:00:00"/>
    <n v="0"/>
    <n v="0"/>
    <n v="0"/>
    <n v="0"/>
    <n v="0"/>
    <n v="0"/>
    <n v="0"/>
    <n v="0"/>
    <n v="1"/>
    <n v="1"/>
    <n v="0"/>
    <n v="1"/>
    <n v="0"/>
    <n v="0"/>
    <n v="1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1.0370326734131401"/>
    <n v="0.67741935483870896"/>
    <x v="8"/>
    <n v="2.0816009189537001"/>
    <n v="-1.04456824554056"/>
    <n v="5637.96830273257"/>
    <x v="10"/>
    <x v="1"/>
    <n v="2019"/>
    <n v="12.0906617667737"/>
    <n v="11.8435210704592"/>
    <n v="-0.247140696314438"/>
    <n v="134032"/>
    <n v="232797.18300738299"/>
    <n v="2.0867163983088601E-2"/>
    <n v="21.505991562909301"/>
    <n v="0.97647206540423004"/>
    <n v="238406.39302980283"/>
    <n v="-3.1517318820762918E-3"/>
  </r>
  <r>
    <d v="2019-03-18T00:00:00"/>
    <n v="35799"/>
    <x v="11"/>
    <d v="2019-03-01T00:00:00"/>
    <n v="0"/>
    <n v="4"/>
    <d v="2019-03-15T00:00:00"/>
    <d v="2019-03-19T00:00:00"/>
    <n v="0"/>
    <n v="0"/>
    <n v="0"/>
    <n v="0"/>
    <n v="1"/>
    <n v="0"/>
    <n v="0"/>
    <n v="0"/>
    <n v="0"/>
    <n v="1"/>
    <n v="0"/>
    <n v="0"/>
    <n v="0"/>
    <n v="0"/>
    <n v="1"/>
    <n v="0"/>
    <n v="0"/>
    <d v="2019-03-18T00:00:00"/>
    <d v="2019-03-04T00:00:00"/>
    <d v="2019-03-06T00:00:00"/>
    <d v="2019-03-01T00:00:00"/>
    <d v="2019-03-01T00:00:00"/>
    <n v="1"/>
    <n v="0"/>
    <n v="0"/>
    <n v="0"/>
    <n v="0"/>
    <n v="11316.9047619047"/>
    <x v="1"/>
    <n v="31"/>
    <n v="237655"/>
    <n v="3.1633207801224401"/>
    <n v="0.67741935483870896"/>
    <x v="9"/>
    <n v="2.9542117323297501"/>
    <n v="0.20910904779268699"/>
    <n v="12117.9533640833"/>
    <x v="19"/>
    <x v="1"/>
    <n v="2019"/>
    <n v="15.044873499103399"/>
    <n v="15.006841850581701"/>
    <n v="-3.8031648521751997E-2"/>
    <n v="169831"/>
    <n v="237054.236462175"/>
    <n v="2.5342872871201199E-3"/>
    <n v="21.505991562909301"/>
    <n v="0.97647206540423004"/>
    <n v="242766.01949083287"/>
    <n v="-2.1053273854193089E-2"/>
  </r>
  <r>
    <d v="2019-03-19T00:00:00"/>
    <n v="2508"/>
    <x v="12"/>
    <d v="2019-03-01T00:00:00"/>
    <n v="1"/>
    <n v="0"/>
    <d v="2019-03-18T00:00:00"/>
    <d v="2019-03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2161536681323701"/>
    <n v="0.67741935483870896"/>
    <x v="10"/>
    <n v="0.27090139127420598"/>
    <n v="-4.9286024460968698E-2"/>
    <n v="9257.9812462513401"/>
    <x v="11"/>
    <x v="1"/>
    <n v="2019"/>
    <n v="15.3157748903776"/>
    <n v="15.228457217394901"/>
    <n v="-8.7317672982720695E-2"/>
    <n v="172339"/>
    <n v="236300.090978338"/>
    <n v="5.7338489208862402E-3"/>
    <n v="21.505991562909301"/>
    <n v="0.97647206540423004"/>
    <n v="241993.70299499427"/>
    <n v="-1.7928991297281871E-2"/>
  </r>
  <r>
    <d v="2019-03-20T00:00:00"/>
    <n v="10849"/>
    <x v="13"/>
    <d v="2019-03-01T00:00:00"/>
    <n v="2"/>
    <n v="1"/>
    <d v="2019-03-19T00:00:00"/>
    <d v="2019-03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95865435189665604"/>
    <n v="0.67741935483870896"/>
    <x v="11"/>
    <n v="0.85451036299309702"/>
    <n v="0.104143988903559"/>
    <n v="12696.159660368699"/>
    <x v="12"/>
    <x v="1"/>
    <n v="2019"/>
    <n v="16.1702852533707"/>
    <n v="16.187111569291599"/>
    <n v="1.68263159208379E-2"/>
    <n v="183188"/>
    <n v="237902.296695606"/>
    <n v="-1.0394884750630699E-3"/>
    <n v="21.505991562909301"/>
    <n v="0.97647206540423004"/>
    <n v="243634.5135967847"/>
    <n v="-2.454296605398365E-2"/>
  </r>
  <r>
    <d v="2019-03-21T00:00:00"/>
    <n v="3145"/>
    <x v="14"/>
    <d v="2019-03-01T00:00:00"/>
    <n v="3"/>
    <n v="2"/>
    <d v="2019-03-20T00:00:00"/>
    <d v="2019-03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7790284235551499"/>
    <n v="0.67741935483870896"/>
    <x v="12"/>
    <n v="0.39950489081956198"/>
    <n v="-0.121602048464046"/>
    <n v="7872.2440507504298"/>
    <x v="13"/>
    <x v="1"/>
    <n v="2019"/>
    <n v="16.5697901441903"/>
    <n v="16.4650144116471"/>
    <n v="-0.104775732543206"/>
    <n v="186333"/>
    <n v="236152.23644651601"/>
    <n v="6.3635372507837504E-3"/>
    <n v="21.505991562909301"/>
    <n v="0.97647206540423004"/>
    <n v="241842.28593242698"/>
    <n v="-1.7314118233223041E-2"/>
  </r>
  <r>
    <d v="2019-03-22T00:00:00"/>
    <n v="8305"/>
    <x v="15"/>
    <d v="2019-03-01T00:00:00"/>
    <n v="4"/>
    <n v="3"/>
    <d v="2019-03-21T00:00:00"/>
    <d v="2019-03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73385790326313305"/>
    <n v="0.67741935483870896"/>
    <x v="13"/>
    <n v="0.75851113265246095"/>
    <n v="-2.4653229389327899E-2"/>
    <n v="10949.0812230507"/>
    <x v="14"/>
    <x v="1"/>
    <n v="2019"/>
    <n v="17.328301276842801"/>
    <n v="17.198872314910201"/>
    <n v="-0.129428961932536"/>
    <n v="194638"/>
    <n v="235879.901595565"/>
    <n v="7.5254330378584601E-3"/>
    <n v="21.505991562909301"/>
    <n v="0.97647206540423004"/>
    <n v="241563.38921781522"/>
    <n v="-1.6179559454231107E-2"/>
  </r>
  <r>
    <d v="2019-03-25T00:00:00"/>
    <n v="19151"/>
    <x v="16"/>
    <d v="2019-03-01T00:00:00"/>
    <n v="0"/>
    <n v="4"/>
    <d v="2019-03-22T00:00:00"/>
    <d v="2019-03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1.6922471650080999"/>
    <n v="0.67741935483870896"/>
    <x v="14"/>
    <n v="1.6704573242371801"/>
    <n v="2.1789840770915E-2"/>
    <n v="11464.525146576399"/>
    <x v="15"/>
    <x v="1"/>
    <n v="2019"/>
    <n v="18.998758601079899"/>
    <n v="18.891119479918299"/>
    <n v="-0.107639121161621"/>
    <n v="213789"/>
    <n v="236308.544903812"/>
    <n v="5.6978688465787403E-3"/>
    <n v="21.505991562909301"/>
    <n v="0.97647206540423004"/>
    <n v="242002.36061641842"/>
    <n v="-1.7964124834753625E-2"/>
  </r>
  <r>
    <d v="2019-03-26T00:00:00"/>
    <n v="2762"/>
    <x v="17"/>
    <d v="2019-03-01T00:00:00"/>
    <n v="1"/>
    <n v="0"/>
    <d v="2019-03-25T00:00:00"/>
    <d v="2019-03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44059666323031"/>
    <n v="0.67741935483870896"/>
    <x v="15"/>
    <n v="0.27090139127420598"/>
    <n v="-2.6841724951175001E-2"/>
    <n v="10195.5917871396"/>
    <x v="16"/>
    <x v="1"/>
    <n v="2019"/>
    <n v="19.2696599923541"/>
    <n v="19.135179146241398"/>
    <n v="-0.13448084611279301"/>
    <n v="216551"/>
    <n v="235996.43178988999"/>
    <n v="7.0279376579138698E-3"/>
    <n v="21.505991562909301"/>
    <n v="0.97647206540423004"/>
    <n v="241682.72718810066"/>
    <n v="-1.666534979541956E-2"/>
  </r>
  <r>
    <d v="2019-03-27T00:00:00"/>
    <n v="9112"/>
    <x v="18"/>
    <d v="2019-03-01T00:00:00"/>
    <n v="2"/>
    <n v="1"/>
    <d v="2019-03-26T00:00:00"/>
    <d v="2019-03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80516715406787098"/>
    <n v="0.67741935483870896"/>
    <x v="16"/>
    <n v="0.85451036299309702"/>
    <n v="-4.9343208925226097E-2"/>
    <n v="10663.416612155899"/>
    <x v="17"/>
    <x v="1"/>
    <n v="2019"/>
    <n v="20.1241703553472"/>
    <n v="19.940346300309201"/>
    <n v="-0.18382405503802299"/>
    <n v="225663"/>
    <n v="235484.14251724799"/>
    <n v="9.2186992276645993E-3"/>
    <n v="21.505991562909301"/>
    <n v="0.97647206540423004"/>
    <n v="241158.09438928164"/>
    <n v="-1.452613232059663E-2"/>
  </r>
  <r>
    <d v="2019-03-28T00:00:00"/>
    <n v="2698"/>
    <x v="19"/>
    <d v="2019-03-01T00:00:00"/>
    <n v="3"/>
    <n v="2"/>
    <d v="2019-03-27T00:00:00"/>
    <d v="2019-03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38404409753634"/>
    <n v="0.67741935483870896"/>
    <x v="17"/>
    <n v="0.39950489081956198"/>
    <n v="-0.161100481065927"/>
    <n v="6753.3591252542601"/>
    <x v="18"/>
    <x v="1"/>
    <n v="2019"/>
    <n v="20.5236752461668"/>
    <n v="20.1787507100629"/>
    <n v="-0.34492453610394902"/>
    <n v="228361"/>
    <n v="233660.927805591"/>
    <n v="1.7093453458044899E-2"/>
    <n v="21.505991562909301"/>
    <n v="0.97647206540423004"/>
    <n v="239290.94961755365"/>
    <n v="-6.8366547927044552E-3"/>
  </r>
  <r>
    <d v="2019-03-29T00:00:00"/>
    <n v="9294"/>
    <x v="20"/>
    <d v="2019-03-01T00:00:00"/>
    <n v="4"/>
    <n v="3"/>
    <d v="2019-03-28T00:00:00"/>
    <d v="2019-04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82124928993709301"/>
    <n v="0.67741935483870896"/>
    <x v="18"/>
    <n v="0.98231631674244801"/>
    <n v="-0.16106702680535501"/>
    <n v="9461.3108238094792"/>
    <x v="20"/>
    <x v="1"/>
    <n v="2019"/>
    <n v="21.505991562909301"/>
    <n v="21"/>
    <n v="-0.50599156290930403"/>
    <n v="237655"/>
    <n v="232063.46870364199"/>
    <n v="2.4094836329014501E-2"/>
    <n v="21.505991562909301"/>
    <n v="0.97647206540423004"/>
    <n v="237655.00000000012"/>
    <n v="0"/>
  </r>
  <r>
    <d v="2019-04-01T00:00:00"/>
    <n v="32375"/>
    <x v="0"/>
    <d v="2019-04-01T00:00:00"/>
    <n v="0"/>
    <n v="4"/>
    <d v="2019-03-29T00:00:00"/>
    <d v="2019-04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1"/>
    <n v="0"/>
    <n v="0"/>
    <n v="0"/>
    <n v="9719.1818181818107"/>
    <x v="2"/>
    <n v="30"/>
    <n v="213822"/>
    <n v="3.3310417075885499"/>
    <n v="0.73333333333333295"/>
    <x v="21"/>
    <n v="3.3615995114612698"/>
    <n v="-3.0557803872716598E-2"/>
    <n v="9630.8319565190304"/>
    <x v="0"/>
    <x v="2"/>
    <n v="2019"/>
    <n v="3.3615995114612698"/>
    <n v="3.3310417075885499"/>
    <n v="-3.0557803872716699E-2"/>
    <n v="32375"/>
    <n v="211878.30304341801"/>
    <n v="9.1736479321475797E-3"/>
    <n v="22.854515083680202"/>
    <n v="0.96261066662094896"/>
    <n v="220107.99421865446"/>
    <n v="-2.8558682027741256E-2"/>
  </r>
  <r>
    <d v="2019-04-02T00:00:00"/>
    <n v="5853"/>
    <x v="1"/>
    <d v="2019-04-01T00:00:00"/>
    <n v="1"/>
    <n v="0"/>
    <d v="2019-04-01T00:00:00"/>
    <d v="2019-04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602211185004349"/>
    <n v="0.73333333333333295"/>
    <x v="19"/>
    <n v="0.57401543934963895"/>
    <n v="2.8195745654709999E-2"/>
    <n v="10196.589845442901"/>
    <x v="21"/>
    <x v="2"/>
    <n v="2019"/>
    <n v="3.9356149508109102"/>
    <n v="3.9332528925929"/>
    <n v="-2.3620582180066099E-3"/>
    <n v="38228"/>
    <n v="213693.66935317501"/>
    <n v="6.0053555733863197E-4"/>
    <n v="22.854515083680202"/>
    <n v="0.96261066662094896"/>
    <n v="221993.87225086955"/>
    <n v="-3.6811251445872051E-2"/>
  </r>
  <r>
    <d v="2019-04-03T00:00:00"/>
    <n v="11944"/>
    <x v="2"/>
    <d v="2019-04-01T00:00:00"/>
    <n v="2"/>
    <n v="1"/>
    <d v="2019-04-02T00:00:00"/>
    <d v="2019-04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1"/>
    <n v="0"/>
    <n v="1"/>
    <n v="9719.1818181818107"/>
    <x v="2"/>
    <n v="30"/>
    <n v="213822"/>
    <n v="1.2289100279671801"/>
    <n v="0.73333333333333295"/>
    <x v="20"/>
    <n v="1.0469354575435601"/>
    <n v="0.181974570423624"/>
    <n v="11408.5351813609"/>
    <x v="22"/>
    <x v="2"/>
    <n v="2019"/>
    <n v="4.9825504083544701"/>
    <n v="5.1621629205600899"/>
    <n v="0.179612512205618"/>
    <n v="50172"/>
    <n v="221529.92133290399"/>
    <n v="-3.47940417552976E-2"/>
    <n v="22.854515083680202"/>
    <n v="0.96261066662094896"/>
    <n v="230134.49675406291"/>
    <n v="-7.0882449107556145E-2"/>
  </r>
  <r>
    <d v="2019-04-04T00:00:00"/>
    <n v="2468"/>
    <x v="3"/>
    <d v="2019-04-01T00:00:00"/>
    <n v="3"/>
    <n v="2"/>
    <d v="2019-04-03T00:00:00"/>
    <d v="2019-04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25393083967037999"/>
    <n v="0.73333333333333295"/>
    <x v="0"/>
    <n v="0.46475703380699501"/>
    <n v="-0.21082619413661499"/>
    <n v="5310.3015564578"/>
    <x v="1"/>
    <x v="2"/>
    <n v="2019"/>
    <n v="5.4473074421614696"/>
    <n v="5.4160937602304697"/>
    <n v="-3.1213681930997099E-2"/>
    <n v="52640"/>
    <n v="212596.775984518"/>
    <n v="5.7631354464715498E-3"/>
    <n v="22.854515083680202"/>
    <n v="0.96261066662094896"/>
    <n v="220854.37379454382"/>
    <n v="-3.1841677725096273E-2"/>
  </r>
  <r>
    <d v="2019-04-05T00:00:00"/>
    <n v="8668"/>
    <x v="4"/>
    <d v="2019-04-01T00:00:00"/>
    <n v="4"/>
    <n v="3"/>
    <d v="2019-04-04T00:00:00"/>
    <d v="2019-04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1"/>
    <n v="0"/>
    <n v="9719.1818181818107"/>
    <x v="2"/>
    <n v="30"/>
    <n v="213822"/>
    <n v="0.89184461842092899"/>
    <n v="0.73333333333333295"/>
    <x v="1"/>
    <n v="0.93412901861919695"/>
    <n v="-4.2284400198267597E-2"/>
    <n v="9279.2321266421895"/>
    <x v="2"/>
    <x v="2"/>
    <n v="2019"/>
    <n v="6.3814364607806597"/>
    <n v="6.3079383786514001"/>
    <n v="-7.3498082129264994E-2"/>
    <n v="61308"/>
    <n v="211359.308878082"/>
    <n v="1.16516804250992E-2"/>
    <n v="22.854515083680202"/>
    <n v="0.96261066662094896"/>
    <n v="219568.84149229023"/>
    <n v="-2.6173301517793068E-2"/>
  </r>
  <r>
    <d v="2019-04-08T00:00:00"/>
    <n v="17541"/>
    <x v="5"/>
    <d v="2019-04-01T00:00:00"/>
    <n v="0"/>
    <n v="4"/>
    <d v="2019-04-05T00:00:00"/>
    <d v="2019-04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1.80478154726828"/>
    <n v="0.73333333333333295"/>
    <x v="2"/>
    <n v="1.7357094672246101"/>
    <n v="6.9072080043670006E-2"/>
    <n v="10105.9539809089"/>
    <x v="5"/>
    <x v="2"/>
    <n v="2019"/>
    <n v="8.1171459280052805"/>
    <n v="8.1127199259196896"/>
    <n v="-4.4260020855943997E-3"/>
    <n v="78849"/>
    <n v="213705.41017565201"/>
    <n v="5.45563279148231E-4"/>
    <n v="22.854515083680202"/>
    <n v="0.96261066662094896"/>
    <n v="222006.06910561552"/>
    <n v="-3.6864168347226944E-2"/>
  </r>
  <r>
    <d v="2019-04-09T00:00:00"/>
    <n v="2586"/>
    <x v="6"/>
    <d v="2019-04-01T00:00:00"/>
    <n v="1"/>
    <n v="0"/>
    <d v="2019-04-08T00:00:00"/>
    <d v="2019-04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26607177933047099"/>
    <n v="0.73333333333333295"/>
    <x v="3"/>
    <n v="0.33615353426163902"/>
    <n v="-7.0081754931168597E-2"/>
    <n v="7692.9133161730397"/>
    <x v="23"/>
    <x v="2"/>
    <n v="2019"/>
    <n v="8.4532994622669193"/>
    <n v="8.3787917052501601"/>
    <n v="-7.4507757016762696E-2"/>
    <n v="81435"/>
    <n v="211937.363392489"/>
    <n v="8.8924226353637101E-3"/>
    <n v="22.854515083680202"/>
    <n v="0.96261066662094896"/>
    <n v="220169.34856586717"/>
    <n v="-2.8829392498149087E-2"/>
  </r>
  <r>
    <d v="2019-04-10T00:00:00"/>
    <n v="8812"/>
    <x v="7"/>
    <d v="2019-04-01T00:00:00"/>
    <n v="2"/>
    <n v="1"/>
    <d v="2019-04-09T00:00:00"/>
    <d v="2019-04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90666068037900605"/>
    <n v="0.73333333333333295"/>
    <x v="4"/>
    <n v="0.919762505980531"/>
    <n v="-1.31018256015243E-2"/>
    <n v="9580.7340946191198"/>
    <x v="24"/>
    <x v="2"/>
    <n v="2019"/>
    <n v="9.3730619682474501"/>
    <n v="9.28545238562916"/>
    <n v="-8.7609582618288301E-2"/>
    <n v="90247"/>
    <n v="211823.41552055499"/>
    <n v="9.4351442428244302E-3"/>
    <n v="22.854515083680202"/>
    <n v="0.96261066662094896"/>
    <n v="220050.97477687366"/>
    <n v="-2.8306962889801723E-2"/>
  </r>
  <r>
    <d v="2019-04-11T00:00:00"/>
    <n v="4119"/>
    <x v="8"/>
    <d v="2019-04-01T00:00:00"/>
    <n v="3"/>
    <n v="2"/>
    <d v="2019-04-10T00:00:00"/>
    <d v="2019-04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423801105592502"/>
    <n v="0.73333333333333295"/>
    <x v="5"/>
    <n v="0.46475703380699501"/>
    <n v="-4.0955928214493099E-2"/>
    <n v="8862.6953448337499"/>
    <x v="6"/>
    <x v="2"/>
    <n v="2019"/>
    <n v="9.8378190020544505"/>
    <n v="9.7092534912216699"/>
    <n v="-0.128565510832782"/>
    <n v="94366"/>
    <n v="211027.667775393"/>
    <n v="1.32415443627071E-2"/>
    <n v="22.854515083680202"/>
    <n v="0.96261066662094896"/>
    <n v="219224.31892030002"/>
    <n v="-2.464288153297467E-2"/>
  </r>
  <r>
    <d v="2019-04-12T00:00:00"/>
    <n v="7439"/>
    <x v="9"/>
    <d v="2019-04-01T00:00:00"/>
    <n v="4"/>
    <n v="3"/>
    <d v="2019-04-11T00:00:00"/>
    <d v="2019-04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76539364518150599"/>
    <n v="0.73333333333333295"/>
    <x v="6"/>
    <n v="0.82376327563989504"/>
    <n v="-5.8369630458388798E-2"/>
    <n v="9030.5069672126592"/>
    <x v="7"/>
    <x v="2"/>
    <n v="2019"/>
    <n v="10.661582277694301"/>
    <n v="10.4746471364031"/>
    <n v="-0.186935141291169"/>
    <n v="101805"/>
    <n v="210072.946178524"/>
    <n v="1.78464380572309E-2"/>
    <n v="22.854515083680202"/>
    <n v="0.96261066662094896"/>
    <n v="218232.51441410332"/>
    <n v="-2.0210161743974719E-2"/>
  </r>
  <r>
    <d v="2019-04-15T00:00:00"/>
    <n v="19475"/>
    <x v="10"/>
    <d v="2019-04-01T00:00:00"/>
    <n v="0"/>
    <n v="4"/>
    <d v="2019-04-12T00:00:00"/>
    <d v="2019-04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9-04-15T00:00:00"/>
    <d v="2019-04-01T00:00:00"/>
    <d v="2019-04-03T00:00:00"/>
    <d v="2019-04-05T00:00:00"/>
    <d v="2019-04-03T00:00:00"/>
    <n v="1"/>
    <n v="0"/>
    <n v="0"/>
    <n v="0"/>
    <n v="0"/>
    <n v="9719.1818181818107"/>
    <x v="2"/>
    <n v="30"/>
    <n v="213822"/>
    <n v="2.0037694905107899"/>
    <n v="0.73333333333333295"/>
    <x v="7"/>
    <n v="1.98543633472987"/>
    <n v="1.8333155780925401E-2"/>
    <n v="9808.9269644849392"/>
    <x v="10"/>
    <x v="2"/>
    <n v="2019"/>
    <n v="12.647018612424199"/>
    <n v="12.4784166269139"/>
    <n v="-0.168601985510244"/>
    <n v="121280"/>
    <n v="210971.46147779399"/>
    <n v="1.35114887209806E-2"/>
    <n v="22.854515083680202"/>
    <n v="0.96261066662094896"/>
    <n v="219165.9294804692"/>
    <n v="-2.4383030214308099E-2"/>
  </r>
  <r>
    <d v="2019-04-16T00:00:00"/>
    <n v="6350"/>
    <x v="11"/>
    <d v="2019-04-01T00:00:00"/>
    <n v="1"/>
    <n v="0"/>
    <d v="2019-04-15T00:00:00"/>
    <d v="2019-04-17T00:00:00"/>
    <n v="0"/>
    <n v="0"/>
    <n v="0"/>
    <n v="0"/>
    <n v="0"/>
    <n v="1"/>
    <n v="0"/>
    <n v="0"/>
    <n v="0"/>
    <n v="1"/>
    <n v="0"/>
    <n v="0"/>
    <n v="0"/>
    <n v="0"/>
    <n v="0"/>
    <n v="1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65334717662354602"/>
    <n v="0.73333333333333295"/>
    <x v="8"/>
    <n v="0.38037257576887801"/>
    <n v="0.27297460085466702"/>
    <n v="16694.158318759401"/>
    <x v="25"/>
    <x v="2"/>
    <n v="2019"/>
    <n v="13.0273911881931"/>
    <n v="13.131763803537501"/>
    <n v="0.10437261534442201"/>
    <n v="127630"/>
    <n v="215535.09520346599"/>
    <n v="-7.9481033093441403E-3"/>
    <n v="22.854515083680202"/>
    <n v="0.96261066662094896"/>
    <n v="223906.82201773129"/>
    <n v="-4.5040262404031028E-2"/>
  </r>
  <r>
    <d v="2019-04-17T00:00:00"/>
    <n v="13427"/>
    <x v="12"/>
    <d v="2019-04-01T00:00:00"/>
    <n v="2"/>
    <n v="1"/>
    <d v="2019-04-16T00:00:00"/>
    <d v="2019-04-18T00:00:00"/>
    <n v="0"/>
    <n v="0"/>
    <n v="0"/>
    <n v="0"/>
    <n v="0"/>
    <n v="0"/>
    <n v="1"/>
    <n v="0"/>
    <n v="0"/>
    <n v="0"/>
    <n v="0"/>
    <n v="0"/>
    <n v="0"/>
    <n v="0"/>
    <n v="0"/>
    <n v="0"/>
    <n v="1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1.3814948882715501"/>
    <n v="0.73333333333333295"/>
    <x v="9"/>
    <n v="1.44127604476544"/>
    <n v="-5.9781156493890299E-2"/>
    <n v="9316.0502103433901"/>
    <x v="26"/>
    <x v="2"/>
    <n v="2019"/>
    <n v="14.4686672329585"/>
    <n v="14.513258691809"/>
    <n v="4.4591458850531299E-2"/>
    <n v="141057"/>
    <n v="214480.98501643699"/>
    <n v="-3.0724635863962299E-3"/>
    <n v="22.854515083680202"/>
    <n v="0.96261066662094896"/>
    <n v="222811.7685100357"/>
    <n v="-4.0346919600123377E-2"/>
  </r>
  <r>
    <d v="2019-04-18T00:00:00"/>
    <n v="5559"/>
    <x v="13"/>
    <d v="2019-04-01T00:00:00"/>
    <n v="3"/>
    <n v="2"/>
    <d v="2019-04-17T00:00:00"/>
    <d v="2019-04-19T00:00:00"/>
    <n v="0"/>
    <n v="0"/>
    <n v="0"/>
    <n v="0"/>
    <n v="0"/>
    <n v="0"/>
    <n v="0"/>
    <n v="1"/>
    <n v="0"/>
    <n v="0"/>
    <n v="0"/>
    <n v="0"/>
    <n v="0"/>
    <n v="0"/>
    <n v="0"/>
    <n v="0"/>
    <n v="1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57196172517327404"/>
    <n v="0.73333333333333295"/>
    <x v="10"/>
    <n v="0.98627057259190698"/>
    <n v="-0.414308847418632"/>
    <n v="5636.3843294959197"/>
    <x v="19"/>
    <x v="2"/>
    <n v="2019"/>
    <n v="15.454937805550401"/>
    <n v="15.085220416982301"/>
    <n v="-0.36971738856809999"/>
    <n v="146616"/>
    <n v="208706.88970625101"/>
    <n v="2.4508583789195799E-2"/>
    <n v="22.854515083680202"/>
    <n v="0.96261066662094896"/>
    <n v="216813.39812997924"/>
    <n v="-1.3797109199800928E-2"/>
  </r>
  <r>
    <d v="2019-04-19T00:00:00"/>
    <n v="11746"/>
    <x v="14"/>
    <d v="2019-04-01T00:00:00"/>
    <n v="4"/>
    <n v="3"/>
    <d v="2019-04-18T00:00:00"/>
    <d v="2019-04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1.20853794277483"/>
    <n v="0.73333333333333295"/>
    <x v="11"/>
    <n v="0.82376327563989404"/>
    <n v="0.38477466713493602"/>
    <n v="14258.950777911001"/>
    <x v="11"/>
    <x v="2"/>
    <n v="2019"/>
    <n v="16.278701081190299"/>
    <n v="16.293758359757099"/>
    <n v="1.50572785668359E-2"/>
    <n v="158362"/>
    <n v="214019.778520636"/>
    <n v="-9.2411328524566396E-4"/>
    <n v="22.854515083680202"/>
    <n v="0.96261066662094896"/>
    <n v="222332.64801844576"/>
    <n v="-3.8278894684597442E-2"/>
  </r>
  <r>
    <d v="2019-04-22T00:00:00"/>
    <n v="16691"/>
    <x v="15"/>
    <d v="2019-04-01T00:00:00"/>
    <n v="0"/>
    <n v="4"/>
    <d v="2019-04-19T00:00:00"/>
    <d v="2019-04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1.7173256259879699"/>
    <n v="0.73333333333333295"/>
    <x v="12"/>
    <n v="1.7357094672246101"/>
    <n v="-1.83838412366473E-2"/>
    <n v="9616.2406872670508"/>
    <x v="14"/>
    <x v="2"/>
    <n v="2019"/>
    <n v="18.014410548414901"/>
    <n v="18.011083985745099"/>
    <n v="-3.3265626698124602E-3"/>
    <n v="175053"/>
    <n v="213782.51537288501"/>
    <n v="1.84695306092885E-4"/>
    <n v="22.854515083680202"/>
    <n v="0.96261066662094896"/>
    <n v="222086.16919167034"/>
    <n v="-3.7211543707334593E-2"/>
  </r>
  <r>
    <d v="2019-04-23T00:00:00"/>
    <n v="1993"/>
    <x v="16"/>
    <d v="2019-04-01T00:00:00"/>
    <n v="1"/>
    <n v="0"/>
    <d v="2019-04-22T00:00:00"/>
    <d v="2019-04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20505841307255501"/>
    <n v="0.73333333333333295"/>
    <x v="13"/>
    <n v="0.33615353426163902"/>
    <n v="-0.13109512118908401"/>
    <n v="5928.8384528742699"/>
    <x v="27"/>
    <x v="2"/>
    <n v="2019"/>
    <n v="18.350564082676598"/>
    <n v="18.216142398817698"/>
    <n v="-0.134421683858892"/>
    <n v="177046"/>
    <n v="212255.709549386"/>
    <n v="7.3792618061450099E-3"/>
    <n v="22.854515083680202"/>
    <n v="0.96261066662094896"/>
    <n v="220500.05979516829"/>
    <n v="-3.0285977252667462E-2"/>
  </r>
  <r>
    <d v="2019-04-24T00:00:00"/>
    <n v="8047"/>
    <x v="17"/>
    <d v="2019-04-01T00:00:00"/>
    <n v="2"/>
    <n v="1"/>
    <d v="2019-04-23T00:00:00"/>
    <d v="2019-04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827950351226721"/>
    <n v="0.73333333333333295"/>
    <x v="14"/>
    <n v="0.919762505980531"/>
    <n v="-9.1812154753809799E-2"/>
    <n v="8748.9976463231997"/>
    <x v="28"/>
    <x v="2"/>
    <n v="2019"/>
    <n v="19.270326588657099"/>
    <n v="19.044092750044399"/>
    <n v="-0.22623383861270299"/>
    <n v="185093"/>
    <n v="211311.727451307"/>
    <n v="1.18794757819153E-2"/>
    <n v="22.854515083680202"/>
    <n v="0.96261066662094896"/>
    <n v="219519.41192702047"/>
    <n v="-2.5954023277515836E-2"/>
  </r>
  <r>
    <d v="2019-04-25T00:00:00"/>
    <n v="2245"/>
    <x v="18"/>
    <d v="2019-04-01T00:00:00"/>
    <n v="3"/>
    <n v="2"/>
    <d v="2019-04-24T00:00:00"/>
    <d v="2019-04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23098652149919"/>
    <n v="0.73333333333333295"/>
    <x v="15"/>
    <n v="0.46475703380699501"/>
    <n v="-0.23377051230780399"/>
    <n v="4830.4809539091402"/>
    <x v="15"/>
    <x v="2"/>
    <n v="2019"/>
    <n v="19.735083622464099"/>
    <n v="19.2750792715436"/>
    <n v="-0.46000435092051001"/>
    <n v="187338"/>
    <n v="208838.03072963"/>
    <n v="2.3865237825487499E-2"/>
    <n v="22.854515083680202"/>
    <n v="0.96261066662094896"/>
    <n v="216949.63287983826"/>
    <n v="-1.4416400886792746E-2"/>
  </r>
  <r>
    <d v="2019-04-26T00:00:00"/>
    <n v="6857"/>
    <x v="19"/>
    <d v="2019-04-01T00:00:00"/>
    <n v="4"/>
    <n v="3"/>
    <d v="2019-04-25T00:00:00"/>
    <d v="2019-04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70551206143427703"/>
    <n v="0.73333333333333295"/>
    <x v="16"/>
    <n v="0.82376327563989404"/>
    <n v="-0.118251214205617"/>
    <n v="8323.9933155232193"/>
    <x v="16"/>
    <x v="2"/>
    <n v="2019"/>
    <n v="20.558846898104001"/>
    <n v="19.980591332977799"/>
    <n v="-0.57825556512612697"/>
    <n v="194195"/>
    <n v="207807.86107191601"/>
    <n v="2.8940863435393802E-2"/>
    <n v="22.854515083680202"/>
    <n v="0.96261066662094896"/>
    <n v="215879.44978979332"/>
    <n v="-9.5305495349219393E-3"/>
  </r>
  <r>
    <d v="2019-04-29T00:00:00"/>
    <n v="15624"/>
    <x v="20"/>
    <d v="2019-04-01T00:00:00"/>
    <n v="0"/>
    <n v="4"/>
    <d v="2019-04-26T00:00:00"/>
    <d v="2019-04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1.6075427224513801"/>
    <n v="0.73333333333333295"/>
    <x v="17"/>
    <n v="1.7357094672246101"/>
    <n v="-0.128166744773233"/>
    <n v="9001.5064704247998"/>
    <x v="20"/>
    <x v="2"/>
    <n v="2019"/>
    <n v="22.294556365328599"/>
    <n v="21.588134055429201"/>
    <n v="-0.70642230989935895"/>
    <n v="209819"/>
    <n v="207046.864909973"/>
    <n v="3.2722712768299599E-2"/>
    <n v="22.854515083680202"/>
    <n v="0.96261066662094896"/>
    <n v="215088.89532335094"/>
    <n v="-5.890101027514083E-3"/>
  </r>
  <r>
    <d v="2019-04-30T00:00:00"/>
    <n v="4003"/>
    <x v="21"/>
    <d v="2019-04-01T00:00:00"/>
    <n v="1"/>
    <n v="0"/>
    <d v="2019-04-29T00:00:00"/>
    <d v="2019-05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41186594457071701"/>
    <n v="0.73333333333333295"/>
    <x v="18"/>
    <n v="0.55995871835162703"/>
    <n v="-0.14809277378090899"/>
    <n v="7148.7412711133202"/>
    <x v="29"/>
    <x v="2"/>
    <n v="2019"/>
    <n v="22.854515083680202"/>
    <n v="22"/>
    <n v="-0.85451508368026896"/>
    <n v="213822"/>
    <n v="205827.337958224"/>
    <n v="3.8841594712739402E-2"/>
    <n v="22.854515083680202"/>
    <n v="0.96261066662094896"/>
    <n v="213822.00000000067"/>
    <n v="-3.1086244689504383E-15"/>
  </r>
  <r>
    <d v="2019-05-01T00:00:00"/>
    <n v="23434"/>
    <x v="0"/>
    <d v="2019-05-01T00:00:00"/>
    <n v="2"/>
    <n v="1"/>
    <d v="2019-04-30T00:00:00"/>
    <d v="2019-05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1"/>
    <n v="0"/>
    <n v="1"/>
    <n v="9243.4545454545405"/>
    <x v="2"/>
    <n v="31"/>
    <n v="203356"/>
    <n v="2.5351993548260099"/>
    <n v="0.70967741935483797"/>
    <x v="21"/>
    <n v="2.6452188259009102"/>
    <n v="-0.110019471074898"/>
    <n v="8859.0024275283704"/>
    <x v="0"/>
    <x v="3"/>
    <n v="2019"/>
    <n v="2.6452188259009102"/>
    <n v="2.5351993548260099"/>
    <n v="-0.110019471074898"/>
    <n v="23434"/>
    <n v="194898.053405624"/>
    <n v="4.3396773064597403E-2"/>
    <n v="21.7232878847846"/>
    <n v="1.0127380402397099"/>
    <n v="192446.660105207"/>
    <n v="5.668760314587451E-2"/>
  </r>
  <r>
    <d v="2019-05-02T00:00:00"/>
    <n v="6955"/>
    <x v="1"/>
    <d v="2019-05-01T00:00:00"/>
    <n v="3"/>
    <n v="2"/>
    <d v="2019-05-01T00:00:00"/>
    <d v="2019-05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75242431991187797"/>
    <n v="0.70967741935483797"/>
    <x v="19"/>
    <n v="0.67501226301569595"/>
    <n v="7.7412056896182302E-2"/>
    <n v="10303.516515281801"/>
    <x v="21"/>
    <x v="3"/>
    <n v="2019"/>
    <n v="3.3202310889166098"/>
    <n v="3.28762367473789"/>
    <n v="-3.2607414178716203E-2"/>
    <n v="30389"/>
    <n v="201358.87596249999"/>
    <n v="9.9182319525410404E-3"/>
    <n v="21.7232878847846"/>
    <n v="1.0127380402397099"/>
    <n v="198826.21957682224"/>
    <n v="2.2782611029968036E-2"/>
  </r>
  <r>
    <d v="2019-05-03T00:00:00"/>
    <n v="11752"/>
    <x v="2"/>
    <d v="2019-05-01T00:00:00"/>
    <n v="4"/>
    <n v="3"/>
    <d v="2019-05-02T00:00:00"/>
    <d v="2019-05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1"/>
    <n v="0"/>
    <n v="9243.4545454545405"/>
    <x v="2"/>
    <n v="31"/>
    <n v="203356"/>
    <n v="1.27138614056138"/>
    <n v="0.70967741935483797"/>
    <x v="20"/>
    <n v="0.90652234273989796"/>
    <n v="0.36486379782148098"/>
    <n v="12963.8282984624"/>
    <x v="22"/>
    <x v="3"/>
    <n v="2019"/>
    <n v="4.2267534316565101"/>
    <n v="4.5590098152992704"/>
    <n v="0.332256383642764"/>
    <n v="42141"/>
    <n v="219341.39641466099"/>
    <n v="-7.2879067407963904E-2"/>
    <n v="21.7232878847846"/>
    <n v="1.0127380402397099"/>
    <n v="216582.55906210866"/>
    <n v="-6.1069363661529708E-2"/>
  </r>
  <r>
    <d v="2019-05-06T00:00:00"/>
    <n v="16438"/>
    <x v="3"/>
    <d v="2019-05-01T00:00:00"/>
    <n v="0"/>
    <n v="4"/>
    <d v="2019-05-03T00:00:00"/>
    <d v="2019-05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1"/>
    <n v="0"/>
    <n v="0"/>
    <n v="0"/>
    <n v="9243.4545454545405"/>
    <x v="2"/>
    <n v="31"/>
    <n v="203356"/>
    <n v="1.7783394637974701"/>
    <n v="0.70967741935483797"/>
    <x v="0"/>
    <n v="1.7081027913453199"/>
    <n v="7.0236672452158394E-2"/>
    <n v="9623.5426130609194"/>
    <x v="3"/>
    <x v="3"/>
    <n v="2019"/>
    <n v="5.9348562230018302"/>
    <n v="6.3373492790967498"/>
    <n v="0.40249305609492297"/>
    <n v="58579"/>
    <n v="217147.29920586999"/>
    <n v="-6.3511262890703399E-2"/>
    <n v="21.7232878847846"/>
    <n v="1.0127380402397099"/>
    <n v="214416.05882057387"/>
    <n v="-5.1582231673370504E-2"/>
  </r>
  <r>
    <d v="2019-05-07T00:00:00"/>
    <n v="2310"/>
    <x v="4"/>
    <d v="2019-05-01T00:00:00"/>
    <n v="1"/>
    <n v="0"/>
    <d v="2019-05-06T00:00:00"/>
    <d v="2019-05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249906567792442"/>
    <n v="0.70967741935483797"/>
    <x v="1"/>
    <n v="0.30854685838234103"/>
    <n v="-5.8640290589898399E-2"/>
    <n v="7486.7072447631999"/>
    <x v="4"/>
    <x v="3"/>
    <n v="2019"/>
    <n v="6.2434030813841703"/>
    <n v="6.5872558468891897"/>
    <n v="0.34385276550502403"/>
    <n v="60889"/>
    <n v="214555.74508622201"/>
    <n v="-5.21996979466657E-2"/>
    <n v="21.7232878847846"/>
    <n v="1.0127380402397099"/>
    <n v="211857.1008110237"/>
    <n v="-4.0126579559901954E-2"/>
  </r>
  <r>
    <d v="2019-05-08T00:00:00"/>
    <n v="8543"/>
    <x v="5"/>
    <d v="2019-05-01T00:00:00"/>
    <n v="2"/>
    <n v="1"/>
    <d v="2019-05-07T00:00:00"/>
    <d v="2019-05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92422156218650997"/>
    <n v="0.70967741935483797"/>
    <x v="2"/>
    <n v="0.89215583010123201"/>
    <n v="3.2065732085277701E-2"/>
    <n v="9575.6814132242198"/>
    <x v="5"/>
    <x v="3"/>
    <n v="2019"/>
    <n v="7.1355589114853997"/>
    <n v="7.5114774090756997"/>
    <n v="0.37591849759030199"/>
    <n v="69432"/>
    <n v="214069.28580483401"/>
    <n v="-5.0045880073619202E-2"/>
    <n v="21.7232878847846"/>
    <n v="1.0127380402397099"/>
    <n v="211376.76012857692"/>
    <n v="-3.7945326268119639E-2"/>
  </r>
  <r>
    <d v="2019-05-09T00:00:00"/>
    <n v="2198"/>
    <x v="6"/>
    <d v="2019-05-01T00:00:00"/>
    <n v="3"/>
    <n v="2"/>
    <d v="2019-05-08T00:00:00"/>
    <d v="2019-05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237789885717657"/>
    <n v="0.70967741935483797"/>
    <x v="3"/>
    <n v="0.43715035792769602"/>
    <n v="-0.199360472210039"/>
    <n v="5028.0183011162899"/>
    <x v="23"/>
    <x v="3"/>
    <n v="2019"/>
    <n v="7.5727092694131004"/>
    <n v="7.7492672947933601"/>
    <n v="0.17655802538026399"/>
    <n v="71630"/>
    <n v="208097.253431483"/>
    <n v="-2.2783834737368201E-2"/>
    <n v="21.7232878847846"/>
    <n v="1.0127380402397099"/>
    <n v="205479.8429238697"/>
    <n v="-1.0336015901358131E-2"/>
  </r>
  <r>
    <d v="2019-05-10T00:00:00"/>
    <n v="6495"/>
    <x v="7"/>
    <d v="2019-05-01T00:00:00"/>
    <n v="4"/>
    <n v="3"/>
    <d v="2019-05-09T00:00:00"/>
    <d v="2019-05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702659375676154"/>
    <n v="0.70967741935483797"/>
    <x v="4"/>
    <n v="0.79615659976059605"/>
    <n v="-9.3497224084442193E-2"/>
    <n v="8157.9427991340399"/>
    <x v="24"/>
    <x v="3"/>
    <n v="2019"/>
    <n v="8.3688658691736997"/>
    <n v="8.4519266704695202"/>
    <n v="8.3060801295822204E-2"/>
    <n v="78125"/>
    <n v="205374.303623496"/>
    <n v="-9.82743988847312E-3"/>
    <n v="21.7232878847846"/>
    <n v="1.0127380402397099"/>
    <n v="202791.14189774671"/>
    <n v="2.7854180264841322E-3"/>
  </r>
  <r>
    <d v="2019-05-13T00:00:00"/>
    <n v="14539"/>
    <x v="8"/>
    <d v="2019-05-01T00:00:00"/>
    <n v="0"/>
    <n v="4"/>
    <d v="2019-05-10T00:00:00"/>
    <d v="2019-05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5728967918330401"/>
    <n v="0.70967741935483797"/>
    <x v="5"/>
    <n v="1.7081027913453199"/>
    <n v="-0.13520599951227799"/>
    <n v="8511.7828234148092"/>
    <x v="8"/>
    <x v="3"/>
    <n v="2019"/>
    <n v="10.076968660519"/>
    <n v="10.0248234623025"/>
    <n v="-5.21451982164578E-2"/>
    <n v="92664"/>
    <n v="202303.69555351901"/>
    <n v="5.2016076305525499E-3"/>
    <n v="21.7232878847846"/>
    <n v="1.0127380402397099"/>
    <n v="199759.15539386269"/>
    <n v="1.8005906157569918E-2"/>
  </r>
  <r>
    <d v="2019-05-14T00:00:00"/>
    <n v="1805"/>
    <x v="9"/>
    <d v="2019-05-01T00:00:00"/>
    <n v="1"/>
    <n v="0"/>
    <d v="2019-05-13T00:00:00"/>
    <d v="2019-05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195273313794527"/>
    <n v="0.70967741935483797"/>
    <x v="6"/>
    <n v="0.30854685838234103"/>
    <n v="-0.113273544587813"/>
    <n v="5850.0028470985199"/>
    <x v="9"/>
    <x v="3"/>
    <n v="2019"/>
    <n v="10.3855155189013"/>
    <n v="10.220096776097"/>
    <n v="-0.16541874280426999"/>
    <n v="94469"/>
    <n v="200116.979866576"/>
    <n v="1.6185633700764201E-2"/>
    <n v="21.7232878847846"/>
    <n v="1.0127380402397099"/>
    <n v="197599.94383069768"/>
    <n v="2.9129847193853919E-2"/>
  </r>
  <r>
    <d v="2019-05-15T00:00:00"/>
    <n v="12122"/>
    <x v="10"/>
    <d v="2019-05-01T00:00:00"/>
    <n v="2"/>
    <n v="1"/>
    <d v="2019-05-14T00:00:00"/>
    <d v="2019-05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31141446527272"/>
    <n v="0.70967741935483797"/>
    <x v="7"/>
    <n v="1.0366869529581899"/>
    <n v="0.27472751231452802"/>
    <n v="11693.018770429901"/>
    <x v="10"/>
    <x v="3"/>
    <n v="2019"/>
    <n v="11.422202471859499"/>
    <n v="11.531511241369801"/>
    <n v="0.109308769510256"/>
    <n v="106591"/>
    <n v="205302.08650891"/>
    <n v="-9.4791365348635397E-3"/>
    <n v="21.7232878847846"/>
    <n v="1.0127380402397099"/>
    <n v="202719.83311727623"/>
    <n v="3.1381580822225086E-3"/>
  </r>
  <r>
    <d v="2019-05-16T00:00:00"/>
    <n v="12321"/>
    <x v="11"/>
    <d v="2019-05-01T00:00:00"/>
    <n v="3"/>
    <n v="2"/>
    <d v="2019-05-15T00:00:00"/>
    <d v="2019-05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3329432128877401"/>
    <n v="0.70967741935483797"/>
    <x v="8"/>
    <n v="1.2002498677742199"/>
    <n v="0.13269334511351499"/>
    <n v="10265.362513930801"/>
    <x v="25"/>
    <x v="3"/>
    <n v="2019"/>
    <n v="12.6224523396337"/>
    <n v="12.864454454257499"/>
    <n v="0.242002114623774"/>
    <n v="118912"/>
    <n v="207254.81305924201"/>
    <n v="-1.8811688865957601E-2"/>
    <n v="21.7232878847846"/>
    <n v="1.0127380402397099"/>
    <n v="204647.99861787347"/>
    <n v="-6.3132726760056768E-3"/>
  </r>
  <r>
    <d v="2019-05-17T00:00:00"/>
    <n v="8746"/>
    <x v="12"/>
    <d v="2019-05-01T00:00:00"/>
    <n v="4"/>
    <n v="3"/>
    <d v="2019-05-16T00:00:00"/>
    <d v="2019-05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94618304844705803"/>
    <n v="0.70967741935483797"/>
    <x v="9"/>
    <n v="0.79615659976059605"/>
    <n v="0.15002644868646201"/>
    <n v="10985.276015585199"/>
    <x v="26"/>
    <x v="3"/>
    <n v="2019"/>
    <n v="13.4186089393943"/>
    <n v="13.8106375027046"/>
    <n v="0.392028563310235"/>
    <n v="127658"/>
    <n v="209297.10469129699"/>
    <n v="-2.8385986036738899E-2"/>
    <n v="21.7232878847846"/>
    <n v="1.0127380402397099"/>
    <n v="206664.60266640992"/>
    <n v="-1.6009527629414766E-2"/>
  </r>
  <r>
    <d v="2019-05-20T00:00:00"/>
    <n v="16837"/>
    <x v="13"/>
    <d v="2019-05-01T00:00:00"/>
    <n v="0"/>
    <n v="4"/>
    <d v="2019-05-17T00:00:00"/>
    <d v="2019-05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1"/>
    <n v="0"/>
    <n v="0"/>
    <n v="0"/>
    <n v="0"/>
    <n v="9243.4545454545405"/>
    <x v="2"/>
    <n v="31"/>
    <n v="203356"/>
    <n v="1.8215051436889"/>
    <n v="0.70967741935483797"/>
    <x v="10"/>
    <n v="1.81329853599361"/>
    <n v="8.2066076952882396E-3"/>
    <n v="9285.2884761052392"/>
    <x v="12"/>
    <x v="3"/>
    <n v="2019"/>
    <n v="15.231907475387899"/>
    <n v="15.6321426463935"/>
    <n v="0.40023517100552403"/>
    <n v="144495"/>
    <n v="208699.403218967"/>
    <n v="-2.5603346902535001E-2"/>
    <n v="21.7232878847846"/>
    <n v="1.0127380402397099"/>
    <n v="206074.41897765631"/>
    <n v="-1.3191443125946889E-2"/>
  </r>
  <r>
    <d v="2019-05-21T00:00:00"/>
    <n v="2357"/>
    <x v="14"/>
    <d v="2019-05-01T00:00:00"/>
    <n v="1"/>
    <n v="0"/>
    <d v="2019-05-20T00:00:00"/>
    <d v="2019-05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25499124687739699"/>
    <n v="0.70967741935483797"/>
    <x v="11"/>
    <n v="0.30854685838234103"/>
    <n v="-5.3555611504943798E-2"/>
    <n v="7639.0341887042696"/>
    <x v="13"/>
    <x v="3"/>
    <n v="2019"/>
    <n v="15.540454333770301"/>
    <n v="15.887133893270899"/>
    <n v="0.34667955950057999"/>
    <n v="146852"/>
    <n v="207892.50626858399"/>
    <n v="-2.1821403522470501E-2"/>
    <n v="21.7232878847846"/>
    <n v="1.0127380402397099"/>
    <n v="205277.67103463184"/>
    <n v="-9.3613251989187463E-3"/>
  </r>
  <r>
    <d v="2019-05-22T00:00:00"/>
    <n v="10329"/>
    <x v="15"/>
    <d v="2019-05-01T00:00:00"/>
    <n v="2"/>
    <n v="1"/>
    <d v="2019-05-21T00:00:00"/>
    <d v="2019-05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11743936741478"/>
    <n v="0.70967741935483797"/>
    <x v="12"/>
    <n v="0.89215583010123201"/>
    <n v="0.225283537313547"/>
    <n v="11577.5738402426"/>
    <x v="14"/>
    <x v="3"/>
    <n v="2019"/>
    <n v="16.432610163871502"/>
    <n v="17.0045732606856"/>
    <n v="0.57196309681412605"/>
    <n v="157181"/>
    <n v="210434.12857213899"/>
    <n v="-3.3635839491279497E-2"/>
    <n v="21.7232878847846"/>
    <n v="1.0127380402397099"/>
    <n v="207787.32526165593"/>
    <n v="-2.1326253928509842E-2"/>
  </r>
  <r>
    <d v="2019-05-23T00:00:00"/>
    <n v="2984"/>
    <x v="16"/>
    <d v="2019-05-01T00:00:00"/>
    <n v="3"/>
    <n v="2"/>
    <d v="2019-05-22T00:00:00"/>
    <d v="2019-05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32282302956391701"/>
    <n v="0.70967741935483797"/>
    <x v="13"/>
    <n v="0.43715035792769602"/>
    <n v="-0.114327328363779"/>
    <n v="6826.0266653917297"/>
    <x v="27"/>
    <x v="3"/>
    <n v="2019"/>
    <n v="16.869760521799201"/>
    <n v="17.327396290249599"/>
    <n v="0.45763576845034798"/>
    <n v="160165"/>
    <n v="208872.55604172501"/>
    <n v="-2.6411109943152301E-2"/>
    <n v="21.7232878847846"/>
    <n v="1.0127380402397099"/>
    <n v="206245.3939147846"/>
    <n v="-1.4009495484677004E-2"/>
  </r>
  <r>
    <d v="2019-05-24T00:00:00"/>
    <n v="6619"/>
    <x v="17"/>
    <d v="2019-05-01T00:00:00"/>
    <n v="4"/>
    <n v="3"/>
    <d v="2019-05-23T00:00:00"/>
    <d v="2019-05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71607427368752297"/>
    <n v="0.70967741935483797"/>
    <x v="14"/>
    <n v="0.79615659976059605"/>
    <n v="-8.0082326073073001E-2"/>
    <n v="8313.6910527279706"/>
    <x v="28"/>
    <x v="3"/>
    <n v="2019"/>
    <n v="17.665917121559801"/>
    <n v="18.043470563937099"/>
    <n v="0.37755344237727601"/>
    <n v="166784"/>
    <n v="207702.09521259199"/>
    <n v="-2.0924657539657499E-2"/>
    <n v="21.7232878847846"/>
    <n v="1.0127380402397099"/>
    <n v="205089.65493527969"/>
    <n v="-8.4531564296930206E-3"/>
  </r>
  <r>
    <d v="2019-05-28T00:00:00"/>
    <n v="15597"/>
    <x v="18"/>
    <d v="2019-05-01T00:00:00"/>
    <n v="1"/>
    <n v="4"/>
    <d v="2019-05-24T00:00:00"/>
    <d v="2019-05-29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6873561635751999"/>
    <n v="0.70967741935483797"/>
    <x v="15"/>
    <n v="1.7081027913453199"/>
    <n v="-2.0746627770111901E-2"/>
    <n v="9131.1834855767793"/>
    <x v="18"/>
    <x v="3"/>
    <n v="2019"/>
    <n v="19.374019912905101"/>
    <n v="19.730826727512301"/>
    <n v="0.35680681460716102"/>
    <n v="182381"/>
    <n v="207101.160112224"/>
    <n v="-1.8083723481775699E-2"/>
    <n v="21.7232878847846"/>
    <n v="1.0127380402397099"/>
    <n v="204496.2782904901"/>
    <n v="-5.5760344394645278E-3"/>
  </r>
  <r>
    <d v="2019-05-29T00:00:00"/>
    <n v="3206"/>
    <x v="19"/>
    <d v="2019-05-01T00:00:00"/>
    <n v="2"/>
    <n v="1"/>
    <d v="2019-05-28T00:00:00"/>
    <d v="2019-05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34684002439072298"/>
    <n v="0.70967741935483797"/>
    <x v="16"/>
    <n v="0.89215583010123201"/>
    <n v="-0.54531580571050797"/>
    <n v="3593.5426209524599"/>
    <x v="20"/>
    <x v="3"/>
    <n v="2019"/>
    <n v="20.2661757430064"/>
    <n v="20.077666751902999"/>
    <n v="-0.18850899110334299"/>
    <n v="185587"/>
    <n v="201464.45248353999"/>
    <n v="9.3889889414304692E-3"/>
    <n v="21.7232878847846"/>
    <n v="1.0127380402397099"/>
    <n v="198930.46817502301"/>
    <n v="2.224662650008602E-2"/>
  </r>
  <r>
    <d v="2019-05-30T00:00:00"/>
    <n v="7811"/>
    <x v="20"/>
    <d v="2019-05-01T00:00:00"/>
    <n v="3"/>
    <n v="2"/>
    <d v="2019-05-29T00:00:00"/>
    <d v="2019-05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84503039005487901"/>
    <n v="0.70967741935483797"/>
    <x v="17"/>
    <n v="0.43715035792769602"/>
    <n v="0.40788003212718199"/>
    <n v="17867.994062793099"/>
    <x v="29"/>
    <x v="3"/>
    <n v="2019"/>
    <n v="20.703326100934099"/>
    <n v="20.922697141957901"/>
    <n v="0.219371041023837"/>
    <n v="193398"/>
    <n v="205510.746401663"/>
    <n v="-1.0484835656484901E-2"/>
    <n v="21.7232878847846"/>
    <n v="1.0127380402397099"/>
    <n v="202925.8685227423"/>
    <n v="2.1196483247254427E-3"/>
  </r>
  <r>
    <d v="2019-05-31T00:00:00"/>
    <n v="9958"/>
    <x v="21"/>
    <d v="2019-05-01T00:00:00"/>
    <n v="4"/>
    <n v="3"/>
    <d v="2019-05-30T00:00:00"/>
    <d v="2019-06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0773028580420501"/>
    <n v="0.70967741935483797"/>
    <x v="18"/>
    <n v="1.0199617838505799"/>
    <n v="5.7341074191470602E-2"/>
    <n v="9763.1108906907502"/>
    <x v="30"/>
    <x v="3"/>
    <n v="2019"/>
    <n v="21.7232878847846"/>
    <n v="22"/>
    <n v="0.27671211521530698"/>
    <n v="203356"/>
    <n v="205946.356910987"/>
    <n v="-1.2577823418877599E-2"/>
    <n v="21.7232878847846"/>
    <n v="1.0127380402397099"/>
    <n v="203356.00000000195"/>
    <n v="-9.5479180117763462E-15"/>
  </r>
  <r>
    <d v="2019-06-03T00:00:00"/>
    <n v="35521"/>
    <x v="0"/>
    <d v="2019-06-01T00:00:00"/>
    <n v="0"/>
    <n v="4"/>
    <d v="2019-05-31T00:00:00"/>
    <d v="2019-06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1"/>
    <n v="0"/>
    <n v="0"/>
    <n v="0"/>
    <n v="9690.25"/>
    <x v="3"/>
    <n v="30"/>
    <n v="193805"/>
    <n v="3.6656433012564098"/>
    <n v="0.66666666666666596"/>
    <x v="20"/>
    <n v="3.2837988794377901"/>
    <n v="0.38184442181862299"/>
    <n v="10817.044923920899"/>
    <x v="22"/>
    <x v="4"/>
    <n v="2019"/>
    <n v="3.2837988794377901"/>
    <n v="3.6656433012564098"/>
    <n v="0.38184442181862299"/>
    <n v="35521"/>
    <n v="216340.898478419"/>
    <n v="-0.104168461150528"/>
    <n v="19.6655923423404"/>
    <n v="1.0170047081134399"/>
    <n v="212723.59582261497"/>
    <n v="-8.8935107313580453E-2"/>
  </r>
  <r>
    <d v="2019-06-04T00:00:00"/>
    <n v="3179"/>
    <x v="1"/>
    <d v="2019-06-01T00:00:00"/>
    <n v="1"/>
    <n v="0"/>
    <d v="2019-06-03T00:00:00"/>
    <d v="2019-06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32806171151414998"/>
    <n v="0.66666666666666596"/>
    <x v="0"/>
    <n v="0.49621480732616002"/>
    <n v="-0.16815309581200999"/>
    <n v="6406.4996712410602"/>
    <x v="1"/>
    <x v="4"/>
    <n v="2019"/>
    <n v="3.78001368676395"/>
    <n v="3.99370501277056"/>
    <n v="0.213691326006613"/>
    <n v="38700"/>
    <n v="204761.163355103"/>
    <n v="-5.3507038031927301E-2"/>
    <n v="19.6655923423404"/>
    <n v="1.0170047081134399"/>
    <n v="201337.47830424373"/>
    <n v="-3.7412201482236229E-2"/>
  </r>
  <r>
    <d v="2019-06-05T00:00:00"/>
    <n v="10430"/>
    <x v="2"/>
    <d v="2019-06-01T00:00:00"/>
    <n v="2"/>
    <n v="1"/>
    <d v="2019-06-04T00:00:00"/>
    <d v="2019-06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1"/>
    <n v="0"/>
    <n v="1"/>
    <n v="9690.25"/>
    <x v="3"/>
    <n v="30"/>
    <n v="193805"/>
    <n v="1.0763396197208499"/>
    <n v="0.66666666666666596"/>
    <x v="1"/>
    <n v="0.96913482552008401"/>
    <n v="0.10720479420076801"/>
    <n v="10762.176454037501"/>
    <x v="2"/>
    <x v="4"/>
    <n v="2019"/>
    <n v="4.7491485122840302"/>
    <n v="5.0700446324914203"/>
    <n v="0.32089612020738201"/>
    <n v="49130"/>
    <n v="206900.246951307"/>
    <n v="-6.3292563176055194E-2"/>
    <n v="19.6655923423404"/>
    <n v="1.0170047081134399"/>
    <n v="203440.79560370048"/>
    <n v="-4.7364126625177305E-2"/>
  </r>
  <r>
    <d v="2019-06-06T00:00:00"/>
    <n v="3029"/>
    <x v="3"/>
    <d v="2019-06-01T00:00:00"/>
    <n v="3"/>
    <n v="2"/>
    <d v="2019-06-05T00:00:00"/>
    <d v="2019-06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31258223472046598"/>
    <n v="0.66666666666666596"/>
    <x v="2"/>
    <n v="0.38695640178351698"/>
    <n v="-7.4374167063050597E-2"/>
    <n v="7827.7552355745102"/>
    <x v="3"/>
    <x v="4"/>
    <n v="2019"/>
    <n v="5.1361049140675501"/>
    <n v="5.3826268672118802"/>
    <n v="0.24652195314433101"/>
    <n v="52159"/>
    <n v="203107.221805921"/>
    <n v="-4.5799562040239702E-2"/>
    <n v="19.6655923423404"/>
    <n v="1.0170047081134399"/>
    <n v="199711.19129102994"/>
    <n v="-2.957366211101875E-2"/>
  </r>
  <r>
    <d v="2019-06-07T00:00:00"/>
    <n v="6336"/>
    <x v="4"/>
    <d v="2019-06-01T00:00:00"/>
    <n v="4"/>
    <n v="3"/>
    <d v="2019-06-06T00:00:00"/>
    <d v="2019-06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1"/>
    <n v="0"/>
    <n v="9690.25"/>
    <x v="3"/>
    <n v="30"/>
    <n v="193805"/>
    <n v="0.65385309976522799"/>
    <n v="0.66666666666666596"/>
    <x v="3"/>
    <n v="0.85632838659571797"/>
    <n v="-0.20247528683048999"/>
    <n v="7399.0306746555198"/>
    <x v="4"/>
    <x v="4"/>
    <n v="2019"/>
    <n v="5.9924333006632704"/>
    <n v="6.0364799669771099"/>
    <n v="4.4046666313840299E-2"/>
    <n v="58495"/>
    <n v="195229.540539151"/>
    <n v="-7.2967468714879502E-3"/>
    <n v="19.6655923423404"/>
    <n v="1.0170047081134399"/>
    <n v="191965.22787127033"/>
    <n v="9.5838821912237471E-3"/>
  </r>
  <r>
    <d v="2019-06-10T00:00:00"/>
    <n v="14780"/>
    <x v="5"/>
    <d v="2019-06-01T00:00:00"/>
    <n v="0"/>
    <n v="4"/>
    <d v="2019-06-07T00:00:00"/>
    <d v="2019-06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1.5252444467377"/>
    <n v="0.66666666666666596"/>
    <x v="4"/>
    <n v="1.65790883520114"/>
    <n v="-0.13266438846344"/>
    <n v="8914.8448251117898"/>
    <x v="24"/>
    <x v="4"/>
    <n v="2019"/>
    <n v="7.6503421358644097"/>
    <n v="7.5617244137148099"/>
    <n v="-8.8617722149599801E-2"/>
    <n v="73275"/>
    <n v="191560.06018734901"/>
    <n v="1.1719247793383399E-2"/>
    <n v="19.6655923423404"/>
    <n v="1.0170047081134399"/>
    <n v="188357.10263593195"/>
    <n v="2.8923238294857878E-2"/>
  </r>
  <r>
    <d v="2019-06-11T00:00:00"/>
    <n v="2680"/>
    <x v="6"/>
    <d v="2019-06-01T00:00:00"/>
    <n v="1"/>
    <n v="0"/>
    <d v="2019-06-10T00:00:00"/>
    <d v="2019-06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27656665204716002"/>
    <n v="0.66666666666666596"/>
    <x v="5"/>
    <n v="0.25835290223816099"/>
    <n v="1.8213749808999102E-2"/>
    <n v="10373.4077565323"/>
    <x v="6"/>
    <x v="4"/>
    <n v="2019"/>
    <n v="7.9086950381025698"/>
    <n v="7.83829106576197"/>
    <n v="-7.0403972340599794E-2"/>
    <n v="75955"/>
    <n v="192079.72904268801"/>
    <n v="8.98205638830229E-3"/>
    <n v="19.6655923423404"/>
    <n v="1.0170047081134399"/>
    <n v="188868.08242903804"/>
    <n v="2.6139501748882576E-2"/>
  </r>
  <r>
    <d v="2019-06-12T00:00:00"/>
    <n v="8881"/>
    <x v="7"/>
    <d v="2019-06-01T00:00:00"/>
    <n v="2"/>
    <n v="1"/>
    <d v="2019-06-11T00:00:00"/>
    <d v="2019-06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91648822269807195"/>
    <n v="0.66666666666666596"/>
    <x v="6"/>
    <n v="0.84196187395705202"/>
    <n v="7.4526348741019904E-2"/>
    <n v="10547.9835544821"/>
    <x v="7"/>
    <x v="4"/>
    <n v="2019"/>
    <n v="8.7506569120596307"/>
    <n v="8.7547792884600497"/>
    <n v="4.1223764004190101E-3"/>
    <n v="84836"/>
    <n v="193896.30024937601"/>
    <n v="-4.7087153937197502E-4"/>
    <n v="19.6655923423404"/>
    <n v="1.0170047081134399"/>
    <n v="190654.27986961606"/>
    <n v="1.6525829540982029E-2"/>
  </r>
  <r>
    <d v="2019-06-13T00:00:00"/>
    <n v="2586"/>
    <x v="8"/>
    <d v="2019-06-01T00:00:00"/>
    <n v="3"/>
    <n v="2"/>
    <d v="2019-06-12T00:00:00"/>
    <d v="2019-06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26686617992311801"/>
    <n v="0.66666666666666596"/>
    <x v="7"/>
    <n v="0.38695640178351698"/>
    <n v="-0.120090221860398"/>
    <n v="6682.9234200051797"/>
    <x v="8"/>
    <x v="4"/>
    <n v="2019"/>
    <n v="9.1376133138431399"/>
    <n v="9.0216454683831593"/>
    <n v="-0.115967845459978"/>
    <n v="87422"/>
    <n v="191345.369950288"/>
    <n v="1.28544006596571E-2"/>
    <n v="19.6655923423404"/>
    <n v="1.0170047081134399"/>
    <n v="188146.00210183644"/>
    <n v="3.0077694104286845E-2"/>
  </r>
  <r>
    <d v="2019-06-14T00:00:00"/>
    <n v="9234"/>
    <x v="9"/>
    <d v="2019-06-01T00:00:00"/>
    <n v="4"/>
    <n v="3"/>
    <d v="2019-06-13T00:00:00"/>
    <d v="2019-06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95291659141921004"/>
    <n v="0.66666666666666596"/>
    <x v="8"/>
    <n v="1.50906215346294"/>
    <n v="-0.556145562043737"/>
    <n v="6119.03226040763"/>
    <x v="9"/>
    <x v="4"/>
    <n v="2019"/>
    <n v="10.646675467306"/>
    <n v="9.9745620598023699"/>
    <n v="-0.67211340750371495"/>
    <n v="96656"/>
    <n v="181570.29449580199"/>
    <n v="6.7382748583252702E-2"/>
    <n v="19.6655923423404"/>
    <n v="1.0170047081134399"/>
    <n v="178534.36965166032"/>
    <n v="8.5533280668222744E-2"/>
  </r>
  <r>
    <d v="2019-06-17T00:00:00"/>
    <n v="34872"/>
    <x v="10"/>
    <d v="2019-06-01T00:00:00"/>
    <n v="0"/>
    <n v="4"/>
    <d v="2019-06-14T00:00:00"/>
    <d v="2019-06-18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9-06-17T00:00:00"/>
    <d v="2019-06-03T00:00:00"/>
    <d v="2019-06-05T00:00:00"/>
    <d v="2019-06-07T00:00:00"/>
    <d v="2019-06-05T00:00:00"/>
    <n v="1"/>
    <n v="0"/>
    <n v="0"/>
    <n v="0"/>
    <n v="0"/>
    <n v="9690.25"/>
    <x v="3"/>
    <n v="30"/>
    <n v="193805"/>
    <n v="3.5986687649957401"/>
    <n v="0.66666666666666596"/>
    <x v="9"/>
    <n v="2.6707352125529198"/>
    <n v="0.92793355244281595"/>
    <n v="13057.078753481601"/>
    <x v="26"/>
    <x v="4"/>
    <n v="2019"/>
    <n v="13.317410679859"/>
    <n v="13.573230824798101"/>
    <n v="0.25582014493909999"/>
    <n v="131528"/>
    <n v="197527.88760794199"/>
    <n v="-1.8847402526428799E-2"/>
    <n v="19.6655923423404"/>
    <n v="1.0170047081134399"/>
    <n v="194225.14569707328"/>
    <n v="-2.1631889916488012E-3"/>
  </r>
  <r>
    <d v="2019-06-18T00:00:00"/>
    <n v="2395"/>
    <x v="11"/>
    <d v="2019-06-01T00:00:00"/>
    <n v="1"/>
    <n v="0"/>
    <d v="2019-06-17T00:00:00"/>
    <d v="2019-06-1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24715564613916"/>
    <n v="0.66666666666666596"/>
    <x v="10"/>
    <n v="0.25835290223816099"/>
    <n v="-1.11972560990009E-2"/>
    <n v="9270.2655137668207"/>
    <x v="19"/>
    <x v="4"/>
    <n v="2019"/>
    <n v="13.5757635820971"/>
    <n v="13.8203864709372"/>
    <n v="0.244622888840099"/>
    <n v="133923"/>
    <n v="197297.18949526901"/>
    <n v="-1.7700148208916799E-2"/>
    <n v="19.6655923423404"/>
    <n v="1.0170047081134399"/>
    <n v="193998.30494517542"/>
    <n v="-9.9642594934035156E-4"/>
  </r>
  <r>
    <d v="2019-06-19T00:00:00"/>
    <n v="10071"/>
    <x v="12"/>
    <d v="2019-06-01T00:00:00"/>
    <n v="2"/>
    <n v="1"/>
    <d v="2019-06-18T00:00:00"/>
    <d v="2019-06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1.0392920719279599"/>
    <n v="0.66666666666666596"/>
    <x v="11"/>
    <n v="0.84196187395705202"/>
    <n v="0.197330197970915"/>
    <n v="11961.349214862001"/>
    <x v="11"/>
    <x v="4"/>
    <n v="2019"/>
    <n v="14.4177254560542"/>
    <n v="14.859678542865201"/>
    <n v="0.44195308681101497"/>
    <n v="143994"/>
    <n v="199745.79268955899"/>
    <n v="-2.9741766319919202E-2"/>
    <n v="19.6655923423404"/>
    <n v="1.0170047081134399"/>
    <n v="196405.96655652861"/>
    <n v="-1.3242808261530126E-2"/>
  </r>
  <r>
    <d v="2019-06-20T00:00:00"/>
    <n v="2857"/>
    <x v="13"/>
    <d v="2019-06-01T00:00:00"/>
    <n v="3"/>
    <n v="2"/>
    <d v="2019-06-19T00:00:00"/>
    <d v="2019-06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29483243466370801"/>
    <n v="0.66666666666666596"/>
    <x v="12"/>
    <n v="0.38695640178351698"/>
    <n v="-9.2123967119808595E-2"/>
    <n v="7383.2607157597804"/>
    <x v="12"/>
    <x v="4"/>
    <n v="2019"/>
    <n v="14.8046818578377"/>
    <n v="15.154510977528901"/>
    <n v="0.349829119691206"/>
    <n v="146851"/>
    <n v="198384.539985579"/>
    <n v="-2.3084157595710499E-2"/>
    <n v="19.6655923423404"/>
    <n v="1.0170047081134399"/>
    <n v="195067.47451895964"/>
    <n v="-6.4719888442341666E-3"/>
  </r>
  <r>
    <d v="2019-06-21T00:00:00"/>
    <n v="6702"/>
    <x v="14"/>
    <d v="2019-06-01T00:00:00"/>
    <n v="4"/>
    <n v="3"/>
    <d v="2019-06-20T00:00:00"/>
    <d v="2019-06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69162302314181701"/>
    <n v="0.66666666666666596"/>
    <x v="13"/>
    <n v="0.74596264361641595"/>
    <n v="-5.43396204745989E-2"/>
    <n v="8984.3641063697105"/>
    <x v="13"/>
    <x v="4"/>
    <n v="2019"/>
    <n v="15.5506445014541"/>
    <n v="15.8461340006707"/>
    <n v="0.295489499216607"/>
    <n v="153553"/>
    <n v="197487.63465802401"/>
    <n v="-1.8647418935375502E-2"/>
    <n v="19.6655923423404"/>
    <n v="1.0170047081134399"/>
    <n v="194185.56579189119"/>
    <n v="-1.9598047380052774E-3"/>
  </r>
  <r>
    <d v="2019-06-24T00:00:00"/>
    <n v="14867"/>
    <x v="15"/>
    <d v="2019-06-01T00:00:00"/>
    <n v="0"/>
    <n v="4"/>
    <d v="2019-06-21T00:00:00"/>
    <d v="2019-06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1.5342225432780301"/>
    <n v="0.66666666666666596"/>
    <x v="14"/>
    <n v="1.65790883520114"/>
    <n v="-0.123686291923102"/>
    <n v="8967.3205693462096"/>
    <x v="28"/>
    <x v="4"/>
    <n v="2019"/>
    <n v="17.208553336655299"/>
    <n v="17.3803565439488"/>
    <n v="0.17180320729350301"/>
    <n v="168420"/>
    <n v="195739.87040648499"/>
    <n v="-9.8849069556815605E-3"/>
    <n v="19.6655923423404"/>
    <n v="1.0170047081134399"/>
    <n v="192467.02482782604"/>
    <n v="6.9517112002477344E-3"/>
  </r>
  <r>
    <d v="2019-06-25T00:00:00"/>
    <n v="2195"/>
    <x v="16"/>
    <d v="2019-06-01T00:00:00"/>
    <n v="1"/>
    <n v="0"/>
    <d v="2019-06-24T00:00:00"/>
    <d v="2019-06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22651634374758101"/>
    <n v="0.66666666666666596"/>
    <x v="15"/>
    <n v="0.25835290223816099"/>
    <n v="-3.1836558490580098E-2"/>
    <n v="8496.1306065629105"/>
    <x v="15"/>
    <x v="4"/>
    <n v="2019"/>
    <n v="17.466906238893401"/>
    <n v="17.606872887696301"/>
    <n v="0.139966648802925"/>
    <n v="170615"/>
    <n v="195358.00749888"/>
    <n v="-7.9495461627789796E-3"/>
    <n v="19.6655923423404"/>
    <n v="1.0170047081134399"/>
    <n v="192091.54681424622"/>
    <n v="8.9199822385246375E-3"/>
  </r>
  <r>
    <d v="2019-06-26T00:00:00"/>
    <n v="9679"/>
    <x v="17"/>
    <d v="2019-06-01T00:00:00"/>
    <n v="2"/>
    <n v="1"/>
    <d v="2019-06-25T00:00:00"/>
    <d v="2019-06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99883903924047301"/>
    <n v="0.66666666666666596"/>
    <x v="16"/>
    <n v="0.84196187395705202"/>
    <n v="0.15687716528341999"/>
    <n v="11495.7699385016"/>
    <x v="16"/>
    <x v="4"/>
    <n v="2019"/>
    <n v="18.308868112850501"/>
    <n v="18.605711926936799"/>
    <n v="0.29684381408634403"/>
    <n v="180294"/>
    <n v="196947.18306857601"/>
    <n v="-1.59544453473228E-2"/>
    <n v="19.6655923423404"/>
    <n v="1.0170047081134399"/>
    <n v="193654.15075994801"/>
    <n v="7.7896207987282473E-4"/>
  </r>
  <r>
    <d v="2019-06-27T00:00:00"/>
    <n v="3279"/>
    <x v="18"/>
    <d v="2019-06-01T00:00:00"/>
    <n v="3"/>
    <n v="2"/>
    <d v="2019-06-26T00:00:00"/>
    <d v="2019-06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33838136270994001"/>
    <n v="0.66666666666666596"/>
    <x v="17"/>
    <n v="0.38695640178351698"/>
    <n v="-4.8575039073576597E-2"/>
    <n v="8473.8228515842893"/>
    <x v="17"/>
    <x v="4"/>
    <n v="2019"/>
    <n v="18.695824514634001"/>
    <n v="18.944093289646801"/>
    <n v="0.24826877501276801"/>
    <n v="183573"/>
    <n v="196378.60834253"/>
    <n v="-1.31053395492118E-2"/>
    <n v="19.6655923423404"/>
    <n v="1.0170047081134399"/>
    <n v="193095.08282101905"/>
    <n v="3.6765160904639327E-3"/>
  </r>
  <r>
    <d v="2019-06-28T00:00:00"/>
    <n v="10232"/>
    <x v="19"/>
    <d v="2019-06-01T00:00:00"/>
    <n v="4"/>
    <n v="3"/>
    <d v="2019-06-27T00:00:00"/>
    <d v="2019-07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1.0559067103531901"/>
    <n v="0.66666666666666596"/>
    <x v="18"/>
    <n v="0.96976782770640302"/>
    <n v="8.6138882646786097E-2"/>
    <n v="10550.9790154615"/>
    <x v="18"/>
    <x v="4"/>
    <n v="2019"/>
    <n v="19.6655923423404"/>
    <n v="20"/>
    <n v="0.33440765765955399"/>
    <n v="193805"/>
    <n v="197100.59745592601"/>
    <n v="-1.67203828829777E-2"/>
    <n v="19.6655923423404"/>
    <n v="1.0170047081134399"/>
    <n v="193805.00000000195"/>
    <n v="-1.0103029524088925E-14"/>
  </r>
  <r>
    <d v="2019-07-01T00:00:00"/>
    <n v="32248"/>
    <x v="0"/>
    <d v="2019-07-01T00:00:00"/>
    <n v="0"/>
    <n v="4"/>
    <d v="2019-06-28T00:00:00"/>
    <d v="2019-07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1"/>
    <n v="0"/>
    <n v="0"/>
    <n v="0"/>
    <n v="9585.5454545454504"/>
    <x v="2"/>
    <n v="31"/>
    <n v="210882"/>
    <n v="3.3642321298166702"/>
    <n v="0.70967741935483797"/>
    <x v="21"/>
    <n v="3.3339928355819701"/>
    <n v="3.0239294234701401E-2"/>
    <n v="9672.4862920621308"/>
    <x v="0"/>
    <x v="5"/>
    <n v="2019"/>
    <n v="3.3339928355819701"/>
    <n v="3.3642321298166702"/>
    <n v="3.02392942347013E-2"/>
    <n v="32248"/>
    <n v="212794.69842536599"/>
    <n v="-8.9884684135481605E-3"/>
    <n v="22.506630576824001"/>
    <n v="0.977489719081018"/>
    <n v="217695.07573483739"/>
    <n v="-3.1296416383510772E-2"/>
  </r>
  <r>
    <d v="2019-07-02T00:00:00"/>
    <n v="6302"/>
    <x v="1"/>
    <d v="2019-07-01T00:00:00"/>
    <n v="1"/>
    <n v="0"/>
    <d v="2019-07-01T00:00:00"/>
    <d v="2019-07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65744824119649803"/>
    <n v="0.70967741935483797"/>
    <x v="19"/>
    <n v="0.54640876347033995"/>
    <n v="0.11103947772615699"/>
    <n v="11533.4899828012"/>
    <x v="21"/>
    <x v="5"/>
    <n v="2019"/>
    <n v="3.88040159905231"/>
    <n v="4.0216803710131703"/>
    <n v="0.141278771960859"/>
    <n v="38550"/>
    <n v="218559.852208886"/>
    <n v="-3.5129288985555597E-2"/>
    <n v="22.506630576824001"/>
    <n v="0.977489719081018"/>
    <n v="223592.9932995761"/>
    <n v="-5.6848799740989886E-2"/>
  </r>
  <r>
    <d v="2019-07-03T00:00:00"/>
    <n v="12808"/>
    <x v="2"/>
    <d v="2019-07-01T00:00:00"/>
    <n v="2"/>
    <n v="1"/>
    <d v="2019-07-02T00:00:00"/>
    <d v="2019-07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1"/>
    <n v="0"/>
    <n v="1"/>
    <n v="9585.5454545454504"/>
    <x v="2"/>
    <n v="31"/>
    <n v="210882"/>
    <n v="1.3361785263796799"/>
    <n v="0.70967741935483797"/>
    <x v="20"/>
    <n v="1.01932878166426"/>
    <n v="0.31684974471541699"/>
    <n v="12565.1313201303"/>
    <x v="22"/>
    <x v="5"/>
    <n v="2019"/>
    <n v="4.8997303807165702"/>
    <n v="5.35785889739285"/>
    <n v="0.45812851667627602"/>
    <n v="51358"/>
    <n v="230599.62736863"/>
    <n v="-8.5505894322674594E-2"/>
    <n v="22.506630576824001"/>
    <n v="0.977489719081018"/>
    <n v="235910.02837904808"/>
    <n v="-0.10609141354022611"/>
  </r>
  <r>
    <d v="2019-07-05T00:00:00"/>
    <n v="6881"/>
    <x v="3"/>
    <d v="2019-07-01T00:00:00"/>
    <n v="4"/>
    <n v="2"/>
    <d v="2019-07-03T00:00:00"/>
    <d v="2019-07-08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1"/>
    <n v="0"/>
    <n v="9585.5454545454504"/>
    <x v="2"/>
    <n v="31"/>
    <n v="210882"/>
    <n v="0.71785168957046996"/>
    <n v="0.70967741935483797"/>
    <x v="0"/>
    <n v="1.0351258422852501"/>
    <n v="-0.31727415271478299"/>
    <n v="6647.5009307165701"/>
    <x v="2"/>
    <x v="5"/>
    <n v="2019"/>
    <n v="5.9348562230018302"/>
    <n v="6.0757105869633197"/>
    <n v="0.14085436396149201"/>
    <n v="58239"/>
    <n v="215886.94853873699"/>
    <n v="-2.3183191816892101E-2"/>
    <n v="22.506630576824001"/>
    <n v="0.977489719081018"/>
    <n v="220858.53623269015"/>
    <n v="-4.5171612575477527E-2"/>
  </r>
  <r>
    <d v="2019-07-08T00:00:00"/>
    <n v="15117"/>
    <x v="4"/>
    <d v="2019-07-01T00:00:00"/>
    <n v="0"/>
    <n v="4"/>
    <d v="2019-07-05T00:00:00"/>
    <d v="2019-07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1.5770620536603399"/>
    <n v="0.70967741935483797"/>
    <x v="1"/>
    <n v="1.70810279134531"/>
    <n v="-0.13104073768497801"/>
    <n v="8850.1699526488592"/>
    <x v="5"/>
    <x v="5"/>
    <n v="2019"/>
    <n v="7.6429590143471504"/>
    <n v="7.6527726406236596"/>
    <n v="9.8136262765144908E-3"/>
    <n v="73356"/>
    <n v="211152.77433394"/>
    <n v="-1.2823621891522299E-3"/>
    <n v="22.506630576824001"/>
    <n v="0.977489719081018"/>
    <n v="216015.34032752251"/>
    <n v="-2.3763776775016732E-2"/>
  </r>
  <r>
    <d v="2019-07-09T00:00:00"/>
    <n v="1924"/>
    <x v="5"/>
    <d v="2019-07-01T00:00:00"/>
    <n v="1"/>
    <n v="0"/>
    <d v="2019-07-08T00:00:00"/>
    <d v="2019-07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00718885443043"/>
    <n v="0.70967741935483797"/>
    <x v="2"/>
    <n v="0.30854685838234103"/>
    <n v="-0.107827972939297"/>
    <n v="6235.6817051620701"/>
    <x v="23"/>
    <x v="5"/>
    <n v="2019"/>
    <n v="7.9515058727294896"/>
    <n v="7.8534915260667102"/>
    <n v="-9.80143466627829E-2"/>
    <n v="75280"/>
    <n v="208282.56012235"/>
    <n v="1.2480353017185E-2"/>
    <n v="22.506630576824001"/>
    <n v="0.977489719081018"/>
    <n v="213079.02892131277"/>
    <n v="-1.0310864154182475E-2"/>
  </r>
  <r>
    <d v="2019-07-10T00:00:00"/>
    <n v="8934"/>
    <x v="6"/>
    <d v="2019-07-01T00:00:00"/>
    <n v="2"/>
    <n v="1"/>
    <d v="2019-07-09T00:00:00"/>
    <d v="2019-07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932028338122741"/>
    <n v="0.70967741935483797"/>
    <x v="3"/>
    <n v="0.89215583010123201"/>
    <n v="3.9872508021509101E-2"/>
    <n v="10013.9456567652"/>
    <x v="24"/>
    <x v="5"/>
    <n v="2019"/>
    <n v="8.8436617028307207"/>
    <n v="8.7855198641894496"/>
    <n v="-5.81418386412728E-2"/>
    <n v="84214"/>
    <n v="209495.57573046599"/>
    <n v="6.6179167015789596E-3"/>
    <n v="22.506630576824001"/>
    <n v="0.977489719081018"/>
    <n v="214319.97865657634"/>
    <n v="-1.604133538145458E-2"/>
  </r>
  <r>
    <d v="2019-07-11T00:00:00"/>
    <n v="2802"/>
    <x v="7"/>
    <d v="2019-07-01T00:00:00"/>
    <n v="3"/>
    <n v="2"/>
    <d v="2019-07-10T00:00:00"/>
    <d v="2019-07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9231513358181299"/>
    <n v="0.70967741935483797"/>
    <x v="4"/>
    <n v="0.43715035792769602"/>
    <n v="-0.144835224345883"/>
    <n v="6409.69393982159"/>
    <x v="6"/>
    <x v="5"/>
    <n v="2019"/>
    <n v="9.2808120607584197"/>
    <n v="9.0778349977712605"/>
    <n v="-0.20297706298715701"/>
    <n v="87016"/>
    <n v="206269.881069389"/>
    <n v="2.23596334409021E-2"/>
    <n v="22.506630576824001"/>
    <n v="0.977489719081018"/>
    <n v="211020.00056155436"/>
    <n v="-6.5396910808035447E-4"/>
  </r>
  <r>
    <d v="2019-07-12T00:00:00"/>
    <n v="7633"/>
    <x v="8"/>
    <d v="2019-07-01T00:00:00"/>
    <n v="4"/>
    <n v="3"/>
    <d v="2019-07-11T00:00:00"/>
    <d v="2019-07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79630314583511097"/>
    <n v="0.70967741935483797"/>
    <x v="5"/>
    <n v="0.79615659976059605"/>
    <n v="1.4654607451526901E-4"/>
    <n v="9587.3098361493594"/>
    <x v="7"/>
    <x v="5"/>
    <n v="2019"/>
    <n v="10.076968660519"/>
    <n v="9.8741381436063698"/>
    <n v="-0.20283051691264101"/>
    <n v="94649"/>
    <n v="206637.34007214301"/>
    <n v="2.0541591981268498E-2"/>
    <n v="22.506630576824001"/>
    <n v="0.977489719081018"/>
    <n v="211395.92165369561"/>
    <n v="-2.4310859437368659E-3"/>
  </r>
  <r>
    <d v="2019-07-15T00:00:00"/>
    <n v="19295"/>
    <x v="9"/>
    <d v="2019-07-01T00:00:00"/>
    <n v="0"/>
    <n v="4"/>
    <d v="2019-07-12T00:00:00"/>
    <d v="2019-07-1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1"/>
    <n v="0"/>
    <n v="0"/>
    <n v="0"/>
    <n v="0"/>
    <n v="9585.5454545454504"/>
    <x v="2"/>
    <n v="31"/>
    <n v="210882"/>
    <n v="2.0129266604072402"/>
    <n v="0.70967741935483797"/>
    <x v="6"/>
    <n v="1.81329853599361"/>
    <n v="0.19962812441362901"/>
    <n v="10640.829194419999"/>
    <x v="10"/>
    <x v="5"/>
    <n v="2019"/>
    <n v="11.8902671965126"/>
    <n v="11.887064804013599"/>
    <n v="-3.2023924990109902E-3"/>
    <n v="113944"/>
    <n v="210825.20338443"/>
    <n v="2.69401450384343E-4"/>
    <n v="22.506630576824001"/>
    <n v="0.977489719081018"/>
    <n v="215680.22585714507"/>
    <n v="-2.2246943770928507E-2"/>
  </r>
  <r>
    <d v="2019-07-16T00:00:00"/>
    <n v="11511"/>
    <x v="10"/>
    <d v="2019-07-01T00:00:00"/>
    <n v="1"/>
    <n v="0"/>
    <d v="2019-07-15T00:00:00"/>
    <d v="2019-07-17T00:00:00"/>
    <n v="0"/>
    <n v="0"/>
    <n v="0"/>
    <n v="0"/>
    <n v="0"/>
    <n v="1"/>
    <n v="0"/>
    <n v="0"/>
    <n v="0"/>
    <n v="1"/>
    <n v="0"/>
    <n v="1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1.20087062907218"/>
    <n v="0.70967741935483797"/>
    <x v="7"/>
    <n v="1.2161774910858301"/>
    <n v="-1.5306862013652099E-2"/>
    <n v="9464.9013687325205"/>
    <x v="25"/>
    <x v="5"/>
    <n v="2019"/>
    <n v="13.106444687598399"/>
    <n v="13.0879354330858"/>
    <n v="-1.8509254512665E-2"/>
    <n v="125455"/>
    <n v="210584.18707642099"/>
    <n v="1.4142226333020401E-3"/>
    <n v="22.506630576824001"/>
    <n v="0.977489719081018"/>
    <n v="215433.65926590181"/>
    <n v="-2.1127892834442608E-2"/>
  </r>
  <r>
    <d v="2019-07-17T00:00:00"/>
    <n v="8569"/>
    <x v="11"/>
    <d v="2019-07-01T00:00:00"/>
    <n v="2"/>
    <n v="1"/>
    <d v="2019-07-16T00:00:00"/>
    <d v="2019-07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89395017118578102"/>
    <n v="0.70967741935483797"/>
    <x v="8"/>
    <n v="0.89215583010123201"/>
    <n v="1.7943410845491399E-3"/>
    <n v="9604.8243040990692"/>
    <x v="26"/>
    <x v="5"/>
    <n v="2019"/>
    <n v="13.9986005176997"/>
    <n v="13.981885604271501"/>
    <n v="-1.6714913428115701E-2"/>
    <n v="134024"/>
    <n v="210630.19808815201"/>
    <n v="1.19546918786195E-3"/>
    <n v="22.506630576824001"/>
    <n v="0.977489719081018"/>
    <n v="215480.72984969628"/>
    <n v="-2.1341722078368708E-2"/>
  </r>
  <r>
    <d v="2019-07-18T00:00:00"/>
    <n v="2293"/>
    <x v="12"/>
    <d v="2019-07-01T00:00:00"/>
    <n v="3"/>
    <n v="2"/>
    <d v="2019-07-17T00:00:00"/>
    <d v="2019-07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39214347360135"/>
    <n v="0.70967741935483797"/>
    <x v="9"/>
    <n v="0.43715035792769602"/>
    <n v="-0.19793601056756099"/>
    <n v="5245.3348336941199"/>
    <x v="19"/>
    <x v="5"/>
    <n v="2019"/>
    <n v="14.435750875627299"/>
    <n v="14.2210999516317"/>
    <n v="-0.21465092399567501"/>
    <n v="136317"/>
    <n v="207746.311628536"/>
    <n v="1.5093834142628699E-2"/>
    <n v="22.506630576824001"/>
    <n v="0.977489719081018"/>
    <n v="212530.4313418754"/>
    <n v="-7.7562132230548642E-3"/>
  </r>
  <r>
    <d v="2019-07-19T00:00:00"/>
    <n v="8298"/>
    <x v="13"/>
    <d v="2019-07-01T00:00:00"/>
    <n v="4"/>
    <n v="3"/>
    <d v="2019-07-18T00:00:00"/>
    <d v="2019-07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865678436281901"/>
    <n v="0.70967741935483797"/>
    <x v="10"/>
    <n v="0.79615659976059605"/>
    <n v="6.9521836521305294E-2"/>
    <n v="10422.572647761999"/>
    <x v="11"/>
    <x v="5"/>
    <n v="2019"/>
    <n v="15.231907475387899"/>
    <n v="15.086778387913601"/>
    <n v="-0.14512908747436901"/>
    <n v="144615"/>
    <n v="208872.723599508"/>
    <n v="9.6196208191563493E-3"/>
    <n v="22.506630576824001"/>
    <n v="0.977489719081018"/>
    <n v="213682.78307405647"/>
    <n v="-1.3107200466805025E-2"/>
  </r>
  <r>
    <d v="2019-07-22T00:00:00"/>
    <n v="14951"/>
    <x v="14"/>
    <d v="2019-07-01T00:00:00"/>
    <n v="0"/>
    <n v="4"/>
    <d v="2019-07-19T00:00:00"/>
    <d v="2019-07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1.5597443119848999"/>
    <n v="0.70967741935483797"/>
    <x v="11"/>
    <n v="1.7081027913453199"/>
    <n v="-0.14835847936041799"/>
    <n v="8752.9861058446204"/>
    <x v="14"/>
    <x v="5"/>
    <n v="2019"/>
    <n v="16.940010266733299"/>
    <n v="16.646522699898501"/>
    <n v="-0.29348756683479099"/>
    <n v="159566"/>
    <n v="207228.44583475799"/>
    <n v="1.7630562978572201E-2"/>
    <n v="22.506630576824001"/>
    <n v="0.977489719081018"/>
    <n v="212000.63979146871"/>
    <n v="-5.2765868658181114E-3"/>
  </r>
  <r>
    <d v="2019-07-23T00:00:00"/>
    <n v="2075"/>
    <x v="15"/>
    <d v="2019-07-01T00:00:00"/>
    <n v="1"/>
    <n v="0"/>
    <d v="2019-07-22T00:00:00"/>
    <d v="2019-07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16471770942991"/>
    <n v="0.70967741935483797"/>
    <x v="12"/>
    <n v="0.30854685838234103"/>
    <n v="-9.2075087439349196E-2"/>
    <n v="6725.0725250578498"/>
    <x v="27"/>
    <x v="5"/>
    <n v="2019"/>
    <n v="17.2485571251156"/>
    <n v="16.8629944708415"/>
    <n v="-0.38556265427413899"/>
    <n v="161641"/>
    <n v="206168.085492899"/>
    <n v="2.2864423927839699E-2"/>
    <n v="22.506630576824001"/>
    <n v="0.977489719081018"/>
    <n v="210915.86076908075"/>
    <n v="-1.6054159681155866E-4"/>
  </r>
  <r>
    <d v="2019-07-24T00:00:00"/>
    <n v="7780"/>
    <x v="16"/>
    <d v="2019-07-01T00:00:00"/>
    <n v="2"/>
    <n v="1"/>
    <d v="2019-07-23T00:00:00"/>
    <d v="2019-07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811638736354928"/>
    <n v="0.70967741935483797"/>
    <x v="13"/>
    <n v="0.89215583010123201"/>
    <n v="-8.05170937463041E-2"/>
    <n v="8720.4496540892505"/>
    <x v="28"/>
    <x v="5"/>
    <n v="2019"/>
    <n v="18.140712955216799"/>
    <n v="17.674633207196401"/>
    <n v="-0.46607974802044"/>
    <n v="169421"/>
    <n v="205463.92025502599"/>
    <n v="2.6369981348788301E-2"/>
    <n v="22.506630576824001"/>
    <n v="0.977489719081018"/>
    <n v="210195.47954754235"/>
    <n v="3.2661047418118816E-3"/>
  </r>
  <r>
    <d v="2019-07-25T00:00:00"/>
    <n v="2512"/>
    <x v="17"/>
    <d v="2019-07-01T00:00:00"/>
    <n v="3"/>
    <n v="2"/>
    <d v="2019-07-24T00:00:00"/>
    <d v="2019-07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6206124752231102"/>
    <n v="0.70967741935483797"/>
    <x v="14"/>
    <n v="0.43715035792769602"/>
    <n v="-0.175089110405385"/>
    <n v="5746.3066298472004"/>
    <x v="15"/>
    <x v="5"/>
    <n v="2019"/>
    <n v="18.577863313144501"/>
    <n v="17.936694454718701"/>
    <n v="-0.64116885842582805"/>
    <n v="171933"/>
    <n v="203603.930992629"/>
    <n v="3.5746210654614197E-2"/>
    <n v="22.506630576824001"/>
    <n v="0.977489719081018"/>
    <n v="208292.65722001455"/>
    <n v="1.2431272492003265E-2"/>
  </r>
  <r>
    <d v="2019-07-26T00:00:00"/>
    <n v="8062"/>
    <x v="18"/>
    <d v="2019-07-01T00:00:00"/>
    <n v="4"/>
    <n v="3"/>
    <d v="2019-07-25T00:00:00"/>
    <d v="2019-07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84105803245416799"/>
    <n v="0.70967741935483797"/>
    <x v="15"/>
    <n v="0.79615659976059605"/>
    <n v="4.4901432693572399E-2"/>
    <n v="10126.1485522122"/>
    <x v="16"/>
    <x v="5"/>
    <n v="2019"/>
    <n v="19.374019912905101"/>
    <n v="18.777752487172901"/>
    <n v="-0.59626742573225699"/>
    <n v="179995"/>
    <n v="204391.75854063599"/>
    <n v="3.1753929344822497E-2"/>
    <n v="22.506630576824001"/>
    <n v="0.977489719081018"/>
    <n v="209098.62738279771"/>
    <n v="8.5288585560030494E-3"/>
  </r>
  <r>
    <d v="2019-07-29T00:00:00"/>
    <n v="18189"/>
    <x v="19"/>
    <d v="2019-07-01T00:00:00"/>
    <n v="0"/>
    <n v="4"/>
    <d v="2019-07-26T00:00:00"/>
    <d v="2019-07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1.897544598401"/>
    <n v="0.70967741935483797"/>
    <x v="16"/>
    <n v="1.7081027913453199"/>
    <n v="0.18944180705568101"/>
    <n v="10648.6565633875"/>
    <x v="20"/>
    <x v="5"/>
    <n v="2019"/>
    <n v="21.082122704250398"/>
    <n v="20.675297085573899"/>
    <n v="-0.40682561867657402"/>
    <n v="198184"/>
    <n v="206812.57106623999"/>
    <n v="1.9676893492400298E-2"/>
    <n v="22.506630576824001"/>
    <n v="0.977489719081018"/>
    <n v="211575.18798323002"/>
    <n v="-3.2763198267131699E-3"/>
  </r>
  <r>
    <d v="2019-07-30T00:00:00"/>
    <n v="2316"/>
    <x v="20"/>
    <d v="2019-07-01T00:00:00"/>
    <n v="1"/>
    <n v="0"/>
    <d v="2019-07-29T00:00:00"/>
    <d v="2019-07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4161379349588799"/>
    <n v="0.70967741935483797"/>
    <x v="17"/>
    <n v="0.30854685838234103"/>
    <n v="-6.6933064886452398E-2"/>
    <n v="7506.1532376067398"/>
    <x v="29"/>
    <x v="5"/>
    <n v="2019"/>
    <n v="21.390669562632802"/>
    <n v="20.9169108790698"/>
    <n v="-0.47375868356302597"/>
    <n v="200500"/>
    <n v="206211.403859257"/>
    <n v="2.2649553096154702E-2"/>
    <n v="22.506630576824001"/>
    <n v="0.977489719081018"/>
    <n v="210960.17669948091"/>
    <n v="-3.7057562571285452E-4"/>
  </r>
  <r>
    <d v="2019-07-31T00:00:00"/>
    <n v="10382"/>
    <x v="21"/>
    <d v="2019-07-01T00:00:00"/>
    <n v="2"/>
    <n v="1"/>
    <d v="2019-07-30T00:00:00"/>
    <d v="2019-08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1.0830891209301801"/>
    <n v="0.70967741935483797"/>
    <x v="18"/>
    <n v="1.11596101419121"/>
    <n v="-3.2871893261031203E-2"/>
    <n v="9303.1923767733297"/>
    <x v="30"/>
    <x v="5"/>
    <n v="2019"/>
    <n v="22.506630576824001"/>
    <n v="22"/>
    <n v="-0.50663057682405799"/>
    <n v="210882"/>
    <n v="206134.98693924301"/>
    <n v="2.3028662582911599E-2"/>
    <n v="22.506630576824001"/>
    <n v="0.977489719081018"/>
    <n v="210882.00000000055"/>
    <n v="-2.6645352591003757E-15"/>
  </r>
  <r>
    <d v="2019-08-01T00:00:00"/>
    <n v="17821"/>
    <x v="0"/>
    <d v="2019-08-01T00:00:00"/>
    <n v="3"/>
    <n v="2"/>
    <d v="2019-07-31T00:00:00"/>
    <d v="2019-08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2.02628586785743"/>
    <n v="0.70967741935483797"/>
    <x v="21"/>
    <n v="2.0630404021643498"/>
    <n v="-3.6754534306911099E-2"/>
    <n v="8638.2215206759192"/>
    <x v="0"/>
    <x v="6"/>
    <n v="2019"/>
    <n v="2.0630404021643498"/>
    <n v="2.02628586785743"/>
    <n v="-3.67545343069113E-2"/>
    <n v="17821"/>
    <n v="190040.87345486999"/>
    <n v="1.8138869194096002E-2"/>
    <n v="21.139678913065801"/>
    <n v="1.04069697985821"/>
    <n v="182609.22932702515"/>
    <n v="5.9574046246548829E-2"/>
  </r>
  <r>
    <d v="2019-08-02T00:00:00"/>
    <n v="11441"/>
    <x v="1"/>
    <d v="2019-08-01T00:00:00"/>
    <n v="4"/>
    <n v="3"/>
    <d v="2019-08-01T00:00:00"/>
    <d v="2019-08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1"/>
    <n v="1"/>
    <n v="8794.9090909090901"/>
    <x v="2"/>
    <n v="31"/>
    <n v="193488"/>
    <n v="1.3008662035888501"/>
    <n v="0.70967741935483797"/>
    <x v="19"/>
    <n v="1.1443842478278901"/>
    <n v="0.156481955760955"/>
    <n v="9997.5161504674797"/>
    <x v="21"/>
    <x v="6"/>
    <n v="2019"/>
    <n v="3.2074246499922401"/>
    <n v="3.3271520714462901"/>
    <n v="0.119727421454043"/>
    <n v="29262"/>
    <n v="200710.56073025899"/>
    <n v="-3.5984956167632601E-2"/>
    <n v="21.139678913065801"/>
    <n v="1.04069697985821"/>
    <n v="192861.67310450514"/>
    <n v="3.2475446542221675E-3"/>
  </r>
  <r>
    <d v="2019-08-05T00:00:00"/>
    <n v="14858"/>
    <x v="2"/>
    <d v="2019-08-01T00:00:00"/>
    <n v="0"/>
    <n v="4"/>
    <d v="2019-08-02T00:00:00"/>
    <d v="2019-08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1"/>
    <n v="0"/>
    <n v="0"/>
    <n v="0"/>
    <n v="8794.9090909090901"/>
    <x v="2"/>
    <n v="31"/>
    <n v="193488"/>
    <n v="1.6893864218969601"/>
    <n v="0.70967741935483797"/>
    <x v="20"/>
    <n v="1.7081027913453199"/>
    <n v="-1.8716369448354399E-2"/>
    <n v="8698.5397338398307"/>
    <x v="2"/>
    <x v="6"/>
    <n v="2019"/>
    <n v="4.9155274413375603"/>
    <n v="5.0165384933432504"/>
    <n v="0.101011052005688"/>
    <n v="44120"/>
    <n v="197464.05885914"/>
    <n v="-2.0135607877767601E-2"/>
    <n v="21.139678913065801"/>
    <n v="1.04069697985821"/>
    <n v="189742.12732513549"/>
    <n v="1.9741913552206114E-2"/>
  </r>
  <r>
    <d v="2019-08-06T00:00:00"/>
    <n v="2474"/>
    <x v="3"/>
    <d v="2019-08-01T00:00:00"/>
    <n v="1"/>
    <n v="0"/>
    <d v="2019-08-05T00:00:00"/>
    <d v="2019-08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81299098652112"/>
    <n v="0.70967741935483797"/>
    <x v="0"/>
    <n v="0.30854685838234103"/>
    <n v="-2.7247759730228301E-2"/>
    <n v="8018.2310491533099"/>
    <x v="3"/>
    <x v="6"/>
    <n v="2019"/>
    <n v="5.2240742997199003"/>
    <n v="5.2978375919953598"/>
    <n v="7.3763292275460302E-2"/>
    <n v="46594"/>
    <n v="196220.026973"/>
    <n v="-1.39232830366319E-2"/>
    <n v="21.139678913065801"/>
    <n v="1.04069697985821"/>
    <n v="188546.74393283529"/>
    <n v="2.6207061252274455E-2"/>
  </r>
  <r>
    <d v="2019-08-07T00:00:00"/>
    <n v="10443"/>
    <x v="4"/>
    <d v="2019-08-01T00:00:00"/>
    <n v="2"/>
    <n v="1"/>
    <d v="2019-08-06T00:00:00"/>
    <d v="2019-08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1"/>
    <n v="0"/>
    <n v="0"/>
    <n v="8794.9090909090901"/>
    <x v="2"/>
    <n v="31"/>
    <n v="193488"/>
    <n v="1.1873914661374301"/>
    <n v="0.70967741935483797"/>
    <x v="1"/>
    <n v="1.01932878166426"/>
    <n v="0.16806268447316999"/>
    <n v="10244.9770749626"/>
    <x v="4"/>
    <x v="6"/>
    <n v="2019"/>
    <n v="6.2434030813841703"/>
    <n v="6.4852290581328003"/>
    <n v="0.24182597674862999"/>
    <n v="57037"/>
    <n v="200982.37830285999"/>
    <n v="-3.72887333016199E-2"/>
    <n v="21.139678913065801"/>
    <n v="1.04069697985821"/>
    <n v="193122.86111394662"/>
    <n v="1.890707728475105E-3"/>
  </r>
  <r>
    <d v="2019-08-08T00:00:00"/>
    <n v="2718"/>
    <x v="5"/>
    <d v="2019-08-01T00:00:00"/>
    <n v="3"/>
    <n v="2"/>
    <d v="2019-08-07T00:00:00"/>
    <d v="2019-08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30904242123542502"/>
    <n v="0.70967741935483797"/>
    <x v="2"/>
    <n v="0.43715035792769602"/>
    <n v="-0.128107936692271"/>
    <n v="6217.5403741738401"/>
    <x v="5"/>
    <x v="6"/>
    <n v="2019"/>
    <n v="6.6805534393118702"/>
    <n v="6.7942714793682297"/>
    <n v="0.11371804005636001"/>
    <n v="59755"/>
    <n v="196781.60079734499"/>
    <n v="-1.6737341214827901E-2"/>
    <n v="21.139678913065801"/>
    <n v="1.04069697985821"/>
    <n v="189086.35712977254"/>
    <n v="2.3278479405082431E-2"/>
  </r>
  <r>
    <d v="2019-08-09T00:00:00"/>
    <n v="7827"/>
    <x v="6"/>
    <d v="2019-08-01T00:00:00"/>
    <n v="4"/>
    <n v="3"/>
    <d v="2019-08-08T00:00:00"/>
    <d v="2019-08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88994666335896799"/>
    <n v="0.70967741935483797"/>
    <x v="3"/>
    <n v="0.79615659976059605"/>
    <n v="9.3790063598371706E-2"/>
    <n v="9830.9804909656796"/>
    <x v="23"/>
    <x v="6"/>
    <n v="2019"/>
    <n v="7.4767100390724597"/>
    <n v="7.6842181427271896"/>
    <n v="0.20750810365473099"/>
    <n v="67582"/>
    <n v="198858.05283742701"/>
    <n v="-2.7004452476551401E-2"/>
    <n v="21.139678913065801"/>
    <n v="1.04069697985821"/>
    <n v="191081.60846639675"/>
    <n v="1.2593527723137488E-2"/>
  </r>
  <r>
    <d v="2019-08-12T00:00:00"/>
    <n v="17145"/>
    <x v="7"/>
    <d v="2019-08-01T00:00:00"/>
    <n v="0"/>
    <n v="4"/>
    <d v="2019-08-09T00:00:00"/>
    <d v="2019-08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1.94942322004465"/>
    <n v="0.70967741935483797"/>
    <x v="4"/>
    <n v="1.7081027913453199"/>
    <n v="0.24132042869933401"/>
    <n v="10037.452129269301"/>
    <x v="7"/>
    <x v="6"/>
    <n v="2019"/>
    <n v="9.1848128304177798"/>
    <n v="9.6336413627718507"/>
    <n v="0.448828532354065"/>
    <n v="84727"/>
    <n v="202943.05767744299"/>
    <n v="-4.65897074068495E-2"/>
    <n v="21.139678913065801"/>
    <n v="1.04069697985821"/>
    <n v="195006.86713349901"/>
    <n v="-7.7887879325767573E-3"/>
  </r>
  <r>
    <d v="2019-08-13T00:00:00"/>
    <n v="1811"/>
    <x v="8"/>
    <d v="2019-08-01T00:00:00"/>
    <n v="1"/>
    <n v="0"/>
    <d v="2019-08-12T00:00:00"/>
    <d v="2019-08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0591457868188201"/>
    <n v="0.70967741935483797"/>
    <x v="5"/>
    <n v="0.30854685838234103"/>
    <n v="-0.102632279700459"/>
    <n v="5869.4488399420597"/>
    <x v="8"/>
    <x v="6"/>
    <n v="2019"/>
    <n v="9.4933596888001208"/>
    <n v="9.8395559414537299"/>
    <n v="0.34619625265360698"/>
    <n v="86538"/>
    <n v="200543.96572017201"/>
    <n v="-3.51841337874906E-2"/>
    <n v="21.139678913065801"/>
    <n v="1.04069697985821"/>
    <n v="192701.59287624314"/>
    <n v="4.0809580866407735E-3"/>
  </r>
  <r>
    <d v="2019-08-14T00:00:00"/>
    <n v="8129"/>
    <x v="9"/>
    <d v="2019-08-01T00:00:00"/>
    <n v="2"/>
    <n v="1"/>
    <d v="2019-08-13T00:00:00"/>
    <d v="2019-08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92428471016290403"/>
    <n v="0.70967741935483797"/>
    <x v="6"/>
    <n v="0.89215583010123201"/>
    <n v="3.2128880061671701E-2"/>
    <n v="9111.6369200631707"/>
    <x v="9"/>
    <x v="6"/>
    <n v="2019"/>
    <n v="10.3855155189013"/>
    <n v="10.763840651616601"/>
    <n v="0.37832513271527901"/>
    <n v="94667"/>
    <n v="200536.41017719201"/>
    <n v="-3.5147782744113301E-2"/>
    <n v="21.139678913065801"/>
    <n v="1.04069697985821"/>
    <n v="192694.3327965799"/>
    <n v="4.1187885076929831E-3"/>
  </r>
  <r>
    <d v="2019-08-15T00:00:00"/>
    <n v="5627"/>
    <x v="10"/>
    <d v="2019-08-01T00:00:00"/>
    <n v="3"/>
    <n v="2"/>
    <d v="2019-08-14T00:00:00"/>
    <d v="2019-08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63980195154221398"/>
    <n v="0.70967741935483797"/>
    <x v="7"/>
    <n v="0.58168148078465898"/>
    <n v="5.8120470757555102E-2"/>
    <n v="9673.6791283254497"/>
    <x v="10"/>
    <x v="6"/>
    <n v="2019"/>
    <n v="10.967196999685999"/>
    <n v="11.403642603158801"/>
    <n v="0.43644560347283301"/>
    <n v="100294"/>
    <n v="201187.960794646"/>
    <n v="-3.8272472986125898E-2"/>
    <n v="21.139678913065801"/>
    <n v="1.04069697985821"/>
    <n v="193320.40419878816"/>
    <n v="8.6693280984184717E-4"/>
  </r>
  <r>
    <d v="2019-08-16T00:00:00"/>
    <n v="16029"/>
    <x v="11"/>
    <d v="2019-08-01T00:00:00"/>
    <n v="4"/>
    <n v="3"/>
    <d v="2019-08-15T00:00:00"/>
    <d v="2019-08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1.8225316298685099"/>
    <n v="0.70967741935483797"/>
    <x v="8"/>
    <n v="1.55925610960712"/>
    <n v="0.26327552026139101"/>
    <n v="10279.9020002164"/>
    <x v="25"/>
    <x v="6"/>
    <n v="2019"/>
    <n v="12.526453109293101"/>
    <n v="13.226174233027301"/>
    <n v="0.69972112373422402"/>
    <n v="116323"/>
    <n v="204296.13855349401"/>
    <n v="-5.2904272347096E-2"/>
    <n v="21.139678913065801"/>
    <n v="1.04069697985821"/>
    <n v="196307.03510000507"/>
    <n v="-1.436033659501279E-2"/>
  </r>
  <r>
    <d v="2019-08-19T00:00:00"/>
    <n v="15668"/>
    <x v="12"/>
    <d v="2019-08-01T00:00:00"/>
    <n v="0"/>
    <n v="4"/>
    <d v="2019-08-16T00:00:00"/>
    <d v="2019-08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1"/>
    <n v="0"/>
    <n v="0"/>
    <n v="0"/>
    <n v="0"/>
    <n v="8794.9090909090901"/>
    <x v="2"/>
    <n v="31"/>
    <n v="193488"/>
    <n v="1.7814851567022201"/>
    <n v="0.70967741935483797"/>
    <x v="9"/>
    <n v="1.81329853599361"/>
    <n v="-3.1813379291387403E-2"/>
    <n v="8640.6069872077496"/>
    <x v="11"/>
    <x v="6"/>
    <n v="2019"/>
    <n v="14.3397516452867"/>
    <n v="15.007659389729501"/>
    <n v="0.66790774444283696"/>
    <n v="131991"/>
    <n v="202500.15982350899"/>
    <n v="-4.4504457830373802E-2"/>
    <n v="21.139678913065801"/>
    <n v="1.04069697985821"/>
    <n v="194581.28902334266"/>
    <n v="-5.6186749960912552E-3"/>
  </r>
  <r>
    <d v="2019-08-20T00:00:00"/>
    <n v="1979"/>
    <x v="13"/>
    <d v="2019-08-01T00:00:00"/>
    <n v="1"/>
    <n v="0"/>
    <d v="2019-08-19T00:00:00"/>
    <d v="2019-08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2501653849334299"/>
    <n v="0.70967741935483797"/>
    <x v="10"/>
    <n v="0.30854685838234103"/>
    <n v="-8.3530319888997798E-2"/>
    <n v="6413.9366395611996"/>
    <x v="12"/>
    <x v="6"/>
    <n v="2019"/>
    <n v="14.6482985036691"/>
    <n v="15.2326759282229"/>
    <n v="0.58437742455384001"/>
    <n v="133970"/>
    <n v="201206.986549444"/>
    <n v="-3.8363412135034802E-2"/>
    <n v="21.139678913065801"/>
    <n v="1.04069697985821"/>
    <n v="193338.68594185621"/>
    <n v="7.7229271222356566E-4"/>
  </r>
  <r>
    <d v="2019-08-21T00:00:00"/>
    <n v="10368"/>
    <x v="14"/>
    <d v="2019-08-01T00:00:00"/>
    <n v="2"/>
    <n v="1"/>
    <d v="2019-08-20T00:00:00"/>
    <d v="2019-08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1.17886380550731"/>
    <n v="0.70967741935483797"/>
    <x v="11"/>
    <n v="0.89215583010123201"/>
    <n v="0.286707975406085"/>
    <n v="11621.288176554899"/>
    <x v="13"/>
    <x v="6"/>
    <n v="2019"/>
    <n v="15.540454333770301"/>
    <n v="16.411539733730201"/>
    <n v="0.87108539995992496"/>
    <n v="144338"/>
    <n v="204333.536960987"/>
    <n v="-5.3077615756528002E-2"/>
    <n v="21.139678913065801"/>
    <n v="1.04069697985821"/>
    <n v="196342.97102392619"/>
    <n v="-1.4540734557685231E-2"/>
  </r>
  <r>
    <d v="2019-08-22T00:00:00"/>
    <n v="2282"/>
    <x v="15"/>
    <d v="2019-08-01T00:00:00"/>
    <n v="3"/>
    <n v="2"/>
    <d v="2019-08-21T00:00:00"/>
    <d v="2019-08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5946828743901401"/>
    <n v="0.70967741935483797"/>
    <x v="12"/>
    <n v="0.43715035792769602"/>
    <n v="-0.17768207048868201"/>
    <n v="5220.1718667640498"/>
    <x v="14"/>
    <x v="6"/>
    <n v="2019"/>
    <n v="15.977604691698"/>
    <n v="16.6710080211692"/>
    <n v="0.69340332947124494"/>
    <n v="146620"/>
    <n v="201885.079912888"/>
    <n v="-4.1593365475605298E-2"/>
    <n v="21.139678913065801"/>
    <n v="1.04069697985821"/>
    <n v="193990.26212259676"/>
    <n v="-2.5891099743932111E-3"/>
  </r>
  <r>
    <d v="2019-08-23T00:00:00"/>
    <n v="8448"/>
    <x v="16"/>
    <d v="2019-08-01T00:00:00"/>
    <n v="4"/>
    <n v="3"/>
    <d v="2019-08-22T00:00:00"/>
    <d v="2019-08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96055569337633295"/>
    <n v="0.70967741935483797"/>
    <x v="13"/>
    <n v="0.79615659976059605"/>
    <n v="0.16439909361573701"/>
    <n v="10610.9777932385"/>
    <x v="27"/>
    <x v="6"/>
    <n v="2019"/>
    <n v="16.773761291458602"/>
    <n v="17.631563714545599"/>
    <n v="0.85780242308697996"/>
    <n v="155068"/>
    <n v="203382.88716062499"/>
    <n v="-4.8651522744934603E-2"/>
    <n v="21.139678913065801"/>
    <n v="1.04069697985821"/>
    <n v="195429.49686308872"/>
    <n v="-9.9345129279478916E-3"/>
  </r>
  <r>
    <d v="2019-08-26T00:00:00"/>
    <n v="17408"/>
    <x v="17"/>
    <d v="2019-08-01T00:00:00"/>
    <n v="0"/>
    <n v="4"/>
    <d v="2019-08-23T00:00:00"/>
    <d v="2019-08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1.9793268833209201"/>
    <n v="0.70967741935483797"/>
    <x v="14"/>
    <n v="1.7081027913453199"/>
    <n v="0.27122409197560898"/>
    <n v="10191.4241275194"/>
    <x v="16"/>
    <x v="6"/>
    <n v="2019"/>
    <n v="18.481864082803899"/>
    <n v="19.610890597866501"/>
    <n v="1.12902651506259"/>
    <n v="172476"/>
    <n v="205307.86196672"/>
    <n v="-5.75714044922273E-2"/>
    <n v="21.139678913065801"/>
    <n v="1.04069697985821"/>
    <n v="197279.19455929729"/>
    <n v="-1.921740692304863E-2"/>
  </r>
  <r>
    <d v="2019-08-27T00:00:00"/>
    <n v="1987"/>
    <x v="18"/>
    <d v="2019-08-01T00:00:00"/>
    <n v="1"/>
    <n v="0"/>
    <d v="2019-08-26T00:00:00"/>
    <d v="2019-08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2592615562722199"/>
    <n v="0.70967741935483797"/>
    <x v="15"/>
    <n v="0.30854685838234103"/>
    <n v="-8.2620702755118597E-2"/>
    <n v="6439.8646300192604"/>
    <x v="17"/>
    <x v="6"/>
    <n v="2019"/>
    <n v="18.790410941186199"/>
    <n v="19.8368167534937"/>
    <n v="1.04640581230747"/>
    <n v="174463"/>
    <n v="204263.01542917101"/>
    <n v="-5.2750692074784201E-2"/>
    <n v="21.139678913065801"/>
    <n v="1.04069697985821"/>
    <n v="196275.20727215131"/>
    <n v="-1.420050606945289E-2"/>
  </r>
  <r>
    <d v="2019-08-28T00:00:00"/>
    <n v="8281"/>
    <x v="19"/>
    <d v="2019-08-01T00:00:00"/>
    <n v="2"/>
    <n v="1"/>
    <d v="2019-08-27T00:00:00"/>
    <d v="2019-08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94156743570660695"/>
    <n v="0.70967741935483797"/>
    <x v="16"/>
    <n v="0.89215583010123201"/>
    <n v="4.9411605605374602E-2"/>
    <n v="9282.01074363921"/>
    <x v="18"/>
    <x v="6"/>
    <n v="2019"/>
    <n v="19.682566771287501"/>
    <n v="20.778384189200299"/>
    <n v="1.0958174179128399"/>
    <n v="182744"/>
    <n v="204260.351137983"/>
    <n v="-5.2738336529670901E-2"/>
    <n v="21.139678913065801"/>
    <n v="1.04069697985821"/>
    <n v="196272.64716941281"/>
    <n v="-1.4187647690965477E-2"/>
  </r>
  <r>
    <d v="2019-08-29T00:00:00"/>
    <n v="2309"/>
    <x v="20"/>
    <d v="2019-08-01T00:00:00"/>
    <n v="3"/>
    <n v="2"/>
    <d v="2019-08-28T00:00:00"/>
    <d v="2019-08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6253824526585601"/>
    <n v="0.70967741935483797"/>
    <x v="17"/>
    <n v="0.43715035792769602"/>
    <n v="-0.17461211266184001"/>
    <n v="5281.9355128651196"/>
    <x v="20"/>
    <x v="6"/>
    <n v="2019"/>
    <n v="20.1197171292152"/>
    <n v="21.0409224344662"/>
    <n v="0.92120530525100297"/>
    <n v="185053"/>
    <n v="202347.079427294"/>
    <n v="-4.3781602642192899E-2"/>
    <n v="21.139678913065801"/>
    <n v="1.04069697985821"/>
    <n v="194434.19491316582"/>
    <n v="-4.8664017848731866E-3"/>
  </r>
  <r>
    <d v="2019-08-30T00:00:00"/>
    <n v="8435"/>
    <x v="21"/>
    <d v="2019-08-01T00:00:00"/>
    <n v="4"/>
    <n v="3"/>
    <d v="2019-08-29T00:00:00"/>
    <d v="2019-09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95907756553377999"/>
    <n v="0.70967741935483797"/>
    <x v="18"/>
    <n v="1.0199617838505799"/>
    <n v="-6.0884218316803601E-2"/>
    <n v="8269.9176905981603"/>
    <x v="29"/>
    <x v="6"/>
    <n v="2019"/>
    <n v="21.139678913065801"/>
    <n v="22"/>
    <n v="0.86032108693420195"/>
    <n v="193488"/>
    <n v="201362.37723880599"/>
    <n v="-3.9105503951554398E-2"/>
    <n v="21.139678913065801"/>
    <n v="1.04069697985821"/>
    <n v="193488.00000000119"/>
    <n v="-6.2172489379008766E-15"/>
  </r>
  <r>
    <d v="2019-09-03T00:00:00"/>
    <n v="33537"/>
    <x v="0"/>
    <d v="2019-09-01T00:00:00"/>
    <n v="1"/>
    <n v="4"/>
    <d v="2019-08-30T00:00:00"/>
    <d v="2019-09-04T00:00:00"/>
    <n v="1"/>
    <n v="0"/>
    <n v="0"/>
    <n v="0"/>
    <n v="1"/>
    <n v="1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1"/>
    <n v="0"/>
    <n v="0"/>
    <n v="0"/>
    <n v="10103.6"/>
    <x v="3"/>
    <n v="30"/>
    <n v="202072"/>
    <n v="3.3193119284215502"/>
    <n v="0.66666666666666596"/>
    <x v="20"/>
    <n v="3.2837988794377901"/>
    <n v="3.5513048983758899E-2"/>
    <n v="10212.8666313881"/>
    <x v="22"/>
    <x v="7"/>
    <n v="2019"/>
    <n v="3.2837988794377901"/>
    <n v="3.3193119284215502"/>
    <n v="3.5513048983758698E-2"/>
    <n v="33537"/>
    <n v="204257.33262776199"/>
    <n v="-1.0698918857152E-2"/>
    <n v="20.302048765456799"/>
    <n v="0.98512225199799397"/>
    <n v="207342.11638554977"/>
    <n v="-2.54174910405085E-2"/>
  </r>
  <r>
    <d v="2019-09-04T00:00:00"/>
    <n v="5509"/>
    <x v="1"/>
    <d v="2019-09-01T00:00:00"/>
    <n v="2"/>
    <n v="1"/>
    <d v="2019-09-03T00:00:00"/>
    <d v="2019-09-05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1"/>
    <n v="0"/>
    <n v="1"/>
    <n v="10103.6"/>
    <x v="3"/>
    <n v="30"/>
    <n v="202072"/>
    <n v="0.54525119759293705"/>
    <n v="0.66666666666666596"/>
    <x v="0"/>
    <n v="1.20699673060808"/>
    <n v="-0.66174553301514705"/>
    <n v="4564.2211451762296"/>
    <x v="1"/>
    <x v="7"/>
    <n v="2019"/>
    <n v="4.4907956100458701"/>
    <n v="3.8645631260144802"/>
    <n v="-0.62623248403138798"/>
    <n v="39046"/>
    <n v="173893.462942977"/>
    <n v="0.16204483239408701"/>
    <n v="20.302048765456799"/>
    <n v="0.98512225199799397"/>
    <n v="176519.67823312568"/>
    <n v="0.14475622221069262"/>
  </r>
  <r>
    <d v="2019-09-05T00:00:00"/>
    <n v="9304"/>
    <x v="2"/>
    <d v="2019-09-01T00:00:00"/>
    <n v="3"/>
    <n v="2"/>
    <d v="2019-09-04T00:00:00"/>
    <d v="2019-09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92085989152381298"/>
    <n v="0.66666666666666596"/>
    <x v="1"/>
    <n v="0.38695640178351698"/>
    <n v="0.533903489740296"/>
    <n v="24044.05239742"/>
    <x v="2"/>
    <x v="7"/>
    <n v="2019"/>
    <n v="4.87775201182939"/>
    <n v="4.7854230175383003"/>
    <n v="-9.2328994291092301E-2"/>
    <n v="48350"/>
    <n v="198247.06087042901"/>
    <n v="1.92937999321505E-2"/>
    <n v="20.302048765456799"/>
    <n v="0.98512225199799397"/>
    <n v="201241.07486999794"/>
    <n v="4.1290036367518379E-3"/>
  </r>
  <r>
    <d v="2019-09-06T00:00:00"/>
    <n v="8046"/>
    <x v="3"/>
    <d v="2019-09-01T00:00:00"/>
    <n v="4"/>
    <n v="3"/>
    <d v="2019-09-05T00:00:00"/>
    <d v="2019-09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1"/>
    <n v="0"/>
    <n v="10103.6"/>
    <x v="3"/>
    <n v="30"/>
    <n v="202072"/>
    <n v="0.796349815907201"/>
    <n v="0.66666666666666596"/>
    <x v="2"/>
    <n v="0.85632838659571797"/>
    <n v="-5.9978570688517502E-2"/>
    <n v="9395.9281578722093"/>
    <x v="3"/>
    <x v="7"/>
    <n v="2019"/>
    <n v="5.7340803984251103"/>
    <n v="5.5817728334455001"/>
    <n v="-0.15230756497960901"/>
    <n v="56396"/>
    <n v="196704.60154513799"/>
    <n v="2.7286593260656501E-2"/>
    <n v="20.302048765456799"/>
    <n v="0.98512225199799397"/>
    <n v="199675.32064795852"/>
    <n v="1.2002882200284448E-2"/>
  </r>
  <r>
    <d v="2019-09-09T00:00:00"/>
    <n v="17168"/>
    <x v="4"/>
    <d v="2019-09-01T00:00:00"/>
    <n v="0"/>
    <n v="4"/>
    <d v="2019-09-06T00:00:00"/>
    <d v="2019-09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1.69919632606199"/>
    <n v="0.66666666666666596"/>
    <x v="3"/>
    <n v="1.65790883520114"/>
    <n v="4.1287490860857298E-2"/>
    <n v="10355.2135289255"/>
    <x v="23"/>
    <x v="7"/>
    <n v="2019"/>
    <n v="7.3919892336262496"/>
    <n v="7.2809691595075003"/>
    <n v="-0.11102007411875101"/>
    <n v="73564"/>
    <n v="199037.08643231299"/>
    <n v="1.5247980273859801E-2"/>
    <n v="20.302048765456799"/>
    <n v="0.98512225199799397"/>
    <n v="202043.03174416468"/>
    <n v="1.4337666379904412E-4"/>
  </r>
  <r>
    <d v="2019-09-10T00:00:00"/>
    <n v="2379"/>
    <x v="5"/>
    <d v="2019-09-01T00:00:00"/>
    <n v="1"/>
    <n v="0"/>
    <d v="2019-09-09T00:00:00"/>
    <d v="2019-09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23546062789500699"/>
    <n v="0.66666666666666596"/>
    <x v="4"/>
    <n v="0.25835290223816099"/>
    <n v="-2.2892274343153801E-2"/>
    <n v="9208.3347211905002"/>
    <x v="24"/>
    <x v="7"/>
    <n v="2019"/>
    <n v="7.6503421358644097"/>
    <n v="7.5164297874025099"/>
    <n v="-0.133912348461906"/>
    <n v="75943"/>
    <n v="198534.911645279"/>
    <n v="1.7815951488875801E-2"/>
    <n v="20.302048765456799"/>
    <n v="0.98512225199799397"/>
    <n v="201533.27289340718"/>
    <n v="2.6731422502017654E-3"/>
  </r>
  <r>
    <d v="2019-09-11T00:00:00"/>
    <n v="9132"/>
    <x v="6"/>
    <d v="2019-09-01T00:00:00"/>
    <n v="2"/>
    <n v="1"/>
    <d v="2019-09-10T00:00:00"/>
    <d v="2019-09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903836256383863"/>
    <n v="0.66666666666666596"/>
    <x v="5"/>
    <n v="0.84196187395705202"/>
    <n v="6.1874382426810197E-2"/>
    <n v="10846.0968156211"/>
    <x v="6"/>
    <x v="7"/>
    <n v="2019"/>
    <n v="8.4923040098214599"/>
    <n v="8.4202660437863699"/>
    <n v="-7.2037966035095297E-2"/>
    <n v="85075"/>
    <n v="200357.87673547599"/>
    <n v="8.5553075948539004E-3"/>
    <n v="20.302048765456799"/>
    <n v="0.98512225199799397"/>
    <n v="203383.76920135229"/>
    <n v="-6.4497241176292297E-3"/>
  </r>
  <r>
    <d v="2019-09-12T00:00:00"/>
    <n v="2647"/>
    <x v="7"/>
    <d v="2019-09-01T00:00:00"/>
    <n v="3"/>
    <n v="2"/>
    <d v="2019-09-11T00:00:00"/>
    <d v="2019-09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26198582683399901"/>
    <n v="0.66666666666666596"/>
    <x v="6"/>
    <n v="0.38695640178351698"/>
    <n v="-0.12497057494951699"/>
    <n v="6840.56391831156"/>
    <x v="7"/>
    <x v="7"/>
    <n v="2019"/>
    <n v="8.8792604116049798"/>
    <n v="8.6822518706203695"/>
    <n v="-0.19700854098461201"/>
    <n v="87722"/>
    <n v="197588.52862418399"/>
    <n v="2.26909497582377E-2"/>
    <n v="20.302048765456799"/>
    <n v="0.98512225199799397"/>
    <n v="200572.59718115369"/>
    <n v="7.4756115238019394E-3"/>
  </r>
  <r>
    <d v="2019-09-13T00:00:00"/>
    <n v="9099"/>
    <x v="8"/>
    <d v="2019-09-01T00:00:00"/>
    <n v="4"/>
    <n v="3"/>
    <d v="2019-09-12T00:00:00"/>
    <d v="2019-09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90057009382794195"/>
    <n v="0.66666666666666596"/>
    <x v="7"/>
    <n v="0.74596264361641595"/>
    <n v="0.154607450211525"/>
    <n v="12197.661743339"/>
    <x v="8"/>
    <x v="7"/>
    <n v="2019"/>
    <n v="9.6252230552214009"/>
    <n v="9.5828219644483106"/>
    <n v="-4.2401090773088498E-2"/>
    <n v="96821"/>
    <n v="201181.83120437301"/>
    <n v="4.4246977487833999E-3"/>
    <n v="20.302048765456799"/>
    <n v="0.98512225199799397"/>
    <n v="204220.16739175597"/>
    <n v="-1.0518879791314273E-2"/>
  </r>
  <r>
    <d v="2019-09-16T00:00:00"/>
    <n v="28624"/>
    <x v="9"/>
    <d v="2019-09-01T00:00:00"/>
    <n v="0"/>
    <n v="4"/>
    <d v="2019-09-13T00:00:00"/>
    <d v="2019-09-17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1"/>
    <n v="0"/>
    <n v="0"/>
    <n v="0"/>
    <n v="0"/>
    <n v="10103.6"/>
    <x v="3"/>
    <n v="30"/>
    <n v="202072"/>
    <n v="2.833049606081"/>
    <n v="0.66666666666666596"/>
    <x v="8"/>
    <n v="2.5262040896959599"/>
    <n v="0.30684551638503699"/>
    <n v="11330.8343204546"/>
    <x v="25"/>
    <x v="7"/>
    <n v="2019"/>
    <n v="12.151427144917299"/>
    <n v="12.415871570529299"/>
    <n v="0.26444442561194997"/>
    <n v="125445"/>
    <n v="206469.57514364101"/>
    <n v="-2.1298901499564801E-2"/>
    <n v="20.302048765456799"/>
    <n v="0.98512225199799397"/>
    <n v="209587.76915746997"/>
    <n v="-3.5859769812345954E-2"/>
  </r>
  <r>
    <d v="2019-09-17T00:00:00"/>
    <n v="2456"/>
    <x v="10"/>
    <d v="2019-09-01T00:00:00"/>
    <n v="1"/>
    <n v="0"/>
    <d v="2019-09-16T00:00:00"/>
    <d v="2019-09-18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24308167385882201"/>
    <n v="0.66666666666666596"/>
    <x v="9"/>
    <n v="0.402884025095124"/>
    <n v="-0.15980235123630099"/>
    <n v="6096.0471178278103"/>
    <x v="26"/>
    <x v="7"/>
    <n v="2019"/>
    <n v="12.554311170012401"/>
    <n v="12.658953244388099"/>
    <n v="0.104642074375648"/>
    <n v="127901"/>
    <n v="203756.30055356101"/>
    <n v="-8.2662501674092195E-3"/>
    <n v="20.302048765456799"/>
    <n v="0.98512225199799397"/>
    <n v="206833.51750537651"/>
    <n v="-2.3021014982509969E-2"/>
  </r>
  <r>
    <d v="2019-09-18T00:00:00"/>
    <n v="9465"/>
    <x v="11"/>
    <d v="2019-09-01T00:00:00"/>
    <n v="2"/>
    <n v="1"/>
    <d v="2019-09-17T00:00:00"/>
    <d v="2019-09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93679480581178898"/>
    <n v="0.66666666666666596"/>
    <x v="10"/>
    <n v="0.84196187395705202"/>
    <n v="9.4832931854736999E-2"/>
    <n v="11241.6016600803"/>
    <x v="19"/>
    <x v="7"/>
    <n v="2019"/>
    <n v="13.396273043969501"/>
    <n v="13.5957480501999"/>
    <n v="0.199475006230384"/>
    <n v="137366"/>
    <n v="205080.91996801499"/>
    <n v="-1.46718669317685E-2"/>
    <n v="20.302048765456799"/>
    <n v="0.98512225199799397"/>
    <n v="208178.14190277131"/>
    <n v="-2.9331330594847715E-2"/>
  </r>
  <r>
    <d v="2019-09-19T00:00:00"/>
    <n v="2276"/>
    <x v="12"/>
    <d v="2019-09-01T00:00:00"/>
    <n v="3"/>
    <n v="2"/>
    <d v="2019-09-18T00:00:00"/>
    <d v="2019-09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22526624173561899"/>
    <n v="0.66666666666666596"/>
    <x v="11"/>
    <n v="0.38695640178351698"/>
    <n v="-0.16169016004789799"/>
    <n v="5881.7995761530401"/>
    <x v="11"/>
    <x v="7"/>
    <n v="2019"/>
    <n v="13.783229445752999"/>
    <n v="13.8210142919355"/>
    <n v="3.7784846182487897E-2"/>
    <n v="139642"/>
    <n v="202625.952864808"/>
    <n v="-2.7338692649016001E-3"/>
    <n v="20.302048765456799"/>
    <n v="0.98512225199799397"/>
    <n v="205686.09881042663"/>
    <n v="-1.7570943448918297E-2"/>
  </r>
  <r>
    <d v="2019-09-20T00:00:00"/>
    <n v="7919"/>
    <x v="13"/>
    <d v="2019-09-01T00:00:00"/>
    <n v="4"/>
    <n v="3"/>
    <d v="2019-09-19T00:00:00"/>
    <d v="2019-09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78378003879805203"/>
    <n v="0.66666666666666596"/>
    <x v="12"/>
    <n v="0.74596264361641595"/>
    <n v="3.7817395181635398E-2"/>
    <n v="10615.813094351201"/>
    <x v="12"/>
    <x v="7"/>
    <n v="2019"/>
    <n v="14.529192089369401"/>
    <n v="14.604794330733499"/>
    <n v="7.5602241364121497E-2"/>
    <n v="147561"/>
    <n v="203123.475954269"/>
    <n v="-5.1765358451524301E-3"/>
    <n v="20.302048765456799"/>
    <n v="0.98512225199799397"/>
    <n v="206191.13571163546"/>
    <n v="-1.99772686513362E-2"/>
  </r>
  <r>
    <d v="2019-09-23T00:00:00"/>
    <n v="17770"/>
    <x v="14"/>
    <d v="2019-09-01T00:00:00"/>
    <n v="0"/>
    <n v="4"/>
    <d v="2019-09-20T00:00:00"/>
    <d v="2019-09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1.75877904905182"/>
    <n v="0.66666666666666596"/>
    <x v="13"/>
    <n v="1.65790883520114"/>
    <n v="0.100870213850682"/>
    <n v="10718.321552248701"/>
    <x v="27"/>
    <x v="7"/>
    <n v="2019"/>
    <n v="16.187100924570601"/>
    <n v="16.3635733797854"/>
    <n v="0.17647245521480301"/>
    <n v="165331"/>
    <n v="204274.99744446701"/>
    <n v="-1.07844693282463E-2"/>
    <n v="20.302048765456799"/>
    <n v="0.98512225199799397"/>
    <n v="207360.04798405839"/>
    <n v="-2.5501768713252493E-2"/>
  </r>
  <r>
    <d v="2019-09-24T00:00:00"/>
    <n v="1799"/>
    <x v="15"/>
    <d v="2019-09-01T00:00:00"/>
    <n v="1"/>
    <n v="0"/>
    <d v="2019-09-23T00:00:00"/>
    <d v="2019-09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178055346609129"/>
    <n v="0.66666666666666596"/>
    <x v="14"/>
    <n v="0.25835290223816099"/>
    <n v="-8.0297555629032E-2"/>
    <n v="6963.3434902991703"/>
    <x v="28"/>
    <x v="7"/>
    <n v="2019"/>
    <n v="16.445453826808698"/>
    <n v="16.541628726394499"/>
    <n v="9.6174899585772494E-2"/>
    <n v="167130"/>
    <n v="203253.74022521701"/>
    <n v="-5.8141130584263801E-3"/>
    <n v="20.302048765456799"/>
    <n v="0.98512225199799397"/>
    <n v="206323.36729069476"/>
    <n v="-2.0605360151498942E-2"/>
  </r>
  <r>
    <d v="2019-09-25T00:00:00"/>
    <n v="8048"/>
    <x v="16"/>
    <d v="2019-09-01T00:00:00"/>
    <n v="2"/>
    <n v="1"/>
    <d v="2019-09-24T00:00:00"/>
    <d v="2019-09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79654776515301395"/>
    <n v="0.66666666666666596"/>
    <x v="15"/>
    <n v="0.84196187395705202"/>
    <n v="-4.5414108804038102E-2"/>
    <n v="9558.6275922162604"/>
    <x v="15"/>
    <x v="7"/>
    <n v="2019"/>
    <n v="17.287415700765798"/>
    <n v="17.3381764915475"/>
    <n v="5.07607907817373E-2"/>
    <n v="175178"/>
    <n v="202665.341115433"/>
    <n v="-2.9276891261593701E-3"/>
    <n v="20.302048765456799"/>
    <n v="0.98512225199799397"/>
    <n v="205726.08191967438"/>
    <n v="-1.7761879707120065E-2"/>
  </r>
  <r>
    <d v="2019-09-26T00:00:00"/>
    <n v="2922"/>
    <x v="17"/>
    <d v="2019-09-01T00:00:00"/>
    <n v="3"/>
    <n v="2"/>
    <d v="2019-09-25T00:00:00"/>
    <d v="2019-09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28920384813333799"/>
    <n v="0.66666666666666596"/>
    <x v="16"/>
    <n v="0.38695640178351698"/>
    <n v="-9.7752553650178403E-2"/>
    <n v="7551.2382959223196"/>
    <x v="16"/>
    <x v="7"/>
    <n v="2019"/>
    <n v="17.674372102549299"/>
    <n v="17.627380339680901"/>
    <n v="-4.6991762868444198E-2"/>
    <n v="178100"/>
    <n v="201534.740772274"/>
    <n v="2.6658392774709899E-3"/>
    <n v="20.302048765456799"/>
    <n v="0.98512225199799397"/>
    <n v="204578.40675462203"/>
    <n v="-1.2251570409521739E-2"/>
  </r>
  <r>
    <d v="2019-09-27T00:00:00"/>
    <n v="7157"/>
    <x v="18"/>
    <d v="2019-09-01T00:00:00"/>
    <n v="4"/>
    <n v="3"/>
    <d v="2019-09-26T00:00:00"/>
    <d v="2019-09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70836137614315597"/>
    <n v="0.66666666666666596"/>
    <x v="17"/>
    <n v="0.74596264361641595"/>
    <n v="-3.76012674732598E-2"/>
    <n v="9594.3142210217902"/>
    <x v="17"/>
    <x v="7"/>
    <n v="2019"/>
    <n v="18.4203347461657"/>
    <n v="18.335741715824"/>
    <n v="-8.4593030341700598E-2"/>
    <n v="185257"/>
    <n v="201144.01019619001"/>
    <n v="4.6135592250786603E-3"/>
    <n v="20.302048765456799"/>
    <n v="0.98512225199799397"/>
    <n v="204181.77519413125"/>
    <n v="-1.0332828148473694E-2"/>
  </r>
  <r>
    <d v="2019-09-30T00:00:00"/>
    <n v="16815"/>
    <x v="19"/>
    <d v="2019-09-01T00:00:00"/>
    <n v="0"/>
    <n v="4"/>
    <d v="2019-09-27T00:00:00"/>
    <d v="2019-10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1.6642582841759299"/>
    <n v="0.66666666666666596"/>
    <x v="18"/>
    <n v="1.8817140192911199"/>
    <n v="-0.21745573511519001"/>
    <n v="8936.0018725557893"/>
    <x v="29"/>
    <x v="7"/>
    <n v="2019"/>
    <n v="20.302048765456799"/>
    <n v="20"/>
    <n v="-0.30204876545689102"/>
    <n v="202072"/>
    <n v="199065.62370573799"/>
    <n v="1.51024382728446E-2"/>
    <n v="20.302048765456799"/>
    <n v="0.98512225199799397"/>
    <n v="202072.00000000105"/>
    <n v="-5.2180482157382357E-15"/>
  </r>
  <r>
    <d v="2019-10-01T00:00:00"/>
    <n v="16856"/>
    <x v="0"/>
    <d v="2019-10-01T00:00:00"/>
    <n v="1"/>
    <n v="0"/>
    <d v="2019-09-30T00:00:00"/>
    <d v="2019-10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1.8759966004289901"/>
    <n v="0.70967741935483797"/>
    <x v="21"/>
    <n v="1.93443690261899"/>
    <n v="-5.8440302190001098E-2"/>
    <n v="8713.64683809485"/>
    <x v="0"/>
    <x v="8"/>
    <n v="2019"/>
    <n v="1.93443690261899"/>
    <n v="1.8759966004289901"/>
    <n v="-5.8440302190001202E-2"/>
    <n v="16856"/>
    <n v="191700.230438086"/>
    <n v="3.1151603460602001E-2"/>
    <n v="21.2356781434064"/>
    <n v="1.03599234511994"/>
    <n v="185040.19970909483"/>
    <n v="6.8265167843332808E-2"/>
  </r>
  <r>
    <d v="2019-10-02T00:00:00"/>
    <n v="12394"/>
    <x v="1"/>
    <d v="2019-10-01T00:00:00"/>
    <n v="2"/>
    <n v="1"/>
    <d v="2019-10-01T00:00:00"/>
    <d v="2019-10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1"/>
    <n v="0"/>
    <n v="1"/>
    <n v="8985.0909090909099"/>
    <x v="2"/>
    <n v="31"/>
    <n v="197672"/>
    <n v="1.3793961714355001"/>
    <n v="0.70967741935483797"/>
    <x v="19"/>
    <n v="1.25719068675226"/>
    <n v="0.12220548468324501"/>
    <n v="9858.4885575455191"/>
    <x v="21"/>
    <x v="8"/>
    <n v="2019"/>
    <n v="3.19162758937125"/>
    <n v="3.2553927718644999"/>
    <n v="6.3765182493243699E-2"/>
    <n v="29250"/>
    <n v="201621.26751347099"/>
    <n v="-1.95875542405664E-2"/>
    <n v="21.2356781434064"/>
    <n v="1.03599234511994"/>
    <n v="194616.5610809896"/>
    <n v="1.5699788867088671E-2"/>
  </r>
  <r>
    <d v="2019-10-03T00:00:00"/>
    <n v="4311"/>
    <x v="2"/>
    <d v="2019-10-01T00:00:00"/>
    <n v="3"/>
    <n v="2"/>
    <d v="2019-10-02T00:00:00"/>
    <d v="2019-10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47979481160710602"/>
    <n v="0.70967741935483797"/>
    <x v="20"/>
    <n v="0.43715035792769602"/>
    <n v="4.2644453679409902E-2"/>
    <n v="9861.5954941366508"/>
    <x v="22"/>
    <x v="8"/>
    <n v="2019"/>
    <n v="3.6287779472989499"/>
    <n v="3.7351875834716002"/>
    <n v="0.106409636172653"/>
    <n v="33561"/>
    <n v="203468.498409933"/>
    <n v="-2.84884316502662E-2"/>
    <n v="21.2356781434064"/>
    <n v="1.03599234511994"/>
    <n v="196399.61566161748"/>
    <n v="6.4785480057900635E-3"/>
  </r>
  <r>
    <d v="2019-10-04T00:00:00"/>
    <n v="10150"/>
    <x v="3"/>
    <d v="2019-10-01T00:00:00"/>
    <n v="4"/>
    <n v="3"/>
    <d v="2019-10-03T00:00:00"/>
    <d v="2019-10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1"/>
    <n v="0"/>
    <n v="8985.0909090909099"/>
    <x v="2"/>
    <n v="31"/>
    <n v="197672"/>
    <n v="1.12964911570682"/>
    <n v="0.70967741935483797"/>
    <x v="0"/>
    <n v="0.90652234273989796"/>
    <n v="0.22312677296692801"/>
    <n v="11196.635230547399"/>
    <x v="1"/>
    <x v="8"/>
    <n v="2019"/>
    <n v="4.5353002900388502"/>
    <n v="4.8648366991784302"/>
    <n v="0.32953640913958199"/>
    <n v="43711"/>
    <n v="212034.912464806"/>
    <n v="-6.7738431835797197E-2"/>
    <n v="21.2356781434064"/>
    <n v="1.03599234511994"/>
    <n v="204668.41619400069"/>
    <n v="-3.4184151732375434E-2"/>
  </r>
  <r>
    <d v="2019-10-07T00:00:00"/>
    <n v="16385"/>
    <x v="4"/>
    <d v="2019-10-01T00:00:00"/>
    <n v="0"/>
    <n v="4"/>
    <d v="2019-10-04T00:00:00"/>
    <d v="2019-10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1"/>
    <n v="0"/>
    <n v="0"/>
    <n v="0"/>
    <n v="8985.0909090909099"/>
    <x v="2"/>
    <n v="31"/>
    <n v="197672"/>
    <n v="1.82357642964102"/>
    <n v="0.70967741935483797"/>
    <x v="1"/>
    <n v="1.7081027913453199"/>
    <n v="0.11547363829570099"/>
    <n v="9592.5140354668001"/>
    <x v="4"/>
    <x v="8"/>
    <n v="2019"/>
    <n v="6.2434030813841703"/>
    <n v="6.6884131288194499"/>
    <n v="0.445010047435284"/>
    <n v="60096"/>
    <n v="211761.43567313699"/>
    <n v="-6.6534473703156405E-2"/>
    <n v="21.2356781434064"/>
    <n v="1.03599234511994"/>
    <n v="204404.44050638314"/>
    <n v="-3.2936860323114603E-2"/>
  </r>
  <r>
    <d v="2019-10-08T00:00:00"/>
    <n v="2403"/>
    <x v="5"/>
    <d v="2019-10-01T00:00:00"/>
    <n v="1"/>
    <n v="0"/>
    <d v="2019-10-07T00:00:00"/>
    <d v="2019-10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26744303695009902"/>
    <n v="0.70967741935483797"/>
    <x v="2"/>
    <n v="0.30854685838234103"/>
    <n v="-4.1103821432242102E-2"/>
    <n v="7788.1201338380797"/>
    <x v="5"/>
    <x v="8"/>
    <n v="2019"/>
    <n v="6.5519499397665104"/>
    <n v="6.9558561657695499"/>
    <n v="0.40390622600304099"/>
    <n v="62499"/>
    <n v="209857.830514651"/>
    <n v="-5.8067075623372398E-2"/>
    <n v="21.2356781434064"/>
    <n v="1.03599234511994"/>
    <n v="202566.97021284979"/>
    <n v="-2.4164700729375266E-2"/>
  </r>
  <r>
    <d v="2019-10-09T00:00:00"/>
    <n v="8188"/>
    <x v="6"/>
    <d v="2019-10-01T00:00:00"/>
    <n v="2"/>
    <n v="1"/>
    <d v="2019-10-08T00:00:00"/>
    <d v="2019-10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91128738516329999"/>
    <n v="0.70967741935483797"/>
    <x v="3"/>
    <n v="0.89215583010123201"/>
    <n v="1.9131555062068199E-2"/>
    <n v="9177.7688647407103"/>
    <x v="23"/>
    <x v="8"/>
    <n v="2019"/>
    <n v="7.4441057698677398"/>
    <n v="7.86714355093285"/>
    <n v="0.42303778106510997"/>
    <n v="70687"/>
    <n v="208905.41430708699"/>
    <n v="-5.3772729368202203E-2"/>
    <n v="21.2356781434064"/>
    <n v="1.03599234511994"/>
    <n v="201647.64275637749"/>
    <n v="-1.9715790881724815E-2"/>
  </r>
  <r>
    <d v="2019-10-10T00:00:00"/>
    <n v="2748"/>
    <x v="7"/>
    <d v="2019-10-01T00:00:00"/>
    <n v="3"/>
    <n v="2"/>
    <d v="2019-10-09T00:00:00"/>
    <d v="2019-10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305839977336193"/>
    <n v="0.70967741935483797"/>
    <x v="4"/>
    <n v="0.43715035792769602"/>
    <n v="-0.13131038059150299"/>
    <n v="6286.1666476194596"/>
    <x v="24"/>
    <x v="8"/>
    <n v="2019"/>
    <n v="7.8812561277954396"/>
    <n v="8.1729835282690502"/>
    <n v="0.29172740047360701"/>
    <n v="73435"/>
    <n v="204988.896922438"/>
    <n v="-3.5694113350965097E-2"/>
    <n v="21.2356781434064"/>
    <n v="1.03599234511994"/>
    <n v="197867.19263712977"/>
    <n v="-9.8648307750415221E-4"/>
  </r>
  <r>
    <d v="2019-10-11T00:00:00"/>
    <n v="7318"/>
    <x v="8"/>
    <d v="2019-10-01T00:00:00"/>
    <n v="4"/>
    <n v="3"/>
    <d v="2019-10-10T00:00:00"/>
    <d v="2019-10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81446031810271502"/>
    <n v="0.70967741935483797"/>
    <x v="5"/>
    <n v="0.79615659976059605"/>
    <n v="1.8303718342119201E-2"/>
    <n v="9191.6590306486396"/>
    <x v="6"/>
    <x v="8"/>
    <n v="2019"/>
    <n v="8.6774127275560407"/>
    <n v="8.9874438463717592"/>
    <n v="0.31003111881572498"/>
    <n v="80753"/>
    <n v="204734.52811093401"/>
    <n v="-3.4496028472087201E-2"/>
    <n v="21.2356781434064"/>
    <n v="1.03599234511994"/>
    <n v="197621.66108209168"/>
    <n v="2.5472368581813676E-4"/>
  </r>
  <r>
    <d v="2019-10-15T00:00:00"/>
    <n v="18495"/>
    <x v="9"/>
    <d v="2019-10-01T00:00:00"/>
    <n v="1"/>
    <n v="4"/>
    <d v="2019-10-11T00:00:00"/>
    <d v="2019-10-16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2.0584098911327802"/>
    <n v="0.70967741935483797"/>
    <x v="6"/>
    <n v="1.7081027913453199"/>
    <n v="0.35030709978746499"/>
    <n v="10827.8026906291"/>
    <x v="10"/>
    <x v="8"/>
    <n v="2019"/>
    <n v="10.3855155189013"/>
    <n v="11.045853737504499"/>
    <n v="0.66033821860319097"/>
    <n v="99248"/>
    <n v="210240.50236371599"/>
    <n v="-5.9781546478486498E-2"/>
    <n v="21.2356781434064"/>
    <n v="1.03599234511994"/>
    <n v="202936.34731381913"/>
    <n v="-2.5940879411209594E-2"/>
  </r>
  <r>
    <d v="2019-10-16T00:00:00"/>
    <n v="13742"/>
    <x v="10"/>
    <d v="2019-10-01T00:00:00"/>
    <n v="2"/>
    <n v="1"/>
    <d v="2019-10-15T00:00:00"/>
    <d v="2019-10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1.5294224776397201"/>
    <n v="0.70967741935483797"/>
    <x v="7"/>
    <n v="1.79978646280472"/>
    <n v="-0.27036398516499999"/>
    <n v="7635.35023959727"/>
    <x v="25"/>
    <x v="8"/>
    <n v="2019"/>
    <n v="12.185301981706001"/>
    <n v="12.5752762151442"/>
    <n v="0.38997423343818999"/>
    <n v="112990"/>
    <n v="203998.22702235199"/>
    <n v="-3.1011186296532399E-2"/>
    <n v="21.2356781434064"/>
    <n v="1.03599234511994"/>
    <n v="196910.94049419489"/>
    <n v="3.8649935036370042E-3"/>
  </r>
  <r>
    <d v="2019-10-17T00:00:00"/>
    <n v="7669"/>
    <x v="11"/>
    <d v="2019-10-01T00:00:00"/>
    <n v="3"/>
    <n v="2"/>
    <d v="2019-10-16T00:00:00"/>
    <d v="2019-10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85352503136508895"/>
    <n v="0.70967741935483797"/>
    <x v="8"/>
    <n v="0.43715035792769602"/>
    <n v="0.41637467343739198"/>
    <n v="17543.163035150501"/>
    <x v="26"/>
    <x v="8"/>
    <n v="2019"/>
    <n v="12.6224523396337"/>
    <n v="13.4288012465093"/>
    <n v="0.80634890687558403"/>
    <n v="120659"/>
    <n v="210299.70473051601"/>
    <n v="-6.0046231385335699E-2"/>
    <n v="21.2356781434064"/>
    <n v="1.03599234511994"/>
    <n v="202993.49287775936"/>
    <n v="-2.6215090948574882E-2"/>
  </r>
  <r>
    <d v="2019-10-18T00:00:00"/>
    <n v="9580"/>
    <x v="12"/>
    <d v="2019-10-01T00:00:00"/>
    <n v="4"/>
    <n v="3"/>
    <d v="2019-10-17T00:00:00"/>
    <d v="2019-10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1.0662106924602299"/>
    <n v="0.70967741935483797"/>
    <x v="9"/>
    <n v="0.79615659976059605"/>
    <n v="0.27005409269963998"/>
    <n v="12032.8086244348"/>
    <x v="19"/>
    <x v="8"/>
    <n v="2019"/>
    <n v="13.4186089393943"/>
    <n v="14.495011938969601"/>
    <n v="1.07640299957522"/>
    <n v="130239"/>
    <n v="213528.69086065699"/>
    <n v="-7.4260235459436497E-2"/>
    <n v="21.2356781434064"/>
    <n v="1.03599234511994"/>
    <n v="206110.29788635945"/>
    <n v="-4.094069036284631E-2"/>
  </r>
  <r>
    <d v="2019-10-21T00:00:00"/>
    <n v="17139"/>
    <x v="13"/>
    <d v="2019-10-01T00:00:00"/>
    <n v="0"/>
    <n v="4"/>
    <d v="2019-10-18T00:00:00"/>
    <d v="2019-10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1"/>
    <n v="0"/>
    <n v="0"/>
    <n v="0"/>
    <n v="0"/>
    <n v="8985.0909090909099"/>
    <x v="2"/>
    <n v="31"/>
    <n v="197672"/>
    <n v="1.90749322109352"/>
    <n v="0.70967741935483797"/>
    <x v="10"/>
    <n v="1.81329853599361"/>
    <n v="9.4194685099916506E-2"/>
    <n v="9451.8357897468504"/>
    <x v="13"/>
    <x v="8"/>
    <n v="2019"/>
    <n v="15.231907475387899"/>
    <n v="16.4025051600631"/>
    <n v="1.17059768467514"/>
    <n v="147378"/>
    <n v="212863.42536146499"/>
    <n v="-7.1367006030598201E-2"/>
    <n v="21.2356781434064"/>
    <n v="1.03599234511994"/>
    <n v="205468.14497632504"/>
    <n v="-3.7943326821894163E-2"/>
  </r>
  <r>
    <d v="2019-10-22T00:00:00"/>
    <n v="1962"/>
    <x v="14"/>
    <d v="2019-10-01T00:00:00"/>
    <n v="1"/>
    <n v="0"/>
    <d v="2019-10-21T00:00:00"/>
    <d v="2019-10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21836173054352601"/>
    <n v="0.70967741935483797"/>
    <x v="11"/>
    <n v="0.30854685838234103"/>
    <n v="-9.0185127838814605E-2"/>
    <n v="6358.8396598378304"/>
    <x v="14"/>
    <x v="8"/>
    <n v="2019"/>
    <n v="15.540454333770301"/>
    <n v="16.620866890606599"/>
    <n v="1.0804125568363201"/>
    <n v="149340"/>
    <n v="211414.66841548201"/>
    <n v="-6.5003381830037094E-2"/>
    <n v="21.2356781434064"/>
    <n v="1.03599234511994"/>
    <n v="204069.72060300951"/>
    <n v="-3.135066086288929E-2"/>
  </r>
  <r>
    <d v="2019-10-23T00:00:00"/>
    <n v="8390"/>
    <x v="15"/>
    <d v="2019-10-01T00:00:00"/>
    <n v="2"/>
    <n v="1"/>
    <d v="2019-10-22T00:00:00"/>
    <d v="2019-10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93376907199805703"/>
    <n v="0.70967741935483797"/>
    <x v="12"/>
    <n v="0.89215583010123201"/>
    <n v="4.16132418968247E-2"/>
    <n v="9404.1867092299199"/>
    <x v="27"/>
    <x v="8"/>
    <n v="2019"/>
    <n v="16.432610163871502"/>
    <n v="17.554635962604699"/>
    <n v="1.1220257987331499"/>
    <n v="157730"/>
    <n v="211169.13049085799"/>
    <n v="-6.3916210004201501E-2"/>
    <n v="21.2356781434064"/>
    <n v="1.03599234511994"/>
    <n v="203832.71313304105"/>
    <n v="-3.0224359173495197E-2"/>
  </r>
  <r>
    <d v="2019-10-24T00:00:00"/>
    <n v="2220"/>
    <x v="16"/>
    <d v="2019-10-01T00:00:00"/>
    <n v="3"/>
    <n v="2"/>
    <d v="2019-10-23T00:00:00"/>
    <d v="2019-10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24707596422356201"/>
    <n v="0.70967741935483797"/>
    <x v="13"/>
    <n v="0.43715035792769602"/>
    <n v="-0.19007439370413401"/>
    <n v="5078.34423497642"/>
    <x v="28"/>
    <x v="8"/>
    <n v="2019"/>
    <n v="16.869760521799201"/>
    <n v="17.801711926828201"/>
    <n v="0.93195140502901397"/>
    <n v="159950"/>
    <n v="208592.17268987501"/>
    <n v="-5.2351785539485399E-2"/>
    <n v="21.2356781434064"/>
    <n v="1.03599234511994"/>
    <n v="201345.28374891338"/>
    <n v="-1.8243703952331658E-2"/>
  </r>
  <r>
    <d v="2019-10-25T00:00:00"/>
    <n v="6297"/>
    <x v="17"/>
    <d v="2019-10-01T00:00:00"/>
    <n v="4"/>
    <n v="3"/>
    <d v="2019-10-24T00:00:00"/>
    <d v="2019-10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70082763365575196"/>
    <n v="0.70967741935483797"/>
    <x v="14"/>
    <n v="0.79615659976059605"/>
    <n v="-9.5328966104843496E-2"/>
    <n v="7909.2480071050104"/>
    <x v="15"/>
    <x v="8"/>
    <n v="2019"/>
    <n v="17.665917121559801"/>
    <n v="18.502539560483999"/>
    <n v="0.83662243892417298"/>
    <n v="166247"/>
    <n v="207033.34985854701"/>
    <n v="-4.52166274899342E-2"/>
    <n v="21.2356781434064"/>
    <n v="1.03599234511994"/>
    <n v="199840.61738851838"/>
    <n v="-1.0851734831774928E-2"/>
  </r>
  <r>
    <d v="2019-10-28T00:00:00"/>
    <n v="15383"/>
    <x v="18"/>
    <d v="2019-10-01T00:00:00"/>
    <n v="0"/>
    <n v="4"/>
    <d v="2019-10-25T00:00:00"/>
    <d v="2019-10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1.71205835930227"/>
    <n v="0.70967741935483797"/>
    <x v="15"/>
    <n v="1.7081027913453199"/>
    <n v="3.9555679569585802E-3"/>
    <n v="9005.8982854797505"/>
    <x v="18"/>
    <x v="8"/>
    <n v="2019"/>
    <n v="19.374019912905101"/>
    <n v="20.2145979197863"/>
    <n v="0.84057800688113105"/>
    <n v="181630"/>
    <n v="206248.36858654799"/>
    <n v="-4.1582722061385399E-2"/>
    <n v="21.2356781434064"/>
    <n v="1.03599234511994"/>
    <n v="199082.90785939296"/>
    <n v="-7.087036624909282E-3"/>
  </r>
  <r>
    <d v="2019-10-29T00:00:00"/>
    <n v="1815"/>
    <x v="19"/>
    <d v="2019-10-01T00:00:00"/>
    <n v="1"/>
    <n v="0"/>
    <d v="2019-10-28T00:00:00"/>
    <d v="2019-10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20200129507466899"/>
    <n v="0.70967741935483797"/>
    <x v="16"/>
    <n v="0.30854685838234103"/>
    <n v="-0.106545563307671"/>
    <n v="5882.4128351710897"/>
    <x v="20"/>
    <x v="8"/>
    <n v="2019"/>
    <n v="19.682566771287501"/>
    <n v="20.416599214860899"/>
    <n v="0.73403244357346098"/>
    <n v="183445"/>
    <n v="205043.88715639"/>
    <n v="-3.5952728260403397E-2"/>
    <n v="21.2356781434064"/>
    <n v="1.03599234511994"/>
    <n v="197920.27240573111"/>
    <n v="-1.2544061440161736E-3"/>
  </r>
  <r>
    <d v="2019-10-30T00:00:00"/>
    <n v="8352"/>
    <x v="20"/>
    <d v="2019-10-01T00:00:00"/>
    <n v="2"/>
    <n v="1"/>
    <d v="2019-10-29T00:00:00"/>
    <d v="2019-10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92953984378161703"/>
    <n v="0.70967741935483797"/>
    <x v="17"/>
    <n v="0.89215583010123201"/>
    <n v="3.7384013680385401E-2"/>
    <n v="9361.59325333591"/>
    <x v="29"/>
    <x v="8"/>
    <n v="2019"/>
    <n v="20.5747226013887"/>
    <n v="21.346139058642599"/>
    <n v="0.771416457253845"/>
    <n v="191797"/>
    <n v="205083.39683350999"/>
    <n v="-3.6138453662959501E-2"/>
    <n v="21.2356781434064"/>
    <n v="1.03599234511994"/>
    <n v="197958.4094414979"/>
    <n v="-1.4468162393603823E-3"/>
  </r>
  <r>
    <d v="2019-10-31T00:00:00"/>
    <n v="5875"/>
    <x v="21"/>
    <d v="2019-10-01T00:00:00"/>
    <n v="3"/>
    <n v="2"/>
    <d v="2019-10-30T00:00:00"/>
    <d v="2019-11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65386094135740003"/>
    <n v="0.70967741935483797"/>
    <x v="18"/>
    <n v="0.66095554201768403"/>
    <n v="-7.0946006602839503E-3"/>
    <n v="8888.6462500420494"/>
    <x v="30"/>
    <x v="8"/>
    <n v="2019"/>
    <n v="21.2356781434064"/>
    <n v="21.999999999999901"/>
    <n v="0.764321856593561"/>
    <n v="197672"/>
    <n v="204786.67884454899"/>
    <n v="-3.4741902572434799E-2"/>
    <n v="21.2356781434064"/>
    <n v="1.03599234511994"/>
    <n v="197672.00000000134"/>
    <n v="-6.7723604502134549E-15"/>
  </r>
  <r>
    <d v="2019-11-01T00:00:00"/>
    <n v="23580"/>
    <x v="0"/>
    <d v="2019-11-01T00:00:00"/>
    <n v="4"/>
    <n v="3"/>
    <d v="2019-10-31T00:00:00"/>
    <d v="2019-11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1"/>
    <n v="1"/>
    <n v="10550.526315789401"/>
    <x v="0"/>
    <n v="30"/>
    <n v="200460"/>
    <n v="2.23495959293624"/>
    <n v="0.63333333333333297"/>
    <x v="0"/>
    <n v="2.44331811482063"/>
    <n v="-0.208358521884386"/>
    <n v="9650.8104519705703"/>
    <x v="0"/>
    <x v="9"/>
    <n v="2019"/>
    <n v="2.44331811482063"/>
    <n v="2.23495959293624"/>
    <n v="-0.208358521884386"/>
    <n v="23580"/>
    <n v="183365.39858744"/>
    <n v="9.3226974905013402E-2"/>
    <n v="19.155743177257399"/>
    <n v="0.99186963534558104"/>
    <n v="184868.44647034092"/>
    <n v="8.4338640948986798E-2"/>
  </r>
  <r>
    <d v="2019-11-04T00:00:00"/>
    <n v="19900"/>
    <x v="1"/>
    <d v="2019-11-01T00:00:00"/>
    <n v="0"/>
    <n v="4"/>
    <d v="2019-11-01T00:00:00"/>
    <d v="2019-11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1"/>
    <n v="0"/>
    <n v="0"/>
    <n v="0"/>
    <n v="10550.526315789401"/>
    <x v="0"/>
    <n v="30"/>
    <n v="200460"/>
    <n v="1.8861618277960599"/>
    <n v="0.63333333333333297"/>
    <x v="1"/>
    <n v="1.8568704242773999"/>
    <n v="2.9291403518668199E-2"/>
    <n v="10716.9567352789"/>
    <x v="1"/>
    <x v="9"/>
    <n v="2019"/>
    <n v="4.3001885390980297"/>
    <n v="4.1211214207323099"/>
    <n v="-0.17906711836571801"/>
    <n v="43480"/>
    <n v="192112.506809591"/>
    <n v="4.3451065883396998E-2"/>
    <n v="19.155743177257399"/>
    <n v="0.99186963534558104"/>
    <n v="193687.2548201936"/>
    <n v="3.4967428218721786E-2"/>
  </r>
  <r>
    <d v="2019-11-05T00:00:00"/>
    <n v="2427"/>
    <x v="2"/>
    <d v="2019-11-01T00:00:00"/>
    <n v="1"/>
    <n v="0"/>
    <d v="2019-11-04T00:00:00"/>
    <d v="2019-11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23003591739000301"/>
    <n v="0.63333333333333297"/>
    <x v="2"/>
    <n v="0.219452586226422"/>
    <n v="1.05833311635806E-2"/>
    <n v="11059.3365142478"/>
    <x v="2"/>
    <x v="9"/>
    <n v="2019"/>
    <n v="4.5196411253244504"/>
    <n v="4.3511573381223103"/>
    <n v="-0.168483787202138"/>
    <n v="45907"/>
    <n v="192987.22527164899"/>
    <n v="3.8721603037881601E-2"/>
    <n v="19.155743177257399"/>
    <n v="0.99186963534558104"/>
    <n v="194569.14335764479"/>
    <n v="3.0276417630759722E-2"/>
  </r>
  <r>
    <d v="2019-11-06T00:00:00"/>
    <n v="11303"/>
    <x v="3"/>
    <d v="2019-11-01T00:00:00"/>
    <n v="2"/>
    <n v="1"/>
    <d v="2019-11-05T00:00:00"/>
    <d v="2019-11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1"/>
    <n v="0"/>
    <n v="0"/>
    <n v="10550.526315789401"/>
    <x v="0"/>
    <n v="30"/>
    <n v="200460"/>
    <n v="1.0713209617878801"/>
    <n v="0.63333333333333297"/>
    <x v="3"/>
    <n v="0.93023450950834496"/>
    <n v="0.141086452279542"/>
    <n v="12150.699511216701"/>
    <x v="3"/>
    <x v="9"/>
    <n v="2019"/>
    <n v="5.4498756348328001"/>
    <n v="5.4224782999101997"/>
    <n v="-2.73973349225951E-2"/>
    <n v="57210"/>
    <n v="199452.257782272"/>
    <n v="5.0525485594010702E-3"/>
    <n v="19.155743177257399"/>
    <n v="0.99186963534558104"/>
    <n v="201087.16980007259"/>
    <n v="-3.1188951572401757E-3"/>
  </r>
  <r>
    <d v="2019-11-07T00:00:00"/>
    <n v="2633"/>
    <x v="4"/>
    <d v="2019-11-01T00:00:00"/>
    <n v="3"/>
    <n v="2"/>
    <d v="2019-11-06T00:00:00"/>
    <d v="2019-11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249561009677741"/>
    <n v="0.63333333333333297"/>
    <x v="4"/>
    <n v="0.34805608577177699"/>
    <n v="-9.8495076094036696E-2"/>
    <n v="7564.8727536586402"/>
    <x v="4"/>
    <x v="9"/>
    <n v="2019"/>
    <n v="5.7979317206045797"/>
    <n v="5.67203930958794"/>
    <n v="-0.12589241101663101"/>
    <n v="59843"/>
    <n v="196107.345652121"/>
    <n v="2.2195264197803599E-2"/>
    <n v="19.155743177257399"/>
    <n v="0.99186963534558104"/>
    <n v="197714.83939398415"/>
    <n v="1.3884443951855285E-2"/>
  </r>
  <r>
    <d v="2019-11-08T00:00:00"/>
    <n v="7046"/>
    <x v="5"/>
    <d v="2019-11-01T00:00:00"/>
    <n v="4"/>
    <n v="3"/>
    <d v="2019-11-07T00:00:00"/>
    <d v="2019-11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66783398184176401"/>
    <n v="0.63333333333333297"/>
    <x v="5"/>
    <n v="0.70706232760467702"/>
    <n v="-3.9228345762913501E-2"/>
    <n v="9965.1752397413202"/>
    <x v="5"/>
    <x v="9"/>
    <n v="2019"/>
    <n v="6.5049940482092499"/>
    <n v="6.3398732914297096"/>
    <n v="-0.16512075677954599"/>
    <n v="66889"/>
    <n v="195371.58536676201"/>
    <n v="2.60448039241978E-2"/>
    <n v="19.155743177257399"/>
    <n v="0.99186963534558104"/>
    <n v="196973.04807470294"/>
    <n v="1.770268551652121E-2"/>
  </r>
  <r>
    <d v="2019-11-12T00:00:00"/>
    <n v="15811"/>
    <x v="6"/>
    <d v="2019-11-01T00:00:00"/>
    <n v="1"/>
    <n v="4"/>
    <d v="2019-11-08T00:00:00"/>
    <d v="2019-11-13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1.4985982240846001"/>
    <n v="0.63333333333333297"/>
    <x v="6"/>
    <n v="1.6190085191893999"/>
    <n v="-0.12041029510479501"/>
    <n v="9765.8534915654309"/>
    <x v="7"/>
    <x v="9"/>
    <n v="2019"/>
    <n v="8.1240025673986498"/>
    <n v="7.8384715155143097"/>
    <n v="-0.28553105188434103"/>
    <n v="82700"/>
    <n v="193414.512977331"/>
    <n v="3.6426878801460699E-2"/>
    <n v="19.155743177257399"/>
    <n v="0.99186963534558104"/>
    <n v="194999.93354463679"/>
    <n v="2.8000350339162372E-2"/>
  </r>
  <r>
    <d v="2019-11-13T00:00:00"/>
    <n v="3549"/>
    <x v="7"/>
    <d v="2019-11-01T00:00:00"/>
    <n v="2"/>
    <n v="1"/>
    <d v="2019-11-12T00:00:00"/>
    <d v="2019-11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33638132295719803"/>
    <n v="0.63333333333333297"/>
    <x v="7"/>
    <n v="0.80306155794531298"/>
    <n v="-0.46668023498811501"/>
    <n v="4419.3374279804302"/>
    <x v="8"/>
    <x v="9"/>
    <n v="2019"/>
    <n v="8.9270641253439695"/>
    <n v="8.1748528384715105"/>
    <n v="-0.75221128687245498"/>
    <n v="86249"/>
    <n v="183568.86172102601"/>
    <n v="9.2015269477695005E-2"/>
    <n v="19.155743177257399"/>
    <n v="0.99186963534558104"/>
    <n v="185073.57739313008"/>
    <n v="8.3136787128647471E-2"/>
  </r>
  <r>
    <d v="2019-11-14T00:00:00"/>
    <n v="8257"/>
    <x v="8"/>
    <d v="2019-11-01T00:00:00"/>
    <n v="3"/>
    <n v="2"/>
    <d v="2019-11-13T00:00:00"/>
    <d v="2019-11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78261498553327302"/>
    <n v="0.63333333333333297"/>
    <x v="8"/>
    <n v="0.34805608577177799"/>
    <n v="0.43455889976149498"/>
    <n v="23723.188122658299"/>
    <x v="9"/>
    <x v="9"/>
    <n v="2019"/>
    <n v="9.27512021111575"/>
    <n v="8.9574678240047891"/>
    <n v="-0.31765238711096"/>
    <n v="94506"/>
    <n v="193594.68762982101"/>
    <n v="3.5462297309033698E-2"/>
    <n v="19.155743177257399"/>
    <n v="0.99186963534558104"/>
    <n v="195181.58509043447"/>
    <n v="2.7043611246009069E-2"/>
  </r>
  <r>
    <d v="2019-11-15T00:00:00"/>
    <n v="11085"/>
    <x v="9"/>
    <d v="2019-11-01T00:00:00"/>
    <n v="4"/>
    <n v="3"/>
    <d v="2019-11-14T00:00:00"/>
    <d v="2019-11-18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1.05065848548338"/>
    <n v="0.63333333333333297"/>
    <x v="9"/>
    <n v="1.4701618374512"/>
    <n v="-0.41950335196782002"/>
    <n v="7539.9862230255203"/>
    <x v="10"/>
    <x v="9"/>
    <n v="2019"/>
    <n v="10.745282048566899"/>
    <n v="10.0081263094881"/>
    <n v="-0.73715573907877996"/>
    <n v="105591"/>
    <n v="186707.895700844"/>
    <n v="7.3655718991068403E-2"/>
    <n v="19.155743177257399"/>
    <n v="0.99186963534558104"/>
    <n v="188238.34206376754"/>
    <n v="6.4926506482362978E-2"/>
  </r>
  <r>
    <d v="2019-11-18T00:00:00"/>
    <n v="26990"/>
    <x v="10"/>
    <d v="2019-11-01T00:00:00"/>
    <n v="0"/>
    <n v="4"/>
    <d v="2019-11-15T00:00:00"/>
    <d v="2019-11-19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9-11-18T00:00:00"/>
    <d v="2019-11-04T00:00:00"/>
    <d v="2019-11-06T00:00:00"/>
    <d v="2019-11-01T00:00:00"/>
    <d v="2019-11-01T00:00:00"/>
    <n v="1"/>
    <n v="0"/>
    <n v="0"/>
    <n v="0"/>
    <n v="0"/>
    <n v="10550.526315789401"/>
    <x v="0"/>
    <n v="30"/>
    <n v="200460"/>
    <n v="2.5581662176992901"/>
    <n v="0.63333333333333297"/>
    <x v="10"/>
    <n v="2.63183489654118"/>
    <n v="-7.3668678841894999E-2"/>
    <n v="10255.2025719663"/>
    <x v="19"/>
    <x v="9"/>
    <n v="2019"/>
    <n v="13.377116945108099"/>
    <n v="12.5662925271874"/>
    <n v="-0.81082441792067605"/>
    <n v="132581"/>
    <n v="188309.55955133299"/>
    <n v="6.4523757995163605E-2"/>
    <n v="19.155743177257399"/>
    <n v="0.99186963534558104"/>
    <n v="189853.13476778116"/>
    <n v="5.5868791659366757E-2"/>
  </r>
  <r>
    <d v="2019-11-19T00:00:00"/>
    <n v="3089"/>
    <x v="11"/>
    <d v="2019-11-01T00:00:00"/>
    <n v="1"/>
    <n v="0"/>
    <d v="2019-11-18T00:00:00"/>
    <d v="2019-11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29278160231467598"/>
    <n v="0.63333333333333297"/>
    <x v="11"/>
    <n v="0.219452586226422"/>
    <n v="7.3329016088253901E-2"/>
    <n v="14075.9334538572"/>
    <x v="11"/>
    <x v="9"/>
    <n v="2019"/>
    <n v="13.596569531334501"/>
    <n v="12.859074129502099"/>
    <n v="-0.73749540183242202"/>
    <n v="135670"/>
    <n v="189586.792025692"/>
    <n v="5.7352138606963497E-2"/>
    <n v="19.155743177257399"/>
    <n v="0.99186963534558104"/>
    <n v="191140.83672864854"/>
    <n v="4.8755480151953634E-2"/>
  </r>
  <r>
    <d v="2019-11-20T00:00:00"/>
    <n v="10145"/>
    <x v="12"/>
    <d v="2019-11-01T00:00:00"/>
    <n v="2"/>
    <n v="1"/>
    <d v="2019-11-19T00:00:00"/>
    <d v="2019-11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96156340417040798"/>
    <n v="0.63333333333333297"/>
    <x v="12"/>
    <n v="0.80306155794531298"/>
    <n v="0.158501846225094"/>
    <n v="12632.904538422499"/>
    <x v="12"/>
    <x v="9"/>
    <n v="2019"/>
    <n v="14.399631089279801"/>
    <n v="13.8206375336725"/>
    <n v="-0.57899355560732702"/>
    <n v="145815"/>
    <n v="192399.72071663299"/>
    <n v="4.1893404280133301E-2"/>
    <n v="19.155743177257399"/>
    <n v="0.99186963534558104"/>
    <n v="193976.8230223115"/>
    <n v="3.3422430972296135E-2"/>
  </r>
  <r>
    <d v="2019-11-21T00:00:00"/>
    <n v="3213"/>
    <x v="13"/>
    <d v="2019-11-01T00:00:00"/>
    <n v="3"/>
    <n v="2"/>
    <d v="2019-11-20T00:00:00"/>
    <d v="2019-11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30453457048787702"/>
    <n v="0.63333333333333297"/>
    <x v="13"/>
    <n v="0.34805608577177699"/>
    <n v="-4.3521515283899997E-2"/>
    <n v="9231.2708535910497"/>
    <x v="13"/>
    <x v="9"/>
    <n v="2019"/>
    <n v="14.747687175051601"/>
    <n v="14.1251721041604"/>
    <n v="-0.62251507089122804"/>
    <n v="149028"/>
    <n v="191998.37685668"/>
    <n v="4.4071326444785397E-2"/>
    <n v="19.155743177257399"/>
    <n v="0.99186963534558104"/>
    <n v="193572.18934299389"/>
    <n v="3.5582645835561921E-2"/>
  </r>
  <r>
    <d v="2019-11-22T00:00:00"/>
    <n v="6711"/>
    <x v="14"/>
    <d v="2019-11-01T00:00:00"/>
    <n v="4"/>
    <n v="3"/>
    <d v="2019-11-21T00:00:00"/>
    <d v="2019-11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63608201137384002"/>
    <n v="0.63333333333333297"/>
    <x v="14"/>
    <n v="0.70706232760467702"/>
    <n v="-7.0980316230837295E-2"/>
    <n v="9491.3839105739407"/>
    <x v="14"/>
    <x v="9"/>
    <n v="2019"/>
    <n v="15.4547495026563"/>
    <n v="14.7612541155342"/>
    <n v="-0.69349538712206604"/>
    <n v="155739"/>
    <n v="191464.83089171999"/>
    <n v="4.6980790500195498E-2"/>
    <n v="19.155743177257399"/>
    <n v="0.99186963534558104"/>
    <n v="193034.26989678151"/>
    <n v="3.8468454887254699E-2"/>
  </r>
  <r>
    <d v="2019-11-25T00:00:00"/>
    <n v="15414"/>
    <x v="15"/>
    <d v="2019-11-01T00:00:00"/>
    <n v="0"/>
    <n v="4"/>
    <d v="2019-11-22T00:00:00"/>
    <d v="2019-11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1.4609697695300801"/>
    <n v="0.63333333333333297"/>
    <x v="15"/>
    <n v="1.6190085191893999"/>
    <n v="-0.15803874965931999"/>
    <n v="9520.6416873688904"/>
    <x v="15"/>
    <x v="9"/>
    <n v="2019"/>
    <n v="17.073758021845698"/>
    <n v="16.222223885064299"/>
    <n v="-0.85153413678138501"/>
    <n v="171153"/>
    <n v="190462.28696923101"/>
    <n v="5.2491824968917203E-2"/>
    <n v="19.155743177257399"/>
    <n v="0.99186963534558104"/>
    <n v="192023.50811240653"/>
    <n v="4.3934682636122435E-2"/>
  </r>
  <r>
    <d v="2019-11-26T00:00:00"/>
    <n v="3434"/>
    <x v="16"/>
    <d v="2019-11-01T00:00:00"/>
    <n v="1"/>
    <n v="0"/>
    <d v="2019-11-25T00:00:00"/>
    <d v="2019-11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32548139279656702"/>
    <n v="0.63333333333333297"/>
    <x v="16"/>
    <n v="0.219452586226422"/>
    <n v="0.106028806570145"/>
    <n v="15648.0270251038"/>
    <x v="16"/>
    <x v="9"/>
    <n v="2019"/>
    <n v="17.293210608072101"/>
    <n v="16.547705277860899"/>
    <n v="-0.74550533021124099"/>
    <n v="174587"/>
    <n v="191818.22711692401"/>
    <n v="4.5051885907627799E-2"/>
    <n v="19.155743177257399"/>
    <n v="0.99186963534558104"/>
    <n v="193390.56291414081"/>
    <n v="3.6555232992407038E-2"/>
  </r>
  <r>
    <d v="2019-11-27T00:00:00"/>
    <n v="10981"/>
    <x v="17"/>
    <d v="2019-11-01T00:00:00"/>
    <n v="2"/>
    <n v="1"/>
    <d v="2019-11-26T00:00:00"/>
    <d v="2019-11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1.04080115733812"/>
    <n v="0.63333333333333297"/>
    <x v="17"/>
    <n v="0.80306155794531298"/>
    <n v="0.237739599392808"/>
    <n v="13673.9206245852"/>
    <x v="17"/>
    <x v="9"/>
    <n v="2019"/>
    <n v="18.0962721660174"/>
    <n v="17.588506435199001"/>
    <n v="-0.50776573081843002"/>
    <n v="185568"/>
    <n v="194835.26594062801"/>
    <n v="2.8869178442705298E-2"/>
    <n v="19.155743177257399"/>
    <n v="0.99186963534558104"/>
    <n v="196432.33243322908"/>
    <n v="2.0504096840269437E-2"/>
  </r>
  <r>
    <d v="2019-11-29T00:00:00"/>
    <n v="14892"/>
    <x v="18"/>
    <d v="2019-11-01T00:00:00"/>
    <n v="4"/>
    <n v="2"/>
    <d v="2019-11-27T00:00:00"/>
    <d v="2019-12-02T00:00:00"/>
    <n v="0"/>
    <n v="1"/>
    <n v="0"/>
    <n v="0"/>
    <n v="0"/>
    <n v="0"/>
    <n v="0"/>
    <n v="1"/>
    <n v="1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1.4114935648009499"/>
    <n v="0.63333333333333297"/>
    <x v="18"/>
    <n v="1.0594710112400201"/>
    <n v="0.35202255356093698"/>
    <n v="14056.071229896301"/>
    <x v="20"/>
    <x v="9"/>
    <n v="2019"/>
    <n v="19.155743177257399"/>
    <n v="19"/>
    <n v="-0.15574317725749501"/>
    <n v="200460"/>
    <n v="198830.18710137499"/>
    <n v="8.1970093293417499E-3"/>
    <n v="19.155743177257399"/>
    <n v="0.99186963534558104"/>
    <n v="200460.00000000108"/>
    <n v="-5.3290705182007514E-15"/>
  </r>
  <r>
    <d v="2019-12-02T00:00:00"/>
    <n v="28442"/>
    <x v="0"/>
    <d v="2019-12-01T00:00:00"/>
    <n v="0"/>
    <n v="4"/>
    <d v="2019-11-29T00:00:00"/>
    <d v="2019-12-03T00:00:00"/>
    <n v="1"/>
    <n v="0"/>
    <n v="0"/>
    <n v="0"/>
    <n v="1"/>
    <n v="0"/>
    <n v="0"/>
    <n v="0"/>
    <n v="0"/>
    <n v="0"/>
    <n v="0"/>
    <n v="0"/>
    <n v="0"/>
    <n v="1"/>
    <n v="0"/>
    <n v="0"/>
    <n v="0"/>
    <d v="2019-12-16T00:00:00"/>
    <d v="2019-12-02T00:00:00"/>
    <d v="2019-12-04T00:00:00"/>
    <d v="2019-12-06T00:00:00"/>
    <d v="2019-12-04T00:00:00"/>
    <n v="0"/>
    <n v="1"/>
    <n v="0"/>
    <n v="0"/>
    <n v="0"/>
    <n v="11599.190476190401"/>
    <x v="1"/>
    <n v="31"/>
    <n v="243583"/>
    <n v="2.45206767303136"/>
    <n v="0.67741935483870896"/>
    <x v="19"/>
    <n v="2.3889209129547799"/>
    <n v="6.3146760076579003E-2"/>
    <n v="11905.7938861696"/>
    <x v="21"/>
    <x v="10"/>
    <n v="2019"/>
    <n v="2.3889209129547799"/>
    <n v="2.45206767303136"/>
    <n v="6.31467600765791E-2"/>
    <n v="28442"/>
    <n v="250021.671609563"/>
    <n v="-2.5752454049734301E-2"/>
    <n v="20.680424496712199"/>
    <n v="1.01545304369059"/>
    <n v="246216.87153635244"/>
    <n v="-1.0697364156718847E-2"/>
  </r>
  <r>
    <d v="2019-12-03T00:00:00"/>
    <n v="5402"/>
    <x v="1"/>
    <d v="2019-12-01T00:00:00"/>
    <n v="1"/>
    <n v="0"/>
    <d v="2019-12-02T00:00:00"/>
    <d v="2019-12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46572215630811598"/>
    <n v="0.67741935483870896"/>
    <x v="20"/>
    <n v="0.50876329636220596"/>
    <n v="-4.3041140054089301E-2"/>
    <n v="10617.9043154758"/>
    <x v="22"/>
    <x v="10"/>
    <n v="2019"/>
    <n v="2.8976842093169899"/>
    <n v="2.9177898293394802"/>
    <n v="2.0105620022489799E-2"/>
    <n v="33844"/>
    <n v="245273.103851272"/>
    <n v="-6.8907019348415297E-3"/>
    <n v="20.680424496712199"/>
    <n v="1.01545304369059"/>
    <n v="241540.56691764478"/>
    <n v="8.4558594376886731E-3"/>
  </r>
  <r>
    <d v="2019-12-04T00:00:00"/>
    <n v="10436"/>
    <x v="2"/>
    <d v="2019-12-01T00:00:00"/>
    <n v="2"/>
    <n v="1"/>
    <d v="2019-12-03T00:00:00"/>
    <d v="2019-12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1"/>
    <n v="0"/>
    <n v="1"/>
    <n v="11599.190476190401"/>
    <x v="1"/>
    <n v="31"/>
    <n v="243583"/>
    <n v="0.89971796061301401"/>
    <n v="0.67741935483870896"/>
    <x v="0"/>
    <n v="0.98168331455612901"/>
    <n v="-8.1965353943114896E-2"/>
    <n v="10630.719545965399"/>
    <x v="1"/>
    <x v="10"/>
    <n v="2019"/>
    <n v="3.8793675238731198"/>
    <n v="3.8175077899524998"/>
    <n v="-6.1859733920625201E-2"/>
    <n v="44280"/>
    <n v="239698.86696159499"/>
    <n v="1.6204219434322101E-2"/>
    <n v="20.680424496712199"/>
    <n v="1.01545304369059"/>
    <n v="236051.15810222813"/>
    <n v="3.1907667635801218E-2"/>
  </r>
  <r>
    <d v="2019-12-05T00:00:00"/>
    <n v="2729"/>
    <x v="3"/>
    <d v="2019-12-01T00:00:00"/>
    <n v="3"/>
    <n v="2"/>
    <d v="2019-12-04T00:00:00"/>
    <d v="2019-12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23527503971951999"/>
    <n v="0.67741935483870896"/>
    <x v="1"/>
    <n v="0.39950489081956198"/>
    <n v="-0.16422985110004101"/>
    <n v="6830.95517154147"/>
    <x v="2"/>
    <x v="10"/>
    <n v="2019"/>
    <n v="4.27887241469268"/>
    <n v="4.0527828296720196"/>
    <n v="-0.22608958502066601"/>
    <n v="47009"/>
    <n v="230712.41774122801"/>
    <n v="5.5786257128157497E-2"/>
    <n v="20.680424496712199"/>
    <n v="1.01545304369059"/>
    <n v="227201.46359768821"/>
    <n v="7.2101368287481815E-2"/>
  </r>
  <r>
    <d v="2019-12-06T00:00:00"/>
    <n v="7084"/>
    <x v="4"/>
    <d v="2019-12-01T00:00:00"/>
    <n v="4"/>
    <n v="3"/>
    <d v="2019-12-05T00:00:00"/>
    <d v="2019-12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1"/>
    <n v="0"/>
    <n v="11599.190476190401"/>
    <x v="1"/>
    <n v="31"/>
    <n v="243583"/>
    <n v="0.61073227606195801"/>
    <n v="0.67741935483870896"/>
    <x v="2"/>
    <n v="0.86887687563176297"/>
    <n v="-0.25814459956980501"/>
    <n v="8153.0539005876899"/>
    <x v="3"/>
    <x v="10"/>
    <n v="2019"/>
    <n v="5.1477492903244499"/>
    <n v="4.6635151057339703"/>
    <n v="-0.48423418459047102"/>
    <n v="54093"/>
    <n v="220669.83761915099"/>
    <n v="0.103834591206767"/>
    <n v="20.680424496712199"/>
    <n v="1.01545304369059"/>
    <n v="217311.71026593543"/>
    <n v="0.12089219537186957"/>
  </r>
  <r>
    <d v="2019-12-09T00:00:00"/>
    <n v="15642"/>
    <x v="5"/>
    <d v="2019-12-01T00:00:00"/>
    <n v="0"/>
    <n v="4"/>
    <d v="2019-12-06T00:00:00"/>
    <d v="2019-12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1.34854238596289"/>
    <n v="0.67741935483870896"/>
    <x v="3"/>
    <n v="1.6704573242371801"/>
    <n v="-0.32191493827428902"/>
    <n v="9363.9027905983294"/>
    <x v="23"/>
    <x v="10"/>
    <n v="2019"/>
    <n v="6.81820661456163"/>
    <n v="6.0120574916968703"/>
    <n v="-0.80614912286476104"/>
    <n v="69735"/>
    <n v="214783.01887660701"/>
    <n v="0.13408872486301299"/>
    <n v="20.680424496712199"/>
    <n v="1.01545304369059"/>
    <n v="211514.47643112496"/>
    <n v="0.15161384747732587"/>
  </r>
  <r>
    <d v="2019-12-10T00:00:00"/>
    <n v="3123"/>
    <x v="6"/>
    <d v="2019-12-01T00:00:00"/>
    <n v="1"/>
    <n v="0"/>
    <d v="2019-12-09T00:00:00"/>
    <d v="2019-12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26924292746209699"/>
    <n v="0.67741935483870896"/>
    <x v="4"/>
    <n v="0.27090139127420598"/>
    <n v="-1.6584638121093899E-3"/>
    <n v="11528.179996827301"/>
    <x v="24"/>
    <x v="10"/>
    <n v="2019"/>
    <n v="7.0891080058358398"/>
    <n v="6.2813004191589696"/>
    <n v="-0.80780758667687003"/>
    <n v="72858"/>
    <n v="215826.58900675"/>
    <n v="0.128605150648889"/>
    <n v="20.680424496712199"/>
    <n v="1.01545304369059"/>
    <n v="212542.1656350992"/>
    <n v="0.14604553535129083"/>
  </r>
  <r>
    <d v="2019-12-11T00:00:00"/>
    <n v="9958"/>
    <x v="7"/>
    <d v="2019-12-01T00:00:00"/>
    <n v="2"/>
    <n v="1"/>
    <d v="2019-12-10T00:00:00"/>
    <d v="2019-12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85850818817405095"/>
    <n v="0.67741935483870896"/>
    <x v="5"/>
    <n v="0.85451036299309702"/>
    <n v="3.9978251809537303E-3"/>
    <n v="11653.4572677621"/>
    <x v="6"/>
    <x v="10"/>
    <n v="2019"/>
    <n v="7.9436183688289397"/>
    <n v="7.1398086073330198"/>
    <n v="-0.80380976149591699"/>
    <n v="82816"/>
    <n v="218934.98897485199"/>
    <n v="0.112581415791783"/>
    <n v="20.680424496712199"/>
    <n v="1.01545304369059"/>
    <n v="215603.26234204715"/>
    <n v="0.12977418501935256"/>
  </r>
  <r>
    <d v="2019-12-12T00:00:00"/>
    <n v="3112"/>
    <x v="8"/>
    <d v="2019-12-01T00:00:00"/>
    <n v="3"/>
    <n v="2"/>
    <d v="2019-12-11T00:00:00"/>
    <d v="2019-12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26829458541852202"/>
    <n v="0.67741935483870896"/>
    <x v="6"/>
    <n v="0.39950489081956198"/>
    <n v="-0.13121030540103901"/>
    <n v="7789.6418079285704"/>
    <x v="7"/>
    <x v="10"/>
    <n v="2019"/>
    <n v="8.3431232596485003"/>
    <n v="7.4081031927515397"/>
    <n v="-0.93502006689695605"/>
    <n v="85928"/>
    <n v="216284.470915994"/>
    <n v="0.12621585344705"/>
    <n v="20.680424496712199"/>
    <n v="1.01545304369059"/>
    <n v="212993.07955188552"/>
    <n v="0.14361931623540247"/>
  </r>
  <r>
    <d v="2019-12-13T00:00:00"/>
    <n v="10931"/>
    <x v="9"/>
    <d v="2019-12-01T00:00:00"/>
    <n v="4"/>
    <n v="3"/>
    <d v="2019-12-12T00:00:00"/>
    <d v="2019-12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94239335257386503"/>
    <n v="0.67741935483870896"/>
    <x v="7"/>
    <n v="0.75851113265246095"/>
    <n v="0.18388221992140399"/>
    <n v="14411.1266525186"/>
    <x v="8"/>
    <x v="10"/>
    <n v="2019"/>
    <n v="9.1016343923009604"/>
    <n v="8.3504965453254094"/>
    <n v="-0.75113784697555197"/>
    <n v="96859"/>
    <n v="223480.63131612699"/>
    <n v="8.9951279292012506E-2"/>
    <n v="20.680424496712199"/>
    <n v="1.01545304369059"/>
    <n v="220079.72963860913"/>
    <n v="0.10679434403152599"/>
  </r>
  <r>
    <d v="2019-12-16T00:00:00"/>
    <n v="34890"/>
    <x v="10"/>
    <d v="2019-12-01T00:00:00"/>
    <n v="0"/>
    <n v="4"/>
    <d v="2019-12-13T00:00:00"/>
    <d v="2019-12-17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9-12-16T00:00:00"/>
    <d v="2019-12-02T00:00:00"/>
    <d v="2019-12-04T00:00:00"/>
    <d v="2019-12-06T00:00:00"/>
    <d v="2019-12-04T00:00:00"/>
    <n v="1"/>
    <n v="0"/>
    <n v="0"/>
    <n v="0"/>
    <n v="0"/>
    <n v="11599.190476190401"/>
    <x v="1"/>
    <n v="31"/>
    <n v="243583"/>
    <n v="3.0079685363921098"/>
    <n v="0.67741935483870896"/>
    <x v="8"/>
    <n v="2.6832837015889699"/>
    <n v="0.32468483480314098"/>
    <n v="13002.724974380801"/>
    <x v="25"/>
    <x v="10"/>
    <n v="2019"/>
    <n v="11.7849180938899"/>
    <n v="11.358465081717499"/>
    <n v="-0.42645301217241099"/>
    <n v="131749"/>
    <n v="234768.62358801201"/>
    <n v="3.7544950757371701E-2"/>
    <n v="20.680424496712199"/>
    <n v="1.01545304369059"/>
    <n v="231195.94258614208"/>
    <n v="5.3578178212373206E-2"/>
  </r>
  <r>
    <d v="2019-12-17T00:00:00"/>
    <n v="5097"/>
    <x v="11"/>
    <d v="2019-12-01T00:00:00"/>
    <n v="1"/>
    <n v="0"/>
    <d v="2019-12-16T00:00:00"/>
    <d v="2019-12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43942721782718802"/>
    <n v="0.67741935483870896"/>
    <x v="9"/>
    <n v="0.27090139127420598"/>
    <n v="0.16852582655298101"/>
    <n v="18814.964279163902"/>
    <x v="26"/>
    <x v="10"/>
    <n v="2019"/>
    <n v="12.055819485164101"/>
    <n v="11.797892299544699"/>
    <n v="-0.25792718561942701"/>
    <n v="136846"/>
    <n v="238371.684607292"/>
    <n v="2.18621410562784E-2"/>
    <n v="20.680424496712199"/>
    <n v="1.01545304369059"/>
    <n v="234744.17265120303"/>
    <n v="3.7653021367777484E-2"/>
  </r>
  <r>
    <d v="2019-12-18T00:00:00"/>
    <n v="11759"/>
    <x v="12"/>
    <d v="2019-12-01T00:00:00"/>
    <n v="2"/>
    <n v="1"/>
    <d v="2019-12-17T00:00:00"/>
    <d v="2019-12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1.0137776445811"/>
    <n v="0.67741935483870896"/>
    <x v="10"/>
    <n v="0.85451036299309702"/>
    <n v="0.15926728158801001"/>
    <n v="13761.097008597601"/>
    <x v="19"/>
    <x v="10"/>
    <n v="2019"/>
    <n v="12.9103298481572"/>
    <n v="12.8116699441258"/>
    <n v="-9.8659904031418194E-2"/>
    <n v="148605"/>
    <n v="241721.55449966501"/>
    <n v="7.7007840868281701E-3"/>
    <n v="20.680424496712199"/>
    <n v="1.01545304369059"/>
    <n v="238043.0646218234"/>
    <n v="2.3272828330360484E-2"/>
  </r>
  <r>
    <d v="2019-12-19T00:00:00"/>
    <n v="3728"/>
    <x v="13"/>
    <d v="2019-12-01T00:00:00"/>
    <n v="3"/>
    <n v="2"/>
    <d v="2019-12-18T00:00:00"/>
    <d v="2019-12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32140173985869203"/>
    <n v="0.67741935483870896"/>
    <x v="11"/>
    <n v="0.39950489081956098"/>
    <n v="-7.8103150960868895E-2"/>
    <n v="9331.5503406033804"/>
    <x v="11"/>
    <x v="10"/>
    <n v="2019"/>
    <n v="13.3098347389768"/>
    <n v="13.1330716839845"/>
    <n v="-0.17676305499228701"/>
    <n v="152333"/>
    <n v="240348.06312297701"/>
    <n v="1.3459384007462801E-2"/>
    <n v="20.680424496712199"/>
    <n v="1.01545304369059"/>
    <n v="236690.47487360952"/>
    <n v="2.9120416147168759E-2"/>
  </r>
  <r>
    <d v="2019-12-20T00:00:00"/>
    <n v="9444"/>
    <x v="14"/>
    <d v="2019-12-01T00:00:00"/>
    <n v="4"/>
    <n v="3"/>
    <d v="2019-12-19T00:00:00"/>
    <d v="2019-12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81419475086520798"/>
    <n v="0.67741935483870896"/>
    <x v="12"/>
    <n v="0.75851113265246095"/>
    <n v="5.5683618212746401E-2"/>
    <n v="12450.7071728465"/>
    <x v="12"/>
    <x v="10"/>
    <n v="2019"/>
    <n v="14.0683458716292"/>
    <n v="13.9472664348497"/>
    <n v="-0.12107943677954"/>
    <n v="161777"/>
    <n v="241486.59913537899"/>
    <n v="8.6812306443790899E-3"/>
    <n v="20.680424496712199"/>
    <n v="1.01545304369059"/>
    <n v="237811.68478033674"/>
    <n v="2.4268425771400315E-2"/>
  </r>
  <r>
    <d v="2019-12-23T00:00:00"/>
    <n v="22220"/>
    <x v="15"/>
    <d v="2019-12-01T00:00:00"/>
    <n v="0"/>
    <n v="4"/>
    <d v="2019-12-20T00:00:00"/>
    <d v="2019-12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1.9156509280204199"/>
    <n v="0.67741935483870896"/>
    <x v="13"/>
    <n v="1.6704573242371801"/>
    <n v="0.24519360378324301"/>
    <n v="13301.7465801748"/>
    <x v="27"/>
    <x v="10"/>
    <n v="2019"/>
    <n v="15.738803195866399"/>
    <n v="15.8629173628701"/>
    <n v="0.12411416700370199"/>
    <n v="183997"/>
    <n v="245503.86404315601"/>
    <n v="-7.8241703064163507E-3"/>
    <n v="20.680424496712199"/>
    <n v="1.01545304369059"/>
    <n v="241767.81542836467"/>
    <n v="7.5079661385828445E-3"/>
  </r>
  <r>
    <d v="2019-12-24T00:00:00"/>
    <n v="5595"/>
    <x v="16"/>
    <d v="2019-12-01T00:00:00"/>
    <n v="1"/>
    <n v="0"/>
    <d v="2019-12-23T00:00:00"/>
    <d v="2019-12-26T00:00:00"/>
    <n v="0"/>
    <n v="0"/>
    <n v="0"/>
    <n v="0"/>
    <n v="0"/>
    <n v="1"/>
    <n v="0"/>
    <n v="0"/>
    <n v="0"/>
    <n v="0"/>
    <n v="0"/>
    <n v="0"/>
    <n v="1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48236124852719597"/>
    <n v="0.67741935483870896"/>
    <x v="14"/>
    <n v="0.53965125778093004"/>
    <n v="-5.7290009253734203E-2"/>
    <n v="10367.806836968901"/>
    <x v="28"/>
    <x v="10"/>
    <n v="2019"/>
    <n v="16.278454453647299"/>
    <n v="16.345278611397301"/>
    <n v="6.6824157749969901E-2"/>
    <n v="189592"/>
    <n v="244582.92470805801"/>
    <n v="-4.08828502338132E-3"/>
    <n v="20.680424496712199"/>
    <n v="1.01545304369059"/>
    <n v="240860.89083857698"/>
    <n v="1.1301582220117901E-2"/>
  </r>
  <r>
    <d v="2019-12-26T00:00:00"/>
    <n v="11692"/>
    <x v="17"/>
    <d v="2019-12-01T00:00:00"/>
    <n v="3"/>
    <n v="1"/>
    <d v="2019-12-24T00:00:00"/>
    <d v="2019-12-27T00:00:00"/>
    <n v="0"/>
    <n v="0"/>
    <n v="0"/>
    <n v="0"/>
    <n v="0"/>
    <n v="0"/>
    <n v="1"/>
    <n v="1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1.0080013794066001"/>
    <n v="0.67741935483870896"/>
    <x v="15"/>
    <n v="0.98311386253845301"/>
    <n v="2.48875168681554E-2"/>
    <n v="11892.8238584802"/>
    <x v="16"/>
    <x v="10"/>
    <n v="2019"/>
    <n v="17.261568316185802"/>
    <n v="17.353279990803902"/>
    <n v="9.1711674618125003E-2"/>
    <n v="201284"/>
    <n v="244877.170056237"/>
    <n v="-5.2849763656627096E-3"/>
    <n v="20.680424496712199"/>
    <n v="1.01545304369059"/>
    <n v="241150.65839602961"/>
    <n v="1.0086398354243187E-2"/>
  </r>
  <r>
    <d v="2019-12-27T00:00:00"/>
    <n v="8840"/>
    <x v="18"/>
    <d v="2019-12-01T00:00:00"/>
    <n v="4"/>
    <n v="3"/>
    <d v="2019-12-26T00:00:00"/>
    <d v="2019-12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76212215138166395"/>
    <n v="0.67741935483870896"/>
    <x v="16"/>
    <n v="0.75851113265246095"/>
    <n v="3.6110187292029299E-3"/>
    <n v="11654.410356624699"/>
    <x v="17"/>
    <x v="10"/>
    <n v="2019"/>
    <n v="18.020079448838199"/>
    <n v="18.115402142185602"/>
    <n v="9.5322693347327403E-2"/>
    <n v="210124"/>
    <n v="244871.506395298"/>
    <n v="-5.26196948867885E-3"/>
    <n v="20.680424496712199"/>
    <n v="1.01545304369059"/>
    <n v="241145.08092401057"/>
    <n v="1.0109760757498698E-2"/>
  </r>
  <r>
    <d v="2019-12-30T00:00:00"/>
    <n v="23264"/>
    <x v="19"/>
    <d v="2019-12-01T00:00:00"/>
    <n v="0"/>
    <n v="4"/>
    <d v="2019-12-27T00:00:00"/>
    <d v="2019-12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2.0056572092469498"/>
    <n v="0.67741935483870896"/>
    <x v="17"/>
    <n v="1.6704573242371801"/>
    <n v="0.335199885009765"/>
    <n v="13926.725132366601"/>
    <x v="29"/>
    <x v="10"/>
    <n v="2019"/>
    <n v="19.690536773075401"/>
    <n v="20.1210593514325"/>
    <n v="0.43052257835709101"/>
    <n v="233388"/>
    <n v="248908.806117553"/>
    <n v="-2.1396615895695401E-2"/>
    <n v="20.680424496712199"/>
    <n v="1.01545304369059"/>
    <n v="245120.9414990904"/>
    <n v="-6.2742150453762857E-3"/>
  </r>
  <r>
    <d v="2019-12-31T00:00:00"/>
    <n v="10195"/>
    <x v="20"/>
    <d v="2019-12-01T00:00:00"/>
    <n v="1"/>
    <n v="0"/>
    <d v="2019-12-30T00:00:00"/>
    <d v="2020-01-02T00:00:00"/>
    <n v="0"/>
    <n v="1"/>
    <n v="0"/>
    <n v="1"/>
    <n v="0"/>
    <n v="1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87894064856742804"/>
    <n v="0.67741935483870896"/>
    <x v="18"/>
    <n v="0.98988772363676203"/>
    <n v="-0.110947075069334"/>
    <n v="10299.147829154201"/>
    <x v="30"/>
    <x v="10"/>
    <n v="2019"/>
    <n v="20.680424496712199"/>
    <n v="21"/>
    <n v="0.31957550328775802"/>
    <n v="243583"/>
    <n v="247347.098741286"/>
    <n v="-1.52178811089408E-2"/>
    <n v="20.680424496712199"/>
    <n v="1.01545304369059"/>
    <n v="243583.00000000186"/>
    <n v="-7.6605388699135801E-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N36" firstHeaderRow="1" firstDataRow="2" firstDataCol="1" rowPageCount="1" colPageCount="1"/>
  <pivotFields count="58">
    <pivotField numFmtId="14" showAll="0"/>
    <pivotField dataField="1" showAll="0"/>
    <pivotField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7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4"/>
        <item x="0"/>
        <item x="3"/>
        <item x="1"/>
        <item x="2"/>
        <item x="5"/>
        <item t="default"/>
      </items>
    </pivotField>
    <pivotField showAll="0"/>
    <pivotField showAll="0"/>
    <pivotField showAll="0"/>
    <pivotField showAll="0"/>
    <pivotField showAll="0" sortType="descending">
      <items count="24">
        <item x="22"/>
        <item x="21"/>
        <item x="19"/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axis="axisRow" showAll="0">
      <items count="32">
        <item x="0"/>
        <item x="21"/>
        <item x="22"/>
        <item x="1"/>
        <item x="2"/>
        <item x="3"/>
        <item x="4"/>
        <item x="5"/>
        <item x="23"/>
        <item x="24"/>
        <item x="6"/>
        <item x="7"/>
        <item x="8"/>
        <item x="9"/>
        <item x="10"/>
        <item x="25"/>
        <item x="26"/>
        <item x="19"/>
        <item x="11"/>
        <item x="12"/>
        <item x="13"/>
        <item x="14"/>
        <item x="27"/>
        <item x="28"/>
        <item x="15"/>
        <item x="16"/>
        <item x="17"/>
        <item x="18"/>
        <item x="20"/>
        <item x="29"/>
        <item x="30"/>
        <item t="default"/>
      </items>
    </pivotField>
    <pivotField axis="axisCol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5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4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36" hier="-1"/>
  </pageFields>
  <dataFields count="1">
    <dataField name="Average of deposit.amount" fld="1" subtotal="average" baseField="45" baseItem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research.stlouisfed.org/fred2/series/B039RC1M027SBEA" TargetMode="External"/><Relationship Id="rId1" Type="http://schemas.openxmlformats.org/officeDocument/2006/relationships/hyperlink" Target="https://research.stlouisfed.org/fred2/series/A576RC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L42"/>
  <sheetViews>
    <sheetView workbookViewId="0">
      <selection activeCell="I20" sqref="I20"/>
    </sheetView>
  </sheetViews>
  <sheetFormatPr defaultRowHeight="15" x14ac:dyDescent="0.25"/>
  <sheetData>
    <row r="2" spans="2:9" x14ac:dyDescent="0.25">
      <c r="B2" t="s">
        <v>61</v>
      </c>
      <c r="C2">
        <v>2013</v>
      </c>
      <c r="D2">
        <v>2014</v>
      </c>
      <c r="E2">
        <v>2015</v>
      </c>
      <c r="F2">
        <v>2016</v>
      </c>
      <c r="G2">
        <v>2017</v>
      </c>
      <c r="H2">
        <v>2018</v>
      </c>
      <c r="I2">
        <v>2019</v>
      </c>
    </row>
    <row r="3" spans="2:9" x14ac:dyDescent="0.25">
      <c r="B3">
        <v>1</v>
      </c>
      <c r="D3">
        <v>21.178208875366078</v>
      </c>
      <c r="E3">
        <v>18.6224616101869</v>
      </c>
      <c r="F3">
        <v>19.256962414068497</v>
      </c>
      <c r="G3">
        <v>21.117295005971918</v>
      </c>
      <c r="H3">
        <v>21.96151849119796</v>
      </c>
      <c r="I3">
        <v>20.690594582126227</v>
      </c>
    </row>
    <row r="4" spans="2:9" x14ac:dyDescent="0.25">
      <c r="B4">
        <v>2</v>
      </c>
      <c r="C4">
        <v>17.280088666401863</v>
      </c>
      <c r="D4">
        <v>19.77688212855729</v>
      </c>
      <c r="E4">
        <v>19.77688212855729</v>
      </c>
      <c r="F4">
        <v>20.944208704756541</v>
      </c>
      <c r="G4">
        <v>19.013784232582509</v>
      </c>
      <c r="H4">
        <v>19.013784232582509</v>
      </c>
      <c r="I4">
        <v>19.776882128557276</v>
      </c>
    </row>
    <row r="5" spans="2:9" x14ac:dyDescent="0.25">
      <c r="B5">
        <v>3</v>
      </c>
      <c r="C5">
        <v>21.506447695672623</v>
      </c>
      <c r="D5">
        <v>22.418354403597682</v>
      </c>
      <c r="E5">
        <v>21.239791523738301</v>
      </c>
      <c r="F5">
        <v>22.825739071546426</v>
      </c>
      <c r="G5">
        <v>23.313353364786273</v>
      </c>
      <c r="H5">
        <v>21.555469887735136</v>
      </c>
      <c r="I5">
        <v>21.50644769567262</v>
      </c>
    </row>
    <row r="6" spans="2:9" x14ac:dyDescent="0.25">
      <c r="B6">
        <v>4</v>
      </c>
      <c r="C6">
        <v>22.854753020529927</v>
      </c>
      <c r="D6">
        <v>22.038846468662243</v>
      </c>
      <c r="E6">
        <v>21.645921160463818</v>
      </c>
      <c r="F6">
        <v>20.312608991114143</v>
      </c>
      <c r="G6">
        <v>19.271368116846833</v>
      </c>
      <c r="H6">
        <v>21.701813623021486</v>
      </c>
      <c r="I6">
        <v>22.854753020529916</v>
      </c>
    </row>
    <row r="7" spans="2:9" x14ac:dyDescent="0.25">
      <c r="B7">
        <v>5</v>
      </c>
      <c r="C7">
        <v>21.723619353147779</v>
      </c>
      <c r="D7">
        <v>20.0410169240218</v>
      </c>
      <c r="E7">
        <v>19.651810795999847</v>
      </c>
      <c r="F7">
        <v>20.824326539853679</v>
      </c>
      <c r="G7">
        <v>22.506928968979651</v>
      </c>
      <c r="H7">
        <v>21.236005059907921</v>
      </c>
      <c r="I7">
        <v>21.723619353147779</v>
      </c>
    </row>
    <row r="8" spans="2:9" x14ac:dyDescent="0.25">
      <c r="B8">
        <v>6</v>
      </c>
      <c r="C8">
        <v>19.666070155594493</v>
      </c>
      <c r="D8">
        <v>21.377642242103715</v>
      </c>
      <c r="E8">
        <v>22.530581639612141</v>
      </c>
      <c r="F8">
        <v>21.843272179837669</v>
      </c>
      <c r="G8">
        <v>21.747272023780269</v>
      </c>
      <c r="H8">
        <v>21.228833430153411</v>
      </c>
      <c r="I8">
        <v>19.666070155594493</v>
      </c>
    </row>
    <row r="9" spans="2:9" x14ac:dyDescent="0.25">
      <c r="B9">
        <v>7</v>
      </c>
      <c r="C9">
        <v>22.506928968979658</v>
      </c>
      <c r="D9">
        <v>21.346665613334011</v>
      </c>
      <c r="E9">
        <v>22.897888380901652</v>
      </c>
      <c r="F9">
        <v>19.651810795999847</v>
      </c>
      <c r="G9">
        <v>20.563717503924895</v>
      </c>
      <c r="H9">
        <v>20.951460024297656</v>
      </c>
      <c r="I9">
        <v>22.506928968979658</v>
      </c>
    </row>
    <row r="10" spans="2:9" x14ac:dyDescent="0.25">
      <c r="B10">
        <v>8</v>
      </c>
      <c r="C10">
        <v>21.140004903850524</v>
      </c>
      <c r="D10">
        <v>20.675517727903397</v>
      </c>
      <c r="E10">
        <v>21.587424435828453</v>
      </c>
      <c r="F10">
        <v>23.681197996733534</v>
      </c>
      <c r="G10">
        <v>21.236005059907921</v>
      </c>
      <c r="H10">
        <v>22.897888380901652</v>
      </c>
      <c r="I10">
        <v>21.140004903850524</v>
      </c>
    </row>
    <row r="11" spans="2:9" x14ac:dyDescent="0.25">
      <c r="B11">
        <v>9</v>
      </c>
      <c r="C11">
        <v>20.302493260784633</v>
      </c>
      <c r="D11">
        <v>20.302493260784626</v>
      </c>
      <c r="E11">
        <v>20.561735690236045</v>
      </c>
      <c r="F11">
        <v>20.594332626271818</v>
      </c>
      <c r="G11">
        <v>20.153684448834344</v>
      </c>
      <c r="H11">
        <v>18.668711590464749</v>
      </c>
      <c r="I11">
        <v>20.302493260784633</v>
      </c>
    </row>
    <row r="12" spans="2:9" x14ac:dyDescent="0.25">
      <c r="B12">
        <v>10</v>
      </c>
      <c r="C12">
        <v>21.236005059907928</v>
      </c>
      <c r="D12">
        <v>21.723619353147779</v>
      </c>
      <c r="E12">
        <v>20.0410169240218</v>
      </c>
      <c r="F12">
        <v>20.563717503924899</v>
      </c>
      <c r="G12">
        <v>19.800619607950125</v>
      </c>
      <c r="H12">
        <v>22.506928968979661</v>
      </c>
      <c r="I12">
        <v>21.236005059907928</v>
      </c>
    </row>
    <row r="13" spans="2:9" x14ac:dyDescent="0.25">
      <c r="B13">
        <v>11</v>
      </c>
      <c r="C13">
        <v>19.1563258837046</v>
      </c>
      <c r="D13">
        <v>17.749143441524382</v>
      </c>
      <c r="E13">
        <v>19.305134695654896</v>
      </c>
      <c r="F13">
        <v>19.486586708916967</v>
      </c>
      <c r="G13">
        <v>18.617825235880424</v>
      </c>
      <c r="H13">
        <v>19.519183644952765</v>
      </c>
      <c r="I13">
        <v>19.1563258837046</v>
      </c>
    </row>
    <row r="14" spans="2:9" x14ac:dyDescent="0.25">
      <c r="B14">
        <v>12</v>
      </c>
      <c r="C14">
        <v>20.680436882524997</v>
      </c>
      <c r="D14">
        <v>22.363039311650972</v>
      </c>
      <c r="E14">
        <v>19.993127422750515</v>
      </c>
      <c r="F14">
        <v>19.897127266693115</v>
      </c>
      <c r="G14">
        <v>19.507921138671154</v>
      </c>
      <c r="H14">
        <v>20.419827846596235</v>
      </c>
      <c r="I14">
        <v>20.680436882524997</v>
      </c>
    </row>
    <row r="19" spans="5:12" x14ac:dyDescent="0.25">
      <c r="I19" t="s">
        <v>97</v>
      </c>
    </row>
    <row r="20" spans="5:12" x14ac:dyDescent="0.25">
      <c r="E20" s="7">
        <v>1</v>
      </c>
      <c r="G20" s="6">
        <v>1.103537321849986E-2</v>
      </c>
      <c r="H20" s="6">
        <v>0.11208257404477592</v>
      </c>
      <c r="I20" s="6">
        <v>8.4264363885193677E-2</v>
      </c>
      <c r="L20" s="6">
        <v>3.2550642219356573E-15</v>
      </c>
    </row>
    <row r="21" spans="5:12" x14ac:dyDescent="0.25">
      <c r="E21" s="7">
        <v>2</v>
      </c>
      <c r="G21" s="6">
        <v>5.1016760823748147E-3</v>
      </c>
      <c r="H21" s="6">
        <v>9.482087430838336E-2</v>
      </c>
      <c r="I21" s="6">
        <v>4.8069998519029107E-2</v>
      </c>
      <c r="L21" s="6">
        <v>8.8543013572629139E-3</v>
      </c>
    </row>
    <row r="22" spans="5:12" x14ac:dyDescent="0.25">
      <c r="E22" s="7">
        <v>3</v>
      </c>
      <c r="G22" s="6">
        <v>-1.5729322615608776E-2</v>
      </c>
      <c r="H22" s="6">
        <v>6.9846064893086812E-2</v>
      </c>
      <c r="I22" s="6">
        <v>4.4470209819004215E-2</v>
      </c>
      <c r="L22" s="6">
        <v>1.2800657832789367E-2</v>
      </c>
    </row>
    <row r="23" spans="5:12" x14ac:dyDescent="0.25">
      <c r="E23" s="7">
        <v>4</v>
      </c>
      <c r="G23" s="6">
        <v>-7.0338412777756583E-3</v>
      </c>
      <c r="H23" s="6">
        <v>6.3378396604619677E-2</v>
      </c>
      <c r="I23" s="6">
        <v>4.3029631219589193E-2</v>
      </c>
      <c r="L23" s="6">
        <v>1.5084459776447864E-2</v>
      </c>
    </row>
    <row r="24" spans="5:12" x14ac:dyDescent="0.25">
      <c r="E24" s="7">
        <v>5</v>
      </c>
      <c r="G24" s="6">
        <v>1.3224756636739936E-3</v>
      </c>
      <c r="H24" s="6">
        <v>5.4686984113971215E-2</v>
      </c>
      <c r="I24" s="6">
        <v>4.0291268479135653E-2</v>
      </c>
      <c r="L24" s="6">
        <v>1.7850678723922701E-2</v>
      </c>
    </row>
    <row r="25" spans="5:12" x14ac:dyDescent="0.25">
      <c r="E25" s="7">
        <v>6</v>
      </c>
      <c r="G25" s="6">
        <v>7.0141841923497652E-3</v>
      </c>
      <c r="H25" s="6">
        <v>5.4341093709779194E-2</v>
      </c>
      <c r="I25" s="6">
        <v>3.9477679223623698E-2</v>
      </c>
      <c r="L25" s="6">
        <v>2.0126949269613104E-2</v>
      </c>
    </row>
    <row r="26" spans="5:12" x14ac:dyDescent="0.25">
      <c r="E26" s="7">
        <v>7</v>
      </c>
      <c r="G26" s="6">
        <v>1.1222645149473111E-2</v>
      </c>
      <c r="H26" s="6">
        <v>5.2494935481726783E-2</v>
      </c>
      <c r="I26" s="6">
        <v>3.7319807887025762E-2</v>
      </c>
      <c r="L26" s="6">
        <v>2.4292839720462173E-2</v>
      </c>
    </row>
    <row r="27" spans="5:12" x14ac:dyDescent="0.25">
      <c r="E27" s="7">
        <v>8</v>
      </c>
      <c r="G27" s="6">
        <v>1.2358399008507959E-2</v>
      </c>
      <c r="H27" s="6">
        <v>4.863248266358218E-2</v>
      </c>
      <c r="I27" s="6">
        <v>3.6205568933487441E-2</v>
      </c>
      <c r="L27" s="6">
        <v>3.1062811691712072E-2</v>
      </c>
    </row>
    <row r="28" spans="5:12" x14ac:dyDescent="0.25">
      <c r="E28" s="7">
        <v>9</v>
      </c>
      <c r="G28" s="6">
        <v>1.7059991120250202E-2</v>
      </c>
      <c r="H28" s="6">
        <v>4.7293434517296194E-2</v>
      </c>
      <c r="I28" s="6">
        <v>3.3869604905071064E-2</v>
      </c>
      <c r="L28" s="6">
        <v>3.4131990998057665E-2</v>
      </c>
    </row>
    <row r="29" spans="5:12" x14ac:dyDescent="0.25">
      <c r="E29" s="7">
        <v>10</v>
      </c>
      <c r="G29" s="6">
        <v>1.1845329649995986E-2</v>
      </c>
      <c r="H29" s="6">
        <v>4.5042599133639658E-2</v>
      </c>
      <c r="I29" s="6">
        <v>3.444879134029926E-2</v>
      </c>
      <c r="L29" s="6">
        <v>4.1372259958786954E-2</v>
      </c>
    </row>
    <row r="30" spans="5:12" x14ac:dyDescent="0.25">
      <c r="E30" s="7">
        <v>11</v>
      </c>
      <c r="G30" s="6">
        <v>9.1271953080582745E-3</v>
      </c>
      <c r="H30" s="6">
        <v>4.0608862137137741E-2</v>
      </c>
      <c r="I30" s="6">
        <v>2.9901976811073008E-2</v>
      </c>
      <c r="L30" s="6">
        <v>3.9676794941456872E-2</v>
      </c>
    </row>
    <row r="31" spans="5:12" x14ac:dyDescent="0.25">
      <c r="E31" s="7">
        <v>12</v>
      </c>
      <c r="G31" s="6">
        <v>-1.9313919179192853E-3</v>
      </c>
      <c r="H31" s="6">
        <v>3.8282437086906214E-2</v>
      </c>
      <c r="I31" s="6">
        <v>2.6049197406235534E-2</v>
      </c>
      <c r="L31" s="6">
        <v>4.4734409428995627E-2</v>
      </c>
    </row>
    <row r="32" spans="5:12" x14ac:dyDescent="0.25">
      <c r="E32" s="7">
        <v>13</v>
      </c>
      <c r="G32" s="6">
        <v>-4.0309868015998189E-3</v>
      </c>
      <c r="H32" s="6">
        <v>3.25171727082696E-2</v>
      </c>
      <c r="I32" s="6">
        <v>2.5991484385566626E-2</v>
      </c>
      <c r="L32" s="6">
        <v>4.8258798925477756E-2</v>
      </c>
    </row>
    <row r="33" spans="5:12" x14ac:dyDescent="0.25">
      <c r="E33" s="7">
        <v>14</v>
      </c>
      <c r="G33" s="6">
        <v>-1.4066683783154456E-3</v>
      </c>
      <c r="H33" s="6">
        <v>2.7228716575056194E-2</v>
      </c>
      <c r="I33" s="6">
        <v>2.1988994912427427E-2</v>
      </c>
      <c r="L33" s="6">
        <v>4.7526534466406103E-2</v>
      </c>
    </row>
    <row r="34" spans="5:12" x14ac:dyDescent="0.25">
      <c r="E34" s="7">
        <v>15</v>
      </c>
      <c r="G34" s="6">
        <v>-3.6856461237639924E-3</v>
      </c>
      <c r="H34" s="6">
        <v>2.3324905397215275E-2</v>
      </c>
      <c r="I34" s="6">
        <v>1.7464169633263582E-2</v>
      </c>
      <c r="L34" s="6">
        <v>5.0848467540732779E-2</v>
      </c>
    </row>
    <row r="35" spans="5:12" x14ac:dyDescent="0.25">
      <c r="E35" s="7">
        <v>16</v>
      </c>
      <c r="G35" s="6">
        <v>-5.0047711608589311E-3</v>
      </c>
      <c r="H35" s="6">
        <v>1.8622189308518083E-2</v>
      </c>
      <c r="I35" s="6">
        <v>1.2672569815601989E-2</v>
      </c>
      <c r="L35" s="6">
        <v>5.1734036107158224E-2</v>
      </c>
    </row>
    <row r="36" spans="5:12" x14ac:dyDescent="0.25">
      <c r="E36" s="7">
        <v>17</v>
      </c>
      <c r="G36" s="6">
        <v>-3.2734466807953248E-3</v>
      </c>
      <c r="H36" s="6">
        <v>1.5664266494300392E-2</v>
      </c>
      <c r="I36" s="6">
        <v>1.15623076421672E-2</v>
      </c>
      <c r="L36" s="6">
        <v>5.629085467649185E-2</v>
      </c>
    </row>
    <row r="37" spans="5:12" x14ac:dyDescent="0.25">
      <c r="E37" s="7">
        <v>18</v>
      </c>
      <c r="G37" s="6">
        <v>-2.5138399536176804E-3</v>
      </c>
      <c r="H37" s="6">
        <v>1.2859445723007698E-2</v>
      </c>
      <c r="I37" s="6">
        <v>9.7683085161895822E-3</v>
      </c>
      <c r="L37" s="6">
        <v>6.9154635017826871E-2</v>
      </c>
    </row>
    <row r="38" spans="5:12" x14ac:dyDescent="0.25">
      <c r="E38" s="7">
        <v>19</v>
      </c>
      <c r="G38" s="6">
        <v>-2.0182714999800854E-3</v>
      </c>
      <c r="H38" s="6">
        <v>9.1335158382759608E-3</v>
      </c>
      <c r="I38" s="6">
        <v>7.32870625780431E-3</v>
      </c>
      <c r="L38" s="6">
        <v>7.6775312559939538E-2</v>
      </c>
    </row>
    <row r="39" spans="5:12" x14ac:dyDescent="0.25">
      <c r="E39" s="7">
        <v>20</v>
      </c>
      <c r="G39" s="6">
        <v>-1.1638218063728023E-3</v>
      </c>
      <c r="H39" s="6">
        <v>7.2230690517299783E-3</v>
      </c>
      <c r="I39" s="6">
        <v>9.3786680146650658E-3</v>
      </c>
      <c r="L39" s="6">
        <v>0.10800854410940482</v>
      </c>
    </row>
    <row r="40" spans="5:12" x14ac:dyDescent="0.25">
      <c r="E40" s="7">
        <v>21</v>
      </c>
      <c r="G40" s="6">
        <v>-6.9031095829032954E-4</v>
      </c>
      <c r="H40" s="6">
        <v>5.4515452487817716E-3</v>
      </c>
      <c r="I40" s="6">
        <v>7.0134396020438165E-3</v>
      </c>
      <c r="L40" s="6">
        <v>0.11143430253962798</v>
      </c>
    </row>
    <row r="41" spans="5:12" x14ac:dyDescent="0.25">
      <c r="E41" s="7">
        <v>22</v>
      </c>
      <c r="G41" s="6">
        <v>-6.2042451080851491E-5</v>
      </c>
      <c r="H41" s="6">
        <v>2.3054052748467369E-3</v>
      </c>
      <c r="I41" s="6"/>
      <c r="L41" s="6">
        <v>8.7290498159584118E-2</v>
      </c>
    </row>
    <row r="42" spans="5:12" x14ac:dyDescent="0.25">
      <c r="E42" s="7">
        <v>23</v>
      </c>
      <c r="G42" s="6">
        <v>-3.1530333899354444E-15</v>
      </c>
      <c r="H42" s="6">
        <v>9.3746485386001687E-16</v>
      </c>
      <c r="I42" s="10"/>
      <c r="L42" s="6">
        <v>6.3549156728516049E-2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36"/>
  <sheetViews>
    <sheetView workbookViewId="0">
      <selection activeCell="B19" sqref="B19:N20"/>
    </sheetView>
  </sheetViews>
  <sheetFormatPr defaultRowHeight="15" x14ac:dyDescent="0.25"/>
  <cols>
    <col min="1" max="1" width="25.7109375" bestFit="1" customWidth="1"/>
    <col min="2" max="2" width="16.28515625" bestFit="1" customWidth="1"/>
    <col min="3" max="14" width="12" bestFit="1" customWidth="1"/>
  </cols>
  <sheetData>
    <row r="1" spans="1:14" x14ac:dyDescent="0.25">
      <c r="A1" s="5" t="s">
        <v>36</v>
      </c>
      <c r="B1" t="s">
        <v>60</v>
      </c>
    </row>
    <row r="3" spans="1:14" x14ac:dyDescent="0.25">
      <c r="A3" s="5" t="s">
        <v>132</v>
      </c>
      <c r="B3" s="5" t="s">
        <v>63</v>
      </c>
    </row>
    <row r="4" spans="1:14" x14ac:dyDescent="0.25">
      <c r="A4" s="5" t="s">
        <v>61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62</v>
      </c>
    </row>
    <row r="5" spans="1:14" x14ac:dyDescent="0.25">
      <c r="A5" s="7">
        <v>1</v>
      </c>
      <c r="B5" s="6"/>
      <c r="C5" s="6">
        <v>25277.200000000001</v>
      </c>
      <c r="D5" s="6">
        <v>24985.8</v>
      </c>
      <c r="E5" s="6">
        <v>22531.4</v>
      </c>
      <c r="F5" s="6">
        <v>20770.5</v>
      </c>
      <c r="G5" s="6">
        <v>21591.25</v>
      </c>
      <c r="H5" s="6">
        <v>22618</v>
      </c>
      <c r="I5" s="6">
        <v>19847.333333333332</v>
      </c>
      <c r="J5" s="6">
        <v>17324</v>
      </c>
      <c r="K5" s="6">
        <v>19040.8</v>
      </c>
      <c r="L5" s="6">
        <v>18801.599999999999</v>
      </c>
      <c r="M5" s="6">
        <v>18895.666666666668</v>
      </c>
      <c r="N5" s="6">
        <v>21250.096153846152</v>
      </c>
    </row>
    <row r="6" spans="1:14" x14ac:dyDescent="0.25">
      <c r="A6" s="7">
        <v>2</v>
      </c>
      <c r="B6" s="6">
        <v>33162</v>
      </c>
      <c r="C6" s="6">
        <v>14900.25</v>
      </c>
      <c r="D6" s="6">
        <v>17123.5</v>
      </c>
      <c r="E6" s="6">
        <v>11372.4</v>
      </c>
      <c r="F6" s="6">
        <v>11927.5</v>
      </c>
      <c r="G6" s="6">
        <v>14122.25</v>
      </c>
      <c r="H6" s="6">
        <v>12698.2</v>
      </c>
      <c r="I6" s="6">
        <v>8993.6</v>
      </c>
      <c r="J6" s="6">
        <v>16388.333333333332</v>
      </c>
      <c r="K6" s="6">
        <v>12871.666666666666</v>
      </c>
      <c r="L6" s="6">
        <v>15122</v>
      </c>
      <c r="M6" s="6">
        <v>15273</v>
      </c>
      <c r="N6" s="6">
        <v>14861.2</v>
      </c>
    </row>
    <row r="7" spans="1:14" x14ac:dyDescent="0.25">
      <c r="A7" s="7">
        <v>3</v>
      </c>
      <c r="B7" s="6">
        <v>17566.25</v>
      </c>
      <c r="C7" s="6">
        <v>13621.75</v>
      </c>
      <c r="D7" s="6">
        <v>13340.75</v>
      </c>
      <c r="E7" s="6">
        <v>12007.5</v>
      </c>
      <c r="F7" s="6">
        <v>7547.4</v>
      </c>
      <c r="G7" s="6">
        <v>16510</v>
      </c>
      <c r="H7" s="6">
        <v>12407.333333333334</v>
      </c>
      <c r="I7" s="6">
        <v>13230.75</v>
      </c>
      <c r="J7" s="6">
        <v>16765.75</v>
      </c>
      <c r="K7" s="6">
        <v>11371.6</v>
      </c>
      <c r="L7" s="6">
        <v>11538.5</v>
      </c>
      <c r="M7" s="6">
        <v>11129.2</v>
      </c>
      <c r="N7" s="6">
        <v>12920.267857142857</v>
      </c>
    </row>
    <row r="8" spans="1:14" x14ac:dyDescent="0.25">
      <c r="A8" s="7">
        <v>4</v>
      </c>
      <c r="B8" s="6">
        <v>17487</v>
      </c>
      <c r="C8" s="6">
        <v>10238.4</v>
      </c>
      <c r="D8" s="6">
        <v>12931.4</v>
      </c>
      <c r="E8" s="6">
        <v>7637.666666666667</v>
      </c>
      <c r="F8" s="6">
        <v>9641.5</v>
      </c>
      <c r="G8" s="6">
        <v>7368.4</v>
      </c>
      <c r="H8" s="6"/>
      <c r="I8" s="6">
        <v>8343.5</v>
      </c>
      <c r="J8" s="6">
        <v>11991.2</v>
      </c>
      <c r="K8" s="6">
        <v>6859.2</v>
      </c>
      <c r="L8" s="6">
        <v>11336.2</v>
      </c>
      <c r="M8" s="6">
        <v>9061</v>
      </c>
      <c r="N8" s="6">
        <v>10105.62962962963</v>
      </c>
    </row>
    <row r="9" spans="1:14" x14ac:dyDescent="0.25">
      <c r="A9" s="7">
        <v>5</v>
      </c>
      <c r="B9" s="6">
        <v>9648.75</v>
      </c>
      <c r="C9" s="6">
        <v>6382.333333333333</v>
      </c>
      <c r="D9" s="6">
        <v>7062</v>
      </c>
      <c r="E9" s="6">
        <v>5856.6</v>
      </c>
      <c r="F9" s="6">
        <v>6468</v>
      </c>
      <c r="G9" s="6">
        <v>7892.5</v>
      </c>
      <c r="H9" s="6">
        <v>9878.4</v>
      </c>
      <c r="I9" s="6">
        <v>9188.7999999999993</v>
      </c>
      <c r="J9" s="6">
        <v>9265.7999999999993</v>
      </c>
      <c r="K9" s="6">
        <v>8062.5</v>
      </c>
      <c r="L9" s="6">
        <v>6292.6</v>
      </c>
      <c r="M9" s="6">
        <v>6770.833333333333</v>
      </c>
      <c r="N9" s="6">
        <v>7678.5333333333338</v>
      </c>
    </row>
    <row r="10" spans="1:14" x14ac:dyDescent="0.25">
      <c r="A10" s="7">
        <v>6</v>
      </c>
      <c r="B10" s="6">
        <v>8479.25</v>
      </c>
      <c r="C10" s="6">
        <v>8140.5</v>
      </c>
      <c r="D10" s="6">
        <v>6275.333333333333</v>
      </c>
      <c r="E10" s="6">
        <v>8418.75</v>
      </c>
      <c r="F10" s="6">
        <v>9443</v>
      </c>
      <c r="G10" s="6">
        <v>6663.666666666667</v>
      </c>
      <c r="H10" s="6">
        <v>9055</v>
      </c>
      <c r="I10" s="6">
        <v>5983.4</v>
      </c>
      <c r="J10" s="6">
        <v>8007.6</v>
      </c>
      <c r="K10" s="6">
        <v>6041</v>
      </c>
      <c r="L10" s="6">
        <v>8090</v>
      </c>
      <c r="M10" s="6">
        <v>6259.2</v>
      </c>
      <c r="N10" s="6">
        <v>7524.3166666666666</v>
      </c>
    </row>
    <row r="11" spans="1:14" x14ac:dyDescent="0.25">
      <c r="A11" s="7">
        <v>7</v>
      </c>
      <c r="B11" s="6">
        <v>8693</v>
      </c>
      <c r="C11" s="6">
        <v>4653.2</v>
      </c>
      <c r="D11" s="6">
        <v>7759.5</v>
      </c>
      <c r="E11" s="6">
        <v>6350.75</v>
      </c>
      <c r="F11" s="6">
        <v>6347.6</v>
      </c>
      <c r="G11" s="6">
        <v>5500.4</v>
      </c>
      <c r="H11" s="6">
        <v>9094.25</v>
      </c>
      <c r="I11" s="6">
        <v>7167.5</v>
      </c>
      <c r="J11" s="6">
        <v>7332.333333333333</v>
      </c>
      <c r="K11" s="6">
        <v>9167.4</v>
      </c>
      <c r="L11" s="6">
        <v>6461.833333333333</v>
      </c>
      <c r="M11" s="6">
        <v>9092</v>
      </c>
      <c r="N11" s="6">
        <v>7220.9298245614036</v>
      </c>
    </row>
    <row r="12" spans="1:14" x14ac:dyDescent="0.25">
      <c r="A12" s="7">
        <v>8</v>
      </c>
      <c r="B12" s="6">
        <v>6841.4</v>
      </c>
      <c r="C12" s="6">
        <v>8430.6</v>
      </c>
      <c r="D12" s="6">
        <v>6628.6</v>
      </c>
      <c r="E12" s="6">
        <v>9519.6</v>
      </c>
      <c r="F12" s="6">
        <v>7416.5</v>
      </c>
      <c r="G12" s="6">
        <v>7905.75</v>
      </c>
      <c r="H12" s="6">
        <v>8791.4</v>
      </c>
      <c r="I12" s="6">
        <v>5969.666666666667</v>
      </c>
      <c r="J12" s="6">
        <v>10713.5</v>
      </c>
      <c r="K12" s="6">
        <v>3450.75</v>
      </c>
      <c r="L12" s="6">
        <v>5498.8</v>
      </c>
      <c r="M12" s="6">
        <v>6765.5</v>
      </c>
      <c r="N12" s="6">
        <v>7313.9827586206893</v>
      </c>
    </row>
    <row r="13" spans="1:14" x14ac:dyDescent="0.25">
      <c r="A13" s="7">
        <v>9</v>
      </c>
      <c r="B13" s="6">
        <v>6556.2</v>
      </c>
      <c r="C13" s="6">
        <v>6531.5</v>
      </c>
      <c r="D13" s="6">
        <v>9891.5</v>
      </c>
      <c r="E13" s="6">
        <v>6044.6</v>
      </c>
      <c r="F13" s="6">
        <v>5830.5</v>
      </c>
      <c r="G13" s="6">
        <v>5896</v>
      </c>
      <c r="H13" s="6">
        <v>5432.8</v>
      </c>
      <c r="I13" s="6">
        <v>4898.3999999999996</v>
      </c>
      <c r="J13" s="6">
        <v>8103.2</v>
      </c>
      <c r="K13" s="6">
        <v>8104.4</v>
      </c>
      <c r="L13" s="6">
        <v>7606.5</v>
      </c>
      <c r="M13" s="6">
        <v>9139.6</v>
      </c>
      <c r="N13" s="6">
        <v>6948.7894736842109</v>
      </c>
    </row>
    <row r="14" spans="1:14" x14ac:dyDescent="0.25">
      <c r="A14" s="7">
        <v>10</v>
      </c>
      <c r="B14" s="6">
        <v>4529</v>
      </c>
      <c r="C14" s="6">
        <v>7946.25</v>
      </c>
      <c r="D14" s="6">
        <v>8194.75</v>
      </c>
      <c r="E14" s="6">
        <v>7336</v>
      </c>
      <c r="F14" s="6">
        <v>4989.3999999999996</v>
      </c>
      <c r="G14" s="6">
        <v>8589.7999999999993</v>
      </c>
      <c r="H14" s="6">
        <v>6765.333333333333</v>
      </c>
      <c r="I14" s="6">
        <v>7526.25</v>
      </c>
      <c r="J14" s="6">
        <v>6646.2</v>
      </c>
      <c r="K14" s="6">
        <v>6476</v>
      </c>
      <c r="L14" s="6">
        <v>6054.5</v>
      </c>
      <c r="M14" s="6">
        <v>6445</v>
      </c>
      <c r="N14" s="6">
        <v>6795.4912280701756</v>
      </c>
    </row>
    <row r="15" spans="1:14" x14ac:dyDescent="0.25">
      <c r="A15" s="7">
        <v>11</v>
      </c>
      <c r="B15" s="6">
        <v>8436.25</v>
      </c>
      <c r="C15" s="6">
        <v>9363.6</v>
      </c>
      <c r="D15" s="6">
        <v>12731</v>
      </c>
      <c r="E15" s="6">
        <v>6994.833333333333</v>
      </c>
      <c r="F15" s="6">
        <v>8106.5</v>
      </c>
      <c r="G15" s="6">
        <v>5982.8</v>
      </c>
      <c r="H15" s="6">
        <v>5792.166666666667</v>
      </c>
      <c r="I15" s="6">
        <v>6477.75</v>
      </c>
      <c r="J15" s="6">
        <v>7701.333333333333</v>
      </c>
      <c r="K15" s="6">
        <v>8468.6</v>
      </c>
      <c r="L15" s="6"/>
      <c r="M15" s="6">
        <v>7950.5</v>
      </c>
      <c r="N15" s="6">
        <v>7954.375</v>
      </c>
    </row>
    <row r="16" spans="1:14" x14ac:dyDescent="0.25">
      <c r="A16" s="7">
        <v>12</v>
      </c>
      <c r="B16" s="6">
        <v>6827</v>
      </c>
      <c r="C16" s="6">
        <v>7072.333333333333</v>
      </c>
      <c r="D16" s="6">
        <v>8164.4</v>
      </c>
      <c r="E16" s="6">
        <v>5039</v>
      </c>
      <c r="F16" s="6">
        <v>5940.25</v>
      </c>
      <c r="G16" s="6">
        <v>6699.333333333333</v>
      </c>
      <c r="H16" s="6">
        <v>4820.2</v>
      </c>
      <c r="I16" s="6">
        <v>9078.7999999999993</v>
      </c>
      <c r="J16" s="6">
        <v>6423.5</v>
      </c>
      <c r="K16" s="6">
        <v>5498.333333333333</v>
      </c>
      <c r="L16" s="6">
        <v>10800.75</v>
      </c>
      <c r="M16" s="6">
        <v>6612.666666666667</v>
      </c>
      <c r="N16" s="6">
        <v>6900.4406779661012</v>
      </c>
    </row>
    <row r="17" spans="1:14" x14ac:dyDescent="0.25">
      <c r="A17" s="7">
        <v>13</v>
      </c>
      <c r="B17" s="6">
        <v>7847.75</v>
      </c>
      <c r="C17" s="6">
        <v>7854.666666666667</v>
      </c>
      <c r="D17" s="6">
        <v>9577.1666666666661</v>
      </c>
      <c r="E17" s="6">
        <v>8972.5</v>
      </c>
      <c r="F17" s="6">
        <v>8521.7999999999993</v>
      </c>
      <c r="G17" s="6">
        <v>6150</v>
      </c>
      <c r="H17" s="6">
        <v>7546</v>
      </c>
      <c r="I17" s="6">
        <v>5759.2</v>
      </c>
      <c r="J17" s="6">
        <v>5897</v>
      </c>
      <c r="K17" s="6">
        <v>9632.6666666666661</v>
      </c>
      <c r="L17" s="6">
        <v>8301.5</v>
      </c>
      <c r="M17" s="6">
        <v>6825.8</v>
      </c>
      <c r="N17" s="6">
        <v>7672.5762711864409</v>
      </c>
    </row>
    <row r="18" spans="1:14" x14ac:dyDescent="0.25">
      <c r="A18" s="7">
        <v>14</v>
      </c>
      <c r="B18" s="6">
        <v>7125.75</v>
      </c>
      <c r="C18" s="6">
        <v>5130</v>
      </c>
      <c r="D18" s="6">
        <v>8759.3333333333339</v>
      </c>
      <c r="E18" s="6">
        <v>6839</v>
      </c>
      <c r="F18" s="6">
        <v>5198</v>
      </c>
      <c r="G18" s="6">
        <v>5821.4</v>
      </c>
      <c r="H18" s="6">
        <v>6151.75</v>
      </c>
      <c r="I18" s="6">
        <v>7045.666666666667</v>
      </c>
      <c r="J18" s="6">
        <v>8668</v>
      </c>
      <c r="K18" s="6">
        <v>8338.3333333333339</v>
      </c>
      <c r="L18" s="6">
        <v>7488</v>
      </c>
      <c r="M18" s="6">
        <v>9649.25</v>
      </c>
      <c r="N18" s="6">
        <v>7129.5535714285716</v>
      </c>
    </row>
    <row r="19" spans="1:14" x14ac:dyDescent="0.25">
      <c r="A19" s="7">
        <v>15</v>
      </c>
      <c r="B19" s="6">
        <v>9901</v>
      </c>
      <c r="C19" s="6">
        <v>9468</v>
      </c>
      <c r="D19" s="6">
        <v>10238.6</v>
      </c>
      <c r="E19" s="6">
        <v>12248.4</v>
      </c>
      <c r="F19" s="6">
        <v>9641.8333333333339</v>
      </c>
      <c r="G19" s="6">
        <v>11425</v>
      </c>
      <c r="H19" s="6">
        <v>11996.4</v>
      </c>
      <c r="I19" s="6">
        <v>9152</v>
      </c>
      <c r="J19" s="6">
        <v>10432.25</v>
      </c>
      <c r="K19" s="6">
        <v>13538.2</v>
      </c>
      <c r="L19" s="6">
        <v>9768</v>
      </c>
      <c r="M19" s="6">
        <v>12358.75</v>
      </c>
      <c r="N19" s="6">
        <v>10824.107142857143</v>
      </c>
    </row>
    <row r="20" spans="1:14" x14ac:dyDescent="0.25">
      <c r="A20" s="7">
        <v>16</v>
      </c>
      <c r="B20" s="6">
        <v>19290</v>
      </c>
      <c r="C20" s="6">
        <v>21094</v>
      </c>
      <c r="D20" s="6">
        <v>25817.25</v>
      </c>
      <c r="E20" s="6">
        <v>7868.6</v>
      </c>
      <c r="F20" s="6">
        <v>14717.333333333334</v>
      </c>
      <c r="G20" s="6">
        <v>15597.5</v>
      </c>
      <c r="H20" s="6">
        <v>14532.2</v>
      </c>
      <c r="I20" s="6">
        <v>13755.6</v>
      </c>
      <c r="J20" s="6">
        <v>18524</v>
      </c>
      <c r="K20" s="6">
        <v>14682.833333333334</v>
      </c>
      <c r="L20" s="6">
        <v>16856.75</v>
      </c>
      <c r="M20" s="6">
        <v>22037.8</v>
      </c>
      <c r="N20" s="6">
        <v>16670</v>
      </c>
    </row>
    <row r="21" spans="1:14" x14ac:dyDescent="0.25">
      <c r="A21" s="7">
        <v>17</v>
      </c>
      <c r="B21" s="6">
        <v>11871</v>
      </c>
      <c r="C21" s="6">
        <v>14385</v>
      </c>
      <c r="D21" s="6">
        <v>11932.75</v>
      </c>
      <c r="E21" s="6">
        <v>12684.166666666666</v>
      </c>
      <c r="F21" s="6">
        <v>5650.6</v>
      </c>
      <c r="G21" s="6">
        <v>15024.2</v>
      </c>
      <c r="H21" s="6">
        <v>9102.6666666666661</v>
      </c>
      <c r="I21" s="6">
        <v>11087</v>
      </c>
      <c r="J21" s="6">
        <v>7971</v>
      </c>
      <c r="K21" s="6">
        <v>9005.6666666666661</v>
      </c>
      <c r="L21" s="6">
        <v>9332.75</v>
      </c>
      <c r="M21" s="6">
        <v>10731.4</v>
      </c>
      <c r="N21" s="6">
        <v>10555.964912280702</v>
      </c>
    </row>
    <row r="22" spans="1:14" x14ac:dyDescent="0.25">
      <c r="A22" s="7">
        <v>18</v>
      </c>
      <c r="B22" s="6">
        <v>7407.333333333333</v>
      </c>
      <c r="C22" s="6">
        <v>14173</v>
      </c>
      <c r="D22" s="6">
        <v>16902.2</v>
      </c>
      <c r="E22" s="6">
        <v>11142.333333333334</v>
      </c>
      <c r="F22" s="6">
        <v>11035.5</v>
      </c>
      <c r="G22" s="6">
        <v>8097.8</v>
      </c>
      <c r="H22" s="6">
        <v>8136.833333333333</v>
      </c>
      <c r="I22" s="6">
        <v>8309</v>
      </c>
      <c r="J22" s="6">
        <v>9048.6666666666661</v>
      </c>
      <c r="K22" s="6">
        <v>6087.2</v>
      </c>
      <c r="L22" s="6">
        <v>13240</v>
      </c>
      <c r="M22" s="6">
        <v>11886</v>
      </c>
      <c r="N22" s="6">
        <v>10468.929824561403</v>
      </c>
    </row>
    <row r="23" spans="1:14" x14ac:dyDescent="0.25">
      <c r="A23" s="7">
        <v>19</v>
      </c>
      <c r="B23" s="6">
        <v>13950.666666666666</v>
      </c>
      <c r="C23" s="6">
        <v>14792.2</v>
      </c>
      <c r="D23" s="6">
        <v>6102.6</v>
      </c>
      <c r="E23" s="6">
        <v>6452.6</v>
      </c>
      <c r="F23" s="6">
        <v>6501.5</v>
      </c>
      <c r="G23" s="6">
        <v>7968</v>
      </c>
      <c r="H23" s="6">
        <v>6193</v>
      </c>
      <c r="I23" s="6">
        <v>9389</v>
      </c>
      <c r="J23" s="6">
        <v>5774.8</v>
      </c>
      <c r="K23" s="6">
        <v>8163.5</v>
      </c>
      <c r="L23" s="6">
        <v>6533</v>
      </c>
      <c r="M23" s="6">
        <v>8553.5</v>
      </c>
      <c r="N23" s="6">
        <v>8203.9137931034475</v>
      </c>
    </row>
    <row r="24" spans="1:14" x14ac:dyDescent="0.25">
      <c r="A24" s="7">
        <v>20</v>
      </c>
      <c r="B24" s="6">
        <v>8448.6666666666661</v>
      </c>
      <c r="C24" s="6">
        <v>8575.4</v>
      </c>
      <c r="D24" s="6">
        <v>7457.333333333333</v>
      </c>
      <c r="E24" s="6">
        <v>8620</v>
      </c>
      <c r="F24" s="6">
        <v>9335.4</v>
      </c>
      <c r="G24" s="6">
        <v>6470.666666666667</v>
      </c>
      <c r="H24" s="6">
        <v>7923.75</v>
      </c>
      <c r="I24" s="6">
        <v>5665.4</v>
      </c>
      <c r="J24" s="6">
        <v>5478.6</v>
      </c>
      <c r="K24" s="6">
        <v>5728.25</v>
      </c>
      <c r="L24" s="6">
        <v>8079.666666666667</v>
      </c>
      <c r="M24" s="6">
        <v>7692.6</v>
      </c>
      <c r="N24" s="6">
        <v>7417.5344827586205</v>
      </c>
    </row>
    <row r="25" spans="1:14" x14ac:dyDescent="0.25">
      <c r="A25" s="7">
        <v>21</v>
      </c>
      <c r="B25" s="6">
        <v>9680.3333333333339</v>
      </c>
      <c r="C25" s="6">
        <v>9641.7999999999993</v>
      </c>
      <c r="D25" s="6">
        <v>6423.333333333333</v>
      </c>
      <c r="E25" s="6">
        <v>6420.75</v>
      </c>
      <c r="F25" s="6">
        <v>6400.4</v>
      </c>
      <c r="G25" s="6">
        <v>5755</v>
      </c>
      <c r="H25" s="6">
        <v>6192.75</v>
      </c>
      <c r="I25" s="6">
        <v>7166</v>
      </c>
      <c r="J25" s="6">
        <v>8115</v>
      </c>
      <c r="K25" s="6">
        <v>9654.2000000000007</v>
      </c>
      <c r="L25" s="6">
        <v>8056.6</v>
      </c>
      <c r="M25" s="6">
        <v>11699.5</v>
      </c>
      <c r="N25" s="6">
        <v>7818.375</v>
      </c>
    </row>
    <row r="26" spans="1:14" x14ac:dyDescent="0.25">
      <c r="A26" s="7">
        <v>22</v>
      </c>
      <c r="B26" s="6">
        <v>10461.6</v>
      </c>
      <c r="C26" s="6">
        <v>9463</v>
      </c>
      <c r="D26" s="6">
        <v>5696</v>
      </c>
      <c r="E26" s="6">
        <v>9299.4</v>
      </c>
      <c r="F26" s="6">
        <v>7718.166666666667</v>
      </c>
      <c r="G26" s="6">
        <v>8132.25</v>
      </c>
      <c r="H26" s="6">
        <v>8827.6</v>
      </c>
      <c r="I26" s="6">
        <v>5687.5</v>
      </c>
      <c r="J26" s="6">
        <v>5868.25</v>
      </c>
      <c r="K26" s="6">
        <v>6143.4</v>
      </c>
      <c r="L26" s="6">
        <v>6715</v>
      </c>
      <c r="M26" s="6">
        <v>9421.5</v>
      </c>
      <c r="N26" s="6">
        <v>7766.1551724137935</v>
      </c>
    </row>
    <row r="27" spans="1:14" x14ac:dyDescent="0.25">
      <c r="A27" s="7">
        <v>23</v>
      </c>
      <c r="B27" s="6">
        <v>8185</v>
      </c>
      <c r="C27" s="6">
        <v>9582.25</v>
      </c>
      <c r="D27" s="6">
        <v>8304.25</v>
      </c>
      <c r="E27" s="6">
        <v>6107</v>
      </c>
      <c r="F27" s="6">
        <v>6414.166666666667</v>
      </c>
      <c r="G27" s="6">
        <v>6283.75</v>
      </c>
      <c r="H27" s="6">
        <v>5523.4</v>
      </c>
      <c r="I27" s="6">
        <v>5145.8</v>
      </c>
      <c r="J27" s="6">
        <v>9225</v>
      </c>
      <c r="K27" s="6">
        <v>7381</v>
      </c>
      <c r="L27" s="6">
        <v>11148.333333333334</v>
      </c>
      <c r="M27" s="6">
        <v>13587</v>
      </c>
      <c r="N27" s="6">
        <v>7925.666666666667</v>
      </c>
    </row>
    <row r="28" spans="1:14" x14ac:dyDescent="0.25">
      <c r="A28" s="7">
        <v>24</v>
      </c>
      <c r="B28" s="6">
        <v>6583</v>
      </c>
      <c r="C28" s="6">
        <v>8882.75</v>
      </c>
      <c r="D28" s="6">
        <v>6444.75</v>
      </c>
      <c r="E28" s="6">
        <v>7086.333333333333</v>
      </c>
      <c r="F28" s="6">
        <v>4949.3999999999996</v>
      </c>
      <c r="G28" s="6">
        <v>8496</v>
      </c>
      <c r="H28" s="6">
        <v>6378.666666666667</v>
      </c>
      <c r="I28" s="6">
        <v>7499.25</v>
      </c>
      <c r="J28" s="6">
        <v>5656.2</v>
      </c>
      <c r="K28" s="6">
        <v>6019.5</v>
      </c>
      <c r="L28" s="6">
        <v>8581.3333333333339</v>
      </c>
      <c r="M28" s="6">
        <v>10235.6</v>
      </c>
      <c r="N28" s="6">
        <v>7139.9298245614036</v>
      </c>
    </row>
    <row r="29" spans="1:14" x14ac:dyDescent="0.25">
      <c r="A29" s="7">
        <v>25</v>
      </c>
      <c r="B29" s="6">
        <v>8917</v>
      </c>
      <c r="C29" s="6">
        <v>9909.6</v>
      </c>
      <c r="D29" s="6">
        <v>10563.5</v>
      </c>
      <c r="E29" s="6">
        <v>5946</v>
      </c>
      <c r="F29" s="6">
        <v>5461.666666666667</v>
      </c>
      <c r="G29" s="6">
        <v>5579</v>
      </c>
      <c r="H29" s="6">
        <v>5528</v>
      </c>
      <c r="I29" s="6">
        <v>5992.75</v>
      </c>
      <c r="J29" s="6">
        <v>6932</v>
      </c>
      <c r="K29" s="6">
        <v>4859.2</v>
      </c>
      <c r="L29" s="6">
        <v>9666.6</v>
      </c>
      <c r="M29" s="6"/>
      <c r="N29" s="6">
        <v>7146.9056603773588</v>
      </c>
    </row>
    <row r="30" spans="1:14" x14ac:dyDescent="0.25">
      <c r="A30" s="7">
        <v>26</v>
      </c>
      <c r="B30" s="6">
        <v>7091.25</v>
      </c>
      <c r="C30" s="6">
        <v>8140.5</v>
      </c>
      <c r="D30" s="6">
        <v>6499.4</v>
      </c>
      <c r="E30" s="6">
        <v>5717.6</v>
      </c>
      <c r="F30" s="6">
        <v>8389</v>
      </c>
      <c r="G30" s="6">
        <v>7194.166666666667</v>
      </c>
      <c r="H30" s="6">
        <v>5598.2</v>
      </c>
      <c r="I30" s="6">
        <v>9271</v>
      </c>
      <c r="J30" s="6">
        <v>6748.666666666667</v>
      </c>
      <c r="K30" s="6">
        <v>7933.5</v>
      </c>
      <c r="L30" s="6">
        <v>7049</v>
      </c>
      <c r="M30" s="6">
        <v>10844</v>
      </c>
      <c r="N30" s="6">
        <v>7510.5689655172409</v>
      </c>
    </row>
    <row r="31" spans="1:14" x14ac:dyDescent="0.25">
      <c r="A31" s="7">
        <v>27</v>
      </c>
      <c r="B31" s="6">
        <v>8427.75</v>
      </c>
      <c r="C31" s="6">
        <v>9373.8333333333339</v>
      </c>
      <c r="D31" s="6">
        <v>7693.666666666667</v>
      </c>
      <c r="E31" s="6">
        <v>8084.25</v>
      </c>
      <c r="F31" s="6">
        <v>8239.3333333333339</v>
      </c>
      <c r="G31" s="6">
        <v>6160.333333333333</v>
      </c>
      <c r="H31" s="6">
        <v>7742.5</v>
      </c>
      <c r="I31" s="6">
        <v>5849.8</v>
      </c>
      <c r="J31" s="6">
        <v>5424.4</v>
      </c>
      <c r="K31" s="6">
        <v>5932</v>
      </c>
      <c r="L31" s="6">
        <v>8715.7999999999993</v>
      </c>
      <c r="M31" s="6">
        <v>9712</v>
      </c>
      <c r="N31" s="6">
        <v>7602.4736842105267</v>
      </c>
    </row>
    <row r="32" spans="1:14" x14ac:dyDescent="0.25">
      <c r="A32" s="7">
        <v>28</v>
      </c>
      <c r="B32" s="6">
        <v>8496.5</v>
      </c>
      <c r="C32" s="6">
        <v>7244.2</v>
      </c>
      <c r="D32" s="6">
        <v>6179.5</v>
      </c>
      <c r="E32" s="6">
        <v>6813.75</v>
      </c>
      <c r="F32" s="6">
        <v>9747</v>
      </c>
      <c r="G32" s="6">
        <v>6092.6</v>
      </c>
      <c r="H32" s="6">
        <v>6336</v>
      </c>
      <c r="I32" s="6">
        <v>7001.333333333333</v>
      </c>
      <c r="J32" s="6">
        <v>8165.75</v>
      </c>
      <c r="K32" s="6">
        <v>8696.2000000000007</v>
      </c>
      <c r="L32" s="6">
        <v>9876.75</v>
      </c>
      <c r="M32" s="6">
        <v>11245</v>
      </c>
      <c r="N32" s="6">
        <v>7854.0545454545454</v>
      </c>
    </row>
    <row r="33" spans="1:14" x14ac:dyDescent="0.25">
      <c r="A33" s="7">
        <v>29</v>
      </c>
      <c r="B33" s="6">
        <v>8249.2000000000007</v>
      </c>
      <c r="C33" s="6">
        <v>21353</v>
      </c>
      <c r="D33" s="6">
        <v>6843.8</v>
      </c>
      <c r="E33" s="6">
        <v>9147.2000000000007</v>
      </c>
      <c r="F33" s="6">
        <v>6896.6</v>
      </c>
      <c r="G33" s="6">
        <v>8496</v>
      </c>
      <c r="H33" s="6">
        <v>9653.7999999999993</v>
      </c>
      <c r="I33" s="6">
        <v>6239.5</v>
      </c>
      <c r="J33" s="6">
        <v>6906.25</v>
      </c>
      <c r="K33" s="6">
        <v>5379</v>
      </c>
      <c r="L33" s="6">
        <v>8068</v>
      </c>
      <c r="M33" s="6">
        <v>11067.5</v>
      </c>
      <c r="N33" s="6">
        <v>8071.4905660377362</v>
      </c>
    </row>
    <row r="34" spans="1:14" x14ac:dyDescent="0.25">
      <c r="A34" s="7">
        <v>30</v>
      </c>
      <c r="B34" s="6">
        <v>8391.7999999999993</v>
      </c>
      <c r="C34" s="6"/>
      <c r="D34" s="6">
        <v>9258</v>
      </c>
      <c r="E34" s="6">
        <v>7534.6</v>
      </c>
      <c r="F34" s="6">
        <v>7836.8</v>
      </c>
      <c r="G34" s="6">
        <v>8548.5</v>
      </c>
      <c r="H34" s="6">
        <v>6113</v>
      </c>
      <c r="I34" s="6">
        <v>6004.4</v>
      </c>
      <c r="J34" s="6">
        <v>10665.8</v>
      </c>
      <c r="K34" s="6">
        <v>6948.166666666667</v>
      </c>
      <c r="L34" s="6">
        <v>8980.75</v>
      </c>
      <c r="M34" s="6">
        <v>14231.4</v>
      </c>
      <c r="N34" s="6">
        <v>8542.0188679245275</v>
      </c>
    </row>
    <row r="35" spans="1:14" x14ac:dyDescent="0.25">
      <c r="A35" s="7">
        <v>31</v>
      </c>
      <c r="B35" s="6">
        <v>7935.75</v>
      </c>
      <c r="C35" s="6"/>
      <c r="D35" s="6">
        <v>8982.25</v>
      </c>
      <c r="E35" s="6"/>
      <c r="F35" s="6">
        <v>9803</v>
      </c>
      <c r="G35" s="6"/>
      <c r="H35" s="6">
        <v>9480.3333333333339</v>
      </c>
      <c r="I35" s="6">
        <v>9686.75</v>
      </c>
      <c r="J35" s="6"/>
      <c r="K35" s="6">
        <v>8359.5</v>
      </c>
      <c r="L35" s="6"/>
      <c r="M35" s="6">
        <v>14732</v>
      </c>
      <c r="N35" s="6">
        <v>9886.2647058823532</v>
      </c>
    </row>
    <row r="36" spans="1:14" x14ac:dyDescent="0.25">
      <c r="A36" s="7" t="s">
        <v>62</v>
      </c>
      <c r="B36" s="6">
        <v>10126.008264462809</v>
      </c>
      <c r="C36" s="6">
        <v>10070.305970149253</v>
      </c>
      <c r="D36" s="6">
        <v>9895.3486842105267</v>
      </c>
      <c r="E36" s="6">
        <v>8605.2199999999993</v>
      </c>
      <c r="F36" s="6">
        <v>8448.3133333333335</v>
      </c>
      <c r="G36" s="6">
        <v>8495.0810810810817</v>
      </c>
      <c r="H36" s="6">
        <v>8567.3266666666659</v>
      </c>
      <c r="I36" s="6">
        <v>8122.5844155844152</v>
      </c>
      <c r="J36" s="6">
        <v>8793.9858156028367</v>
      </c>
      <c r="K36" s="6">
        <v>8473.0939597315428</v>
      </c>
      <c r="L36" s="6">
        <v>9337.805970149253</v>
      </c>
      <c r="M36" s="6">
        <v>10488.13698630137</v>
      </c>
      <c r="N36" s="6">
        <v>9089.078658183922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N1731"/>
  <sheetViews>
    <sheetView workbookViewId="0">
      <pane ySplit="1" topLeftCell="A709" activePane="bottomLeft" state="frozen"/>
      <selection activeCell="Y1" sqref="Y1"/>
      <selection pane="bottomLeft" activeCell="B710" sqref="B710:B731"/>
    </sheetView>
  </sheetViews>
  <sheetFormatPr defaultRowHeight="15" x14ac:dyDescent="0.25"/>
  <cols>
    <col min="1" max="1" width="10.7109375" bestFit="1" customWidth="1"/>
    <col min="3" max="3" width="21.7109375" bestFit="1" customWidth="1"/>
    <col min="6" max="6" width="13.7109375" bestFit="1" customWidth="1"/>
    <col min="7" max="8" width="10.7109375" bestFit="1" customWidth="1"/>
    <col min="9" max="10" width="10.7109375" customWidth="1"/>
    <col min="31" max="31" width="17.85546875" bestFit="1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149</v>
      </c>
      <c r="J1" t="s">
        <v>150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133</v>
      </c>
      <c r="U1" t="s">
        <v>17</v>
      </c>
      <c r="V1" t="s">
        <v>18</v>
      </c>
      <c r="W1" t="s">
        <v>19</v>
      </c>
      <c r="X1" t="s">
        <v>134</v>
      </c>
      <c r="Y1" t="s">
        <v>135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92</v>
      </c>
      <c r="BI1" t="s">
        <v>93</v>
      </c>
      <c r="BM1" t="s">
        <v>98</v>
      </c>
    </row>
    <row r="2" spans="1:66" x14ac:dyDescent="0.25">
      <c r="A2" s="1">
        <v>41306</v>
      </c>
      <c r="B2">
        <v>21297</v>
      </c>
      <c r="C2">
        <v>1</v>
      </c>
      <c r="D2" s="2">
        <v>41306</v>
      </c>
      <c r="E2">
        <v>4</v>
      </c>
      <c r="F2">
        <v>3</v>
      </c>
      <c r="G2" s="1">
        <v>41305</v>
      </c>
      <c r="H2" s="1">
        <v>41309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s="1">
        <v>41323</v>
      </c>
      <c r="AF2" s="1">
        <v>41309</v>
      </c>
      <c r="AG2" s="1">
        <v>41311</v>
      </c>
      <c r="AH2" s="1">
        <v>41306</v>
      </c>
      <c r="AI2" s="1">
        <v>41306</v>
      </c>
      <c r="AJ2">
        <v>0</v>
      </c>
      <c r="AK2">
        <v>0</v>
      </c>
      <c r="AL2">
        <v>0</v>
      </c>
      <c r="AM2">
        <v>1</v>
      </c>
      <c r="AN2">
        <v>1</v>
      </c>
      <c r="AO2">
        <v>8629.3684210526299</v>
      </c>
      <c r="AP2">
        <v>19</v>
      </c>
      <c r="AQ2">
        <v>28</v>
      </c>
      <c r="AR2">
        <v>163958</v>
      </c>
      <c r="AS2">
        <v>2.4679674062869701</v>
      </c>
      <c r="AT2">
        <v>0.67857142857142805</v>
      </c>
      <c r="AU2">
        <v>18</v>
      </c>
      <c r="AV2">
        <v>2.4756795129620301</v>
      </c>
      <c r="AW2">
        <v>-7.71210667506255E-3</v>
      </c>
      <c r="AX2">
        <v>8602.4866661836604</v>
      </c>
      <c r="AY2">
        <v>1</v>
      </c>
      <c r="AZ2">
        <v>2</v>
      </c>
      <c r="BA2">
        <v>2013</v>
      </c>
      <c r="BB2">
        <v>2.4756795129620301</v>
      </c>
      <c r="BC2">
        <v>2.4679674062869701</v>
      </c>
      <c r="BD2">
        <v>-7.71210667506272E-3</v>
      </c>
      <c r="BE2">
        <v>21297</v>
      </c>
      <c r="BF2">
        <v>163447.24665748901</v>
      </c>
      <c r="BG2">
        <v>3.1248818989328899E-3</v>
      </c>
      <c r="BH2">
        <v>19.210865930862902</v>
      </c>
      <c r="BI2">
        <v>0.989023611344651</v>
      </c>
      <c r="BK2">
        <f>AS2-BI2*AV2</f>
        <v>1.9461913845296497E-2</v>
      </c>
      <c r="BL2">
        <f>BK2*AO2</f>
        <v>167.94402474984855</v>
      </c>
      <c r="BM2">
        <f>BL2</f>
        <v>167.94402474984855</v>
      </c>
      <c r="BN2" s="12">
        <f>YEARFRAC(DATE(YEAR(A2),1,1),A2,3)</f>
        <v>8.4931506849315067E-2</v>
      </c>
    </row>
    <row r="3" spans="1:66" x14ac:dyDescent="0.25">
      <c r="A3" s="1">
        <v>41309</v>
      </c>
      <c r="B3">
        <v>15608</v>
      </c>
      <c r="C3">
        <v>2</v>
      </c>
      <c r="D3" s="2">
        <v>41306</v>
      </c>
      <c r="E3">
        <v>0</v>
      </c>
      <c r="F3">
        <v>4</v>
      </c>
      <c r="G3" s="1">
        <v>41306</v>
      </c>
      <c r="H3" s="1">
        <v>41310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s="1">
        <v>41323</v>
      </c>
      <c r="AF3" s="1">
        <v>41309</v>
      </c>
      <c r="AG3" s="1">
        <v>41311</v>
      </c>
      <c r="AH3" s="1">
        <v>41306</v>
      </c>
      <c r="AI3" s="1">
        <v>41306</v>
      </c>
      <c r="AJ3">
        <v>0</v>
      </c>
      <c r="AK3">
        <v>1</v>
      </c>
      <c r="AL3">
        <v>0</v>
      </c>
      <c r="AM3">
        <v>0</v>
      </c>
      <c r="AN3">
        <v>0</v>
      </c>
      <c r="AO3">
        <v>8629.3684210526299</v>
      </c>
      <c r="AP3">
        <v>19</v>
      </c>
      <c r="AQ3">
        <v>28</v>
      </c>
      <c r="AR3">
        <v>163958</v>
      </c>
      <c r="AS3">
        <v>1.80870710791788</v>
      </c>
      <c r="AT3">
        <v>0.67857142857142805</v>
      </c>
      <c r="AU3">
        <v>17</v>
      </c>
      <c r="AV3">
        <v>1.9496461686152899</v>
      </c>
      <c r="AW3">
        <v>-0.14093906069741</v>
      </c>
      <c r="AX3">
        <v>8005.5551880397597</v>
      </c>
      <c r="AY3">
        <v>4</v>
      </c>
      <c r="AZ3">
        <v>2</v>
      </c>
      <c r="BA3">
        <v>2013</v>
      </c>
      <c r="BB3">
        <v>4.4253256815773296</v>
      </c>
      <c r="BC3">
        <v>4.2766745142048501</v>
      </c>
      <c r="BD3">
        <v>-0.148651167372473</v>
      </c>
      <c r="BE3">
        <v>36905</v>
      </c>
      <c r="BF3">
        <v>158450.484880487</v>
      </c>
      <c r="BG3">
        <v>3.4758587982024899E-2</v>
      </c>
      <c r="BH3">
        <v>19.210865930862902</v>
      </c>
      <c r="BI3">
        <v>0.989023611344651</v>
      </c>
      <c r="BK3">
        <f>AS3-BI3*AV3</f>
        <v>-0.11953898661027651</v>
      </c>
      <c r="BL3">
        <f>BK3*AO3</f>
        <v>-1031.5459561393532</v>
      </c>
      <c r="BM3">
        <f>BM2+BL3</f>
        <v>-863.60193138950467</v>
      </c>
      <c r="BN3" s="12">
        <f>YEARFRAC(DATE(YEAR(A3),1,1),A3,3)</f>
        <v>9.3150684931506855E-2</v>
      </c>
    </row>
    <row r="4" spans="1:66" x14ac:dyDescent="0.25">
      <c r="A4" s="1">
        <v>41310</v>
      </c>
      <c r="B4">
        <v>2487</v>
      </c>
      <c r="C4">
        <v>3</v>
      </c>
      <c r="D4" s="2">
        <v>41306</v>
      </c>
      <c r="E4">
        <v>1</v>
      </c>
      <c r="F4">
        <v>0</v>
      </c>
      <c r="G4" s="1">
        <v>41309</v>
      </c>
      <c r="H4" s="1">
        <v>41311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s="1">
        <v>41323</v>
      </c>
      <c r="AF4" s="1">
        <v>41309</v>
      </c>
      <c r="AG4" s="1">
        <v>41311</v>
      </c>
      <c r="AH4" s="1">
        <v>41306</v>
      </c>
      <c r="AI4" s="1">
        <v>41306</v>
      </c>
      <c r="AJ4">
        <v>0</v>
      </c>
      <c r="AK4">
        <v>0</v>
      </c>
      <c r="AL4">
        <v>0</v>
      </c>
      <c r="AM4">
        <v>0</v>
      </c>
      <c r="AN4">
        <v>0</v>
      </c>
      <c r="AO4">
        <v>8629.3684210526299</v>
      </c>
      <c r="AP4">
        <v>19</v>
      </c>
      <c r="AQ4">
        <v>28</v>
      </c>
      <c r="AR4">
        <v>163958</v>
      </c>
      <c r="AS4">
        <v>0.288201856573024</v>
      </c>
      <c r="AT4">
        <v>0.67857142857142805</v>
      </c>
      <c r="AU4">
        <v>16</v>
      </c>
      <c r="AV4">
        <v>0.33474314041666298</v>
      </c>
      <c r="AW4">
        <v>-4.6541283843638301E-2</v>
      </c>
      <c r="AX4">
        <v>7429.5771883610996</v>
      </c>
      <c r="AY4">
        <v>5</v>
      </c>
      <c r="AZ4">
        <v>2</v>
      </c>
      <c r="BA4">
        <v>2013</v>
      </c>
      <c r="BB4">
        <v>4.7600688219939897</v>
      </c>
      <c r="BC4">
        <v>4.5648763707778803</v>
      </c>
      <c r="BD4">
        <v>-0.19519245121611101</v>
      </c>
      <c r="BE4">
        <v>39392</v>
      </c>
      <c r="BF4">
        <v>157234.70142737799</v>
      </c>
      <c r="BG4">
        <v>4.2759635828395703E-2</v>
      </c>
      <c r="BH4">
        <v>19.210865930862902</v>
      </c>
      <c r="BI4">
        <v>0.989023611344651</v>
      </c>
      <c r="BK4">
        <f>AS4-BI4*AV4</f>
        <v>-4.286701303471363E-2</v>
      </c>
      <c r="BL4">
        <f>BK4*AO4</f>
        <v>-369.91524858660927</v>
      </c>
      <c r="BM4">
        <f t="shared" ref="BM4:BM67" si="0">BM3+BL4</f>
        <v>-1233.517179976114</v>
      </c>
      <c r="BN4" s="12">
        <f>YEARFRAC(DATE(YEAR(A4),1,1),A4,3)</f>
        <v>9.5890410958904104E-2</v>
      </c>
    </row>
    <row r="5" spans="1:66" x14ac:dyDescent="0.25">
      <c r="A5" s="1">
        <v>41311</v>
      </c>
      <c r="B5">
        <v>9289</v>
      </c>
      <c r="C5">
        <v>4</v>
      </c>
      <c r="D5" s="2">
        <v>41306</v>
      </c>
      <c r="E5">
        <v>2</v>
      </c>
      <c r="F5">
        <v>1</v>
      </c>
      <c r="G5" s="1">
        <v>41310</v>
      </c>
      <c r="H5" s="1">
        <v>41312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s="1">
        <v>41323</v>
      </c>
      <c r="AF5" s="1">
        <v>41309</v>
      </c>
      <c r="AG5" s="1">
        <v>41311</v>
      </c>
      <c r="AH5" s="1">
        <v>41306</v>
      </c>
      <c r="AI5" s="1">
        <v>41306</v>
      </c>
      <c r="AJ5">
        <v>0</v>
      </c>
      <c r="AK5">
        <v>0</v>
      </c>
      <c r="AL5">
        <v>1</v>
      </c>
      <c r="AM5">
        <v>0</v>
      </c>
      <c r="AN5">
        <v>0</v>
      </c>
      <c r="AO5">
        <v>8629.3684210526299</v>
      </c>
      <c r="AP5">
        <v>19</v>
      </c>
      <c r="AQ5">
        <v>28</v>
      </c>
      <c r="AR5">
        <v>163958</v>
      </c>
      <c r="AS5">
        <v>1.0764403078837199</v>
      </c>
      <c r="AT5">
        <v>0.67857142857142805</v>
      </c>
      <c r="AU5">
        <v>15</v>
      </c>
      <c r="AV5">
        <v>1.0252509404974499</v>
      </c>
      <c r="AW5">
        <v>5.1189367386273402E-2</v>
      </c>
      <c r="AX5">
        <v>9060.2209011317409</v>
      </c>
      <c r="AY5">
        <v>6</v>
      </c>
      <c r="AZ5">
        <v>2</v>
      </c>
      <c r="BA5">
        <v>2013</v>
      </c>
      <c r="BB5">
        <v>5.7853197624914401</v>
      </c>
      <c r="BC5">
        <v>5.6413166786615996</v>
      </c>
      <c r="BD5">
        <v>-0.14400308382983701</v>
      </c>
      <c r="BE5">
        <v>48681</v>
      </c>
      <c r="BF5">
        <v>159876.90187787899</v>
      </c>
      <c r="BG5">
        <v>2.5526502416453899E-2</v>
      </c>
      <c r="BH5">
        <v>19.210865930862902</v>
      </c>
      <c r="BI5">
        <v>0.989023611344651</v>
      </c>
      <c r="BK5">
        <f>AS5-BI5*AV5</f>
        <v>6.2442920178432004E-2</v>
      </c>
      <c r="BL5">
        <f>BK5*AO5</f>
        <v>538.84296350607121</v>
      </c>
      <c r="BM5">
        <f t="shared" si="0"/>
        <v>-694.67421647004278</v>
      </c>
      <c r="BN5" s="12">
        <f>YEARFRAC(DATE(YEAR(A5),1,1),A5,3)</f>
        <v>9.8630136986301367E-2</v>
      </c>
    </row>
    <row r="6" spans="1:66" x14ac:dyDescent="0.25">
      <c r="A6" s="1">
        <v>41312</v>
      </c>
      <c r="B6">
        <v>2261</v>
      </c>
      <c r="C6">
        <v>5</v>
      </c>
      <c r="D6" s="2">
        <v>41306</v>
      </c>
      <c r="E6">
        <v>3</v>
      </c>
      <c r="F6">
        <v>2</v>
      </c>
      <c r="G6" s="1">
        <v>41311</v>
      </c>
      <c r="H6" s="1">
        <v>41313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s="1">
        <v>41323</v>
      </c>
      <c r="AF6" s="1">
        <v>41309</v>
      </c>
      <c r="AG6" s="1">
        <v>41311</v>
      </c>
      <c r="AH6" s="1">
        <v>41306</v>
      </c>
      <c r="AI6" s="1">
        <v>41306</v>
      </c>
      <c r="AJ6">
        <v>0</v>
      </c>
      <c r="AK6">
        <v>0</v>
      </c>
      <c r="AL6">
        <v>0</v>
      </c>
      <c r="AM6">
        <v>0</v>
      </c>
      <c r="AN6">
        <v>0</v>
      </c>
      <c r="AO6">
        <v>8629.3684210526299</v>
      </c>
      <c r="AP6">
        <v>19</v>
      </c>
      <c r="AQ6">
        <v>28</v>
      </c>
      <c r="AR6">
        <v>163958</v>
      </c>
      <c r="AS6">
        <v>0.262012222642384</v>
      </c>
      <c r="AT6">
        <v>0.67857142857142805</v>
      </c>
      <c r="AU6">
        <v>14</v>
      </c>
      <c r="AV6">
        <v>0.30338938265544801</v>
      </c>
      <c r="AW6">
        <v>-4.1377160013064199E-2</v>
      </c>
      <c r="AX6">
        <v>7452.4691016223196</v>
      </c>
      <c r="AY6">
        <v>7</v>
      </c>
      <c r="AZ6">
        <v>2</v>
      </c>
      <c r="BA6">
        <v>2013</v>
      </c>
      <c r="BB6">
        <v>6.0887091451468898</v>
      </c>
      <c r="BC6">
        <v>5.9033289013039898</v>
      </c>
      <c r="BD6">
        <v>-0.185380243842901</v>
      </c>
      <c r="BE6">
        <v>50942</v>
      </c>
      <c r="BF6">
        <v>158966.043035818</v>
      </c>
      <c r="BG6">
        <v>3.1402662284656602E-2</v>
      </c>
      <c r="BH6">
        <v>19.210865930862902</v>
      </c>
      <c r="BI6">
        <v>0.989023611344651</v>
      </c>
      <c r="BK6">
        <f>AS6-BI6*AV6</f>
        <v>-3.8047040235131446E-2</v>
      </c>
      <c r="BL6">
        <f>BK6*AO6</f>
        <v>-328.32192751956211</v>
      </c>
      <c r="BM6">
        <f t="shared" si="0"/>
        <v>-1022.9961439896049</v>
      </c>
      <c r="BN6" s="12">
        <f>YEARFRAC(DATE(YEAR(A6),1,1),A6,3)</f>
        <v>0.10136986301369863</v>
      </c>
    </row>
    <row r="7" spans="1:66" x14ac:dyDescent="0.25">
      <c r="A7" s="1">
        <v>41313</v>
      </c>
      <c r="B7">
        <v>6038</v>
      </c>
      <c r="C7">
        <v>6</v>
      </c>
      <c r="D7" s="2">
        <v>41306</v>
      </c>
      <c r="E7">
        <v>4</v>
      </c>
      <c r="F7">
        <v>3</v>
      </c>
      <c r="G7" s="1">
        <v>41312</v>
      </c>
      <c r="H7" s="1">
        <v>41316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s="1">
        <v>41323</v>
      </c>
      <c r="AF7" s="1">
        <v>41309</v>
      </c>
      <c r="AG7" s="1">
        <v>41311</v>
      </c>
      <c r="AH7" s="1">
        <v>41306</v>
      </c>
      <c r="AI7" s="1">
        <v>41306</v>
      </c>
      <c r="AJ7">
        <v>0</v>
      </c>
      <c r="AK7">
        <v>0</v>
      </c>
      <c r="AL7">
        <v>0</v>
      </c>
      <c r="AM7">
        <v>0</v>
      </c>
      <c r="AN7">
        <v>0</v>
      </c>
      <c r="AO7">
        <v>8629.3684210526299</v>
      </c>
      <c r="AP7">
        <v>19</v>
      </c>
      <c r="AQ7">
        <v>28</v>
      </c>
      <c r="AR7">
        <v>163958</v>
      </c>
      <c r="AS7">
        <v>0.69970358262481802</v>
      </c>
      <c r="AT7">
        <v>0.67857142857142805</v>
      </c>
      <c r="AU7">
        <v>13</v>
      </c>
      <c r="AV7">
        <v>0.82043837250033802</v>
      </c>
      <c r="AW7">
        <v>-0.120734789875519</v>
      </c>
      <c r="AX7">
        <v>7359.4802515133497</v>
      </c>
      <c r="AY7">
        <v>8</v>
      </c>
      <c r="AZ7">
        <v>2</v>
      </c>
      <c r="BA7">
        <v>2013</v>
      </c>
      <c r="BB7">
        <v>6.9091475176472299</v>
      </c>
      <c r="BC7">
        <v>6.6030324839288097</v>
      </c>
      <c r="BD7">
        <v>-0.30611503371842103</v>
      </c>
      <c r="BE7">
        <v>56980</v>
      </c>
      <c r="BF7">
        <v>156693.71615453099</v>
      </c>
      <c r="BG7">
        <v>4.6359764920660101E-2</v>
      </c>
      <c r="BH7">
        <v>19.210865930862902</v>
      </c>
      <c r="BI7">
        <v>0.989023611344651</v>
      </c>
      <c r="BK7">
        <f>AS7-BI7*AV7</f>
        <v>-0.11172933943119434</v>
      </c>
      <c r="BL7">
        <f>BK7*AO7</f>
        <v>-964.15363339261887</v>
      </c>
      <c r="BM7">
        <f t="shared" si="0"/>
        <v>-1987.1497773822239</v>
      </c>
      <c r="BN7" s="12">
        <f>YEARFRAC(DATE(YEAR(A7),1,1),A7,3)</f>
        <v>0.10410958904109589</v>
      </c>
    </row>
    <row r="8" spans="1:66" x14ac:dyDescent="0.25">
      <c r="A8" s="1">
        <v>41316</v>
      </c>
      <c r="B8">
        <v>12640</v>
      </c>
      <c r="C8">
        <v>7</v>
      </c>
      <c r="D8" s="2">
        <v>41306</v>
      </c>
      <c r="E8">
        <v>0</v>
      </c>
      <c r="F8">
        <v>4</v>
      </c>
      <c r="G8" s="1">
        <v>41313</v>
      </c>
      <c r="H8" s="1">
        <v>41317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s="1">
        <v>41323</v>
      </c>
      <c r="AF8" s="1">
        <v>41309</v>
      </c>
      <c r="AG8" s="1">
        <v>41311</v>
      </c>
      <c r="AH8" s="1">
        <v>41306</v>
      </c>
      <c r="AI8" s="1">
        <v>41306</v>
      </c>
      <c r="AJ8">
        <v>0</v>
      </c>
      <c r="AK8">
        <v>0</v>
      </c>
      <c r="AL8">
        <v>0</v>
      </c>
      <c r="AM8">
        <v>0</v>
      </c>
      <c r="AN8">
        <v>0</v>
      </c>
      <c r="AO8">
        <v>8629.3684210526299</v>
      </c>
      <c r="AP8">
        <v>19</v>
      </c>
      <c r="AQ8">
        <v>28</v>
      </c>
      <c r="AR8">
        <v>163958</v>
      </c>
      <c r="AS8">
        <v>1.46476536674026</v>
      </c>
      <c r="AT8">
        <v>0.67857142857142805</v>
      </c>
      <c r="AU8">
        <v>12</v>
      </c>
      <c r="AV8">
        <v>1.64822178004211</v>
      </c>
      <c r="AW8">
        <v>-0.183456413301853</v>
      </c>
      <c r="AX8">
        <v>7668.8708722663596</v>
      </c>
      <c r="AY8">
        <v>11</v>
      </c>
      <c r="AZ8">
        <v>2</v>
      </c>
      <c r="BA8">
        <v>2013</v>
      </c>
      <c r="BB8">
        <v>8.5573692976893501</v>
      </c>
      <c r="BC8">
        <v>8.06779785066907</v>
      </c>
      <c r="BD8">
        <v>-0.489571447020276</v>
      </c>
      <c r="BE8">
        <v>69620</v>
      </c>
      <c r="BF8">
        <v>154577.87948419701</v>
      </c>
      <c r="BG8">
        <v>6.0682165825420999E-2</v>
      </c>
      <c r="BH8">
        <v>19.210865930862902</v>
      </c>
      <c r="BI8">
        <v>0.989023611344651</v>
      </c>
      <c r="BK8">
        <f>AS8-BI8*AV8</f>
        <v>-0.16536489045389646</v>
      </c>
      <c r="BL8">
        <f>BK8*AO8</f>
        <v>-1426.9945636336815</v>
      </c>
      <c r="BM8">
        <f t="shared" si="0"/>
        <v>-3414.1443410159054</v>
      </c>
      <c r="BN8" s="12">
        <f>YEARFRAC(DATE(YEAR(A8),1,1),A8,3)</f>
        <v>0.11232876712328767</v>
      </c>
    </row>
    <row r="9" spans="1:66" x14ac:dyDescent="0.25">
      <c r="A9" s="1">
        <v>41317</v>
      </c>
      <c r="B9">
        <v>2634</v>
      </c>
      <c r="C9">
        <v>8</v>
      </c>
      <c r="D9" s="2">
        <v>41306</v>
      </c>
      <c r="E9">
        <v>1</v>
      </c>
      <c r="F9">
        <v>0</v>
      </c>
      <c r="G9" s="1">
        <v>41316</v>
      </c>
      <c r="H9" s="1">
        <v>41318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s="1">
        <v>41323</v>
      </c>
      <c r="AF9" s="1">
        <v>41309</v>
      </c>
      <c r="AG9" s="1">
        <v>41311</v>
      </c>
      <c r="AH9" s="1">
        <v>41306</v>
      </c>
      <c r="AI9" s="1">
        <v>41306</v>
      </c>
      <c r="AJ9">
        <v>0</v>
      </c>
      <c r="AK9">
        <v>0</v>
      </c>
      <c r="AL9">
        <v>0</v>
      </c>
      <c r="AM9">
        <v>0</v>
      </c>
      <c r="AN9">
        <v>0</v>
      </c>
      <c r="AO9">
        <v>8629.3684210526299</v>
      </c>
      <c r="AP9">
        <v>19</v>
      </c>
      <c r="AQ9">
        <v>28</v>
      </c>
      <c r="AR9">
        <v>163958</v>
      </c>
      <c r="AS9">
        <v>0.30523670696153798</v>
      </c>
      <c r="AT9">
        <v>0.67857142857142805</v>
      </c>
      <c r="AU9">
        <v>11</v>
      </c>
      <c r="AV9">
        <v>0.25783120612643501</v>
      </c>
      <c r="AW9">
        <v>4.7405500835103503E-2</v>
      </c>
      <c r="AX9">
        <v>10215.9860304432</v>
      </c>
      <c r="AY9">
        <v>12</v>
      </c>
      <c r="AZ9">
        <v>2</v>
      </c>
      <c r="BA9">
        <v>2013</v>
      </c>
      <c r="BB9">
        <v>8.8152005038157792</v>
      </c>
      <c r="BC9">
        <v>8.3730345576306107</v>
      </c>
      <c r="BD9">
        <v>-0.44216594618517202</v>
      </c>
      <c r="BE9">
        <v>72254</v>
      </c>
      <c r="BF9">
        <v>155733.95062378299</v>
      </c>
      <c r="BG9">
        <v>5.2808326914429202E-2</v>
      </c>
      <c r="BH9">
        <v>19.210865930862902</v>
      </c>
      <c r="BI9">
        <v>0.989023611344651</v>
      </c>
      <c r="BK9">
        <f>AS9-BI9*AV9</f>
        <v>5.0235556361024114E-2</v>
      </c>
      <c r="BL9">
        <f>BK9*AO9</f>
        <v>433.50112367583108</v>
      </c>
      <c r="BM9">
        <f t="shared" si="0"/>
        <v>-2980.6432173400744</v>
      </c>
      <c r="BN9" s="12">
        <f>YEARFRAC(DATE(YEAR(A9),1,1),A9,3)</f>
        <v>0.11506849315068493</v>
      </c>
    </row>
    <row r="10" spans="1:66" x14ac:dyDescent="0.25">
      <c r="A10" s="1">
        <v>41318</v>
      </c>
      <c r="B10">
        <v>6417</v>
      </c>
      <c r="C10">
        <v>9</v>
      </c>
      <c r="D10" s="2">
        <v>41306</v>
      </c>
      <c r="E10">
        <v>2</v>
      </c>
      <c r="F10">
        <v>1</v>
      </c>
      <c r="G10" s="1">
        <v>41317</v>
      </c>
      <c r="H10" s="1">
        <v>41319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s="1">
        <v>41323</v>
      </c>
      <c r="AF10" s="1">
        <v>41309</v>
      </c>
      <c r="AG10" s="1">
        <v>41311</v>
      </c>
      <c r="AH10" s="1">
        <v>41306</v>
      </c>
      <c r="AI10" s="1">
        <v>41306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8629.3684210526299</v>
      </c>
      <c r="AP10">
        <v>19</v>
      </c>
      <c r="AQ10">
        <v>28</v>
      </c>
      <c r="AR10">
        <v>163958</v>
      </c>
      <c r="AS10">
        <v>0.743623366959831</v>
      </c>
      <c r="AT10">
        <v>0.67857142857142805</v>
      </c>
      <c r="AU10">
        <v>10</v>
      </c>
      <c r="AV10">
        <v>0.90707201186468001</v>
      </c>
      <c r="AW10">
        <v>-0.16344864490484801</v>
      </c>
      <c r="AX10">
        <v>7074.4107590845897</v>
      </c>
      <c r="AY10">
        <v>13</v>
      </c>
      <c r="AZ10">
        <v>2</v>
      </c>
      <c r="BA10">
        <v>2013</v>
      </c>
      <c r="BB10">
        <v>9.7222725156804604</v>
      </c>
      <c r="BC10">
        <v>9.1166579245904398</v>
      </c>
      <c r="BD10">
        <v>-0.60561459109002203</v>
      </c>
      <c r="BE10">
        <v>78671</v>
      </c>
      <c r="BF10">
        <v>153744.816100269</v>
      </c>
      <c r="BG10">
        <v>6.6429452119344201E-2</v>
      </c>
      <c r="BH10">
        <v>19.210865930862902</v>
      </c>
      <c r="BI10">
        <v>0.989023611344651</v>
      </c>
      <c r="BK10">
        <f>AS10-BI10*AV10</f>
        <v>-0.15349226996423293</v>
      </c>
      <c r="BL10">
        <f>BK10*AO10</f>
        <v>-1324.5413473050367</v>
      </c>
      <c r="BM10">
        <f t="shared" si="0"/>
        <v>-4305.1845646451111</v>
      </c>
      <c r="BN10" s="12">
        <f>YEARFRAC(DATE(YEAR(A10),1,1),A10,3)</f>
        <v>0.11780821917808219</v>
      </c>
    </row>
    <row r="11" spans="1:66" x14ac:dyDescent="0.25">
      <c r="A11" s="1">
        <v>41319</v>
      </c>
      <c r="B11">
        <v>2277</v>
      </c>
      <c r="C11">
        <v>10</v>
      </c>
      <c r="D11" s="2">
        <v>41306</v>
      </c>
      <c r="E11">
        <v>3</v>
      </c>
      <c r="F11">
        <v>2</v>
      </c>
      <c r="G11" s="1">
        <v>41318</v>
      </c>
      <c r="H11" s="1">
        <v>41320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s="1">
        <v>41323</v>
      </c>
      <c r="AF11" s="1">
        <v>41309</v>
      </c>
      <c r="AG11" s="1">
        <v>41311</v>
      </c>
      <c r="AH11" s="1">
        <v>41306</v>
      </c>
      <c r="AI11" s="1">
        <v>41306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8629.3684210526299</v>
      </c>
      <c r="AP11">
        <v>19</v>
      </c>
      <c r="AQ11">
        <v>28</v>
      </c>
      <c r="AR11">
        <v>163958</v>
      </c>
      <c r="AS11">
        <v>0.26386635601800401</v>
      </c>
      <c r="AT11">
        <v>0.67857142857142805</v>
      </c>
      <c r="AU11">
        <v>9</v>
      </c>
      <c r="AV11">
        <v>0.30338938265547499</v>
      </c>
      <c r="AW11">
        <v>-3.9523026637471002E-2</v>
      </c>
      <c r="AX11">
        <v>7505.2066096384297</v>
      </c>
      <c r="AY11">
        <v>14</v>
      </c>
      <c r="AZ11">
        <v>2</v>
      </c>
      <c r="BA11">
        <v>2013</v>
      </c>
      <c r="BB11">
        <v>10.025661898335899</v>
      </c>
      <c r="BC11">
        <v>9.3805242806084408</v>
      </c>
      <c r="BD11">
        <v>-0.64513761772749201</v>
      </c>
      <c r="BE11">
        <v>80948</v>
      </c>
      <c r="BF11">
        <v>153407.52716339601</v>
      </c>
      <c r="BG11">
        <v>6.8774153600468901E-2</v>
      </c>
      <c r="BH11">
        <v>19.210865930862902</v>
      </c>
      <c r="BI11">
        <v>0.989023611344651</v>
      </c>
      <c r="BK11">
        <f>AS11-BI11*AV11</f>
        <v>-3.6192906859538077E-2</v>
      </c>
      <c r="BL11">
        <f>BK11*AO11</f>
        <v>-312.32192751979699</v>
      </c>
      <c r="BM11">
        <f t="shared" si="0"/>
        <v>-4617.5064921649082</v>
      </c>
      <c r="BN11" s="12">
        <f>YEARFRAC(DATE(YEAR(A11),1,1),A11,3)</f>
        <v>0.12054794520547946</v>
      </c>
    </row>
    <row r="12" spans="1:66" x14ac:dyDescent="0.25">
      <c r="A12" s="1">
        <v>41320</v>
      </c>
      <c r="B12">
        <v>10686</v>
      </c>
      <c r="C12">
        <v>11</v>
      </c>
      <c r="D12" s="2">
        <v>41306</v>
      </c>
      <c r="E12">
        <v>4</v>
      </c>
      <c r="F12">
        <v>3</v>
      </c>
      <c r="G12" s="1">
        <v>41319</v>
      </c>
      <c r="H12" s="1">
        <v>41324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s="1">
        <v>41323</v>
      </c>
      <c r="AF12" s="1">
        <v>41309</v>
      </c>
      <c r="AG12" s="1">
        <v>41311</v>
      </c>
      <c r="AH12" s="1">
        <v>41306</v>
      </c>
      <c r="AI12" s="1">
        <v>41306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8629.3684210526299</v>
      </c>
      <c r="AP12">
        <v>19</v>
      </c>
      <c r="AQ12">
        <v>28</v>
      </c>
      <c r="AR12">
        <v>163958</v>
      </c>
      <c r="AS12">
        <v>1.23832932824259</v>
      </c>
      <c r="AT12">
        <v>0.67857142857142805</v>
      </c>
      <c r="AU12">
        <v>8</v>
      </c>
      <c r="AV12">
        <v>1.1550095938031899</v>
      </c>
      <c r="AW12">
        <v>8.3319734439405505E-2</v>
      </c>
      <c r="AX12">
        <v>9251.8712029164508</v>
      </c>
      <c r="AY12">
        <v>15</v>
      </c>
      <c r="AZ12">
        <v>2</v>
      </c>
      <c r="BA12">
        <v>2013</v>
      </c>
      <c r="BB12">
        <v>11.180671492139099</v>
      </c>
      <c r="BC12">
        <v>10.618853608850999</v>
      </c>
      <c r="BD12">
        <v>-0.56181788328808502</v>
      </c>
      <c r="BE12">
        <v>91634</v>
      </c>
      <c r="BF12">
        <v>155719.26974369001</v>
      </c>
      <c r="BG12">
        <v>5.2907583434411203E-2</v>
      </c>
      <c r="BH12">
        <v>19.210865930862902</v>
      </c>
      <c r="BI12">
        <v>0.989023611344651</v>
      </c>
      <c r="BK12">
        <f>AS12-BI12*AV12</f>
        <v>9.5997568641640774E-2</v>
      </c>
      <c r="BL12">
        <f>BK12*AO12</f>
        <v>828.39838733400711</v>
      </c>
      <c r="BM12">
        <f t="shared" si="0"/>
        <v>-3789.1081048309011</v>
      </c>
      <c r="BN12" s="12">
        <f>YEARFRAC(DATE(YEAR(A12),1,1),A12,3)</f>
        <v>0.12328767123287671</v>
      </c>
    </row>
    <row r="13" spans="1:66" x14ac:dyDescent="0.25">
      <c r="A13" s="1">
        <v>41324</v>
      </c>
      <c r="B13">
        <v>24231</v>
      </c>
      <c r="C13">
        <v>12</v>
      </c>
      <c r="D13" s="2">
        <v>41306</v>
      </c>
      <c r="E13">
        <v>1</v>
      </c>
      <c r="F13">
        <v>4</v>
      </c>
      <c r="G13" s="1">
        <v>41320</v>
      </c>
      <c r="H13" s="1">
        <v>41325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 s="1">
        <v>41323</v>
      </c>
      <c r="AF13" s="1">
        <v>41309</v>
      </c>
      <c r="AG13" s="1">
        <v>41311</v>
      </c>
      <c r="AH13" s="1">
        <v>41306</v>
      </c>
      <c r="AI13" s="1">
        <v>41306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8629.3684210526299</v>
      </c>
      <c r="AP13">
        <v>19</v>
      </c>
      <c r="AQ13">
        <v>28</v>
      </c>
      <c r="AR13">
        <v>163958</v>
      </c>
      <c r="AS13">
        <v>2.8079691140413998</v>
      </c>
      <c r="AT13">
        <v>0.67857142857142805</v>
      </c>
      <c r="AU13">
        <v>7</v>
      </c>
      <c r="AV13">
        <v>2.6718103699752702</v>
      </c>
      <c r="AW13">
        <v>0.13615874406612399</v>
      </c>
      <c r="AX13">
        <v>9069.1316540642893</v>
      </c>
      <c r="AY13">
        <v>19</v>
      </c>
      <c r="AZ13">
        <v>2</v>
      </c>
      <c r="BA13">
        <v>2013</v>
      </c>
      <c r="BB13">
        <v>13.8524818621144</v>
      </c>
      <c r="BC13">
        <v>13.4268227228924</v>
      </c>
      <c r="BD13">
        <v>-0.42565913922196102</v>
      </c>
      <c r="BE13">
        <v>115865</v>
      </c>
      <c r="BF13">
        <v>158919.89766980099</v>
      </c>
      <c r="BG13">
        <v>3.1702149347382302E-2</v>
      </c>
      <c r="BH13">
        <v>19.210865930862902</v>
      </c>
      <c r="BI13">
        <v>0.989023611344651</v>
      </c>
      <c r="BK13">
        <f>AS13-BI13*AV13</f>
        <v>0.16548557310037015</v>
      </c>
      <c r="BL13">
        <f>BK13*AO13</f>
        <v>1428.0359786521308</v>
      </c>
      <c r="BM13">
        <f t="shared" si="0"/>
        <v>-2361.0721261787703</v>
      </c>
      <c r="BN13" s="12">
        <f>YEARFRAC(DATE(YEAR(A13),1,1),A13,3)</f>
        <v>0.13424657534246576</v>
      </c>
    </row>
    <row r="14" spans="1:66" x14ac:dyDescent="0.25">
      <c r="A14" s="1">
        <v>41325</v>
      </c>
      <c r="B14">
        <v>4395</v>
      </c>
      <c r="C14">
        <v>13</v>
      </c>
      <c r="D14" s="2">
        <v>41306</v>
      </c>
      <c r="E14">
        <v>2</v>
      </c>
      <c r="F14">
        <v>1</v>
      </c>
      <c r="G14" s="1">
        <v>41324</v>
      </c>
      <c r="H14" s="1">
        <v>41326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s="1">
        <v>41323</v>
      </c>
      <c r="AF14" s="1">
        <v>41309</v>
      </c>
      <c r="AG14" s="1">
        <v>41311</v>
      </c>
      <c r="AH14" s="1">
        <v>41306</v>
      </c>
      <c r="AI14" s="1">
        <v>41306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8629.3684210526299</v>
      </c>
      <c r="AP14">
        <v>19</v>
      </c>
      <c r="AQ14">
        <v>28</v>
      </c>
      <c r="AR14">
        <v>163958</v>
      </c>
      <c r="AS14">
        <v>0.50930726161577899</v>
      </c>
      <c r="AT14">
        <v>0.67857142857142805</v>
      </c>
      <c r="AU14">
        <v>6</v>
      </c>
      <c r="AV14">
        <v>0.38465486166224599</v>
      </c>
      <c r="AW14">
        <v>0.124652399953532</v>
      </c>
      <c r="AX14">
        <v>11425.8272494138</v>
      </c>
      <c r="AY14">
        <v>20</v>
      </c>
      <c r="AZ14">
        <v>2</v>
      </c>
      <c r="BA14">
        <v>2013</v>
      </c>
      <c r="BB14">
        <v>14.237136723776601</v>
      </c>
      <c r="BC14">
        <v>13.936129984508201</v>
      </c>
      <c r="BD14">
        <v>-0.30100673926843002</v>
      </c>
      <c r="BE14">
        <v>120260</v>
      </c>
      <c r="BF14">
        <v>160491.540141217</v>
      </c>
      <c r="BG14">
        <v>2.1599019211433399E-2</v>
      </c>
      <c r="BH14">
        <v>19.210865930862902</v>
      </c>
      <c r="BI14">
        <v>0.989023611344651</v>
      </c>
      <c r="BK14">
        <f>AS14-BI14*AV14</f>
        <v>0.12887452121330734</v>
      </c>
      <c r="BL14">
        <f>BK14*AO14</f>
        <v>1112.1057236363915</v>
      </c>
      <c r="BM14">
        <f t="shared" si="0"/>
        <v>-1248.9664025423788</v>
      </c>
      <c r="BN14" s="12">
        <f>YEARFRAC(DATE(YEAR(A14),1,1),A14,3)</f>
        <v>0.13698630136986301</v>
      </c>
    </row>
    <row r="15" spans="1:66" x14ac:dyDescent="0.25">
      <c r="A15" s="1">
        <v>41326</v>
      </c>
      <c r="B15">
        <v>8073</v>
      </c>
      <c r="C15">
        <v>14</v>
      </c>
      <c r="D15" s="2">
        <v>41306</v>
      </c>
      <c r="E15">
        <v>3</v>
      </c>
      <c r="F15">
        <v>2</v>
      </c>
      <c r="G15" s="1">
        <v>41325</v>
      </c>
      <c r="H15" s="1">
        <v>41327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s="1">
        <v>41323</v>
      </c>
      <c r="AF15" s="1">
        <v>41309</v>
      </c>
      <c r="AG15" s="1">
        <v>41311</v>
      </c>
      <c r="AH15" s="1">
        <v>41306</v>
      </c>
      <c r="AI15" s="1">
        <v>41306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8629.3684210526299</v>
      </c>
      <c r="AP15">
        <v>19</v>
      </c>
      <c r="AQ15">
        <v>28</v>
      </c>
      <c r="AR15">
        <v>163958</v>
      </c>
      <c r="AS15">
        <v>0.93552617133656102</v>
      </c>
      <c r="AT15">
        <v>0.67857142857142805</v>
      </c>
      <c r="AU15">
        <v>5</v>
      </c>
      <c r="AV15">
        <v>0.82580653285794103</v>
      </c>
      <c r="AW15">
        <v>0.10971963847862</v>
      </c>
      <c r="AX15">
        <v>9775.8974757211599</v>
      </c>
      <c r="AY15">
        <v>21</v>
      </c>
      <c r="AZ15">
        <v>2</v>
      </c>
      <c r="BA15">
        <v>2013</v>
      </c>
      <c r="BB15">
        <v>15.062943256634499</v>
      </c>
      <c r="BC15">
        <v>14.8716561558447</v>
      </c>
      <c r="BD15">
        <v>-0.19128710078980901</v>
      </c>
      <c r="BE15">
        <v>128333</v>
      </c>
      <c r="BF15">
        <v>161875.86705048601</v>
      </c>
      <c r="BG15">
        <v>1.2862528475998201E-2</v>
      </c>
      <c r="BH15">
        <v>19.210865930862902</v>
      </c>
      <c r="BI15">
        <v>0.989023611344651</v>
      </c>
      <c r="BK15">
        <f>AS15-BI15*AV15</f>
        <v>0.11878401193739496</v>
      </c>
      <c r="BL15">
        <f>BK15*AO15</f>
        <v>1025.0310015384946</v>
      </c>
      <c r="BM15">
        <f t="shared" si="0"/>
        <v>-223.93540100388418</v>
      </c>
      <c r="BN15" s="12">
        <f>YEARFRAC(DATE(YEAR(A15),1,1),A15,3)</f>
        <v>0.13972602739726028</v>
      </c>
    </row>
    <row r="16" spans="1:66" x14ac:dyDescent="0.25">
      <c r="A16" s="1">
        <v>41327</v>
      </c>
      <c r="B16">
        <v>5855</v>
      </c>
      <c r="C16">
        <v>15</v>
      </c>
      <c r="D16" s="2">
        <v>41306</v>
      </c>
      <c r="E16">
        <v>4</v>
      </c>
      <c r="F16">
        <v>3</v>
      </c>
      <c r="G16" s="1">
        <v>41326</v>
      </c>
      <c r="H16" s="1">
        <v>41330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s="1">
        <v>41323</v>
      </c>
      <c r="AF16" s="1">
        <v>41309</v>
      </c>
      <c r="AG16" s="1">
        <v>41311</v>
      </c>
      <c r="AH16" s="1">
        <v>41306</v>
      </c>
      <c r="AI16" s="1">
        <v>41306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8629.3684210526299</v>
      </c>
      <c r="AP16">
        <v>19</v>
      </c>
      <c r="AQ16">
        <v>28</v>
      </c>
      <c r="AR16">
        <v>163958</v>
      </c>
      <c r="AS16">
        <v>0.67849693214115803</v>
      </c>
      <c r="AT16">
        <v>0.67857142857142805</v>
      </c>
      <c r="AU16">
        <v>4</v>
      </c>
      <c r="AV16">
        <v>0.82043837250025198</v>
      </c>
      <c r="AW16">
        <v>-0.14194144035909401</v>
      </c>
      <c r="AX16">
        <v>7136.4287632685</v>
      </c>
      <c r="AY16">
        <v>22</v>
      </c>
      <c r="AZ16">
        <v>2</v>
      </c>
      <c r="BA16">
        <v>2013</v>
      </c>
      <c r="BB16">
        <v>15.883381629134799</v>
      </c>
      <c r="BC16">
        <v>15.550153087985899</v>
      </c>
      <c r="BD16">
        <v>-0.33322854114890299</v>
      </c>
      <c r="BE16">
        <v>134188</v>
      </c>
      <c r="BF16">
        <v>160518.210764597</v>
      </c>
      <c r="BG16">
        <v>2.1429277207975099E-2</v>
      </c>
      <c r="BH16">
        <v>19.210865930862902</v>
      </c>
      <c r="BI16">
        <v>0.989023611344651</v>
      </c>
      <c r="BK16">
        <f>AS16-BI16*AV16</f>
        <v>-0.13293598991476918</v>
      </c>
      <c r="BL16">
        <f>BK16*AO16</f>
        <v>-1147.15363339188</v>
      </c>
      <c r="BM16">
        <f t="shared" si="0"/>
        <v>-1371.0890343957642</v>
      </c>
      <c r="BN16" s="12">
        <f>YEARFRAC(DATE(YEAR(A16),1,1),A16,3)</f>
        <v>0.14246575342465753</v>
      </c>
    </row>
    <row r="17" spans="1:66" x14ac:dyDescent="0.25">
      <c r="A17" s="1">
        <v>41330</v>
      </c>
      <c r="B17">
        <v>14722</v>
      </c>
      <c r="C17">
        <v>16</v>
      </c>
      <c r="D17" s="2">
        <v>41306</v>
      </c>
      <c r="E17">
        <v>0</v>
      </c>
      <c r="F17">
        <v>4</v>
      </c>
      <c r="G17" s="1">
        <v>41327</v>
      </c>
      <c r="H17" s="1">
        <v>41331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s="1">
        <v>41323</v>
      </c>
      <c r="AF17" s="1">
        <v>41309</v>
      </c>
      <c r="AG17" s="1">
        <v>41311</v>
      </c>
      <c r="AH17" s="1">
        <v>41306</v>
      </c>
      <c r="AI17" s="1">
        <v>41306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8629.3684210526299</v>
      </c>
      <c r="AP17">
        <v>19</v>
      </c>
      <c r="AQ17">
        <v>28</v>
      </c>
      <c r="AR17">
        <v>163958</v>
      </c>
      <c r="AS17">
        <v>1.70603447224289</v>
      </c>
      <c r="AT17">
        <v>0.67857142857142805</v>
      </c>
      <c r="AU17">
        <v>3</v>
      </c>
      <c r="AV17">
        <v>1.6482217800421399</v>
      </c>
      <c r="AW17">
        <v>5.7812692200743997E-2</v>
      </c>
      <c r="AX17">
        <v>8932.0503941062598</v>
      </c>
      <c r="AY17">
        <v>25</v>
      </c>
      <c r="AZ17">
        <v>2</v>
      </c>
      <c r="BA17">
        <v>2013</v>
      </c>
      <c r="BB17">
        <v>17.531603409176999</v>
      </c>
      <c r="BC17">
        <v>17.256187560228799</v>
      </c>
      <c r="BD17">
        <v>-0.27541584894816001</v>
      </c>
      <c r="BE17">
        <v>148910</v>
      </c>
      <c r="BF17">
        <v>161382.272571771</v>
      </c>
      <c r="BG17">
        <v>1.5960411185082599E-2</v>
      </c>
      <c r="BH17">
        <v>19.210865930862902</v>
      </c>
      <c r="BI17">
        <v>0.989023611344651</v>
      </c>
      <c r="BK17">
        <f>AS17-BI17*AV17</f>
        <v>7.5904215048703705E-2</v>
      </c>
      <c r="BL17">
        <f>BK17*AO17</f>
        <v>655.00543636607154</v>
      </c>
      <c r="BM17">
        <f t="shared" si="0"/>
        <v>-716.08359802969267</v>
      </c>
      <c r="BN17" s="12">
        <f>YEARFRAC(DATE(YEAR(A17),1,1),A17,3)</f>
        <v>0.15068493150684931</v>
      </c>
    </row>
    <row r="18" spans="1:66" x14ac:dyDescent="0.25">
      <c r="A18" s="1">
        <v>41331</v>
      </c>
      <c r="B18">
        <v>2582</v>
      </c>
      <c r="C18">
        <v>17</v>
      </c>
      <c r="D18" s="2">
        <v>41306</v>
      </c>
      <c r="E18">
        <v>1</v>
      </c>
      <c r="F18">
        <v>0</v>
      </c>
      <c r="G18" s="1">
        <v>41330</v>
      </c>
      <c r="H18" s="1">
        <v>41332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s="1">
        <v>41323</v>
      </c>
      <c r="AF18" s="1">
        <v>41309</v>
      </c>
      <c r="AG18" s="1">
        <v>41311</v>
      </c>
      <c r="AH18" s="1">
        <v>41306</v>
      </c>
      <c r="AI18" s="1">
        <v>41306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8629.3684210526299</v>
      </c>
      <c r="AP18">
        <v>19</v>
      </c>
      <c r="AQ18">
        <v>28</v>
      </c>
      <c r="AR18">
        <v>163958</v>
      </c>
      <c r="AS18">
        <v>0.29921077349077202</v>
      </c>
      <c r="AT18">
        <v>0.67857142857142805</v>
      </c>
      <c r="AU18">
        <v>2</v>
      </c>
      <c r="AV18">
        <v>0.25783120612642502</v>
      </c>
      <c r="AW18">
        <v>4.1379567364346698E-2</v>
      </c>
      <c r="AX18">
        <v>10014.303694231399</v>
      </c>
      <c r="AY18">
        <v>26</v>
      </c>
      <c r="AZ18">
        <v>2</v>
      </c>
      <c r="BA18">
        <v>2013</v>
      </c>
      <c r="BB18">
        <v>17.789434615303399</v>
      </c>
      <c r="BC18">
        <v>17.555398333719602</v>
      </c>
      <c r="BD18">
        <v>-0.23403628158381101</v>
      </c>
      <c r="BE18">
        <v>151492</v>
      </c>
      <c r="BF18">
        <v>161800.98256320501</v>
      </c>
      <c r="BG18">
        <v>1.3331299987325599E-2</v>
      </c>
      <c r="BH18">
        <v>19.210865930862902</v>
      </c>
      <c r="BI18">
        <v>0.989023611344651</v>
      </c>
      <c r="BK18">
        <f>AS18-BI18*AV18</f>
        <v>4.420962289026803E-2</v>
      </c>
      <c r="BL18">
        <f>BK18*AO18</f>
        <v>381.50112367592442</v>
      </c>
      <c r="BM18">
        <f t="shared" si="0"/>
        <v>-334.58247435376825</v>
      </c>
      <c r="BN18" s="12">
        <f>YEARFRAC(DATE(YEAR(A18),1,1),A18,3)</f>
        <v>0.15342465753424658</v>
      </c>
    </row>
    <row r="19" spans="1:66" x14ac:dyDescent="0.25">
      <c r="A19" s="1">
        <v>41332</v>
      </c>
      <c r="B19">
        <v>7819</v>
      </c>
      <c r="C19">
        <v>18</v>
      </c>
      <c r="D19" s="2">
        <v>41306</v>
      </c>
      <c r="E19">
        <v>2</v>
      </c>
      <c r="F19">
        <v>1</v>
      </c>
      <c r="G19" s="1">
        <v>41331</v>
      </c>
      <c r="H19" s="1">
        <v>41333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s="1">
        <v>41323</v>
      </c>
      <c r="AF19" s="1">
        <v>41309</v>
      </c>
      <c r="AG19" s="1">
        <v>41311</v>
      </c>
      <c r="AH19" s="1">
        <v>41306</v>
      </c>
      <c r="AI19" s="1">
        <v>41306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8629.3684210526299</v>
      </c>
      <c r="AP19">
        <v>19</v>
      </c>
      <c r="AQ19">
        <v>28</v>
      </c>
      <c r="AR19">
        <v>163958</v>
      </c>
      <c r="AS19">
        <v>0.90609180399858502</v>
      </c>
      <c r="AT19">
        <v>0.67857142857142805</v>
      </c>
      <c r="AU19">
        <v>1</v>
      </c>
      <c r="AV19">
        <v>0.90707201186469399</v>
      </c>
      <c r="AW19" s="3">
        <v>-9.8020786610917101E-4</v>
      </c>
      <c r="AX19">
        <v>8620.0432796137702</v>
      </c>
      <c r="AY19">
        <v>27</v>
      </c>
      <c r="AZ19">
        <v>2</v>
      </c>
      <c r="BA19">
        <v>2013</v>
      </c>
      <c r="BB19">
        <v>18.696506627168102</v>
      </c>
      <c r="BC19">
        <v>18.461490137718101</v>
      </c>
      <c r="BD19">
        <v>-0.23501648944992201</v>
      </c>
      <c r="BE19">
        <v>159311</v>
      </c>
      <c r="BF19">
        <v>161897.035652722</v>
      </c>
      <c r="BG19">
        <v>1.27300931667355E-2</v>
      </c>
      <c r="BH19">
        <v>19.210865930862902</v>
      </c>
      <c r="BI19">
        <v>0.989023611344651</v>
      </c>
      <c r="BK19">
        <f>AS19-BI19*AV19</f>
        <v>8.9761670745072131E-3</v>
      </c>
      <c r="BL19">
        <f>BK19*AO19</f>
        <v>77.458652694844915</v>
      </c>
      <c r="BM19">
        <f t="shared" si="0"/>
        <v>-257.12382165892336</v>
      </c>
      <c r="BN19" s="12">
        <f>YEARFRAC(DATE(YEAR(A19),1,1),A19,3)</f>
        <v>0.15616438356164383</v>
      </c>
    </row>
    <row r="20" spans="1:66" x14ac:dyDescent="0.25">
      <c r="A20" s="1">
        <v>41333</v>
      </c>
      <c r="B20">
        <v>4647</v>
      </c>
      <c r="C20">
        <v>19</v>
      </c>
      <c r="D20" s="2">
        <v>41306</v>
      </c>
      <c r="E20">
        <v>3</v>
      </c>
      <c r="F20">
        <v>2</v>
      </c>
      <c r="G20" s="1">
        <v>41332</v>
      </c>
      <c r="H20" s="1">
        <v>41334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s="1">
        <v>41323</v>
      </c>
      <c r="AF20" s="1">
        <v>41309</v>
      </c>
      <c r="AG20" s="1">
        <v>41311</v>
      </c>
      <c r="AH20" s="1">
        <v>41306</v>
      </c>
      <c r="AI20" s="1">
        <v>41306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8629.3684210526299</v>
      </c>
      <c r="AP20">
        <v>19</v>
      </c>
      <c r="AQ20">
        <v>28</v>
      </c>
      <c r="AR20">
        <v>163958</v>
      </c>
      <c r="AS20">
        <v>0.53850986228180298</v>
      </c>
      <c r="AT20">
        <v>0.67857142857142805</v>
      </c>
      <c r="AU20">
        <v>0</v>
      </c>
      <c r="AV20">
        <v>0.51435930369482696</v>
      </c>
      <c r="AW20">
        <v>2.4150558586976401E-2</v>
      </c>
      <c r="AX20">
        <v>9034.54057624491</v>
      </c>
      <c r="AY20">
        <v>28</v>
      </c>
      <c r="AZ20">
        <v>2</v>
      </c>
      <c r="BA20">
        <v>2013</v>
      </c>
      <c r="BB20">
        <v>19.210865930862902</v>
      </c>
      <c r="BC20">
        <v>19</v>
      </c>
      <c r="BD20">
        <v>-0.210865930862944</v>
      </c>
      <c r="BE20">
        <v>163958</v>
      </c>
      <c r="BF20">
        <v>162158.33326884601</v>
      </c>
      <c r="BG20">
        <v>1.1098206887523601E-2</v>
      </c>
      <c r="BH20">
        <v>19.210865930862902</v>
      </c>
      <c r="BI20">
        <v>0.989023611344651</v>
      </c>
      <c r="BK20">
        <f>AS20-BI20*AV20</f>
        <v>2.9796366212825109E-2</v>
      </c>
      <c r="BL20">
        <f>BK20*AO20</f>
        <v>257.12382165907252</v>
      </c>
      <c r="BM20">
        <f t="shared" si="0"/>
        <v>1.4915713109076023E-10</v>
      </c>
      <c r="BN20" s="12">
        <f>YEARFRAC(DATE(YEAR(A20),1,1),A20,3)</f>
        <v>0.15890410958904111</v>
      </c>
    </row>
    <row r="21" spans="1:66" x14ac:dyDescent="0.25">
      <c r="A21" s="1">
        <v>41334</v>
      </c>
      <c r="B21">
        <v>23295</v>
      </c>
      <c r="C21">
        <v>1</v>
      </c>
      <c r="D21" s="2">
        <v>41334</v>
      </c>
      <c r="E21">
        <v>4</v>
      </c>
      <c r="F21">
        <v>3</v>
      </c>
      <c r="G21" s="1">
        <v>41333</v>
      </c>
      <c r="H21" s="1">
        <v>41337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s="1">
        <v>41351</v>
      </c>
      <c r="AF21" s="1">
        <v>41337</v>
      </c>
      <c r="AG21" s="1">
        <v>41339</v>
      </c>
      <c r="AH21" s="1">
        <v>41334</v>
      </c>
      <c r="AI21" s="1">
        <v>41334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8886.3333333333303</v>
      </c>
      <c r="AP21">
        <v>21</v>
      </c>
      <c r="AQ21">
        <v>31</v>
      </c>
      <c r="AR21">
        <v>186613</v>
      </c>
      <c r="AS21">
        <v>2.6214411643347399</v>
      </c>
      <c r="AT21">
        <v>0.67741935483870896</v>
      </c>
      <c r="AU21">
        <v>20</v>
      </c>
      <c r="AV21">
        <v>2.4746007774493299</v>
      </c>
      <c r="AW21">
        <v>0.14684038688540901</v>
      </c>
      <c r="AX21">
        <v>9413.6396514071293</v>
      </c>
      <c r="AY21">
        <v>1</v>
      </c>
      <c r="AZ21">
        <v>3</v>
      </c>
      <c r="BA21">
        <v>2013</v>
      </c>
      <c r="BB21">
        <v>2.4746007774493299</v>
      </c>
      <c r="BC21">
        <v>2.6214411643347399</v>
      </c>
      <c r="BD21">
        <v>0.14684038688540901</v>
      </c>
      <c r="BE21">
        <v>23295</v>
      </c>
      <c r="BF21">
        <v>197686.43267954901</v>
      </c>
      <c r="BG21">
        <v>-5.6015137353911802E-2</v>
      </c>
      <c r="BH21">
        <v>20.844671422301499</v>
      </c>
      <c r="BI21">
        <v>1.00745171629485</v>
      </c>
      <c r="BK21">
        <f>AS21-BI21*AV21</f>
        <v>0.12840036394884224</v>
      </c>
      <c r="BL21">
        <f>BK21*AO21</f>
        <v>1141.0084341707282</v>
      </c>
      <c r="BM21">
        <f t="shared" si="0"/>
        <v>1141.0084341708773</v>
      </c>
      <c r="BN21" s="12">
        <f>YEARFRAC(DATE(YEAR(A21),1,1),A21,3)</f>
        <v>0.16164383561643836</v>
      </c>
    </row>
    <row r="22" spans="1:66" x14ac:dyDescent="0.25">
      <c r="A22" s="1">
        <v>41337</v>
      </c>
      <c r="B22">
        <v>18467</v>
      </c>
      <c r="C22">
        <v>2</v>
      </c>
      <c r="D22" s="2">
        <v>41334</v>
      </c>
      <c r="E22">
        <v>0</v>
      </c>
      <c r="F22">
        <v>4</v>
      </c>
      <c r="G22" s="1">
        <v>41334</v>
      </c>
      <c r="H22" s="1">
        <v>41338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s="1">
        <v>41351</v>
      </c>
      <c r="AF22" s="1">
        <v>41337</v>
      </c>
      <c r="AG22" s="1">
        <v>41339</v>
      </c>
      <c r="AH22" s="1">
        <v>41334</v>
      </c>
      <c r="AI22" s="1">
        <v>41334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8886.3333333333303</v>
      </c>
      <c r="AP22">
        <v>21</v>
      </c>
      <c r="AQ22">
        <v>31</v>
      </c>
      <c r="AR22">
        <v>186613</v>
      </c>
      <c r="AS22">
        <v>2.0781349638020901</v>
      </c>
      <c r="AT22">
        <v>0.67741935483870896</v>
      </c>
      <c r="AU22">
        <v>19</v>
      </c>
      <c r="AV22">
        <v>1.94856743310275</v>
      </c>
      <c r="AW22">
        <v>0.12956753069933799</v>
      </c>
      <c r="AX22">
        <v>9477.2188461522801</v>
      </c>
      <c r="AY22">
        <v>4</v>
      </c>
      <c r="AZ22">
        <v>3</v>
      </c>
      <c r="BA22">
        <v>2013</v>
      </c>
      <c r="BB22">
        <v>4.42316821055209</v>
      </c>
      <c r="BC22">
        <v>4.6995761281368296</v>
      </c>
      <c r="BD22">
        <v>0.27640791758474698</v>
      </c>
      <c r="BE22">
        <v>41762</v>
      </c>
      <c r="BF22">
        <v>198274.62087193201</v>
      </c>
      <c r="BG22">
        <v>-5.8815499536195401E-2</v>
      </c>
      <c r="BH22">
        <v>20.844671422301499</v>
      </c>
      <c r="BI22">
        <v>1.00745171629485</v>
      </c>
      <c r="BK22">
        <f>AS22-BI22*AV22</f>
        <v>0.11504735900647423</v>
      </c>
      <c r="BL22">
        <f>BK22*AO22</f>
        <v>1022.3491812511985</v>
      </c>
      <c r="BM22">
        <f t="shared" si="0"/>
        <v>2163.3576154220759</v>
      </c>
      <c r="BN22" s="12">
        <f>YEARFRAC(DATE(YEAR(A22),1,1),A22,3)</f>
        <v>0.16986301369863013</v>
      </c>
    </row>
    <row r="23" spans="1:66" x14ac:dyDescent="0.25">
      <c r="A23" s="1">
        <v>41338</v>
      </c>
      <c r="B23">
        <v>2513</v>
      </c>
      <c r="C23">
        <v>3</v>
      </c>
      <c r="D23" s="2">
        <v>41334</v>
      </c>
      <c r="E23">
        <v>1</v>
      </c>
      <c r="F23">
        <v>0</v>
      </c>
      <c r="G23" s="1">
        <v>41337</v>
      </c>
      <c r="H23" s="1">
        <v>41339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s="1">
        <v>41351</v>
      </c>
      <c r="AF23" s="1">
        <v>41337</v>
      </c>
      <c r="AG23" s="1">
        <v>41339</v>
      </c>
      <c r="AH23" s="1">
        <v>41334</v>
      </c>
      <c r="AI23" s="1">
        <v>41334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8886.3333333333303</v>
      </c>
      <c r="AP23">
        <v>21</v>
      </c>
      <c r="AQ23">
        <v>31</v>
      </c>
      <c r="AR23">
        <v>186613</v>
      </c>
      <c r="AS23">
        <v>0.28279380321842501</v>
      </c>
      <c r="AT23">
        <v>0.67741935483870896</v>
      </c>
      <c r="AU23">
        <v>18</v>
      </c>
      <c r="AV23">
        <v>0.33366440490391103</v>
      </c>
      <c r="AW23">
        <v>-5.08706016854861E-2</v>
      </c>
      <c r="AX23">
        <v>7531.5195839475</v>
      </c>
      <c r="AY23">
        <v>5</v>
      </c>
      <c r="AZ23">
        <v>3</v>
      </c>
      <c r="BA23">
        <v>2013</v>
      </c>
      <c r="BB23">
        <v>4.7568326154560001</v>
      </c>
      <c r="BC23">
        <v>4.9823699313552599</v>
      </c>
      <c r="BD23">
        <v>0.22553731589925999</v>
      </c>
      <c r="BE23">
        <v>44275</v>
      </c>
      <c r="BF23">
        <v>195460.94537338801</v>
      </c>
      <c r="BG23">
        <v>-4.52670755095681E-2</v>
      </c>
      <c r="BH23">
        <v>20.844671422301499</v>
      </c>
      <c r="BI23">
        <v>1.00745171629485</v>
      </c>
      <c r="BK23">
        <f>AS23-BI23*AV23</f>
        <v>-5.3356974168519922E-2</v>
      </c>
      <c r="BL23">
        <f>BK23*AO23</f>
        <v>-474.14785811952402</v>
      </c>
      <c r="BM23">
        <f t="shared" si="0"/>
        <v>1689.2097573025519</v>
      </c>
      <c r="BN23" s="12">
        <f>YEARFRAC(DATE(YEAR(A23),1,1),A23,3)</f>
        <v>0.17260273972602741</v>
      </c>
    </row>
    <row r="24" spans="1:66" x14ac:dyDescent="0.25">
      <c r="A24" s="1">
        <v>41339</v>
      </c>
      <c r="B24">
        <v>9101</v>
      </c>
      <c r="C24">
        <v>4</v>
      </c>
      <c r="D24" s="2">
        <v>41334</v>
      </c>
      <c r="E24">
        <v>2</v>
      </c>
      <c r="F24">
        <v>1</v>
      </c>
      <c r="G24" s="1">
        <v>41338</v>
      </c>
      <c r="H24" s="1">
        <v>41340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s="1">
        <v>41351</v>
      </c>
      <c r="AF24" s="1">
        <v>41337</v>
      </c>
      <c r="AG24" s="1">
        <v>41339</v>
      </c>
      <c r="AH24" s="1">
        <v>41334</v>
      </c>
      <c r="AI24" s="1">
        <v>41334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8886.3333333333303</v>
      </c>
      <c r="AP24">
        <v>21</v>
      </c>
      <c r="AQ24">
        <v>31</v>
      </c>
      <c r="AR24">
        <v>186613</v>
      </c>
      <c r="AS24">
        <v>1.0241569451217201</v>
      </c>
      <c r="AT24">
        <v>0.67741935483870896</v>
      </c>
      <c r="AU24">
        <v>17</v>
      </c>
      <c r="AV24">
        <v>1.02417220498467</v>
      </c>
      <c r="AW24" s="3">
        <v>-1.5259862949239401E-5</v>
      </c>
      <c r="AX24">
        <v>8886.2009295948501</v>
      </c>
      <c r="AY24">
        <v>6</v>
      </c>
      <c r="AZ24">
        <v>3</v>
      </c>
      <c r="BA24">
        <v>2013</v>
      </c>
      <c r="BB24">
        <v>5.7810048204406703</v>
      </c>
      <c r="BC24">
        <v>6.0065268764769799</v>
      </c>
      <c r="BD24">
        <v>0.22552205603631201</v>
      </c>
      <c r="BE24">
        <v>53376</v>
      </c>
      <c r="BF24">
        <v>193892.93640383999</v>
      </c>
      <c r="BG24">
        <v>-3.7546166141287203E-2</v>
      </c>
      <c r="BH24">
        <v>20.844671422301499</v>
      </c>
      <c r="BI24">
        <v>1.00745171629485</v>
      </c>
      <c r="BK24">
        <f>AS24-BI24*AV24</f>
        <v>-7.6471005715665896E-3</v>
      </c>
      <c r="BL24">
        <f>BK24*AO24</f>
        <v>-67.954684712464541</v>
      </c>
      <c r="BM24">
        <f t="shared" si="0"/>
        <v>1621.2550725900874</v>
      </c>
      <c r="BN24" s="12">
        <f>YEARFRAC(DATE(YEAR(A24),1,1),A24,3)</f>
        <v>0.17534246575342466</v>
      </c>
    </row>
    <row r="25" spans="1:66" x14ac:dyDescent="0.25">
      <c r="A25" s="1">
        <v>41340</v>
      </c>
      <c r="B25">
        <v>3451</v>
      </c>
      <c r="C25">
        <v>5</v>
      </c>
      <c r="D25" s="2">
        <v>41334</v>
      </c>
      <c r="E25">
        <v>3</v>
      </c>
      <c r="F25">
        <v>2</v>
      </c>
      <c r="G25" s="1">
        <v>41339</v>
      </c>
      <c r="H25" s="1">
        <v>41341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s="1">
        <v>41351</v>
      </c>
      <c r="AF25" s="1">
        <v>41337</v>
      </c>
      <c r="AG25" s="1">
        <v>41339</v>
      </c>
      <c r="AH25" s="1">
        <v>41334</v>
      </c>
      <c r="AI25" s="1">
        <v>41334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8886.3333333333303</v>
      </c>
      <c r="AP25">
        <v>21</v>
      </c>
      <c r="AQ25">
        <v>31</v>
      </c>
      <c r="AR25">
        <v>186613</v>
      </c>
      <c r="AS25">
        <v>0.38834915038073398</v>
      </c>
      <c r="AT25">
        <v>0.67741935483870896</v>
      </c>
      <c r="AU25">
        <v>16</v>
      </c>
      <c r="AV25">
        <v>0.30231064714272998</v>
      </c>
      <c r="AW25">
        <v>8.6038503238003494E-2</v>
      </c>
      <c r="AX25">
        <v>11415.410051273</v>
      </c>
      <c r="AY25">
        <v>7</v>
      </c>
      <c r="AZ25">
        <v>3</v>
      </c>
      <c r="BA25">
        <v>2013</v>
      </c>
      <c r="BB25">
        <v>6.0833154675834002</v>
      </c>
      <c r="BC25">
        <v>6.3948760268577196</v>
      </c>
      <c r="BD25">
        <v>0.31156055927431497</v>
      </c>
      <c r="BE25">
        <v>56827</v>
      </c>
      <c r="BF25">
        <v>196170.49392871</v>
      </c>
      <c r="BG25">
        <v>-4.8720343907497E-2</v>
      </c>
      <c r="BH25">
        <v>20.844671422301499</v>
      </c>
      <c r="BI25">
        <v>1.00745171629485</v>
      </c>
      <c r="BK25">
        <f>AS25-BI25*AV25</f>
        <v>8.3785770062583864E-2</v>
      </c>
      <c r="BL25">
        <f>BK25*AO25</f>
        <v>744.54828136614083</v>
      </c>
      <c r="BM25">
        <f t="shared" si="0"/>
        <v>2365.8033539562284</v>
      </c>
      <c r="BN25" s="12">
        <f>YEARFRAC(DATE(YEAR(A25),1,1),A25,3)</f>
        <v>0.17808219178082191</v>
      </c>
    </row>
    <row r="26" spans="1:66" x14ac:dyDescent="0.25">
      <c r="A26" s="1">
        <v>41341</v>
      </c>
      <c r="B26">
        <v>7062</v>
      </c>
      <c r="C26">
        <v>6</v>
      </c>
      <c r="D26" s="2">
        <v>41334</v>
      </c>
      <c r="E26">
        <v>4</v>
      </c>
      <c r="F26">
        <v>3</v>
      </c>
      <c r="G26" s="1">
        <v>41340</v>
      </c>
      <c r="H26" s="1">
        <v>41344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s="1">
        <v>41351</v>
      </c>
      <c r="AF26" s="1">
        <v>41337</v>
      </c>
      <c r="AG26" s="1">
        <v>41339</v>
      </c>
      <c r="AH26" s="1">
        <v>41334</v>
      </c>
      <c r="AI26" s="1">
        <v>41334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8886.3333333333303</v>
      </c>
      <c r="AP26">
        <v>21</v>
      </c>
      <c r="AQ26">
        <v>31</v>
      </c>
      <c r="AR26">
        <v>186613</v>
      </c>
      <c r="AS26">
        <v>0.79470347724970902</v>
      </c>
      <c r="AT26">
        <v>0.67741935483870896</v>
      </c>
      <c r="AU26">
        <v>15</v>
      </c>
      <c r="AV26">
        <v>0.81935963698752701</v>
      </c>
      <c r="AW26">
        <v>-2.4656159737818401E-2</v>
      </c>
      <c r="AX26">
        <v>8618.9259040929501</v>
      </c>
      <c r="AY26">
        <v>8</v>
      </c>
      <c r="AZ26">
        <v>3</v>
      </c>
      <c r="BA26">
        <v>2013</v>
      </c>
      <c r="BB26">
        <v>6.90267510457093</v>
      </c>
      <c r="BC26">
        <v>7.1895795041074297</v>
      </c>
      <c r="BD26">
        <v>0.28690439953649699</v>
      </c>
      <c r="BE26">
        <v>63889</v>
      </c>
      <c r="BF26">
        <v>194369.426298443</v>
      </c>
      <c r="BG26">
        <v>-3.9905588271551697E-2</v>
      </c>
      <c r="BH26">
        <v>20.844671422301499</v>
      </c>
      <c r="BI26">
        <v>1.00745171629485</v>
      </c>
      <c r="BK26">
        <f>AS26-BI26*AV26</f>
        <v>-3.0761795296100347E-2</v>
      </c>
      <c r="BL26">
        <f>BK26*AO26</f>
        <v>-273.35956693291297</v>
      </c>
      <c r="BM26">
        <f t="shared" si="0"/>
        <v>2092.4437870233155</v>
      </c>
      <c r="BN26" s="12">
        <f>YEARFRAC(DATE(YEAR(A26),1,1),A26,3)</f>
        <v>0.18082191780821918</v>
      </c>
    </row>
    <row r="27" spans="1:66" x14ac:dyDescent="0.25">
      <c r="A27" s="1">
        <v>41344</v>
      </c>
      <c r="B27">
        <v>15386</v>
      </c>
      <c r="C27">
        <v>7</v>
      </c>
      <c r="D27" s="2">
        <v>41334</v>
      </c>
      <c r="E27">
        <v>0</v>
      </c>
      <c r="F27">
        <v>4</v>
      </c>
      <c r="G27" s="1">
        <v>41341</v>
      </c>
      <c r="H27" s="1">
        <v>41345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s="1">
        <v>41351</v>
      </c>
      <c r="AF27" s="1">
        <v>41337</v>
      </c>
      <c r="AG27" s="1">
        <v>41339</v>
      </c>
      <c r="AH27" s="1">
        <v>41334</v>
      </c>
      <c r="AI27" s="1">
        <v>41334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8886.3333333333303</v>
      </c>
      <c r="AP27">
        <v>21</v>
      </c>
      <c r="AQ27">
        <v>31</v>
      </c>
      <c r="AR27">
        <v>186613</v>
      </c>
      <c r="AS27">
        <v>1.7314227840504099</v>
      </c>
      <c r="AT27">
        <v>0.67741935483870896</v>
      </c>
      <c r="AU27">
        <v>14</v>
      </c>
      <c r="AV27">
        <v>1.64714304452937</v>
      </c>
      <c r="AW27">
        <v>8.4279739521037303E-2</v>
      </c>
      <c r="AX27">
        <v>9341.0223544950804</v>
      </c>
      <c r="AY27">
        <v>11</v>
      </c>
      <c r="AZ27">
        <v>3</v>
      </c>
      <c r="BA27">
        <v>2013</v>
      </c>
      <c r="BB27">
        <v>8.5498181491003091</v>
      </c>
      <c r="BC27">
        <v>8.9210022881578404</v>
      </c>
      <c r="BD27">
        <v>0.371184139057534</v>
      </c>
      <c r="BE27">
        <v>79275</v>
      </c>
      <c r="BF27">
        <v>194714.66772368501</v>
      </c>
      <c r="BG27">
        <v>-4.1607896407588697E-2</v>
      </c>
      <c r="BH27">
        <v>20.844671422301499</v>
      </c>
      <c r="BI27">
        <v>1.00745171629485</v>
      </c>
      <c r="BK27">
        <f>AS27-BI27*AV27</f>
        <v>7.2005696856171753E-2</v>
      </c>
      <c r="BL27">
        <f>BK27*AO27</f>
        <v>639.86662416289403</v>
      </c>
      <c r="BM27">
        <f t="shared" si="0"/>
        <v>2732.3104111862094</v>
      </c>
      <c r="BN27" s="12">
        <f>YEARFRAC(DATE(YEAR(A27),1,1),A27,3)</f>
        <v>0.18904109589041096</v>
      </c>
    </row>
    <row r="28" spans="1:66" x14ac:dyDescent="0.25">
      <c r="A28" s="1">
        <v>41345</v>
      </c>
      <c r="B28">
        <v>1804</v>
      </c>
      <c r="C28">
        <v>8</v>
      </c>
      <c r="D28" s="2">
        <v>41334</v>
      </c>
      <c r="E28">
        <v>1</v>
      </c>
      <c r="F28">
        <v>0</v>
      </c>
      <c r="G28" s="1">
        <v>41344</v>
      </c>
      <c r="H28" s="1">
        <v>41346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s="1">
        <v>41351</v>
      </c>
      <c r="AF28" s="1">
        <v>41337</v>
      </c>
      <c r="AG28" s="1">
        <v>41339</v>
      </c>
      <c r="AH28" s="1">
        <v>41334</v>
      </c>
      <c r="AI28" s="1">
        <v>41334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8886.3333333333303</v>
      </c>
      <c r="AP28">
        <v>21</v>
      </c>
      <c r="AQ28">
        <v>31</v>
      </c>
      <c r="AR28">
        <v>186613</v>
      </c>
      <c r="AS28">
        <v>0.20300836490491</v>
      </c>
      <c r="AT28">
        <v>0.67741935483870896</v>
      </c>
      <c r="AU28">
        <v>13</v>
      </c>
      <c r="AV28">
        <v>0.25675247061369</v>
      </c>
      <c r="AW28">
        <v>-5.3744105708780597E-2</v>
      </c>
      <c r="AX28">
        <v>7026.2225546966301</v>
      </c>
      <c r="AY28">
        <v>12</v>
      </c>
      <c r="AZ28">
        <v>3</v>
      </c>
      <c r="BA28">
        <v>2013</v>
      </c>
      <c r="BB28">
        <v>8.8065706197139999</v>
      </c>
      <c r="BC28">
        <v>9.1240106530627507</v>
      </c>
      <c r="BD28">
        <v>0.31744003334875398</v>
      </c>
      <c r="BE28">
        <v>81079</v>
      </c>
      <c r="BF28">
        <v>193339.618056148</v>
      </c>
      <c r="BG28">
        <v>-3.4791721033577999E-2</v>
      </c>
      <c r="BH28">
        <v>20.844671422301499</v>
      </c>
      <c r="BI28">
        <v>1.00745171629485</v>
      </c>
      <c r="BK28">
        <f>AS28-BI28*AV28</f>
        <v>-5.565735227779503E-2</v>
      </c>
      <c r="BL28">
        <f>BK28*AO28</f>
        <v>-494.58978479124573</v>
      </c>
      <c r="BM28">
        <f t="shared" si="0"/>
        <v>2237.7206263949638</v>
      </c>
      <c r="BN28" s="12">
        <f>YEARFRAC(DATE(YEAR(A28),1,1),A28,3)</f>
        <v>0.19178082191780821</v>
      </c>
    </row>
    <row r="29" spans="1:66" x14ac:dyDescent="0.25">
      <c r="A29" s="1">
        <v>41346</v>
      </c>
      <c r="B29">
        <v>6739</v>
      </c>
      <c r="C29">
        <v>9</v>
      </c>
      <c r="D29" s="2">
        <v>41334</v>
      </c>
      <c r="E29">
        <v>2</v>
      </c>
      <c r="F29">
        <v>1</v>
      </c>
      <c r="G29" s="1">
        <v>41345</v>
      </c>
      <c r="H29" s="1">
        <v>41347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s="1">
        <v>41351</v>
      </c>
      <c r="AF29" s="1">
        <v>41337</v>
      </c>
      <c r="AG29" s="1">
        <v>41339</v>
      </c>
      <c r="AH29" s="1">
        <v>41334</v>
      </c>
      <c r="AI29" s="1">
        <v>41334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8886.3333333333303</v>
      </c>
      <c r="AP29">
        <v>21</v>
      </c>
      <c r="AQ29">
        <v>31</v>
      </c>
      <c r="AR29">
        <v>186613</v>
      </c>
      <c r="AS29">
        <v>0.75835552721407395</v>
      </c>
      <c r="AT29">
        <v>0.67741935483870896</v>
      </c>
      <c r="AU29">
        <v>12</v>
      </c>
      <c r="AV29">
        <v>0.90599327635193505</v>
      </c>
      <c r="AW29">
        <v>-0.14763774913786101</v>
      </c>
      <c r="AX29">
        <v>7438.2450465142501</v>
      </c>
      <c r="AY29">
        <v>13</v>
      </c>
      <c r="AZ29">
        <v>3</v>
      </c>
      <c r="BA29">
        <v>2013</v>
      </c>
      <c r="BB29">
        <v>9.7125638960659302</v>
      </c>
      <c r="BC29">
        <v>9.8823661802768292</v>
      </c>
      <c r="BD29">
        <v>0.169802284210891</v>
      </c>
      <c r="BE29">
        <v>87818</v>
      </c>
      <c r="BF29">
        <v>189875.50761411001</v>
      </c>
      <c r="BG29">
        <v>-1.7182350978835501E-2</v>
      </c>
      <c r="BH29">
        <v>20.844671422301499</v>
      </c>
      <c r="BI29">
        <v>1.00745171629485</v>
      </c>
      <c r="BK29">
        <f>AS29-BI29*AV29</f>
        <v>-0.15438895399827735</v>
      </c>
      <c r="BL29">
        <f>BK29*AO29</f>
        <v>-1371.9517082133582</v>
      </c>
      <c r="BM29">
        <f t="shared" si="0"/>
        <v>865.76891818160561</v>
      </c>
      <c r="BN29" s="12">
        <f>YEARFRAC(DATE(YEAR(A29),1,1),A29,3)</f>
        <v>0.19452054794520549</v>
      </c>
    </row>
    <row r="30" spans="1:66" x14ac:dyDescent="0.25">
      <c r="A30" s="1">
        <v>41347</v>
      </c>
      <c r="B30">
        <v>2975</v>
      </c>
      <c r="C30">
        <v>10</v>
      </c>
      <c r="D30" s="2">
        <v>41334</v>
      </c>
      <c r="E30">
        <v>3</v>
      </c>
      <c r="F30">
        <v>2</v>
      </c>
      <c r="G30" s="1">
        <v>41346</v>
      </c>
      <c r="H30" s="1">
        <v>41348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s="1">
        <v>41351</v>
      </c>
      <c r="AF30" s="1">
        <v>41337</v>
      </c>
      <c r="AG30" s="1">
        <v>41339</v>
      </c>
      <c r="AH30" s="1">
        <v>41334</v>
      </c>
      <c r="AI30" s="1">
        <v>41334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8886.3333333333303</v>
      </c>
      <c r="AP30">
        <v>21</v>
      </c>
      <c r="AQ30">
        <v>31</v>
      </c>
      <c r="AR30">
        <v>186613</v>
      </c>
      <c r="AS30">
        <v>0.334783750328219</v>
      </c>
      <c r="AT30">
        <v>0.67741935483870896</v>
      </c>
      <c r="AU30">
        <v>11</v>
      </c>
      <c r="AV30">
        <v>0.30231064714272998</v>
      </c>
      <c r="AW30">
        <v>3.2473103185488503E-2</v>
      </c>
      <c r="AX30">
        <v>9840.8707338560998</v>
      </c>
      <c r="AY30">
        <v>14</v>
      </c>
      <c r="AZ30">
        <v>3</v>
      </c>
      <c r="BA30">
        <v>2013</v>
      </c>
      <c r="BB30">
        <v>10.014874543208601</v>
      </c>
      <c r="BC30">
        <v>10.217149930605</v>
      </c>
      <c r="BD30">
        <v>0.20227538739638001</v>
      </c>
      <c r="BE30">
        <v>90793</v>
      </c>
      <c r="BF30">
        <v>190382.115299981</v>
      </c>
      <c r="BG30">
        <v>-1.9797633270553502E-2</v>
      </c>
      <c r="BH30">
        <v>20.844671422301499</v>
      </c>
      <c r="BI30">
        <v>1.00745171629485</v>
      </c>
      <c r="BK30">
        <f>AS30-BI30*AV30</f>
        <v>3.0220370010068887E-2</v>
      </c>
      <c r="BL30">
        <f>BK30*AO30</f>
        <v>268.54828136614208</v>
      </c>
      <c r="BM30">
        <f t="shared" si="0"/>
        <v>1134.3171995477478</v>
      </c>
      <c r="BN30" s="12">
        <f>YEARFRAC(DATE(YEAR(A30),1,1),A30,3)</f>
        <v>0.19726027397260273</v>
      </c>
    </row>
    <row r="31" spans="1:66" x14ac:dyDescent="0.25">
      <c r="A31" s="1">
        <v>41348</v>
      </c>
      <c r="B31">
        <v>12228</v>
      </c>
      <c r="C31">
        <v>11</v>
      </c>
      <c r="D31" s="2">
        <v>41334</v>
      </c>
      <c r="E31">
        <v>4</v>
      </c>
      <c r="F31">
        <v>3</v>
      </c>
      <c r="G31" s="1">
        <v>41347</v>
      </c>
      <c r="H31" s="1">
        <v>41351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s="1">
        <v>41351</v>
      </c>
      <c r="AF31" s="1">
        <v>41337</v>
      </c>
      <c r="AG31" s="1">
        <v>41339</v>
      </c>
      <c r="AH31" s="1">
        <v>41334</v>
      </c>
      <c r="AI31" s="1">
        <v>41334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8886.3333333333303</v>
      </c>
      <c r="AP31">
        <v>21</v>
      </c>
      <c r="AQ31">
        <v>31</v>
      </c>
      <c r="AR31">
        <v>186613</v>
      </c>
      <c r="AS31">
        <v>1.3760456131137699</v>
      </c>
      <c r="AT31">
        <v>0.67741935483870896</v>
      </c>
      <c r="AU31">
        <v>10</v>
      </c>
      <c r="AV31">
        <v>1.15393085829042</v>
      </c>
      <c r="AW31">
        <v>0.222114754823347</v>
      </c>
      <c r="AX31">
        <v>10596.8220817979</v>
      </c>
      <c r="AY31">
        <v>15</v>
      </c>
      <c r="AZ31">
        <v>3</v>
      </c>
      <c r="BA31">
        <v>2013</v>
      </c>
      <c r="BB31">
        <v>11.168805401499</v>
      </c>
      <c r="BC31">
        <v>11.593195543718799</v>
      </c>
      <c r="BD31">
        <v>0.42439014221972798</v>
      </c>
      <c r="BE31">
        <v>103021</v>
      </c>
      <c r="BF31">
        <v>193703.885261499</v>
      </c>
      <c r="BG31">
        <v>-3.6606830327265798E-2</v>
      </c>
      <c r="BH31">
        <v>20.844671422301499</v>
      </c>
      <c r="BI31">
        <v>1.00745171629485</v>
      </c>
      <c r="BK31">
        <f>AS31-BI31*AV31</f>
        <v>0.21351598944349703</v>
      </c>
      <c r="BL31">
        <f>BK31*AO31</f>
        <v>1897.3742541913953</v>
      </c>
      <c r="BM31">
        <f t="shared" si="0"/>
        <v>3031.6914537391431</v>
      </c>
      <c r="BN31" s="12">
        <f>YEARFRAC(DATE(YEAR(A31),1,1),A31,3)</f>
        <v>0.2</v>
      </c>
    </row>
    <row r="32" spans="1:66" x14ac:dyDescent="0.25">
      <c r="A32" s="1">
        <v>41351</v>
      </c>
      <c r="B32">
        <v>29198</v>
      </c>
      <c r="C32">
        <v>12</v>
      </c>
      <c r="D32" s="2">
        <v>41334</v>
      </c>
      <c r="E32">
        <v>0</v>
      </c>
      <c r="F32">
        <v>4</v>
      </c>
      <c r="G32" s="1">
        <v>41348</v>
      </c>
      <c r="H32" s="1">
        <v>41352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1</v>
      </c>
      <c r="AC32">
        <v>0</v>
      </c>
      <c r="AD32">
        <v>0</v>
      </c>
      <c r="AE32" s="1">
        <v>41351</v>
      </c>
      <c r="AF32" s="1">
        <v>41337</v>
      </c>
      <c r="AG32" s="1">
        <v>41339</v>
      </c>
      <c r="AH32" s="1">
        <v>41334</v>
      </c>
      <c r="AI32" s="1">
        <v>41334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8886.3333333333303</v>
      </c>
      <c r="AP32">
        <v>21</v>
      </c>
      <c r="AQ32">
        <v>31</v>
      </c>
      <c r="AR32">
        <v>186613</v>
      </c>
      <c r="AS32">
        <v>3.2857196443977599</v>
      </c>
      <c r="AT32">
        <v>0.67741935483870896</v>
      </c>
      <c r="AU32">
        <v>9</v>
      </c>
      <c r="AV32">
        <v>3.2489209930419398</v>
      </c>
      <c r="AW32">
        <v>3.67986513558183E-2</v>
      </c>
      <c r="AX32">
        <v>8986.9836978282692</v>
      </c>
      <c r="AY32">
        <v>18</v>
      </c>
      <c r="AZ32">
        <v>3</v>
      </c>
      <c r="BA32">
        <v>2013</v>
      </c>
      <c r="BB32">
        <v>14.417726394541001</v>
      </c>
      <c r="BC32">
        <v>14.878915188116499</v>
      </c>
      <c r="BD32">
        <v>0.46118879357554599</v>
      </c>
      <c r="BE32">
        <v>132219</v>
      </c>
      <c r="BF32">
        <v>192582.306254008</v>
      </c>
      <c r="BG32">
        <v>-3.0996130278630001E-2</v>
      </c>
      <c r="BH32">
        <v>20.844671422301499</v>
      </c>
      <c r="BI32">
        <v>1.00745171629485</v>
      </c>
      <c r="BK32">
        <f>AS32-BI32*AV32</f>
        <v>1.2588613851289399E-2</v>
      </c>
      <c r="BL32">
        <f>BK32*AO32</f>
        <v>111.86661888717465</v>
      </c>
      <c r="BM32">
        <f t="shared" si="0"/>
        <v>3143.5580726263179</v>
      </c>
      <c r="BN32" s="12">
        <f>YEARFRAC(DATE(YEAR(A32),1,1),A32,3)</f>
        <v>0.20821917808219179</v>
      </c>
    </row>
    <row r="33" spans="1:66" x14ac:dyDescent="0.25">
      <c r="A33" s="1">
        <v>41352</v>
      </c>
      <c r="B33">
        <v>2237</v>
      </c>
      <c r="C33">
        <v>13</v>
      </c>
      <c r="D33" s="2">
        <v>41334</v>
      </c>
      <c r="E33">
        <v>1</v>
      </c>
      <c r="F33">
        <v>0</v>
      </c>
      <c r="G33" s="1">
        <v>41351</v>
      </c>
      <c r="H33" s="1">
        <v>41353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s="1">
        <v>41351</v>
      </c>
      <c r="AF33" s="1">
        <v>41337</v>
      </c>
      <c r="AG33" s="1">
        <v>41339</v>
      </c>
      <c r="AH33" s="1">
        <v>41334</v>
      </c>
      <c r="AI33" s="1">
        <v>41334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8886.3333333333303</v>
      </c>
      <c r="AP33">
        <v>21</v>
      </c>
      <c r="AQ33">
        <v>31</v>
      </c>
      <c r="AR33">
        <v>186613</v>
      </c>
      <c r="AS33">
        <v>0.25173487377621001</v>
      </c>
      <c r="AT33">
        <v>0.67741935483870896</v>
      </c>
      <c r="AU33">
        <v>8</v>
      </c>
      <c r="AV33">
        <v>0.25675247061369</v>
      </c>
      <c r="AW33">
        <v>-5.01759683748014E-3</v>
      </c>
      <c r="AX33">
        <v>8712.6717598982104</v>
      </c>
      <c r="AY33">
        <v>19</v>
      </c>
      <c r="AZ33">
        <v>3</v>
      </c>
      <c r="BA33">
        <v>2013</v>
      </c>
      <c r="BB33">
        <v>14.6744788651547</v>
      </c>
      <c r="BC33">
        <v>15.1306500618927</v>
      </c>
      <c r="BD33">
        <v>0.456171196738067</v>
      </c>
      <c r="BE33">
        <v>134456</v>
      </c>
      <c r="BF33">
        <v>192414.05612738401</v>
      </c>
      <c r="BG33">
        <v>-3.0148816797168E-2</v>
      </c>
      <c r="BH33">
        <v>20.844671422301499</v>
      </c>
      <c r="BI33">
        <v>1.00745171629485</v>
      </c>
      <c r="BK33">
        <f>AS33-BI33*AV33</f>
        <v>-6.9308434064950242E-3</v>
      </c>
      <c r="BL33">
        <f>BK33*AO33</f>
        <v>-61.58978479125026</v>
      </c>
      <c r="BM33">
        <f t="shared" si="0"/>
        <v>3081.9682878350677</v>
      </c>
      <c r="BN33" s="12">
        <f>YEARFRAC(DATE(YEAR(A33),1,1),A33,3)</f>
        <v>0.21095890410958903</v>
      </c>
    </row>
    <row r="34" spans="1:66" x14ac:dyDescent="0.25">
      <c r="A34" s="1">
        <v>41353</v>
      </c>
      <c r="B34">
        <v>8381</v>
      </c>
      <c r="C34">
        <v>14</v>
      </c>
      <c r="D34" s="2">
        <v>41334</v>
      </c>
      <c r="E34">
        <v>2</v>
      </c>
      <c r="F34">
        <v>1</v>
      </c>
      <c r="G34" s="1">
        <v>41352</v>
      </c>
      <c r="H34" s="1">
        <v>41354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s="1">
        <v>41351</v>
      </c>
      <c r="AF34" s="1">
        <v>41337</v>
      </c>
      <c r="AG34" s="1">
        <v>41339</v>
      </c>
      <c r="AH34" s="1">
        <v>41334</v>
      </c>
      <c r="AI34" s="1">
        <v>41334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8886.3333333333303</v>
      </c>
      <c r="AP34">
        <v>21</v>
      </c>
      <c r="AQ34">
        <v>31</v>
      </c>
      <c r="AR34">
        <v>186613</v>
      </c>
      <c r="AS34">
        <v>0.94313365092463997</v>
      </c>
      <c r="AT34">
        <v>0.67741935483870896</v>
      </c>
      <c r="AU34">
        <v>7</v>
      </c>
      <c r="AV34">
        <v>0.90599327635193505</v>
      </c>
      <c r="AW34">
        <v>3.71403745727052E-2</v>
      </c>
      <c r="AX34">
        <v>9250.6205275019893</v>
      </c>
      <c r="AY34">
        <v>20</v>
      </c>
      <c r="AZ34">
        <v>3</v>
      </c>
      <c r="BA34">
        <v>2013</v>
      </c>
      <c r="BB34">
        <v>15.580472141506601</v>
      </c>
      <c r="BC34">
        <v>16.073783712817399</v>
      </c>
      <c r="BD34">
        <v>0.49331157131077102</v>
      </c>
      <c r="BE34">
        <v>142837</v>
      </c>
      <c r="BF34">
        <v>192521.57269413301</v>
      </c>
      <c r="BG34">
        <v>-3.0690444771718499E-2</v>
      </c>
      <c r="BH34">
        <v>20.844671422301499</v>
      </c>
      <c r="BI34">
        <v>1.00745171629485</v>
      </c>
      <c r="BK34">
        <f>AS34-BI34*AV34</f>
        <v>3.0389169712288666E-2</v>
      </c>
      <c r="BL34">
        <f>BK34*AO34</f>
        <v>270.04829178663442</v>
      </c>
      <c r="BM34">
        <f t="shared" si="0"/>
        <v>3352.016579621702</v>
      </c>
      <c r="BN34" s="12">
        <f>YEARFRAC(DATE(YEAR(A34),1,1),A34,3)</f>
        <v>0.21369863013698631</v>
      </c>
    </row>
    <row r="35" spans="1:66" x14ac:dyDescent="0.25">
      <c r="A35" s="1">
        <v>41354</v>
      </c>
      <c r="B35">
        <v>2341</v>
      </c>
      <c r="C35">
        <v>15</v>
      </c>
      <c r="D35" s="2">
        <v>41334</v>
      </c>
      <c r="E35">
        <v>3</v>
      </c>
      <c r="F35">
        <v>2</v>
      </c>
      <c r="G35" s="1">
        <v>41353</v>
      </c>
      <c r="H35" s="1">
        <v>41355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1">
        <v>41351</v>
      </c>
      <c r="AF35" s="1">
        <v>41337</v>
      </c>
      <c r="AG35" s="1">
        <v>41339</v>
      </c>
      <c r="AH35" s="1">
        <v>41334</v>
      </c>
      <c r="AI35" s="1">
        <v>41334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8886.3333333333303</v>
      </c>
      <c r="AP35">
        <v>21</v>
      </c>
      <c r="AQ35">
        <v>31</v>
      </c>
      <c r="AR35">
        <v>186613</v>
      </c>
      <c r="AS35">
        <v>0.26343823849356601</v>
      </c>
      <c r="AT35">
        <v>0.67741935483870896</v>
      </c>
      <c r="AU35">
        <v>6</v>
      </c>
      <c r="AV35">
        <v>0.30231064714272998</v>
      </c>
      <c r="AW35">
        <v>-3.8872408649163803E-2</v>
      </c>
      <c r="AX35">
        <v>7743.6902144393698</v>
      </c>
      <c r="AY35">
        <v>21</v>
      </c>
      <c r="AZ35">
        <v>3</v>
      </c>
      <c r="BA35">
        <v>2013</v>
      </c>
      <c r="BB35">
        <v>15.882782788649299</v>
      </c>
      <c r="BC35">
        <v>16.337221951311001</v>
      </c>
      <c r="BD35">
        <v>0.454439162661607</v>
      </c>
      <c r="BE35">
        <v>145178</v>
      </c>
      <c r="BF35">
        <v>191952.38268817501</v>
      </c>
      <c r="BG35">
        <v>-2.7816183437793102E-2</v>
      </c>
      <c r="BH35">
        <v>20.844671422301499</v>
      </c>
      <c r="BI35">
        <v>1.00745171629485</v>
      </c>
      <c r="BK35">
        <f>AS35-BI35*AV35</f>
        <v>-4.1125141824584099E-2</v>
      </c>
      <c r="BL35">
        <f>BK35*AO35</f>
        <v>-365.45171863386236</v>
      </c>
      <c r="BM35">
        <f t="shared" si="0"/>
        <v>2986.5648609878399</v>
      </c>
      <c r="BN35" s="12">
        <f>YEARFRAC(DATE(YEAR(A35),1,1),A35,3)</f>
        <v>0.21643835616438356</v>
      </c>
    </row>
    <row r="36" spans="1:66" x14ac:dyDescent="0.25">
      <c r="A36" s="1">
        <v>41355</v>
      </c>
      <c r="B36">
        <v>5388</v>
      </c>
      <c r="C36">
        <v>16</v>
      </c>
      <c r="D36" s="2">
        <v>41334</v>
      </c>
      <c r="E36">
        <v>4</v>
      </c>
      <c r="F36">
        <v>3</v>
      </c>
      <c r="G36" s="1">
        <v>41354</v>
      </c>
      <c r="H36" s="1">
        <v>41358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s="1">
        <v>41351</v>
      </c>
      <c r="AF36" s="1">
        <v>41337</v>
      </c>
      <c r="AG36" s="1">
        <v>41339</v>
      </c>
      <c r="AH36" s="1">
        <v>41334</v>
      </c>
      <c r="AI36" s="1">
        <v>41334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8886.3333333333303</v>
      </c>
      <c r="AP36">
        <v>21</v>
      </c>
      <c r="AQ36">
        <v>31</v>
      </c>
      <c r="AR36">
        <v>186613</v>
      </c>
      <c r="AS36">
        <v>0.60632431824149402</v>
      </c>
      <c r="AT36">
        <v>0.67741935483870896</v>
      </c>
      <c r="AU36">
        <v>5</v>
      </c>
      <c r="AV36">
        <v>0.81935963698752701</v>
      </c>
      <c r="AW36">
        <v>-0.21303531874603299</v>
      </c>
      <c r="AX36">
        <v>6575.8670024430503</v>
      </c>
      <c r="AY36">
        <v>22</v>
      </c>
      <c r="AZ36">
        <v>3</v>
      </c>
      <c r="BA36">
        <v>2013</v>
      </c>
      <c r="BB36">
        <v>16.7021424256369</v>
      </c>
      <c r="BC36">
        <v>16.9435462695524</v>
      </c>
      <c r="BD36">
        <v>0.24140384391557301</v>
      </c>
      <c r="BE36">
        <v>150566</v>
      </c>
      <c r="BF36">
        <v>189310.20460864101</v>
      </c>
      <c r="BG36">
        <v>-1.4247539451016601E-2</v>
      </c>
      <c r="BH36">
        <v>20.844671422301499</v>
      </c>
      <c r="BI36">
        <v>1.00745171629485</v>
      </c>
      <c r="BK36">
        <f>AS36-BI36*AV36</f>
        <v>-0.21914095430431535</v>
      </c>
      <c r="BL36">
        <f>BK36*AO36</f>
        <v>-1947.3595669329136</v>
      </c>
      <c r="BM36">
        <f t="shared" si="0"/>
        <v>1039.2052940549263</v>
      </c>
      <c r="BN36" s="12">
        <f>YEARFRAC(DATE(YEAR(A36),1,1),A36,3)</f>
        <v>0.21917808219178081</v>
      </c>
    </row>
    <row r="37" spans="1:66" x14ac:dyDescent="0.25">
      <c r="A37" s="1">
        <v>41358</v>
      </c>
      <c r="B37">
        <v>12710</v>
      </c>
      <c r="C37">
        <v>17</v>
      </c>
      <c r="D37" s="2">
        <v>41334</v>
      </c>
      <c r="E37">
        <v>0</v>
      </c>
      <c r="F37">
        <v>4</v>
      </c>
      <c r="G37" s="1">
        <v>41355</v>
      </c>
      <c r="H37" s="1">
        <v>41359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s="1">
        <v>41351</v>
      </c>
      <c r="AF37" s="1">
        <v>41337</v>
      </c>
      <c r="AG37" s="1">
        <v>41339</v>
      </c>
      <c r="AH37" s="1">
        <v>41334</v>
      </c>
      <c r="AI37" s="1">
        <v>41334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8886.3333333333303</v>
      </c>
      <c r="AP37">
        <v>21</v>
      </c>
      <c r="AQ37">
        <v>31</v>
      </c>
      <c r="AR37">
        <v>186613</v>
      </c>
      <c r="AS37">
        <v>1.4302862072845901</v>
      </c>
      <c r="AT37">
        <v>0.67741935483870896</v>
      </c>
      <c r="AU37">
        <v>4</v>
      </c>
      <c r="AV37">
        <v>1.64714304452937</v>
      </c>
      <c r="AW37">
        <v>-0.216856837244782</v>
      </c>
      <c r="AX37">
        <v>7716.3911429632399</v>
      </c>
      <c r="AY37">
        <v>25</v>
      </c>
      <c r="AZ37">
        <v>3</v>
      </c>
      <c r="BA37">
        <v>2013</v>
      </c>
      <c r="BB37">
        <v>18.349285470166201</v>
      </c>
      <c r="BC37">
        <v>18.373832476836998</v>
      </c>
      <c r="BD37">
        <v>2.4547006670793702E-2</v>
      </c>
      <c r="BE37">
        <v>163276</v>
      </c>
      <c r="BF37">
        <v>186862.64408359601</v>
      </c>
      <c r="BG37">
        <v>-1.33597640567051E-3</v>
      </c>
      <c r="BH37">
        <v>20.844671422301499</v>
      </c>
      <c r="BI37">
        <v>1.00745171629485</v>
      </c>
      <c r="BK37">
        <f>AS37-BI37*AV37</f>
        <v>-0.22913087990964809</v>
      </c>
      <c r="BL37">
        <f>BK37*AO37</f>
        <v>-2036.133375837102</v>
      </c>
      <c r="BM37">
        <f t="shared" si="0"/>
        <v>-996.9280817821757</v>
      </c>
      <c r="BN37" s="12">
        <f>YEARFRAC(DATE(YEAR(A37),1,1),A37,3)</f>
        <v>0.22739726027397261</v>
      </c>
    </row>
    <row r="38" spans="1:66" x14ac:dyDescent="0.25">
      <c r="A38" s="1">
        <v>41359</v>
      </c>
      <c r="B38">
        <v>2109</v>
      </c>
      <c r="C38">
        <v>18</v>
      </c>
      <c r="D38" s="2">
        <v>41334</v>
      </c>
      <c r="E38">
        <v>1</v>
      </c>
      <c r="F38">
        <v>0</v>
      </c>
      <c r="G38" s="1">
        <v>41358</v>
      </c>
      <c r="H38" s="1">
        <v>41360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s="1">
        <v>41351</v>
      </c>
      <c r="AF38" s="1">
        <v>41337</v>
      </c>
      <c r="AG38" s="1">
        <v>41339</v>
      </c>
      <c r="AH38" s="1">
        <v>41334</v>
      </c>
      <c r="AI38" s="1">
        <v>41334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8886.3333333333303</v>
      </c>
      <c r="AP38">
        <v>21</v>
      </c>
      <c r="AQ38">
        <v>31</v>
      </c>
      <c r="AR38">
        <v>186613</v>
      </c>
      <c r="AS38">
        <v>0.23733073258561799</v>
      </c>
      <c r="AT38">
        <v>0.67741935483870896</v>
      </c>
      <c r="AU38">
        <v>3</v>
      </c>
      <c r="AV38">
        <v>0.25675247061369</v>
      </c>
      <c r="AW38">
        <v>-1.9421738028072399E-2</v>
      </c>
      <c r="AX38">
        <v>8214.1371218709592</v>
      </c>
      <c r="AY38">
        <v>26</v>
      </c>
      <c r="AZ38">
        <v>3</v>
      </c>
      <c r="BA38">
        <v>2013</v>
      </c>
      <c r="BB38">
        <v>18.606037940779899</v>
      </c>
      <c r="BC38">
        <v>18.611163209422699</v>
      </c>
      <c r="BD38">
        <v>5.1252686427218901E-3</v>
      </c>
      <c r="BE38">
        <v>165385</v>
      </c>
      <c r="BF38">
        <v>186664.40491276301</v>
      </c>
      <c r="BG38" s="3">
        <v>-2.7538679796901202E-4</v>
      </c>
      <c r="BH38">
        <v>20.844671422301499</v>
      </c>
      <c r="BI38">
        <v>1.00745171629485</v>
      </c>
      <c r="BK38">
        <f>AS38-BI38*AV38</f>
        <v>-2.1334984597087048E-2</v>
      </c>
      <c r="BL38">
        <f>BK38*AO38</f>
        <v>-189.58978479124781</v>
      </c>
      <c r="BM38">
        <f t="shared" si="0"/>
        <v>-1186.5178665734236</v>
      </c>
      <c r="BN38" s="12">
        <f>YEARFRAC(DATE(YEAR(A38),1,1),A38,3)</f>
        <v>0.23013698630136986</v>
      </c>
    </row>
    <row r="39" spans="1:66" x14ac:dyDescent="0.25">
      <c r="A39" s="1">
        <v>41360</v>
      </c>
      <c r="B39">
        <v>7383</v>
      </c>
      <c r="C39">
        <v>19</v>
      </c>
      <c r="D39" s="2">
        <v>41334</v>
      </c>
      <c r="E39">
        <v>2</v>
      </c>
      <c r="F39">
        <v>1</v>
      </c>
      <c r="G39" s="1">
        <v>41359</v>
      </c>
      <c r="H39" s="1">
        <v>41361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s="1">
        <v>41351</v>
      </c>
      <c r="AF39" s="1">
        <v>41337</v>
      </c>
      <c r="AG39" s="1">
        <v>41339</v>
      </c>
      <c r="AH39" s="1">
        <v>41334</v>
      </c>
      <c r="AI39" s="1">
        <v>41334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8886.3333333333303</v>
      </c>
      <c r="AP39">
        <v>21</v>
      </c>
      <c r="AQ39">
        <v>31</v>
      </c>
      <c r="AR39">
        <v>186613</v>
      </c>
      <c r="AS39">
        <v>0.83082636257924103</v>
      </c>
      <c r="AT39">
        <v>0.67741935483870896</v>
      </c>
      <c r="AU39">
        <v>2</v>
      </c>
      <c r="AV39">
        <v>0.90599327635193505</v>
      </c>
      <c r="AW39">
        <v>-7.5166913772693897E-2</v>
      </c>
      <c r="AX39">
        <v>8149.0670987408603</v>
      </c>
      <c r="AY39">
        <v>27</v>
      </c>
      <c r="AZ39">
        <v>3</v>
      </c>
      <c r="BA39">
        <v>2013</v>
      </c>
      <c r="BB39">
        <v>19.512031217131899</v>
      </c>
      <c r="BC39">
        <v>19.441989572001901</v>
      </c>
      <c r="BD39">
        <v>-7.0041645129972296E-2</v>
      </c>
      <c r="BE39">
        <v>172768</v>
      </c>
      <c r="BF39">
        <v>185943.121944907</v>
      </c>
      <c r="BG39">
        <v>3.6025965794590398E-3</v>
      </c>
      <c r="BH39">
        <v>20.844671422301499</v>
      </c>
      <c r="BI39">
        <v>1.00745171629485</v>
      </c>
      <c r="BK39">
        <f>AS39-BI39*AV39</f>
        <v>-8.1918118633110271E-2</v>
      </c>
      <c r="BL39">
        <f>BK39*AO39</f>
        <v>-727.95170821336194</v>
      </c>
      <c r="BM39">
        <f t="shared" si="0"/>
        <v>-1914.4695747867854</v>
      </c>
      <c r="BN39" s="12">
        <f>YEARFRAC(DATE(YEAR(A39),1,1),A39,3)</f>
        <v>0.23287671232876711</v>
      </c>
    </row>
    <row r="40" spans="1:66" x14ac:dyDescent="0.25">
      <c r="A40" s="1">
        <v>41361</v>
      </c>
      <c r="B40">
        <v>2985</v>
      </c>
      <c r="C40">
        <v>20</v>
      </c>
      <c r="D40" s="2">
        <v>41334</v>
      </c>
      <c r="E40">
        <v>3</v>
      </c>
      <c r="F40">
        <v>2</v>
      </c>
      <c r="G40" s="1">
        <v>41360</v>
      </c>
      <c r="H40" s="1">
        <v>41362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s="1">
        <v>41351</v>
      </c>
      <c r="AF40" s="1">
        <v>41337</v>
      </c>
      <c r="AG40" s="1">
        <v>41339</v>
      </c>
      <c r="AH40" s="1">
        <v>41334</v>
      </c>
      <c r="AI40" s="1">
        <v>41334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8886.3333333333303</v>
      </c>
      <c r="AP40">
        <v>21</v>
      </c>
      <c r="AQ40">
        <v>31</v>
      </c>
      <c r="AR40">
        <v>186613</v>
      </c>
      <c r="AS40">
        <v>0.33590907385873398</v>
      </c>
      <c r="AT40">
        <v>0.67741935483870896</v>
      </c>
      <c r="AU40">
        <v>1</v>
      </c>
      <c r="AV40">
        <v>0.30231064714272998</v>
      </c>
      <c r="AW40">
        <v>3.35984267160035E-2</v>
      </c>
      <c r="AX40">
        <v>9873.9492909446908</v>
      </c>
      <c r="AY40">
        <v>28</v>
      </c>
      <c r="AZ40">
        <v>3</v>
      </c>
      <c r="BA40">
        <v>2013</v>
      </c>
      <c r="BB40">
        <v>19.814341864274599</v>
      </c>
      <c r="BC40">
        <v>19.777898645860599</v>
      </c>
      <c r="BD40">
        <v>-3.6443218413971502E-2</v>
      </c>
      <c r="BE40">
        <v>175753</v>
      </c>
      <c r="BF40">
        <v>186269.77495803399</v>
      </c>
      <c r="BG40">
        <v>1.8426233780703899E-3</v>
      </c>
      <c r="BH40">
        <v>20.844671422301499</v>
      </c>
      <c r="BI40">
        <v>1.00745171629485</v>
      </c>
      <c r="BK40">
        <f>AS40-BI40*AV40</f>
        <v>3.1345693540583863E-2</v>
      </c>
      <c r="BL40">
        <f>BK40*AO40</f>
        <v>278.54828136614162</v>
      </c>
      <c r="BM40">
        <f t="shared" si="0"/>
        <v>-1635.9212934206439</v>
      </c>
      <c r="BN40" s="12">
        <f>YEARFRAC(DATE(YEAR(A40),1,1),A40,3)</f>
        <v>0.23561643835616439</v>
      </c>
    </row>
    <row r="41" spans="1:66" x14ac:dyDescent="0.25">
      <c r="A41" s="1">
        <v>41362</v>
      </c>
      <c r="B41">
        <v>10860</v>
      </c>
      <c r="C41">
        <v>21</v>
      </c>
      <c r="D41" s="2">
        <v>41334</v>
      </c>
      <c r="E41">
        <v>4</v>
      </c>
      <c r="F41">
        <v>3</v>
      </c>
      <c r="G41" s="1">
        <v>41361</v>
      </c>
      <c r="H41" s="1">
        <v>41365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s="1">
        <v>41351</v>
      </c>
      <c r="AF41" s="1">
        <v>41337</v>
      </c>
      <c r="AG41" s="1">
        <v>41339</v>
      </c>
      <c r="AH41" s="1">
        <v>41334</v>
      </c>
      <c r="AI41" s="1">
        <v>41334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8886.3333333333303</v>
      </c>
      <c r="AP41">
        <v>21</v>
      </c>
      <c r="AQ41">
        <v>31</v>
      </c>
      <c r="AR41">
        <v>186613</v>
      </c>
      <c r="AS41">
        <v>1.22210135413931</v>
      </c>
      <c r="AT41">
        <v>0.67741935483870896</v>
      </c>
      <c r="AU41">
        <v>0</v>
      </c>
      <c r="AV41">
        <v>1.0303295580268801</v>
      </c>
      <c r="AW41">
        <v>0.191771796112431</v>
      </c>
      <c r="AX41">
        <v>10540.316848521001</v>
      </c>
      <c r="AY41">
        <v>29</v>
      </c>
      <c r="AZ41">
        <v>3</v>
      </c>
      <c r="BA41">
        <v>2013</v>
      </c>
      <c r="BB41">
        <v>20.844671422301499</v>
      </c>
      <c r="BC41">
        <v>21</v>
      </c>
      <c r="BD41">
        <v>0.15532857769846201</v>
      </c>
      <c r="BE41">
        <v>186613</v>
      </c>
      <c r="BF41">
        <v>188003.58713293099</v>
      </c>
      <c r="BG41">
        <v>-7.39659893802191E-3</v>
      </c>
      <c r="BH41">
        <v>20.844671422301499</v>
      </c>
      <c r="BI41">
        <v>1.00745171629485</v>
      </c>
      <c r="BK41">
        <f>AS41-BI41*AV41</f>
        <v>0.18409407255581534</v>
      </c>
      <c r="BL41">
        <f>BK41*AO41</f>
        <v>1635.9212934218265</v>
      </c>
      <c r="BM41">
        <f t="shared" si="0"/>
        <v>1.1825704859802499E-9</v>
      </c>
      <c r="BN41" s="12">
        <f>YEARFRAC(DATE(YEAR(A41),1,1),A41,3)</f>
        <v>0.23835616438356164</v>
      </c>
    </row>
    <row r="42" spans="1:66" x14ac:dyDescent="0.25">
      <c r="A42" s="1">
        <v>41365</v>
      </c>
      <c r="B42">
        <v>23359</v>
      </c>
      <c r="C42">
        <v>1</v>
      </c>
      <c r="D42" s="2">
        <v>41365</v>
      </c>
      <c r="E42">
        <v>0</v>
      </c>
      <c r="F42">
        <v>4</v>
      </c>
      <c r="G42" s="1">
        <v>41362</v>
      </c>
      <c r="H42" s="1">
        <v>41366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s="1">
        <v>41379</v>
      </c>
      <c r="AF42" s="1">
        <v>41365</v>
      </c>
      <c r="AG42" s="1">
        <v>41367</v>
      </c>
      <c r="AH42" s="1">
        <v>41369</v>
      </c>
      <c r="AI42" s="1">
        <v>41367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7434.4545454545396</v>
      </c>
      <c r="AP42">
        <v>22</v>
      </c>
      <c r="AQ42">
        <v>30</v>
      </c>
      <c r="AR42">
        <v>163558</v>
      </c>
      <c r="AS42">
        <v>3.14199244304772</v>
      </c>
      <c r="AT42">
        <v>0.73333333333333295</v>
      </c>
      <c r="AU42">
        <v>21</v>
      </c>
      <c r="AV42">
        <v>3.35473881520991</v>
      </c>
      <c r="AW42">
        <v>-0.212746372162187</v>
      </c>
      <c r="AX42">
        <v>6962.9861776701</v>
      </c>
      <c r="AY42">
        <v>1</v>
      </c>
      <c r="AZ42">
        <v>4</v>
      </c>
      <c r="BA42">
        <v>2013</v>
      </c>
      <c r="BB42">
        <v>3.35473881520991</v>
      </c>
      <c r="BC42">
        <v>3.14199244304772</v>
      </c>
      <c r="BD42">
        <v>-0.212746372162186</v>
      </c>
      <c r="BE42">
        <v>23359</v>
      </c>
      <c r="BF42">
        <v>153185.695908742</v>
      </c>
      <c r="BG42">
        <v>6.7710656858176205E-2</v>
      </c>
      <c r="BH42">
        <v>22.607730031846401</v>
      </c>
      <c r="BI42">
        <v>0.97311848509379695</v>
      </c>
      <c r="BK42">
        <f>AS42-BI42*AV42</f>
        <v>-0.12256591069470701</v>
      </c>
      <c r="BL42">
        <f>BK42*AO42</f>
        <v>-911.21069188203978</v>
      </c>
      <c r="BM42">
        <f t="shared" si="0"/>
        <v>-911.21069188085721</v>
      </c>
      <c r="BN42" s="12">
        <f>YEARFRAC(DATE(YEAR(A42),1,1),A42,3)</f>
        <v>0.24657534246575341</v>
      </c>
    </row>
    <row r="43" spans="1:66" x14ac:dyDescent="0.25">
      <c r="A43" s="1">
        <v>41366</v>
      </c>
      <c r="B43">
        <v>5321</v>
      </c>
      <c r="C43">
        <v>2</v>
      </c>
      <c r="D43" s="2">
        <v>41365</v>
      </c>
      <c r="E43">
        <v>1</v>
      </c>
      <c r="F43">
        <v>0</v>
      </c>
      <c r="G43" s="1">
        <v>41365</v>
      </c>
      <c r="H43" s="1">
        <v>41367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s="1">
        <v>41379</v>
      </c>
      <c r="AF43" s="1">
        <v>41365</v>
      </c>
      <c r="AG43" s="1">
        <v>41367</v>
      </c>
      <c r="AH43" s="1">
        <v>41369</v>
      </c>
      <c r="AI43" s="1">
        <v>41367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7434.4545454545396</v>
      </c>
      <c r="AP43">
        <v>22</v>
      </c>
      <c r="AQ43">
        <v>30</v>
      </c>
      <c r="AR43">
        <v>163558</v>
      </c>
      <c r="AS43">
        <v>0.71572164002983596</v>
      </c>
      <c r="AT43">
        <v>0.73333333333333295</v>
      </c>
      <c r="AU43">
        <v>20</v>
      </c>
      <c r="AV43">
        <v>0.61053148940579405</v>
      </c>
      <c r="AW43">
        <v>0.10519015062404199</v>
      </c>
      <c r="AX43">
        <v>8715.3571803130308</v>
      </c>
      <c r="AY43">
        <v>2</v>
      </c>
      <c r="AZ43">
        <v>4</v>
      </c>
      <c r="BA43">
        <v>2013</v>
      </c>
      <c r="BB43">
        <v>3.9652703046157001</v>
      </c>
      <c r="BC43">
        <v>3.85771408307756</v>
      </c>
      <c r="BD43">
        <v>-0.107556221538144</v>
      </c>
      <c r="BE43">
        <v>28680</v>
      </c>
      <c r="BF43">
        <v>159121.56083421101</v>
      </c>
      <c r="BG43">
        <v>2.78808172979838E-2</v>
      </c>
      <c r="BH43">
        <v>22.607730031846401</v>
      </c>
      <c r="BI43">
        <v>0.97311848509379695</v>
      </c>
      <c r="BK43">
        <f>AS43-BI43*AV43</f>
        <v>0.12160216195721008</v>
      </c>
      <c r="BL43">
        <f>BK43*AO43</f>
        <v>904.04574569987949</v>
      </c>
      <c r="BM43">
        <f t="shared" si="0"/>
        <v>-7.1649461809777222</v>
      </c>
      <c r="BN43" s="12">
        <f>YEARFRAC(DATE(YEAR(A43),1,1),A43,3)</f>
        <v>0.24931506849315069</v>
      </c>
    </row>
    <row r="44" spans="1:66" x14ac:dyDescent="0.25">
      <c r="A44" s="1">
        <v>41367</v>
      </c>
      <c r="B44">
        <v>8454</v>
      </c>
      <c r="C44">
        <v>3</v>
      </c>
      <c r="D44" s="2">
        <v>41365</v>
      </c>
      <c r="E44">
        <v>2</v>
      </c>
      <c r="F44">
        <v>1</v>
      </c>
      <c r="G44" s="1">
        <v>41366</v>
      </c>
      <c r="H44" s="1">
        <v>41368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s="1">
        <v>41379</v>
      </c>
      <c r="AF44" s="1">
        <v>41365</v>
      </c>
      <c r="AG44" s="1">
        <v>41367</v>
      </c>
      <c r="AH44" s="1">
        <v>41369</v>
      </c>
      <c r="AI44" s="1">
        <v>41367</v>
      </c>
      <c r="AJ44">
        <v>0</v>
      </c>
      <c r="AK44">
        <v>0</v>
      </c>
      <c r="AL44">
        <v>1</v>
      </c>
      <c r="AM44">
        <v>0</v>
      </c>
      <c r="AN44">
        <v>1</v>
      </c>
      <c r="AO44">
        <v>7434.4545454545396</v>
      </c>
      <c r="AP44">
        <v>22</v>
      </c>
      <c r="AQ44">
        <v>30</v>
      </c>
      <c r="AR44">
        <v>163558</v>
      </c>
      <c r="AS44">
        <v>1.1371378960368701</v>
      </c>
      <c r="AT44">
        <v>0.73333333333333295</v>
      </c>
      <c r="AU44">
        <v>19</v>
      </c>
      <c r="AV44">
        <v>1.1534387694936299</v>
      </c>
      <c r="AW44">
        <v>-1.6300873456750301E-2</v>
      </c>
      <c r="AX44">
        <v>7329.3877608356897</v>
      </c>
      <c r="AY44">
        <v>3</v>
      </c>
      <c r="AZ44">
        <v>4</v>
      </c>
      <c r="BA44">
        <v>2013</v>
      </c>
      <c r="BB44">
        <v>5.1187090741093302</v>
      </c>
      <c r="BC44">
        <v>4.9948519791144399</v>
      </c>
      <c r="BD44">
        <v>-0.123857094994895</v>
      </c>
      <c r="BE44">
        <v>37134</v>
      </c>
      <c r="BF44">
        <v>159600.396930577</v>
      </c>
      <c r="BG44">
        <v>2.4796950042322099E-2</v>
      </c>
      <c r="BH44">
        <v>22.607730031846401</v>
      </c>
      <c r="BI44">
        <v>0.97311848509379695</v>
      </c>
      <c r="BK44">
        <f>AS44-BI44*AV44</f>
        <v>1.4705308018775787E-2</v>
      </c>
      <c r="BL44">
        <f>BK44*AO44</f>
        <v>109.32594404249674</v>
      </c>
      <c r="BM44">
        <f t="shared" si="0"/>
        <v>102.16099786151902</v>
      </c>
      <c r="BN44" s="12">
        <f>YEARFRAC(DATE(YEAR(A44),1,1),A44,3)</f>
        <v>0.25205479452054796</v>
      </c>
    </row>
    <row r="45" spans="1:66" x14ac:dyDescent="0.25">
      <c r="A45" s="1">
        <v>41368</v>
      </c>
      <c r="B45">
        <v>2763</v>
      </c>
      <c r="C45">
        <v>4</v>
      </c>
      <c r="D45" s="2">
        <v>41365</v>
      </c>
      <c r="E45">
        <v>3</v>
      </c>
      <c r="F45">
        <v>2</v>
      </c>
      <c r="G45" s="1">
        <v>41367</v>
      </c>
      <c r="H45" s="1">
        <v>41369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s="1">
        <v>41379</v>
      </c>
      <c r="AF45" s="1">
        <v>41365</v>
      </c>
      <c r="AG45" s="1">
        <v>41367</v>
      </c>
      <c r="AH45" s="1">
        <v>41369</v>
      </c>
      <c r="AI45" s="1">
        <v>41367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7434.4545454545396</v>
      </c>
      <c r="AP45">
        <v>22</v>
      </c>
      <c r="AQ45">
        <v>30</v>
      </c>
      <c r="AR45">
        <v>163558</v>
      </c>
      <c r="AS45">
        <v>0.371647978087284</v>
      </c>
      <c r="AT45">
        <v>0.73333333333333295</v>
      </c>
      <c r="AU45">
        <v>18</v>
      </c>
      <c r="AV45">
        <v>0.35466527736145897</v>
      </c>
      <c r="AW45">
        <v>1.6982700725824501E-2</v>
      </c>
      <c r="AX45">
        <v>7790.4440506705396</v>
      </c>
      <c r="AY45">
        <v>4</v>
      </c>
      <c r="AZ45">
        <v>4</v>
      </c>
      <c r="BA45">
        <v>2013</v>
      </c>
      <c r="BB45">
        <v>5.47337435147079</v>
      </c>
      <c r="BC45">
        <v>5.3664999572017198</v>
      </c>
      <c r="BD45">
        <v>-0.10687439426907</v>
      </c>
      <c r="BE45">
        <v>39897</v>
      </c>
      <c r="BF45">
        <v>160364.328042743</v>
      </c>
      <c r="BG45">
        <v>1.99151020444241E-2</v>
      </c>
      <c r="BH45">
        <v>22.607730031846401</v>
      </c>
      <c r="BI45">
        <v>0.97311848509379695</v>
      </c>
      <c r="BK45">
        <f>AS45-BI45*AV45</f>
        <v>2.6516640665929736E-2</v>
      </c>
      <c r="BL45">
        <f>BK45*AO45</f>
        <v>197.136759729006</v>
      </c>
      <c r="BM45">
        <f t="shared" si="0"/>
        <v>299.29775759052501</v>
      </c>
      <c r="BN45" s="12">
        <f>YEARFRAC(DATE(YEAR(A45),1,1),A45,3)</f>
        <v>0.25479452054794521</v>
      </c>
    </row>
    <row r="46" spans="1:66" x14ac:dyDescent="0.25">
      <c r="A46" s="1">
        <v>41369</v>
      </c>
      <c r="B46">
        <v>5447</v>
      </c>
      <c r="C46">
        <v>5</v>
      </c>
      <c r="D46" s="2">
        <v>41365</v>
      </c>
      <c r="E46">
        <v>4</v>
      </c>
      <c r="F46">
        <v>3</v>
      </c>
      <c r="G46" s="1">
        <v>41368</v>
      </c>
      <c r="H46" s="1">
        <v>41372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s="1">
        <v>41379</v>
      </c>
      <c r="AF46" s="1">
        <v>41365</v>
      </c>
      <c r="AG46" s="1">
        <v>41367</v>
      </c>
      <c r="AH46" s="1">
        <v>41369</v>
      </c>
      <c r="AI46" s="1">
        <v>41367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7434.4545454545396</v>
      </c>
      <c r="AP46">
        <v>22</v>
      </c>
      <c r="AQ46">
        <v>30</v>
      </c>
      <c r="AR46">
        <v>163558</v>
      </c>
      <c r="AS46">
        <v>0.73266975629440301</v>
      </c>
      <c r="AT46">
        <v>0.73333333333333295</v>
      </c>
      <c r="AU46">
        <v>17</v>
      </c>
      <c r="AV46">
        <v>0.871714267206256</v>
      </c>
      <c r="AW46">
        <v>-0.13904451091185299</v>
      </c>
      <c r="AX46">
        <v>6248.6071467626698</v>
      </c>
      <c r="AY46">
        <v>5</v>
      </c>
      <c r="AZ46">
        <v>4</v>
      </c>
      <c r="BA46">
        <v>2013</v>
      </c>
      <c r="BB46">
        <v>6.3450886186770497</v>
      </c>
      <c r="BC46">
        <v>6.0991697134961296</v>
      </c>
      <c r="BD46">
        <v>-0.24591890518092299</v>
      </c>
      <c r="BE46">
        <v>45344</v>
      </c>
      <c r="BF46">
        <v>157218.92316265099</v>
      </c>
      <c r="BG46">
        <v>4.0320062686033803E-2</v>
      </c>
      <c r="BH46">
        <v>22.607730031846401</v>
      </c>
      <c r="BI46">
        <v>0.97311848509379695</v>
      </c>
      <c r="BK46">
        <f>AS46-BI46*AV46</f>
        <v>-0.11561151084399812</v>
      </c>
      <c r="BL46">
        <f>BK46*AO46</f>
        <v>-859.50852230102862</v>
      </c>
      <c r="BM46">
        <f t="shared" si="0"/>
        <v>-560.21076471050355</v>
      </c>
      <c r="BN46" s="12">
        <f>YEARFRAC(DATE(YEAR(A46),1,1),A46,3)</f>
        <v>0.25753424657534246</v>
      </c>
    </row>
    <row r="47" spans="1:66" x14ac:dyDescent="0.25">
      <c r="A47" s="1">
        <v>41372</v>
      </c>
      <c r="B47">
        <v>11791</v>
      </c>
      <c r="C47">
        <v>6</v>
      </c>
      <c r="D47" s="2">
        <v>41365</v>
      </c>
      <c r="E47">
        <v>0</v>
      </c>
      <c r="F47">
        <v>4</v>
      </c>
      <c r="G47" s="1">
        <v>41369</v>
      </c>
      <c r="H47" s="1">
        <v>41373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s="1">
        <v>41379</v>
      </c>
      <c r="AF47" s="1">
        <v>41365</v>
      </c>
      <c r="AG47" s="1">
        <v>41367</v>
      </c>
      <c r="AH47" s="1">
        <v>41369</v>
      </c>
      <c r="AI47" s="1">
        <v>41367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7434.4545454545396</v>
      </c>
      <c r="AP47">
        <v>22</v>
      </c>
      <c r="AQ47">
        <v>30</v>
      </c>
      <c r="AR47">
        <v>163558</v>
      </c>
      <c r="AS47">
        <v>1.5859939593294099</v>
      </c>
      <c r="AT47">
        <v>0.73333333333333295</v>
      </c>
      <c r="AU47">
        <v>16</v>
      </c>
      <c r="AV47">
        <v>1.6994976747481001</v>
      </c>
      <c r="AW47">
        <v>-0.113503715418693</v>
      </c>
      <c r="AX47">
        <v>6937.9324109682102</v>
      </c>
      <c r="AY47">
        <v>8</v>
      </c>
      <c r="AZ47">
        <v>4</v>
      </c>
      <c r="BA47">
        <v>2013</v>
      </c>
      <c r="BB47">
        <v>8.0445862934251497</v>
      </c>
      <c r="BC47">
        <v>7.6851636728255404</v>
      </c>
      <c r="BD47">
        <v>-0.35942262059961599</v>
      </c>
      <c r="BE47">
        <v>57135</v>
      </c>
      <c r="BF47">
        <v>156250.42160680401</v>
      </c>
      <c r="BG47">
        <v>4.67683755221142E-2</v>
      </c>
      <c r="BH47">
        <v>22.607730031846401</v>
      </c>
      <c r="BI47">
        <v>0.97311848509379695</v>
      </c>
      <c r="BK47">
        <f>AS47-BI47*AV47</f>
        <v>-6.7818643341891693E-2</v>
      </c>
      <c r="BL47">
        <f>BK47*AO47</f>
        <v>-504.19462125968693</v>
      </c>
      <c r="BM47">
        <f t="shared" si="0"/>
        <v>-1064.4053859701905</v>
      </c>
      <c r="BN47" s="12">
        <f>YEARFRAC(DATE(YEAR(A47),1,1),A47,3)</f>
        <v>0.26575342465753427</v>
      </c>
    </row>
    <row r="48" spans="1:66" x14ac:dyDescent="0.25">
      <c r="A48" s="1">
        <v>41373</v>
      </c>
      <c r="B48">
        <v>1614</v>
      </c>
      <c r="C48">
        <v>7</v>
      </c>
      <c r="D48" s="2">
        <v>41365</v>
      </c>
      <c r="E48">
        <v>1</v>
      </c>
      <c r="F48">
        <v>0</v>
      </c>
      <c r="G48" s="1">
        <v>41372</v>
      </c>
      <c r="H48" s="1">
        <v>41374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s="1">
        <v>41379</v>
      </c>
      <c r="AF48" s="1">
        <v>41365</v>
      </c>
      <c r="AG48" s="1">
        <v>41367</v>
      </c>
      <c r="AH48" s="1">
        <v>41369</v>
      </c>
      <c r="AI48" s="1">
        <v>41367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7434.4545454545396</v>
      </c>
      <c r="AP48">
        <v>22</v>
      </c>
      <c r="AQ48">
        <v>30</v>
      </c>
      <c r="AR48">
        <v>163558</v>
      </c>
      <c r="AS48">
        <v>0.217097298817544</v>
      </c>
      <c r="AT48">
        <v>0.73333333333333295</v>
      </c>
      <c r="AU48">
        <v>15</v>
      </c>
      <c r="AV48">
        <v>0.30910710083241899</v>
      </c>
      <c r="AW48">
        <v>-9.2009802014874603E-2</v>
      </c>
      <c r="AX48">
        <v>5221.4911778264805</v>
      </c>
      <c r="AY48">
        <v>9</v>
      </c>
      <c r="AZ48">
        <v>4</v>
      </c>
      <c r="BA48">
        <v>2013</v>
      </c>
      <c r="BB48">
        <v>8.3536933942575793</v>
      </c>
      <c r="BC48">
        <v>7.9022609716430798</v>
      </c>
      <c r="BD48">
        <v>-0.45143242261449201</v>
      </c>
      <c r="BE48">
        <v>58749</v>
      </c>
      <c r="BF48">
        <v>154719.34855646701</v>
      </c>
      <c r="BG48">
        <v>5.7126994949222298E-2</v>
      </c>
      <c r="BH48">
        <v>22.607730031846401</v>
      </c>
      <c r="BI48">
        <v>0.97311848509379695</v>
      </c>
      <c r="BK48">
        <f>AS48-BI48*AV48</f>
        <v>-8.3700534876235105E-2</v>
      </c>
      <c r="BL48">
        <f>BK48*AO48</f>
        <v>-622.26782196760234</v>
      </c>
      <c r="BM48">
        <f t="shared" si="0"/>
        <v>-1686.673207937793</v>
      </c>
      <c r="BN48" s="12">
        <f>YEARFRAC(DATE(YEAR(A48),1,1),A48,3)</f>
        <v>0.26849315068493151</v>
      </c>
    </row>
    <row r="49" spans="1:66" x14ac:dyDescent="0.25">
      <c r="A49" s="1">
        <v>41374</v>
      </c>
      <c r="B49">
        <v>6972</v>
      </c>
      <c r="C49">
        <v>8</v>
      </c>
      <c r="D49" s="2">
        <v>41365</v>
      </c>
      <c r="E49">
        <v>2</v>
      </c>
      <c r="F49">
        <v>1</v>
      </c>
      <c r="G49" s="1">
        <v>41373</v>
      </c>
      <c r="H49" s="1">
        <v>41375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s="1">
        <v>41379</v>
      </c>
      <c r="AF49" s="1">
        <v>41365</v>
      </c>
      <c r="AG49" s="1">
        <v>41367</v>
      </c>
      <c r="AH49" s="1">
        <v>41369</v>
      </c>
      <c r="AI49" s="1">
        <v>41367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7434.4545454545396</v>
      </c>
      <c r="AP49">
        <v>22</v>
      </c>
      <c r="AQ49">
        <v>30</v>
      </c>
      <c r="AR49">
        <v>163558</v>
      </c>
      <c r="AS49">
        <v>0.93779576663935704</v>
      </c>
      <c r="AT49">
        <v>0.73333333333333295</v>
      </c>
      <c r="AU49">
        <v>14</v>
      </c>
      <c r="AV49">
        <v>0.95834790657066404</v>
      </c>
      <c r="AW49">
        <v>-2.05521399313068E-2</v>
      </c>
      <c r="AX49">
        <v>7275.0198046015303</v>
      </c>
      <c r="AY49">
        <v>10</v>
      </c>
      <c r="AZ49">
        <v>4</v>
      </c>
      <c r="BA49">
        <v>2013</v>
      </c>
      <c r="BB49">
        <v>9.3120413008282394</v>
      </c>
      <c r="BC49">
        <v>8.8400567382824402</v>
      </c>
      <c r="BD49">
        <v>-0.47198456254579901</v>
      </c>
      <c r="BE49">
        <v>65721</v>
      </c>
      <c r="BF49">
        <v>155267.996918291</v>
      </c>
      <c r="BG49">
        <v>5.3391576153786202E-2</v>
      </c>
      <c r="BH49">
        <v>22.607730031846401</v>
      </c>
      <c r="BI49">
        <v>0.97311848509379695</v>
      </c>
      <c r="BK49">
        <f>AS49-BI49*AV49</f>
        <v>5.2097036045007927E-3</v>
      </c>
      <c r="BL49">
        <f>BK49*AO49</f>
        <v>38.73130464295182</v>
      </c>
      <c r="BM49">
        <f t="shared" si="0"/>
        <v>-1647.9419032948413</v>
      </c>
      <c r="BN49" s="12">
        <f>YEARFRAC(DATE(YEAR(A49),1,1),A49,3)</f>
        <v>0.27123287671232876</v>
      </c>
    </row>
    <row r="50" spans="1:66" x14ac:dyDescent="0.25">
      <c r="A50" s="1">
        <v>41375</v>
      </c>
      <c r="B50">
        <v>2579</v>
      </c>
      <c r="C50">
        <v>9</v>
      </c>
      <c r="D50" s="2">
        <v>41365</v>
      </c>
      <c r="E50">
        <v>3</v>
      </c>
      <c r="F50">
        <v>2</v>
      </c>
      <c r="G50" s="1">
        <v>41374</v>
      </c>
      <c r="H50" s="1">
        <v>41376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s="1">
        <v>41379</v>
      </c>
      <c r="AF50" s="1">
        <v>41365</v>
      </c>
      <c r="AG50" s="1">
        <v>41367</v>
      </c>
      <c r="AH50" s="1">
        <v>41369</v>
      </c>
      <c r="AI50" s="1">
        <v>41367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7434.4545454545396</v>
      </c>
      <c r="AP50">
        <v>22</v>
      </c>
      <c r="AQ50">
        <v>30</v>
      </c>
      <c r="AR50">
        <v>163558</v>
      </c>
      <c r="AS50">
        <v>0.34689834798664698</v>
      </c>
      <c r="AT50">
        <v>0.73333333333333295</v>
      </c>
      <c r="AU50">
        <v>13</v>
      </c>
      <c r="AV50">
        <v>0.35466527736145897</v>
      </c>
      <c r="AW50">
        <v>-7.7669293748125296E-3</v>
      </c>
      <c r="AX50">
        <v>7271.6450259425701</v>
      </c>
      <c r="AY50">
        <v>11</v>
      </c>
      <c r="AZ50">
        <v>4</v>
      </c>
      <c r="BA50">
        <v>2013</v>
      </c>
      <c r="BB50">
        <v>9.6667065781897001</v>
      </c>
      <c r="BC50">
        <v>9.1869550862690907</v>
      </c>
      <c r="BD50">
        <v>-0.47975149192061101</v>
      </c>
      <c r="BE50">
        <v>68300</v>
      </c>
      <c r="BF50">
        <v>155440.73753000901</v>
      </c>
      <c r="BG50">
        <v>5.2220946702749398E-2</v>
      </c>
      <c r="BH50">
        <v>22.607730031846401</v>
      </c>
      <c r="BI50">
        <v>0.97311848509379695</v>
      </c>
      <c r="BK50">
        <f>AS50-BI50*AV50</f>
        <v>1.7670105652927148E-3</v>
      </c>
      <c r="BL50">
        <f>BK50*AO50</f>
        <v>13.13675972900662</v>
      </c>
      <c r="BM50">
        <f t="shared" si="0"/>
        <v>-1634.8051435658347</v>
      </c>
      <c r="BN50" s="12">
        <f>YEARFRAC(DATE(YEAR(A50),1,1),A50,3)</f>
        <v>0.27397260273972601</v>
      </c>
    </row>
    <row r="51" spans="1:66" x14ac:dyDescent="0.25">
      <c r="A51" s="1">
        <v>41376</v>
      </c>
      <c r="B51">
        <v>6622</v>
      </c>
      <c r="C51">
        <v>10</v>
      </c>
      <c r="D51" s="2">
        <v>41365</v>
      </c>
      <c r="E51">
        <v>4</v>
      </c>
      <c r="F51">
        <v>3</v>
      </c>
      <c r="G51" s="1">
        <v>41375</v>
      </c>
      <c r="H51" s="1">
        <v>41379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s="1">
        <v>41379</v>
      </c>
      <c r="AF51" s="1">
        <v>41365</v>
      </c>
      <c r="AG51" s="1">
        <v>41367</v>
      </c>
      <c r="AH51" s="1">
        <v>41369</v>
      </c>
      <c r="AI51" s="1">
        <v>41367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7434.4545454545396</v>
      </c>
      <c r="AP51">
        <v>22</v>
      </c>
      <c r="AQ51">
        <v>30</v>
      </c>
      <c r="AR51">
        <v>163558</v>
      </c>
      <c r="AS51">
        <v>0.89071766590444901</v>
      </c>
      <c r="AT51">
        <v>0.73333333333333295</v>
      </c>
      <c r="AU51">
        <v>12</v>
      </c>
      <c r="AV51">
        <v>0.871714267206256</v>
      </c>
      <c r="AW51">
        <v>1.90033986981934E-2</v>
      </c>
      <c r="AX51">
        <v>7596.5258905567098</v>
      </c>
      <c r="AY51">
        <v>12</v>
      </c>
      <c r="AZ51">
        <v>4</v>
      </c>
      <c r="BA51">
        <v>2013</v>
      </c>
      <c r="BB51">
        <v>10.538420845395899</v>
      </c>
      <c r="BC51">
        <v>10.0776727521735</v>
      </c>
      <c r="BD51">
        <v>-0.460748093222417</v>
      </c>
      <c r="BE51">
        <v>74922</v>
      </c>
      <c r="BF51">
        <v>156407.11489711501</v>
      </c>
      <c r="BG51">
        <v>4.5719691892460203E-2</v>
      </c>
      <c r="BH51">
        <v>22.607730031846401</v>
      </c>
      <c r="BI51">
        <v>0.97311848509379695</v>
      </c>
      <c r="BK51">
        <f>AS51-BI51*AV51</f>
        <v>4.2436398766047878E-2</v>
      </c>
      <c r="BL51">
        <f>BK51*AO51</f>
        <v>315.49147769896604</v>
      </c>
      <c r="BM51">
        <f t="shared" si="0"/>
        <v>-1319.3136658668686</v>
      </c>
      <c r="BN51" s="12">
        <f>YEARFRAC(DATE(YEAR(A51),1,1),A51,3)</f>
        <v>0.27671232876712326</v>
      </c>
    </row>
    <row r="52" spans="1:66" x14ac:dyDescent="0.25">
      <c r="A52" s="1">
        <v>41379</v>
      </c>
      <c r="B52">
        <v>16807</v>
      </c>
      <c r="C52">
        <v>11</v>
      </c>
      <c r="D52" s="2">
        <v>41365</v>
      </c>
      <c r="E52">
        <v>0</v>
      </c>
      <c r="F52">
        <v>4</v>
      </c>
      <c r="G52" s="1">
        <v>41376</v>
      </c>
      <c r="H52" s="1">
        <v>41380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s="1">
        <v>41379</v>
      </c>
      <c r="AF52" s="1">
        <v>41365</v>
      </c>
      <c r="AG52" s="1">
        <v>41367</v>
      </c>
      <c r="AH52" s="1">
        <v>41369</v>
      </c>
      <c r="AI52" s="1">
        <v>41367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7434.4545454545396</v>
      </c>
      <c r="AP52">
        <v>22</v>
      </c>
      <c r="AQ52">
        <v>30</v>
      </c>
      <c r="AR52">
        <v>163558</v>
      </c>
      <c r="AS52">
        <v>2.2606903972902499</v>
      </c>
      <c r="AT52">
        <v>0.73333333333333295</v>
      </c>
      <c r="AU52">
        <v>11</v>
      </c>
      <c r="AV52">
        <v>2.0340688960510001</v>
      </c>
      <c r="AW52">
        <v>0.22662150123925701</v>
      </c>
      <c r="AX52">
        <v>8262.7486377819296</v>
      </c>
      <c r="AY52">
        <v>15</v>
      </c>
      <c r="AZ52">
        <v>4</v>
      </c>
      <c r="BA52">
        <v>2013</v>
      </c>
      <c r="BB52">
        <v>12.572489741446899</v>
      </c>
      <c r="BC52">
        <v>12.338363149463699</v>
      </c>
      <c r="BD52">
        <v>-0.23412659198315899</v>
      </c>
      <c r="BE52">
        <v>91729</v>
      </c>
      <c r="BF52">
        <v>160512.200964241</v>
      </c>
      <c r="BG52">
        <v>1.8975498544418799E-2</v>
      </c>
      <c r="BH52">
        <v>22.607730031846401</v>
      </c>
      <c r="BI52">
        <v>0.97311848509379695</v>
      </c>
      <c r="BK52">
        <f>AS52-BI52*AV52</f>
        <v>0.28130035458868874</v>
      </c>
      <c r="BL52">
        <f>BK52*AO52</f>
        <v>2091.3146998098509</v>
      </c>
      <c r="BM52">
        <f t="shared" si="0"/>
        <v>772.0010339429823</v>
      </c>
      <c r="BN52" s="12">
        <f>YEARFRAC(DATE(YEAR(A52),1,1),A52,3)</f>
        <v>0.28493150684931506</v>
      </c>
    </row>
    <row r="53" spans="1:66" x14ac:dyDescent="0.25">
      <c r="A53" s="1">
        <v>41380</v>
      </c>
      <c r="B53">
        <v>5235</v>
      </c>
      <c r="C53">
        <v>12</v>
      </c>
      <c r="D53" s="2">
        <v>41365</v>
      </c>
      <c r="E53">
        <v>1</v>
      </c>
      <c r="F53">
        <v>0</v>
      </c>
      <c r="G53" s="1">
        <v>41379</v>
      </c>
      <c r="H53" s="1">
        <v>41381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1</v>
      </c>
      <c r="AD53">
        <v>0</v>
      </c>
      <c r="AE53" s="1">
        <v>41379</v>
      </c>
      <c r="AF53" s="1">
        <v>41365</v>
      </c>
      <c r="AG53" s="1">
        <v>41367</v>
      </c>
      <c r="AH53" s="1">
        <v>41369</v>
      </c>
      <c r="AI53" s="1">
        <v>41367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7434.4545454545396</v>
      </c>
      <c r="AP53">
        <v>22</v>
      </c>
      <c r="AQ53">
        <v>30</v>
      </c>
      <c r="AR53">
        <v>163558</v>
      </c>
      <c r="AS53">
        <v>0.70415387813497299</v>
      </c>
      <c r="AT53">
        <v>0.73333333333333295</v>
      </c>
      <c r="AU53">
        <v>10</v>
      </c>
      <c r="AV53">
        <v>0.39016125928004503</v>
      </c>
      <c r="AW53">
        <v>0.31399261885492702</v>
      </c>
      <c r="AX53">
        <v>13417.528971636</v>
      </c>
      <c r="AY53">
        <v>16</v>
      </c>
      <c r="AZ53">
        <v>4</v>
      </c>
      <c r="BA53">
        <v>2013</v>
      </c>
      <c r="BB53">
        <v>12.962651000727</v>
      </c>
      <c r="BC53">
        <v>13.0425170275987</v>
      </c>
      <c r="BD53">
        <v>7.9866026871767901E-2</v>
      </c>
      <c r="BE53">
        <v>96964</v>
      </c>
      <c r="BF53">
        <v>164565.720382378</v>
      </c>
      <c r="BG53">
        <v>-6.1235133297328197E-3</v>
      </c>
      <c r="BH53">
        <v>22.607730031846401</v>
      </c>
      <c r="BI53">
        <v>0.97311848509379695</v>
      </c>
      <c r="BK53">
        <f>AS53-BI53*AV53</f>
        <v>0.32448074456208742</v>
      </c>
      <c r="BL53">
        <f>BK53*AO53</f>
        <v>2412.3373463220842</v>
      </c>
      <c r="BM53">
        <f t="shared" si="0"/>
        <v>3184.3383802650665</v>
      </c>
      <c r="BN53" s="12">
        <f>YEARFRAC(DATE(YEAR(A53),1,1),A53,3)</f>
        <v>0.28767123287671231</v>
      </c>
    </row>
    <row r="54" spans="1:66" x14ac:dyDescent="0.25">
      <c r="A54" s="1">
        <v>41381</v>
      </c>
      <c r="B54">
        <v>10537</v>
      </c>
      <c r="C54">
        <v>13</v>
      </c>
      <c r="D54" s="2">
        <v>41365</v>
      </c>
      <c r="E54">
        <v>2</v>
      </c>
      <c r="F54">
        <v>1</v>
      </c>
      <c r="G54" s="1">
        <v>41380</v>
      </c>
      <c r="H54" s="1">
        <v>41382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 s="1">
        <v>41379</v>
      </c>
      <c r="AF54" s="1">
        <v>41365</v>
      </c>
      <c r="AG54" s="1">
        <v>41367</v>
      </c>
      <c r="AH54" s="1">
        <v>41369</v>
      </c>
      <c r="AI54" s="1">
        <v>41367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7434.4545454545396</v>
      </c>
      <c r="AP54">
        <v>22</v>
      </c>
      <c r="AQ54">
        <v>30</v>
      </c>
      <c r="AR54">
        <v>163558</v>
      </c>
      <c r="AS54">
        <v>1.4173198498391999</v>
      </c>
      <c r="AT54">
        <v>0.73333333333333295</v>
      </c>
      <c r="AU54">
        <v>9</v>
      </c>
      <c r="AV54">
        <v>1.48207023489182</v>
      </c>
      <c r="AW54">
        <v>-6.4750385052624398E-2</v>
      </c>
      <c r="AX54">
        <v>7109.6495644614797</v>
      </c>
      <c r="AY54">
        <v>17</v>
      </c>
      <c r="AZ54">
        <v>4</v>
      </c>
      <c r="BA54">
        <v>2013</v>
      </c>
      <c r="BB54">
        <v>14.4447212356188</v>
      </c>
      <c r="BC54">
        <v>14.459836877437899</v>
      </c>
      <c r="BD54">
        <v>1.5115641819143299E-2</v>
      </c>
      <c r="BE54">
        <v>107501</v>
      </c>
      <c r="BF54">
        <v>163729.15485334201</v>
      </c>
      <c r="BG54">
        <v>-1.0453535504766299E-3</v>
      </c>
      <c r="BH54">
        <v>22.607730031846401</v>
      </c>
      <c r="BI54">
        <v>0.97311848509379695</v>
      </c>
      <c r="BK54">
        <f>AS54-BI54*AV54</f>
        <v>-2.4910091941335866E-2</v>
      </c>
      <c r="BL54">
        <f>BK54*AO54</f>
        <v>-185.19294626095493</v>
      </c>
      <c r="BM54">
        <f t="shared" si="0"/>
        <v>2999.1454340041114</v>
      </c>
      <c r="BN54" s="12">
        <f>YEARFRAC(DATE(YEAR(A54),1,1),A54,3)</f>
        <v>0.29041095890410956</v>
      </c>
    </row>
    <row r="55" spans="1:66" x14ac:dyDescent="0.25">
      <c r="A55" s="1">
        <v>41382</v>
      </c>
      <c r="B55">
        <v>3647</v>
      </c>
      <c r="C55">
        <v>14</v>
      </c>
      <c r="D55" s="2">
        <v>41365</v>
      </c>
      <c r="E55">
        <v>3</v>
      </c>
      <c r="F55">
        <v>2</v>
      </c>
      <c r="G55" s="1">
        <v>41381</v>
      </c>
      <c r="H55" s="1">
        <v>41383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 s="1">
        <v>41379</v>
      </c>
      <c r="AF55" s="1">
        <v>41365</v>
      </c>
      <c r="AG55" s="1">
        <v>41367</v>
      </c>
      <c r="AH55" s="1">
        <v>41369</v>
      </c>
      <c r="AI55" s="1">
        <v>41367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7434.4545454545396</v>
      </c>
      <c r="AP55">
        <v>22</v>
      </c>
      <c r="AQ55">
        <v>30</v>
      </c>
      <c r="AR55">
        <v>163558</v>
      </c>
      <c r="AS55">
        <v>0.49055380965773598</v>
      </c>
      <c r="AT55">
        <v>0.73333333333333295</v>
      </c>
      <c r="AU55">
        <v>8</v>
      </c>
      <c r="AV55">
        <v>0.87838760568261998</v>
      </c>
      <c r="AW55">
        <v>-0.38783379602488399</v>
      </c>
      <c r="AX55">
        <v>4151.9256150771898</v>
      </c>
      <c r="AY55">
        <v>18</v>
      </c>
      <c r="AZ55">
        <v>4</v>
      </c>
      <c r="BA55">
        <v>2013</v>
      </c>
      <c r="BB55">
        <v>15.3231088413014</v>
      </c>
      <c r="BC55">
        <v>14.9503906870957</v>
      </c>
      <c r="BD55">
        <v>-0.372718154205742</v>
      </c>
      <c r="BE55">
        <v>111148</v>
      </c>
      <c r="BF55">
        <v>159579.627432334</v>
      </c>
      <c r="BG55">
        <v>2.4930328712242399E-2</v>
      </c>
      <c r="BH55">
        <v>22.607730031846401</v>
      </c>
      <c r="BI55">
        <v>0.97311848509379695</v>
      </c>
      <c r="BK55">
        <f>AS55-BI55*AV55</f>
        <v>-0.36422140650930268</v>
      </c>
      <c r="BL55">
        <f>BK55*AO55</f>
        <v>-2707.7874911749309</v>
      </c>
      <c r="BM55">
        <f t="shared" si="0"/>
        <v>291.3579428291805</v>
      </c>
      <c r="BN55" s="12">
        <f>YEARFRAC(DATE(YEAR(A55),1,1),A55,3)</f>
        <v>0.29315068493150687</v>
      </c>
    </row>
    <row r="56" spans="1:66" x14ac:dyDescent="0.25">
      <c r="A56" s="1">
        <v>41383</v>
      </c>
      <c r="B56">
        <v>7219</v>
      </c>
      <c r="C56">
        <v>15</v>
      </c>
      <c r="D56" s="2">
        <v>41365</v>
      </c>
      <c r="E56">
        <v>4</v>
      </c>
      <c r="F56">
        <v>3</v>
      </c>
      <c r="G56" s="1">
        <v>41382</v>
      </c>
      <c r="H56" s="1">
        <v>41386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s="1">
        <v>41379</v>
      </c>
      <c r="AF56" s="1">
        <v>41365</v>
      </c>
      <c r="AG56" s="1">
        <v>41367</v>
      </c>
      <c r="AH56" s="1">
        <v>41369</v>
      </c>
      <c r="AI56" s="1">
        <v>41367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7434.4545454545396</v>
      </c>
      <c r="AP56">
        <v>22</v>
      </c>
      <c r="AQ56">
        <v>30</v>
      </c>
      <c r="AR56">
        <v>163558</v>
      </c>
      <c r="AS56">
        <v>0.97101945487227703</v>
      </c>
      <c r="AT56">
        <v>0.73333333333333295</v>
      </c>
      <c r="AU56">
        <v>7</v>
      </c>
      <c r="AV56">
        <v>0.871714267206256</v>
      </c>
      <c r="AW56">
        <v>9.9305187666021394E-2</v>
      </c>
      <c r="AX56">
        <v>8281.38332889292</v>
      </c>
      <c r="AY56">
        <v>19</v>
      </c>
      <c r="AZ56">
        <v>4</v>
      </c>
      <c r="BA56">
        <v>2013</v>
      </c>
      <c r="BB56">
        <v>16.194823108507698</v>
      </c>
      <c r="BC56">
        <v>15.9214101419679</v>
      </c>
      <c r="BD56">
        <v>-0.27341296653971803</v>
      </c>
      <c r="BE56">
        <v>118367</v>
      </c>
      <c r="BF56">
        <v>160796.69302667401</v>
      </c>
      <c r="BG56">
        <v>1.7172660216761601E-2</v>
      </c>
      <c r="BH56">
        <v>22.607730031846401</v>
      </c>
      <c r="BI56">
        <v>0.97311848509379695</v>
      </c>
      <c r="BK56">
        <f>AS56-BI56*AV56</f>
        <v>0.1227381877338759</v>
      </c>
      <c r="BL56">
        <f>BK56*AO56</f>
        <v>912.49147769896638</v>
      </c>
      <c r="BM56">
        <f t="shared" si="0"/>
        <v>1203.8494205281468</v>
      </c>
      <c r="BN56" s="12">
        <f>YEARFRAC(DATE(YEAR(A56),1,1),A56,3)</f>
        <v>0.29589041095890412</v>
      </c>
    </row>
    <row r="57" spans="1:66" x14ac:dyDescent="0.25">
      <c r="A57" s="1">
        <v>41386</v>
      </c>
      <c r="B57">
        <v>11867</v>
      </c>
      <c r="C57">
        <v>16</v>
      </c>
      <c r="D57" s="2">
        <v>41365</v>
      </c>
      <c r="E57">
        <v>0</v>
      </c>
      <c r="F57">
        <v>4</v>
      </c>
      <c r="G57" s="1">
        <v>41383</v>
      </c>
      <c r="H57" s="1">
        <v>41387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s="1">
        <v>41379</v>
      </c>
      <c r="AF57" s="1">
        <v>41365</v>
      </c>
      <c r="AG57" s="1">
        <v>41367</v>
      </c>
      <c r="AH57" s="1">
        <v>41369</v>
      </c>
      <c r="AI57" s="1">
        <v>41367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7434.4545454545396</v>
      </c>
      <c r="AP57">
        <v>22</v>
      </c>
      <c r="AQ57">
        <v>30</v>
      </c>
      <c r="AR57">
        <v>163558</v>
      </c>
      <c r="AS57">
        <v>1.5962166326318401</v>
      </c>
      <c r="AT57">
        <v>0.73333333333333295</v>
      </c>
      <c r="AU57">
        <v>6</v>
      </c>
      <c r="AV57">
        <v>1.6994976747481001</v>
      </c>
      <c r="AW57">
        <v>-0.10328104211625599</v>
      </c>
      <c r="AX57">
        <v>6982.6515071630702</v>
      </c>
      <c r="AY57">
        <v>22</v>
      </c>
      <c r="AZ57">
        <v>4</v>
      </c>
      <c r="BA57">
        <v>2013</v>
      </c>
      <c r="BB57">
        <v>17.8943207832558</v>
      </c>
      <c r="BC57">
        <v>17.517626774599801</v>
      </c>
      <c r="BD57">
        <v>-0.37669400865597402</v>
      </c>
      <c r="BE57">
        <v>130234</v>
      </c>
      <c r="BF57">
        <v>160114.934492567</v>
      </c>
      <c r="BG57">
        <v>2.1503712432221201E-2</v>
      </c>
      <c r="BH57">
        <v>22.607730031846401</v>
      </c>
      <c r="BI57">
        <v>0.97311848509379695</v>
      </c>
      <c r="BK57">
        <f>AS57-BI57*AV57</f>
        <v>-5.7595970039461486E-2</v>
      </c>
      <c r="BL57">
        <f>BK57*AO57</f>
        <v>-428.19462125973791</v>
      </c>
      <c r="BM57">
        <f t="shared" si="0"/>
        <v>775.65479926840885</v>
      </c>
      <c r="BN57" s="12">
        <f>YEARFRAC(DATE(YEAR(A57),1,1),A57,3)</f>
        <v>0.30410958904109592</v>
      </c>
    </row>
    <row r="58" spans="1:66" x14ac:dyDescent="0.25">
      <c r="A58" s="1">
        <v>41387</v>
      </c>
      <c r="B58">
        <v>1725</v>
      </c>
      <c r="C58">
        <v>17</v>
      </c>
      <c r="D58" s="2">
        <v>41365</v>
      </c>
      <c r="E58">
        <v>1</v>
      </c>
      <c r="F58">
        <v>0</v>
      </c>
      <c r="G58" s="1">
        <v>41386</v>
      </c>
      <c r="H58" s="1">
        <v>41388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s="1">
        <v>41379</v>
      </c>
      <c r="AF58" s="1">
        <v>41365</v>
      </c>
      <c r="AG58" s="1">
        <v>41367</v>
      </c>
      <c r="AH58" s="1">
        <v>41369</v>
      </c>
      <c r="AI58" s="1">
        <v>41367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7434.4545454545396</v>
      </c>
      <c r="AP58">
        <v>22</v>
      </c>
      <c r="AQ58">
        <v>30</v>
      </c>
      <c r="AR58">
        <v>163558</v>
      </c>
      <c r="AS58">
        <v>0.232027782193472</v>
      </c>
      <c r="AT58">
        <v>0.73333333333333295</v>
      </c>
      <c r="AU58">
        <v>5</v>
      </c>
      <c r="AV58">
        <v>0.30910710083241899</v>
      </c>
      <c r="AW58">
        <v>-7.7079318638946806E-2</v>
      </c>
      <c r="AX58">
        <v>5580.5900134762596</v>
      </c>
      <c r="AY58">
        <v>23</v>
      </c>
      <c r="AZ58">
        <v>4</v>
      </c>
      <c r="BA58">
        <v>2013</v>
      </c>
      <c r="BB58">
        <v>18.2034278840882</v>
      </c>
      <c r="BC58">
        <v>17.749654556793299</v>
      </c>
      <c r="BD58">
        <v>-0.45377332729492098</v>
      </c>
      <c r="BE58">
        <v>131959</v>
      </c>
      <c r="BF58">
        <v>159480.84165717001</v>
      </c>
      <c r="BG58">
        <v>2.5565192034751699E-2</v>
      </c>
      <c r="BH58">
        <v>22.607730031846401</v>
      </c>
      <c r="BI58">
        <v>0.97311848509379695</v>
      </c>
      <c r="BK58">
        <f>AS58-BI58*AV58</f>
        <v>-6.87700515003071E-2</v>
      </c>
      <c r="BL58">
        <f>BK58*AO58</f>
        <v>-511.26782196760092</v>
      </c>
      <c r="BM58">
        <f t="shared" si="0"/>
        <v>264.38697730080793</v>
      </c>
      <c r="BN58" s="12">
        <f>YEARFRAC(DATE(YEAR(A58),1,1),A58,3)</f>
        <v>0.30684931506849317</v>
      </c>
    </row>
    <row r="59" spans="1:66" x14ac:dyDescent="0.25">
      <c r="A59" s="1">
        <v>41388</v>
      </c>
      <c r="B59">
        <v>6196</v>
      </c>
      <c r="C59">
        <v>18</v>
      </c>
      <c r="D59" s="2">
        <v>41365</v>
      </c>
      <c r="E59">
        <v>2</v>
      </c>
      <c r="F59">
        <v>1</v>
      </c>
      <c r="G59" s="1">
        <v>41387</v>
      </c>
      <c r="H59" s="1">
        <v>41389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s="1">
        <v>41379</v>
      </c>
      <c r="AF59" s="1">
        <v>41365</v>
      </c>
      <c r="AG59" s="1">
        <v>41367</v>
      </c>
      <c r="AH59" s="1">
        <v>41369</v>
      </c>
      <c r="AI59" s="1">
        <v>41367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7434.4545454545396</v>
      </c>
      <c r="AP59">
        <v>22</v>
      </c>
      <c r="AQ59">
        <v>30</v>
      </c>
      <c r="AR59">
        <v>163558</v>
      </c>
      <c r="AS59">
        <v>0.83341689186710499</v>
      </c>
      <c r="AT59">
        <v>0.73333333333333295</v>
      </c>
      <c r="AU59">
        <v>4</v>
      </c>
      <c r="AV59">
        <v>0.95834790657066404</v>
      </c>
      <c r="AW59">
        <v>-0.124931014703558</v>
      </c>
      <c r="AX59">
        <v>6465.2929875661303</v>
      </c>
      <c r="AY59">
        <v>24</v>
      </c>
      <c r="AZ59">
        <v>4</v>
      </c>
      <c r="BA59">
        <v>2013</v>
      </c>
      <c r="BB59">
        <v>19.161775790658801</v>
      </c>
      <c r="BC59">
        <v>18.583071448660402</v>
      </c>
      <c r="BD59">
        <v>-0.57870434199848098</v>
      </c>
      <c r="BE59">
        <v>138155</v>
      </c>
      <c r="BF59">
        <v>158618.388671558</v>
      </c>
      <c r="BG59">
        <v>3.1141479684737301E-2</v>
      </c>
      <c r="BH59">
        <v>22.607730031846401</v>
      </c>
      <c r="BI59">
        <v>0.97311848509379695</v>
      </c>
      <c r="BK59">
        <f>AS59-BI59*AV59</f>
        <v>-9.9169171167751258E-2</v>
      </c>
      <c r="BL59">
        <f>BK59*AO59</f>
        <v>-737.26869535704759</v>
      </c>
      <c r="BM59">
        <f t="shared" si="0"/>
        <v>-472.88171805623966</v>
      </c>
      <c r="BN59" s="12">
        <f>YEARFRAC(DATE(YEAR(A59),1,1),A59,3)</f>
        <v>0.30958904109589042</v>
      </c>
    </row>
    <row r="60" spans="1:66" x14ac:dyDescent="0.25">
      <c r="A60" s="1">
        <v>41389</v>
      </c>
      <c r="B60">
        <v>1749</v>
      </c>
      <c r="C60">
        <v>19</v>
      </c>
      <c r="D60" s="2">
        <v>41365</v>
      </c>
      <c r="E60">
        <v>3</v>
      </c>
      <c r="F60">
        <v>2</v>
      </c>
      <c r="G60" s="1">
        <v>41388</v>
      </c>
      <c r="H60" s="1">
        <v>41390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s="1">
        <v>41379</v>
      </c>
      <c r="AF60" s="1">
        <v>41365</v>
      </c>
      <c r="AG60" s="1">
        <v>41367</v>
      </c>
      <c r="AH60" s="1">
        <v>41369</v>
      </c>
      <c r="AI60" s="1">
        <v>41367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7434.4545454545396</v>
      </c>
      <c r="AP60">
        <v>22</v>
      </c>
      <c r="AQ60">
        <v>30</v>
      </c>
      <c r="AR60">
        <v>163558</v>
      </c>
      <c r="AS60">
        <v>0.235255994815294</v>
      </c>
      <c r="AT60">
        <v>0.73333333333333295</v>
      </c>
      <c r="AU60">
        <v>3</v>
      </c>
      <c r="AV60">
        <v>0.35466527736145897</v>
      </c>
      <c r="AW60">
        <v>-0.11940928254616399</v>
      </c>
      <c r="AX60">
        <v>4931.41029483271</v>
      </c>
      <c r="AY60">
        <v>25</v>
      </c>
      <c r="AZ60">
        <v>4</v>
      </c>
      <c r="BA60">
        <v>2013</v>
      </c>
      <c r="BB60">
        <v>19.516441068020299</v>
      </c>
      <c r="BC60">
        <v>18.818327443475699</v>
      </c>
      <c r="BD60">
        <v>-0.69811362454464598</v>
      </c>
      <c r="BE60">
        <v>139904</v>
      </c>
      <c r="BF60">
        <v>157707.442113686</v>
      </c>
      <c r="BG60">
        <v>3.7097538378028497E-2</v>
      </c>
      <c r="BH60">
        <v>22.607730031846401</v>
      </c>
      <c r="BI60">
        <v>0.97311848509379695</v>
      </c>
      <c r="BK60">
        <f>AS60-BI60*AV60</f>
        <v>-0.10987534260606027</v>
      </c>
      <c r="BL60">
        <f>BK60*AO60</f>
        <v>-816.86324027099965</v>
      </c>
      <c r="BM60">
        <f t="shared" si="0"/>
        <v>-1289.7449583272394</v>
      </c>
      <c r="BN60" s="12">
        <f>YEARFRAC(DATE(YEAR(A60),1,1),A60,3)</f>
        <v>0.31232876712328766</v>
      </c>
    </row>
    <row r="61" spans="1:66" x14ac:dyDescent="0.25">
      <c r="A61" s="1">
        <v>41390</v>
      </c>
      <c r="B61">
        <v>6998</v>
      </c>
      <c r="C61">
        <v>20</v>
      </c>
      <c r="D61" s="2">
        <v>41365</v>
      </c>
      <c r="E61">
        <v>4</v>
      </c>
      <c r="F61">
        <v>3</v>
      </c>
      <c r="G61" s="1">
        <v>41389</v>
      </c>
      <c r="H61" s="1">
        <v>41393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s="1">
        <v>41379</v>
      </c>
      <c r="AF61" s="1">
        <v>41365</v>
      </c>
      <c r="AG61" s="1">
        <v>41367</v>
      </c>
      <c r="AH61" s="1">
        <v>41369</v>
      </c>
      <c r="AI61" s="1">
        <v>41367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7434.4545454545396</v>
      </c>
      <c r="AP61">
        <v>22</v>
      </c>
      <c r="AQ61">
        <v>30</v>
      </c>
      <c r="AR61">
        <v>163558</v>
      </c>
      <c r="AS61">
        <v>0.94129299697966395</v>
      </c>
      <c r="AT61">
        <v>0.73333333333333295</v>
      </c>
      <c r="AU61">
        <v>2</v>
      </c>
      <c r="AV61">
        <v>0.871714267206256</v>
      </c>
      <c r="AW61">
        <v>6.9578729773408302E-2</v>
      </c>
      <c r="AX61">
        <v>8027.8598885707997</v>
      </c>
      <c r="AY61">
        <v>26</v>
      </c>
      <c r="AZ61">
        <v>4</v>
      </c>
      <c r="BA61">
        <v>2013</v>
      </c>
      <c r="BB61">
        <v>20.3881553352266</v>
      </c>
      <c r="BC61">
        <v>19.759620440455301</v>
      </c>
      <c r="BD61">
        <v>-0.62853489477123803</v>
      </c>
      <c r="BE61">
        <v>146902</v>
      </c>
      <c r="BF61">
        <v>158515.76304286899</v>
      </c>
      <c r="BG61">
        <v>3.1809057095266401E-2</v>
      </c>
      <c r="BH61">
        <v>22.607730031846401</v>
      </c>
      <c r="BI61">
        <v>0.97311848509379695</v>
      </c>
      <c r="BK61">
        <f>AS61-BI61*AV61</f>
        <v>9.3011729841262825E-2</v>
      </c>
      <c r="BL61">
        <f>BK61*AO61</f>
        <v>691.49147769896604</v>
      </c>
      <c r="BM61">
        <f t="shared" si="0"/>
        <v>-598.25348062827334</v>
      </c>
      <c r="BN61" s="12">
        <f>YEARFRAC(DATE(YEAR(A61),1,1),A61,3)</f>
        <v>0.31506849315068491</v>
      </c>
    </row>
    <row r="62" spans="1:66" x14ac:dyDescent="0.25">
      <c r="A62" s="1">
        <v>41393</v>
      </c>
      <c r="B62">
        <v>12714</v>
      </c>
      <c r="C62">
        <v>21</v>
      </c>
      <c r="D62" s="2">
        <v>41365</v>
      </c>
      <c r="E62">
        <v>0</v>
      </c>
      <c r="F62">
        <v>4</v>
      </c>
      <c r="G62" s="1">
        <v>41390</v>
      </c>
      <c r="H62" s="1">
        <v>41394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s="1">
        <v>41379</v>
      </c>
      <c r="AF62" s="1">
        <v>41365</v>
      </c>
      <c r="AG62" s="1">
        <v>41367</v>
      </c>
      <c r="AH62" s="1">
        <v>41369</v>
      </c>
      <c r="AI62" s="1">
        <v>41367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7434.4545454545396</v>
      </c>
      <c r="AP62">
        <v>22</v>
      </c>
      <c r="AQ62">
        <v>30</v>
      </c>
      <c r="AR62">
        <v>163558</v>
      </c>
      <c r="AS62">
        <v>1.71014563641032</v>
      </c>
      <c r="AT62">
        <v>0.73333333333333295</v>
      </c>
      <c r="AU62">
        <v>1</v>
      </c>
      <c r="AV62">
        <v>1.6994976747481001</v>
      </c>
      <c r="AW62">
        <v>1.0647961662219801E-2</v>
      </c>
      <c r="AX62">
        <v>7481.0340660715701</v>
      </c>
      <c r="AY62">
        <v>29</v>
      </c>
      <c r="AZ62">
        <v>4</v>
      </c>
      <c r="BA62">
        <v>2013</v>
      </c>
      <c r="BB62">
        <v>22.087653009974701</v>
      </c>
      <c r="BC62">
        <v>21.469766076865699</v>
      </c>
      <c r="BD62">
        <v>-0.61788693310901899</v>
      </c>
      <c r="BE62">
        <v>159616</v>
      </c>
      <c r="BF62">
        <v>158982.577207917</v>
      </c>
      <c r="BG62">
        <v>2.8779397544289501E-2</v>
      </c>
      <c r="BH62">
        <v>22.607730031846401</v>
      </c>
      <c r="BI62">
        <v>0.97311848509379695</v>
      </c>
      <c r="BK62">
        <f>AS62-BI62*AV62</f>
        <v>5.6333033739018434E-2</v>
      </c>
      <c r="BL62">
        <f>BK62*AO62</f>
        <v>418.80537874028954</v>
      </c>
      <c r="BM62">
        <f t="shared" si="0"/>
        <v>-179.4481018879838</v>
      </c>
      <c r="BN62" s="12">
        <f>YEARFRAC(DATE(YEAR(A62),1,1),A62,3)</f>
        <v>0.32328767123287672</v>
      </c>
    </row>
    <row r="63" spans="1:66" x14ac:dyDescent="0.25">
      <c r="A63" s="1">
        <v>41394</v>
      </c>
      <c r="B63">
        <v>3942</v>
      </c>
      <c r="C63">
        <v>22</v>
      </c>
      <c r="D63" s="2">
        <v>41365</v>
      </c>
      <c r="E63">
        <v>1</v>
      </c>
      <c r="F63">
        <v>0</v>
      </c>
      <c r="G63" s="1">
        <v>41393</v>
      </c>
      <c r="H63" s="1">
        <v>41395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s="1">
        <v>41379</v>
      </c>
      <c r="AF63" s="1">
        <v>41365</v>
      </c>
      <c r="AG63" s="1">
        <v>41367</v>
      </c>
      <c r="AH63" s="1">
        <v>41369</v>
      </c>
      <c r="AI63" s="1">
        <v>41367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7434.4545454545396</v>
      </c>
      <c r="AP63">
        <v>22</v>
      </c>
      <c r="AQ63">
        <v>30</v>
      </c>
      <c r="AR63">
        <v>163558</v>
      </c>
      <c r="AS63">
        <v>0.53023392313430096</v>
      </c>
      <c r="AT63">
        <v>0.73333333333333295</v>
      </c>
      <c r="AU63">
        <v>0</v>
      </c>
      <c r="AV63">
        <v>0.52007702187177496</v>
      </c>
      <c r="AW63">
        <v>1.0156901262526099E-2</v>
      </c>
      <c r="AX63">
        <v>7579.64654122308</v>
      </c>
      <c r="AY63">
        <v>30</v>
      </c>
      <c r="AZ63">
        <v>4</v>
      </c>
      <c r="BA63">
        <v>2013</v>
      </c>
      <c r="BB63">
        <v>22.607730031846401</v>
      </c>
      <c r="BC63">
        <v>22</v>
      </c>
      <c r="BD63">
        <v>-0.60773003184649299</v>
      </c>
      <c r="BE63">
        <v>163558</v>
      </c>
      <c r="BF63">
        <v>159161.31318497099</v>
      </c>
      <c r="BG63">
        <v>2.7624092356658799E-2</v>
      </c>
      <c r="BH63">
        <v>22.607730031846401</v>
      </c>
      <c r="BI63">
        <v>0.97311848509379695</v>
      </c>
      <c r="BK63">
        <f>AS63-BI63*AV63</f>
        <v>2.4137359478345832E-2</v>
      </c>
      <c r="BL63">
        <f>BK63*AO63</f>
        <v>179.44810188905839</v>
      </c>
      <c r="BM63">
        <f t="shared" si="0"/>
        <v>1.0745964118541451E-9</v>
      </c>
      <c r="BN63" s="12">
        <f>YEARFRAC(DATE(YEAR(A63),1,1),A63,3)</f>
        <v>0.32602739726027397</v>
      </c>
    </row>
    <row r="64" spans="1:66" x14ac:dyDescent="0.25">
      <c r="A64" s="1">
        <v>41395</v>
      </c>
      <c r="B64">
        <v>20144</v>
      </c>
      <c r="C64">
        <v>1</v>
      </c>
      <c r="D64" s="2">
        <v>41395</v>
      </c>
      <c r="E64">
        <v>2</v>
      </c>
      <c r="F64">
        <v>1</v>
      </c>
      <c r="G64" s="1">
        <v>41394</v>
      </c>
      <c r="H64" s="1">
        <v>41396</v>
      </c>
      <c r="I64">
        <v>1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s="1">
        <v>41414</v>
      </c>
      <c r="AF64" s="1">
        <v>41400</v>
      </c>
      <c r="AG64" s="1">
        <v>41395</v>
      </c>
      <c r="AH64" s="1">
        <v>41397</v>
      </c>
      <c r="AI64" s="1">
        <v>41395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7370.9090909090901</v>
      </c>
      <c r="AP64">
        <v>22</v>
      </c>
      <c r="AQ64">
        <v>31</v>
      </c>
      <c r="AR64">
        <v>162160</v>
      </c>
      <c r="AS64">
        <v>2.7329057720769598</v>
      </c>
      <c r="AT64">
        <v>0.70967741935483797</v>
      </c>
      <c r="AU64">
        <v>21</v>
      </c>
      <c r="AV64">
        <v>2.7096179398034401</v>
      </c>
      <c r="AW64">
        <v>2.3287832273521099E-2</v>
      </c>
      <c r="AX64">
        <v>7434.2584259171499</v>
      </c>
      <c r="AY64">
        <v>1</v>
      </c>
      <c r="AZ64">
        <v>5</v>
      </c>
      <c r="BA64">
        <v>2013</v>
      </c>
      <c r="BB64">
        <v>2.7096179398034401</v>
      </c>
      <c r="BC64">
        <v>2.7329057720769598</v>
      </c>
      <c r="BD64">
        <v>2.3287832273520999E-2</v>
      </c>
      <c r="BE64">
        <v>20144</v>
      </c>
      <c r="BF64">
        <v>163553.685370177</v>
      </c>
      <c r="BG64">
        <v>-8.5212715752810402E-3</v>
      </c>
      <c r="BH64">
        <v>21.882534592456199</v>
      </c>
      <c r="BI64">
        <v>1.0053679982566599</v>
      </c>
      <c r="BK64">
        <f>AS64-BI64*AV64</f>
        <v>8.7426078964405463E-3</v>
      </c>
      <c r="BL64">
        <f>BK64*AO64</f>
        <v>64.440968022127223</v>
      </c>
      <c r="BM64">
        <f t="shared" si="0"/>
        <v>64.440968023201819</v>
      </c>
      <c r="BN64" s="12">
        <f>YEARFRAC(DATE(YEAR(A64),1,1),A64,3)</f>
        <v>0.32876712328767121</v>
      </c>
    </row>
    <row r="65" spans="1:66" x14ac:dyDescent="0.25">
      <c r="A65" s="1">
        <v>41396</v>
      </c>
      <c r="B65">
        <v>5745</v>
      </c>
      <c r="C65">
        <v>2</v>
      </c>
      <c r="D65" s="2">
        <v>41395</v>
      </c>
      <c r="E65">
        <v>3</v>
      </c>
      <c r="F65">
        <v>2</v>
      </c>
      <c r="G65" s="1">
        <v>41395</v>
      </c>
      <c r="H65" s="1">
        <v>41397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s="1">
        <v>41414</v>
      </c>
      <c r="AF65" s="1">
        <v>41400</v>
      </c>
      <c r="AG65" s="1">
        <v>41395</v>
      </c>
      <c r="AH65" s="1">
        <v>41397</v>
      </c>
      <c r="AI65" s="1">
        <v>41395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7370.9090909090901</v>
      </c>
      <c r="AP65">
        <v>22</v>
      </c>
      <c r="AQ65">
        <v>31</v>
      </c>
      <c r="AR65">
        <v>162160</v>
      </c>
      <c r="AS65">
        <v>0.77941539220522904</v>
      </c>
      <c r="AT65">
        <v>0.70967741935483797</v>
      </c>
      <c r="AU65">
        <v>20</v>
      </c>
      <c r="AV65">
        <v>0.63393963007306398</v>
      </c>
      <c r="AW65">
        <v>0.14547576213216401</v>
      </c>
      <c r="AX65">
        <v>9062.3771215215802</v>
      </c>
      <c r="AY65">
        <v>2</v>
      </c>
      <c r="AZ65">
        <v>5</v>
      </c>
      <c r="BA65">
        <v>2013</v>
      </c>
      <c r="BB65">
        <v>3.3435575698764999</v>
      </c>
      <c r="BC65">
        <v>3.5123211642821901</v>
      </c>
      <c r="BD65">
        <v>0.168763594405685</v>
      </c>
      <c r="BE65">
        <v>25889</v>
      </c>
      <c r="BF65">
        <v>170344.90601609001</v>
      </c>
      <c r="BG65">
        <v>-4.8049021291643602E-2</v>
      </c>
      <c r="BH65">
        <v>21.882534592456199</v>
      </c>
      <c r="BI65">
        <v>1.0053679982566599</v>
      </c>
      <c r="BK65">
        <f>AS65-BI65*AV65</f>
        <v>0.14207277530310525</v>
      </c>
      <c r="BL65">
        <f>BK65*AO65</f>
        <v>1047.2055110523429</v>
      </c>
      <c r="BM65">
        <f t="shared" si="0"/>
        <v>1111.6464790755447</v>
      </c>
      <c r="BN65" s="12">
        <f>YEARFRAC(DATE(YEAR(A65),1,1),A65,3)</f>
        <v>0.33150684931506852</v>
      </c>
    </row>
    <row r="66" spans="1:66" x14ac:dyDescent="0.25">
      <c r="A66" s="1">
        <v>41397</v>
      </c>
      <c r="B66">
        <v>7737</v>
      </c>
      <c r="C66">
        <v>3</v>
      </c>
      <c r="D66" s="2">
        <v>41395</v>
      </c>
      <c r="E66">
        <v>4</v>
      </c>
      <c r="F66">
        <v>3</v>
      </c>
      <c r="G66" s="1">
        <v>41396</v>
      </c>
      <c r="H66" s="1">
        <v>41400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s="1">
        <v>41414</v>
      </c>
      <c r="AF66" s="1">
        <v>41400</v>
      </c>
      <c r="AG66" s="1">
        <v>41395</v>
      </c>
      <c r="AH66" s="1">
        <v>41397</v>
      </c>
      <c r="AI66" s="1">
        <v>41395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7370.9090909090901</v>
      </c>
      <c r="AP66">
        <v>22</v>
      </c>
      <c r="AQ66">
        <v>31</v>
      </c>
      <c r="AR66">
        <v>162160</v>
      </c>
      <c r="AS66">
        <v>1.04966699555994</v>
      </c>
      <c r="AT66">
        <v>0.70967741935483797</v>
      </c>
      <c r="AU66">
        <v>19</v>
      </c>
      <c r="AV66">
        <v>0.92647616563471402</v>
      </c>
      <c r="AW66">
        <v>0.123190829925225</v>
      </c>
      <c r="AX66">
        <v>8350.9973456246407</v>
      </c>
      <c r="AY66">
        <v>3</v>
      </c>
      <c r="AZ66">
        <v>5</v>
      </c>
      <c r="BA66">
        <v>2013</v>
      </c>
      <c r="BB66">
        <v>4.2700337355112197</v>
      </c>
      <c r="BC66">
        <v>4.5619881598421301</v>
      </c>
      <c r="BD66">
        <v>0.29195442433091101</v>
      </c>
      <c r="BE66">
        <v>33626</v>
      </c>
      <c r="BF66">
        <v>173247.343187894</v>
      </c>
      <c r="BG66">
        <v>-6.3997190282277003E-2</v>
      </c>
      <c r="BH66">
        <v>21.882534592456199</v>
      </c>
      <c r="BI66">
        <v>1.0053679982566599</v>
      </c>
      <c r="BK66">
        <f>AS66-BI66*AV66</f>
        <v>0.11821750748326187</v>
      </c>
      <c r="BL66">
        <f>BK66*AO66</f>
        <v>871.37050061298828</v>
      </c>
      <c r="BM66">
        <f t="shared" si="0"/>
        <v>1983.016979688533</v>
      </c>
      <c r="BN66" s="12">
        <f>YEARFRAC(DATE(YEAR(A66),1,1),A66,3)</f>
        <v>0.33424657534246577</v>
      </c>
    </row>
    <row r="67" spans="1:66" x14ac:dyDescent="0.25">
      <c r="A67" s="1">
        <v>41400</v>
      </c>
      <c r="B67">
        <v>11070</v>
      </c>
      <c r="C67">
        <v>4</v>
      </c>
      <c r="D67" s="2">
        <v>41395</v>
      </c>
      <c r="E67">
        <v>0</v>
      </c>
      <c r="F67">
        <v>4</v>
      </c>
      <c r="G67" s="1">
        <v>41397</v>
      </c>
      <c r="H67" s="1">
        <v>41401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s="1">
        <v>41414</v>
      </c>
      <c r="AF67" s="1">
        <v>41400</v>
      </c>
      <c r="AG67" s="1">
        <v>41395</v>
      </c>
      <c r="AH67" s="1">
        <v>41397</v>
      </c>
      <c r="AI67" s="1">
        <v>41395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7370.9090909090901</v>
      </c>
      <c r="AP67">
        <v>22</v>
      </c>
      <c r="AQ67">
        <v>31</v>
      </c>
      <c r="AR67">
        <v>162160</v>
      </c>
      <c r="AS67">
        <v>1.5018500246669899</v>
      </c>
      <c r="AT67">
        <v>0.70967741935483797</v>
      </c>
      <c r="AU67">
        <v>18</v>
      </c>
      <c r="AV67">
        <v>1.67734763888633</v>
      </c>
      <c r="AW67">
        <v>-0.17549761421933999</v>
      </c>
      <c r="AX67">
        <v>6599.70523901047</v>
      </c>
      <c r="AY67">
        <v>6</v>
      </c>
      <c r="AZ67">
        <v>5</v>
      </c>
      <c r="BA67">
        <v>2013</v>
      </c>
      <c r="BB67">
        <v>5.9473813743975503</v>
      </c>
      <c r="BC67">
        <v>6.0638381845091196</v>
      </c>
      <c r="BD67">
        <v>0.116456810111571</v>
      </c>
      <c r="BE67">
        <v>44696</v>
      </c>
      <c r="BF67">
        <v>165335.28591809899</v>
      </c>
      <c r="BG67">
        <v>-1.9205131563219499E-2</v>
      </c>
      <c r="BH67">
        <v>21.882534592456199</v>
      </c>
      <c r="BI67">
        <v>1.0053679982566599</v>
      </c>
      <c r="BK67">
        <f>AS67-BI67*AV67</f>
        <v>-0.18450161342069449</v>
      </c>
      <c r="BL67">
        <f>BK67*AO67</f>
        <v>-1359.9446196499916</v>
      </c>
      <c r="BM67">
        <f t="shared" si="0"/>
        <v>623.07236003854132</v>
      </c>
      <c r="BN67" s="12">
        <f>YEARFRAC(DATE(YEAR(A67),1,1),A67,3)</f>
        <v>0.34246575342465752</v>
      </c>
    </row>
    <row r="68" spans="1:66" x14ac:dyDescent="0.25">
      <c r="A68" s="1">
        <v>41401</v>
      </c>
      <c r="B68">
        <v>2334</v>
      </c>
      <c r="C68">
        <v>5</v>
      </c>
      <c r="D68" s="2">
        <v>41395</v>
      </c>
      <c r="E68">
        <v>1</v>
      </c>
      <c r="F68">
        <v>0</v>
      </c>
      <c r="G68" s="1">
        <v>41400</v>
      </c>
      <c r="H68" s="1">
        <v>41402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s="1">
        <v>41414</v>
      </c>
      <c r="AF68" s="1">
        <v>41400</v>
      </c>
      <c r="AG68" s="1">
        <v>41395</v>
      </c>
      <c r="AH68" s="1">
        <v>41397</v>
      </c>
      <c r="AI68" s="1">
        <v>41395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7370.9090909090901</v>
      </c>
      <c r="AP68">
        <v>22</v>
      </c>
      <c r="AQ68">
        <v>31</v>
      </c>
      <c r="AR68">
        <v>162160</v>
      </c>
      <c r="AS68">
        <v>0.31665022200296</v>
      </c>
      <c r="AT68">
        <v>0.70967741935483797</v>
      </c>
      <c r="AU68">
        <v>17</v>
      </c>
      <c r="AV68">
        <v>0.28695706497064899</v>
      </c>
      <c r="AW68">
        <v>2.9693157032310302E-2</v>
      </c>
      <c r="AX68">
        <v>8133.6209660449504</v>
      </c>
      <c r="AY68">
        <v>7</v>
      </c>
      <c r="AZ68">
        <v>5</v>
      </c>
      <c r="BA68">
        <v>2013</v>
      </c>
      <c r="BB68">
        <v>6.2343384393681998</v>
      </c>
      <c r="BC68">
        <v>6.3804884065120797</v>
      </c>
      <c r="BD68">
        <v>0.14614996714388101</v>
      </c>
      <c r="BE68">
        <v>47030</v>
      </c>
      <c r="BF68">
        <v>165961.47451129599</v>
      </c>
      <c r="BG68">
        <v>-2.29057648619371E-2</v>
      </c>
      <c r="BH68">
        <v>21.882534592456199</v>
      </c>
      <c r="BI68">
        <v>1.0053679982566599</v>
      </c>
      <c r="BK68">
        <f>AS68-BI68*AV68</f>
        <v>2.8152772007812354E-2</v>
      </c>
      <c r="BL68">
        <f>BK68*AO68</f>
        <v>207.51152312667503</v>
      </c>
      <c r="BM68">
        <f t="shared" ref="BM68:BM131" si="1">BM67+BL68</f>
        <v>830.58388316521632</v>
      </c>
      <c r="BN68" s="12">
        <f>YEARFRAC(DATE(YEAR(A68),1,1),A68,3)</f>
        <v>0.34520547945205482</v>
      </c>
    </row>
    <row r="69" spans="1:66" x14ac:dyDescent="0.25">
      <c r="A69" s="1">
        <v>41402</v>
      </c>
      <c r="B69">
        <v>7325</v>
      </c>
      <c r="C69">
        <v>6</v>
      </c>
      <c r="D69" s="2">
        <v>41395</v>
      </c>
      <c r="E69">
        <v>2</v>
      </c>
      <c r="F69">
        <v>1</v>
      </c>
      <c r="G69" s="1">
        <v>41401</v>
      </c>
      <c r="H69" s="1">
        <v>41403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s="1">
        <v>41414</v>
      </c>
      <c r="AF69" s="1">
        <v>41400</v>
      </c>
      <c r="AG69" s="1">
        <v>41395</v>
      </c>
      <c r="AH69" s="1">
        <v>41397</v>
      </c>
      <c r="AI69" s="1">
        <v>41395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7370.9090909090901</v>
      </c>
      <c r="AP69">
        <v>22</v>
      </c>
      <c r="AQ69">
        <v>31</v>
      </c>
      <c r="AR69">
        <v>162160</v>
      </c>
      <c r="AS69">
        <v>0.99377158362111495</v>
      </c>
      <c r="AT69">
        <v>0.70967741935483797</v>
      </c>
      <c r="AU69">
        <v>16</v>
      </c>
      <c r="AV69">
        <v>0.93619787070889404</v>
      </c>
      <c r="AW69">
        <v>5.75737129122205E-2</v>
      </c>
      <c r="AX69">
        <v>7824.2006622525896</v>
      </c>
      <c r="AY69">
        <v>8</v>
      </c>
      <c r="AZ69">
        <v>5</v>
      </c>
      <c r="BA69">
        <v>2013</v>
      </c>
      <c r="BB69">
        <v>7.1705363100770896</v>
      </c>
      <c r="BC69">
        <v>7.3742599901331998</v>
      </c>
      <c r="BD69">
        <v>0.203723680056102</v>
      </c>
      <c r="BE69">
        <v>54355</v>
      </c>
      <c r="BF69">
        <v>166767.16333190701</v>
      </c>
      <c r="BG69">
        <v>-2.7626321872118099E-2</v>
      </c>
      <c r="BH69">
        <v>21.882534592456199</v>
      </c>
      <c r="BI69">
        <v>1.0053679982566599</v>
      </c>
      <c r="BK69">
        <f>AS69-BI69*AV69</f>
        <v>5.2548204374366803E-2</v>
      </c>
      <c r="BL69">
        <f>BK69*AO69</f>
        <v>387.32803733396906</v>
      </c>
      <c r="BM69">
        <f t="shared" si="1"/>
        <v>1217.9119204991853</v>
      </c>
      <c r="BN69" s="12">
        <f>YEARFRAC(DATE(YEAR(A69),1,1),A69,3)</f>
        <v>0.34794520547945207</v>
      </c>
    </row>
    <row r="70" spans="1:66" x14ac:dyDescent="0.25">
      <c r="A70" s="1">
        <v>41403</v>
      </c>
      <c r="B70">
        <v>1889</v>
      </c>
      <c r="C70">
        <v>7</v>
      </c>
      <c r="D70" s="2">
        <v>41395</v>
      </c>
      <c r="E70">
        <v>3</v>
      </c>
      <c r="F70">
        <v>2</v>
      </c>
      <c r="G70" s="1">
        <v>41402</v>
      </c>
      <c r="H70" s="1">
        <v>41404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s="1">
        <v>41414</v>
      </c>
      <c r="AF70" s="1">
        <v>41400</v>
      </c>
      <c r="AG70" s="1">
        <v>41395</v>
      </c>
      <c r="AH70" s="1">
        <v>41397</v>
      </c>
      <c r="AI70" s="1">
        <v>41395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7370.9090909090901</v>
      </c>
      <c r="AP70">
        <v>22</v>
      </c>
      <c r="AQ70">
        <v>31</v>
      </c>
      <c r="AR70">
        <v>162160</v>
      </c>
      <c r="AS70">
        <v>0.256277750370004</v>
      </c>
      <c r="AT70">
        <v>0.70967741935483797</v>
      </c>
      <c r="AU70">
        <v>15</v>
      </c>
      <c r="AV70">
        <v>0.33251524149968897</v>
      </c>
      <c r="AW70">
        <v>-7.6237491129684795E-2</v>
      </c>
      <c r="AX70">
        <v>5680.9425982410503</v>
      </c>
      <c r="AY70">
        <v>9</v>
      </c>
      <c r="AZ70">
        <v>5</v>
      </c>
      <c r="BA70">
        <v>2013</v>
      </c>
      <c r="BB70">
        <v>7.5030515515767799</v>
      </c>
      <c r="BC70">
        <v>7.6305377405032004</v>
      </c>
      <c r="BD70">
        <v>0.127486188926417</v>
      </c>
      <c r="BE70">
        <v>56244</v>
      </c>
      <c r="BF70">
        <v>164915.30032736601</v>
      </c>
      <c r="BG70">
        <v>-1.67073662777023E-2</v>
      </c>
      <c r="BH70">
        <v>21.882534592456199</v>
      </c>
      <c r="BI70">
        <v>1.0053679982566599</v>
      </c>
      <c r="BK70">
        <f>AS70-BI70*AV70</f>
        <v>-7.8022432366368133E-2</v>
      </c>
      <c r="BL70">
        <f>BK70*AO70</f>
        <v>-575.09625602410244</v>
      </c>
      <c r="BM70">
        <f t="shared" si="1"/>
        <v>642.81566447508283</v>
      </c>
      <c r="BN70" s="12">
        <f>YEARFRAC(DATE(YEAR(A70),1,1),A70,3)</f>
        <v>0.35068493150684932</v>
      </c>
    </row>
    <row r="71" spans="1:66" x14ac:dyDescent="0.25">
      <c r="A71" s="1">
        <v>41404</v>
      </c>
      <c r="B71">
        <v>6505</v>
      </c>
      <c r="C71">
        <v>8</v>
      </c>
      <c r="D71" s="2">
        <v>41395</v>
      </c>
      <c r="E71">
        <v>4</v>
      </c>
      <c r="F71">
        <v>3</v>
      </c>
      <c r="G71" s="1">
        <v>41403</v>
      </c>
      <c r="H71" s="1">
        <v>41407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s="1">
        <v>41414</v>
      </c>
      <c r="AF71" s="1">
        <v>41400</v>
      </c>
      <c r="AG71" s="1">
        <v>41395</v>
      </c>
      <c r="AH71" s="1">
        <v>41397</v>
      </c>
      <c r="AI71" s="1">
        <v>41395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7370.9090909090901</v>
      </c>
      <c r="AP71">
        <v>22</v>
      </c>
      <c r="AQ71">
        <v>31</v>
      </c>
      <c r="AR71">
        <v>162160</v>
      </c>
      <c r="AS71">
        <v>0.88252343364578101</v>
      </c>
      <c r="AT71">
        <v>0.70967741935483797</v>
      </c>
      <c r="AU71">
        <v>14</v>
      </c>
      <c r="AV71">
        <v>0.849564231344486</v>
      </c>
      <c r="AW71">
        <v>3.2959202301295197E-2</v>
      </c>
      <c r="AX71">
        <v>7656.8666146707201</v>
      </c>
      <c r="AY71">
        <v>10</v>
      </c>
      <c r="AZ71">
        <v>5</v>
      </c>
      <c r="BA71">
        <v>2013</v>
      </c>
      <c r="BB71">
        <v>8.3526157829212693</v>
      </c>
      <c r="BC71">
        <v>8.5130611741489801</v>
      </c>
      <c r="BD71">
        <v>0.16044539122771201</v>
      </c>
      <c r="BE71">
        <v>62749</v>
      </c>
      <c r="BF71">
        <v>165274.93133620301</v>
      </c>
      <c r="BG71">
        <v>-1.88469679643469E-2</v>
      </c>
      <c r="BH71">
        <v>21.882534592456199</v>
      </c>
      <c r="BI71">
        <v>1.0053679982566599</v>
      </c>
      <c r="BK71">
        <f>AS71-BI71*AV71</f>
        <v>2.8398742988517189E-2</v>
      </c>
      <c r="BL71">
        <f>BK71*AO71</f>
        <v>209.32455286445213</v>
      </c>
      <c r="BM71">
        <f t="shared" si="1"/>
        <v>852.14021733953496</v>
      </c>
      <c r="BN71" s="12">
        <f>YEARFRAC(DATE(YEAR(A71),1,1),A71,3)</f>
        <v>0.35342465753424657</v>
      </c>
    </row>
    <row r="72" spans="1:66" x14ac:dyDescent="0.25">
      <c r="A72" s="1">
        <v>41407</v>
      </c>
      <c r="B72">
        <v>12401</v>
      </c>
      <c r="C72">
        <v>9</v>
      </c>
      <c r="D72" s="2">
        <v>41395</v>
      </c>
      <c r="E72">
        <v>0</v>
      </c>
      <c r="F72">
        <v>4</v>
      </c>
      <c r="G72" s="1">
        <v>41404</v>
      </c>
      <c r="H72" s="1">
        <v>41408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s="1">
        <v>41414</v>
      </c>
      <c r="AF72" s="1">
        <v>41400</v>
      </c>
      <c r="AG72" s="1">
        <v>41395</v>
      </c>
      <c r="AH72" s="1">
        <v>41397</v>
      </c>
      <c r="AI72" s="1">
        <v>41395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7370.9090909090901</v>
      </c>
      <c r="AP72">
        <v>22</v>
      </c>
      <c r="AQ72">
        <v>31</v>
      </c>
      <c r="AR72">
        <v>162160</v>
      </c>
      <c r="AS72">
        <v>1.68242476566354</v>
      </c>
      <c r="AT72">
        <v>0.70967741935483797</v>
      </c>
      <c r="AU72">
        <v>13</v>
      </c>
      <c r="AV72">
        <v>1.67734763888633</v>
      </c>
      <c r="AW72">
        <v>5.0771267772062997E-3</v>
      </c>
      <c r="AX72">
        <v>7393.2199339628596</v>
      </c>
      <c r="AY72">
        <v>13</v>
      </c>
      <c r="AZ72">
        <v>5</v>
      </c>
      <c r="BA72">
        <v>2013</v>
      </c>
      <c r="BB72">
        <v>10.029963421807601</v>
      </c>
      <c r="BC72">
        <v>10.1954859398125</v>
      </c>
      <c r="BD72">
        <v>0.16552251800491999</v>
      </c>
      <c r="BE72">
        <v>75150</v>
      </c>
      <c r="BF72">
        <v>164836.09465666799</v>
      </c>
      <c r="BG72">
        <v>-1.6234882670826602E-2</v>
      </c>
      <c r="BH72">
        <v>21.882534592456199</v>
      </c>
      <c r="BI72">
        <v>1.0053679982566599</v>
      </c>
      <c r="BK72">
        <f>AS72-BI72*AV72</f>
        <v>-3.9268724241443564E-3</v>
      </c>
      <c r="BL72">
        <f>BK72*AO72</f>
        <v>-28.944619649965855</v>
      </c>
      <c r="BM72">
        <f t="shared" si="1"/>
        <v>823.19559768956913</v>
      </c>
      <c r="BN72" s="12">
        <f>YEARFRAC(DATE(YEAR(A72),1,1),A72,3)</f>
        <v>0.36164383561643837</v>
      </c>
    </row>
    <row r="73" spans="1:66" x14ac:dyDescent="0.25">
      <c r="A73" s="1">
        <v>41408</v>
      </c>
      <c r="B73">
        <v>1808</v>
      </c>
      <c r="C73">
        <v>10</v>
      </c>
      <c r="D73" s="2">
        <v>41395</v>
      </c>
      <c r="E73">
        <v>1</v>
      </c>
      <c r="F73">
        <v>0</v>
      </c>
      <c r="G73" s="1">
        <v>41407</v>
      </c>
      <c r="H73" s="1">
        <v>41409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s="1">
        <v>41414</v>
      </c>
      <c r="AF73" s="1">
        <v>41400</v>
      </c>
      <c r="AG73" s="1">
        <v>41395</v>
      </c>
      <c r="AH73" s="1">
        <v>41397</v>
      </c>
      <c r="AI73" s="1">
        <v>41395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7370.9090909090901</v>
      </c>
      <c r="AP73">
        <v>22</v>
      </c>
      <c r="AQ73">
        <v>31</v>
      </c>
      <c r="AR73">
        <v>162160</v>
      </c>
      <c r="AS73">
        <v>0.24528860384805101</v>
      </c>
      <c r="AT73">
        <v>0.70967741935483797</v>
      </c>
      <c r="AU73">
        <v>12</v>
      </c>
      <c r="AV73">
        <v>0.28695706497064899</v>
      </c>
      <c r="AW73">
        <v>-4.1668461122598401E-2</v>
      </c>
      <c r="AX73">
        <v>6300.5941330802298</v>
      </c>
      <c r="AY73">
        <v>14</v>
      </c>
      <c r="AZ73">
        <v>5</v>
      </c>
      <c r="BA73">
        <v>2013</v>
      </c>
      <c r="BB73">
        <v>10.3169204867782</v>
      </c>
      <c r="BC73">
        <v>10.440774543660501</v>
      </c>
      <c r="BD73">
        <v>0.12385405688232</v>
      </c>
      <c r="BE73">
        <v>76958</v>
      </c>
      <c r="BF73">
        <v>164106.721784836</v>
      </c>
      <c r="BG73">
        <v>-1.18625353286189E-2</v>
      </c>
      <c r="BH73">
        <v>21.882534592456199</v>
      </c>
      <c r="BI73">
        <v>1.0053679982566599</v>
      </c>
      <c r="BK73">
        <f>AS73-BI73*AV73</f>
        <v>-4.3208846147096636E-2</v>
      </c>
      <c r="BL73">
        <f>BK73*AO73</f>
        <v>-318.48847687332682</v>
      </c>
      <c r="BM73">
        <f t="shared" si="1"/>
        <v>504.70712081624231</v>
      </c>
      <c r="BN73" s="12">
        <f>YEARFRAC(DATE(YEAR(A73),1,1),A73,3)</f>
        <v>0.36438356164383562</v>
      </c>
    </row>
    <row r="74" spans="1:66" x14ac:dyDescent="0.25">
      <c r="A74" s="1">
        <v>41409</v>
      </c>
      <c r="B74">
        <v>9493</v>
      </c>
      <c r="C74">
        <v>11</v>
      </c>
      <c r="D74" s="2">
        <v>41395</v>
      </c>
      <c r="E74">
        <v>2</v>
      </c>
      <c r="F74">
        <v>1</v>
      </c>
      <c r="G74" s="1">
        <v>41408</v>
      </c>
      <c r="H74" s="1">
        <v>41410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s="1">
        <v>41414</v>
      </c>
      <c r="AF74" s="1">
        <v>41400</v>
      </c>
      <c r="AG74" s="1">
        <v>41395</v>
      </c>
      <c r="AH74" s="1">
        <v>41397</v>
      </c>
      <c r="AI74" s="1">
        <v>41395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7370.9090909090901</v>
      </c>
      <c r="AP74">
        <v>22</v>
      </c>
      <c r="AQ74">
        <v>31</v>
      </c>
      <c r="AR74">
        <v>162160</v>
      </c>
      <c r="AS74">
        <v>1.2879008386778401</v>
      </c>
      <c r="AT74">
        <v>0.70967741935483797</v>
      </c>
      <c r="AU74">
        <v>11</v>
      </c>
      <c r="AV74">
        <v>1.27076909201178</v>
      </c>
      <c r="AW74">
        <v>1.7131746666059999E-2</v>
      </c>
      <c r="AX74">
        <v>7470.2792660556197</v>
      </c>
      <c r="AY74">
        <v>15</v>
      </c>
      <c r="AZ74">
        <v>5</v>
      </c>
      <c r="BA74">
        <v>2013</v>
      </c>
      <c r="BB74">
        <v>11.58768957879</v>
      </c>
      <c r="BC74">
        <v>11.7286753823384</v>
      </c>
      <c r="BD74">
        <v>0.140985803548382</v>
      </c>
      <c r="BE74">
        <v>86451</v>
      </c>
      <c r="BF74">
        <v>164132.978111637</v>
      </c>
      <c r="BG74">
        <v>-1.2020607524075799E-2</v>
      </c>
      <c r="BH74">
        <v>21.882534592456199</v>
      </c>
      <c r="BI74">
        <v>1.0053679982566599</v>
      </c>
      <c r="BK74">
        <f>AS74-BI74*AV74</f>
        <v>1.0310260395523629E-2</v>
      </c>
      <c r="BL74">
        <f>BK74*AO74</f>
        <v>75.995992079005077</v>
      </c>
      <c r="BM74">
        <f t="shared" si="1"/>
        <v>580.70311289524739</v>
      </c>
      <c r="BN74" s="12">
        <f>YEARFRAC(DATE(YEAR(A74),1,1),A74,3)</f>
        <v>0.36712328767123287</v>
      </c>
    </row>
    <row r="75" spans="1:66" x14ac:dyDescent="0.25">
      <c r="A75" s="1">
        <v>41410</v>
      </c>
      <c r="B75">
        <v>9998</v>
      </c>
      <c r="C75">
        <v>12</v>
      </c>
      <c r="D75" s="2">
        <v>41395</v>
      </c>
      <c r="E75">
        <v>3</v>
      </c>
      <c r="F75">
        <v>2</v>
      </c>
      <c r="G75" s="1">
        <v>41409</v>
      </c>
      <c r="H75" s="1">
        <v>41411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 s="1">
        <v>41414</v>
      </c>
      <c r="AF75" s="1">
        <v>41400</v>
      </c>
      <c r="AG75" s="1">
        <v>41395</v>
      </c>
      <c r="AH75" s="1">
        <v>41397</v>
      </c>
      <c r="AI75" s="1">
        <v>41395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7370.9090909090901</v>
      </c>
      <c r="AP75">
        <v>22</v>
      </c>
      <c r="AQ75">
        <v>31</v>
      </c>
      <c r="AR75">
        <v>162160</v>
      </c>
      <c r="AS75">
        <v>1.3564134188455801</v>
      </c>
      <c r="AT75">
        <v>0.70967741935483797</v>
      </c>
      <c r="AU75">
        <v>10</v>
      </c>
      <c r="AV75">
        <v>1.3561038314328799</v>
      </c>
      <c r="AW75" s="3">
        <v>3.0958741270205602E-4</v>
      </c>
      <c r="AX75">
        <v>7372.5918091654803</v>
      </c>
      <c r="AY75">
        <v>16</v>
      </c>
      <c r="AZ75">
        <v>5</v>
      </c>
      <c r="BA75">
        <v>2013</v>
      </c>
      <c r="BB75">
        <v>12.9437934102229</v>
      </c>
      <c r="BC75">
        <v>13.085088801184</v>
      </c>
      <c r="BD75">
        <v>0.14129539096108301</v>
      </c>
      <c r="BE75">
        <v>96449</v>
      </c>
      <c r="BF75">
        <v>163930.15036257799</v>
      </c>
      <c r="BG75">
        <v>-1.0798198858864299E-2</v>
      </c>
      <c r="BH75">
        <v>21.882534592456199</v>
      </c>
      <c r="BI75">
        <v>1.0053679982566599</v>
      </c>
      <c r="BK75">
        <f>AS75-BI75*AV75</f>
        <v>-6.969975590281452E-3</v>
      </c>
      <c r="BL75">
        <f>BK75*AO75</f>
        <v>-51.375056441820007</v>
      </c>
      <c r="BM75">
        <f t="shared" si="1"/>
        <v>529.32805645342739</v>
      </c>
      <c r="BN75" s="12">
        <f>YEARFRAC(DATE(YEAR(A75),1,1),A75,3)</f>
        <v>0.36986301369863012</v>
      </c>
    </row>
    <row r="76" spans="1:66" x14ac:dyDescent="0.25">
      <c r="A76" s="1">
        <v>41411</v>
      </c>
      <c r="B76">
        <v>5318</v>
      </c>
      <c r="C76">
        <v>13</v>
      </c>
      <c r="D76" s="2">
        <v>41395</v>
      </c>
      <c r="E76">
        <v>4</v>
      </c>
      <c r="F76">
        <v>3</v>
      </c>
      <c r="G76" s="1">
        <v>41410</v>
      </c>
      <c r="H76" s="1">
        <v>41414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s="1">
        <v>41414</v>
      </c>
      <c r="AF76" s="1">
        <v>41400</v>
      </c>
      <c r="AG76" s="1">
        <v>41395</v>
      </c>
      <c r="AH76" s="1">
        <v>41397</v>
      </c>
      <c r="AI76" s="1">
        <v>41395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7370.9090909090901</v>
      </c>
      <c r="AP76">
        <v>22</v>
      </c>
      <c r="AQ76">
        <v>31</v>
      </c>
      <c r="AR76">
        <v>162160</v>
      </c>
      <c r="AS76">
        <v>0.721484953132708</v>
      </c>
      <c r="AT76">
        <v>0.70967741935483797</v>
      </c>
      <c r="AU76">
        <v>9</v>
      </c>
      <c r="AV76">
        <v>0.849564231344486</v>
      </c>
      <c r="AW76">
        <v>-0.128079278211778</v>
      </c>
      <c r="AX76">
        <v>6259.6797320244305</v>
      </c>
      <c r="AY76">
        <v>17</v>
      </c>
      <c r="AZ76">
        <v>5</v>
      </c>
      <c r="BA76">
        <v>2013</v>
      </c>
      <c r="BB76">
        <v>13.7933576415674</v>
      </c>
      <c r="BC76">
        <v>13.8065737543167</v>
      </c>
      <c r="BD76">
        <v>1.3216112749304801E-2</v>
      </c>
      <c r="BE76">
        <v>101767</v>
      </c>
      <c r="BF76">
        <v>162315.37368776399</v>
      </c>
      <c r="BG76" s="3">
        <v>-9.5723334293362696E-4</v>
      </c>
      <c r="BH76">
        <v>21.882534592456199</v>
      </c>
      <c r="BI76">
        <v>1.0053679982566599</v>
      </c>
      <c r="BK76">
        <f>AS76-BI76*AV76</f>
        <v>-0.13263973752455582</v>
      </c>
      <c r="BL76">
        <f>BK76*AO76</f>
        <v>-977.67544713554412</v>
      </c>
      <c r="BM76">
        <f t="shared" si="1"/>
        <v>-448.34739068211672</v>
      </c>
      <c r="BN76" s="12">
        <f>YEARFRAC(DATE(YEAR(A76),1,1),A76,3)</f>
        <v>0.37260273972602742</v>
      </c>
    </row>
    <row r="77" spans="1:66" x14ac:dyDescent="0.25">
      <c r="A77" s="1">
        <v>41414</v>
      </c>
      <c r="B77">
        <v>10901</v>
      </c>
      <c r="C77">
        <v>14</v>
      </c>
      <c r="D77" s="2">
        <v>41395</v>
      </c>
      <c r="E77">
        <v>0</v>
      </c>
      <c r="F77">
        <v>4</v>
      </c>
      <c r="G77" s="1">
        <v>41411</v>
      </c>
      <c r="H77" s="1">
        <v>41415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s="1">
        <v>41414</v>
      </c>
      <c r="AF77" s="1">
        <v>41400</v>
      </c>
      <c r="AG77" s="1">
        <v>41395</v>
      </c>
      <c r="AH77" s="1">
        <v>41397</v>
      </c>
      <c r="AI77" s="1">
        <v>41395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7370.9090909090901</v>
      </c>
      <c r="AP77">
        <v>22</v>
      </c>
      <c r="AQ77">
        <v>31</v>
      </c>
      <c r="AR77">
        <v>162160</v>
      </c>
      <c r="AS77">
        <v>1.4789220522940301</v>
      </c>
      <c r="AT77">
        <v>0.70967741935483797</v>
      </c>
      <c r="AU77">
        <v>8</v>
      </c>
      <c r="AV77">
        <v>1.67734763888633</v>
      </c>
      <c r="AW77">
        <v>-0.198425586592305</v>
      </c>
      <c r="AX77">
        <v>6498.9509313869103</v>
      </c>
      <c r="AY77">
        <v>20</v>
      </c>
      <c r="AZ77">
        <v>5</v>
      </c>
      <c r="BA77">
        <v>2013</v>
      </c>
      <c r="BB77">
        <v>15.4707052804537</v>
      </c>
      <c r="BC77">
        <v>15.285495806610699</v>
      </c>
      <c r="BD77">
        <v>-0.18520947384299999</v>
      </c>
      <c r="BE77">
        <v>112668</v>
      </c>
      <c r="BF77">
        <v>160218.68137658</v>
      </c>
      <c r="BG77">
        <v>1.21166808186161E-2</v>
      </c>
      <c r="BH77">
        <v>21.882534592456199</v>
      </c>
      <c r="BI77">
        <v>1.0053679982566599</v>
      </c>
      <c r="BK77">
        <f>AS77-BI77*AV77</f>
        <v>-0.20742958579365434</v>
      </c>
      <c r="BL77">
        <f>BK77*AO77</f>
        <v>-1528.9446196499539</v>
      </c>
      <c r="BM77">
        <f t="shared" si="1"/>
        <v>-1977.2920103320707</v>
      </c>
      <c r="BN77" s="12">
        <f>YEARFRAC(DATE(YEAR(A77),1,1),A77,3)</f>
        <v>0.38082191780821917</v>
      </c>
    </row>
    <row r="78" spans="1:66" x14ac:dyDescent="0.25">
      <c r="A78" s="1">
        <v>41415</v>
      </c>
      <c r="B78">
        <v>1968</v>
      </c>
      <c r="C78">
        <v>15</v>
      </c>
      <c r="D78" s="2">
        <v>41395</v>
      </c>
      <c r="E78">
        <v>1</v>
      </c>
      <c r="F78">
        <v>0</v>
      </c>
      <c r="G78" s="1">
        <v>41414</v>
      </c>
      <c r="H78" s="1">
        <v>41416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s="1">
        <v>41414</v>
      </c>
      <c r="AF78" s="1">
        <v>41400</v>
      </c>
      <c r="AG78" s="1">
        <v>41395</v>
      </c>
      <c r="AH78" s="1">
        <v>41397</v>
      </c>
      <c r="AI78" s="1">
        <v>41395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7370.9090909090901</v>
      </c>
      <c r="AP78">
        <v>22</v>
      </c>
      <c r="AQ78">
        <v>31</v>
      </c>
      <c r="AR78">
        <v>162160</v>
      </c>
      <c r="AS78">
        <v>0.26699555994079899</v>
      </c>
      <c r="AT78">
        <v>0.70967741935483797</v>
      </c>
      <c r="AU78">
        <v>7</v>
      </c>
      <c r="AV78">
        <v>0.28695706497064899</v>
      </c>
      <c r="AW78">
        <v>-1.9961505029850501E-2</v>
      </c>
      <c r="AX78">
        <v>6858.1688351227303</v>
      </c>
      <c r="AY78">
        <v>21</v>
      </c>
      <c r="AZ78">
        <v>5</v>
      </c>
      <c r="BA78">
        <v>2013</v>
      </c>
      <c r="BB78">
        <v>15.7576623454244</v>
      </c>
      <c r="BC78">
        <v>15.5524913665515</v>
      </c>
      <c r="BD78">
        <v>-0.20517097887285099</v>
      </c>
      <c r="BE78">
        <v>114636</v>
      </c>
      <c r="BF78">
        <v>160048.61284086999</v>
      </c>
      <c r="BG78">
        <v>1.3192161566738501E-2</v>
      </c>
      <c r="BH78">
        <v>21.882534592456199</v>
      </c>
      <c r="BI78">
        <v>1.0053679982566599</v>
      </c>
      <c r="BK78">
        <f>AS78-BI78*AV78</f>
        <v>-2.150189005434866E-2</v>
      </c>
      <c r="BL78">
        <f>BK78*AO78</f>
        <v>-158.48847687332628</v>
      </c>
      <c r="BM78">
        <f t="shared" si="1"/>
        <v>-2135.7804872053971</v>
      </c>
      <c r="BN78" s="12">
        <f>YEARFRAC(DATE(YEAR(A78),1,1),A78,3)</f>
        <v>0.38356164383561642</v>
      </c>
    </row>
    <row r="79" spans="1:66" x14ac:dyDescent="0.25">
      <c r="A79" s="1">
        <v>41416</v>
      </c>
      <c r="B79">
        <v>8449</v>
      </c>
      <c r="C79">
        <v>16</v>
      </c>
      <c r="D79" s="2">
        <v>41395</v>
      </c>
      <c r="E79">
        <v>2</v>
      </c>
      <c r="F79">
        <v>1</v>
      </c>
      <c r="G79" s="1">
        <v>41415</v>
      </c>
      <c r="H79" s="1">
        <v>41417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s="1">
        <v>41414</v>
      </c>
      <c r="AF79" s="1">
        <v>41400</v>
      </c>
      <c r="AG79" s="1">
        <v>41395</v>
      </c>
      <c r="AH79" s="1">
        <v>41397</v>
      </c>
      <c r="AI79" s="1">
        <v>41395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7370.9090909090901</v>
      </c>
      <c r="AP79">
        <v>22</v>
      </c>
      <c r="AQ79">
        <v>31</v>
      </c>
      <c r="AR79">
        <v>162160</v>
      </c>
      <c r="AS79">
        <v>1.14626295017266</v>
      </c>
      <c r="AT79">
        <v>0.70967741935483797</v>
      </c>
      <c r="AU79">
        <v>6</v>
      </c>
      <c r="AV79">
        <v>0.93619787070889404</v>
      </c>
      <c r="AW79">
        <v>0.21006507946377401</v>
      </c>
      <c r="AX79">
        <v>9024.8015556821993</v>
      </c>
      <c r="AY79">
        <v>22</v>
      </c>
      <c r="AZ79">
        <v>5</v>
      </c>
      <c r="BA79">
        <v>2013</v>
      </c>
      <c r="BB79">
        <v>16.693860216133299</v>
      </c>
      <c r="BC79">
        <v>16.698754316724202</v>
      </c>
      <c r="BD79">
        <v>4.8941005909242099E-3</v>
      </c>
      <c r="BE79">
        <v>123085</v>
      </c>
      <c r="BF79">
        <v>162207.54007410799</v>
      </c>
      <c r="BG79" s="3">
        <v>-2.9308177712516998E-4</v>
      </c>
      <c r="BH79">
        <v>21.882534592456199</v>
      </c>
      <c r="BI79">
        <v>1.0053679982566599</v>
      </c>
      <c r="BK79">
        <f>AS79-BI79*AV79</f>
        <v>0.20503957092591185</v>
      </c>
      <c r="BL79">
        <f>BK79*AO79</f>
        <v>1511.3280373339028</v>
      </c>
      <c r="BM79">
        <f t="shared" si="1"/>
        <v>-624.45244987149431</v>
      </c>
      <c r="BN79" s="12">
        <f>YEARFRAC(DATE(YEAR(A79),1,1),A79,3)</f>
        <v>0.38630136986301372</v>
      </c>
    </row>
    <row r="80" spans="1:66" x14ac:dyDescent="0.25">
      <c r="A80" s="1">
        <v>41417</v>
      </c>
      <c r="B80">
        <v>2253</v>
      </c>
      <c r="C80">
        <v>17</v>
      </c>
      <c r="D80" s="2">
        <v>41395</v>
      </c>
      <c r="E80">
        <v>3</v>
      </c>
      <c r="F80">
        <v>2</v>
      </c>
      <c r="G80" s="1">
        <v>41416</v>
      </c>
      <c r="H80" s="1">
        <v>41418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s="1">
        <v>41414</v>
      </c>
      <c r="AF80" s="1">
        <v>41400</v>
      </c>
      <c r="AG80" s="1">
        <v>41395</v>
      </c>
      <c r="AH80" s="1">
        <v>41397</v>
      </c>
      <c r="AI80" s="1">
        <v>41395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7370.9090909090901</v>
      </c>
      <c r="AP80">
        <v>22</v>
      </c>
      <c r="AQ80">
        <v>31</v>
      </c>
      <c r="AR80">
        <v>162160</v>
      </c>
      <c r="AS80">
        <v>0.30566107548100602</v>
      </c>
      <c r="AT80">
        <v>0.70967741935483797</v>
      </c>
      <c r="AU80">
        <v>5</v>
      </c>
      <c r="AV80">
        <v>0.33251524149968897</v>
      </c>
      <c r="AW80">
        <v>-2.68541660186833E-2</v>
      </c>
      <c r="AX80">
        <v>6775.6292608984104</v>
      </c>
      <c r="AY80">
        <v>23</v>
      </c>
      <c r="AZ80">
        <v>5</v>
      </c>
      <c r="BA80">
        <v>2013</v>
      </c>
      <c r="BB80">
        <v>17.026375457632899</v>
      </c>
      <c r="BC80">
        <v>17.0044153922052</v>
      </c>
      <c r="BD80">
        <v>-2.19600654277591E-2</v>
      </c>
      <c r="BE80">
        <v>125338</v>
      </c>
      <c r="BF80">
        <v>161950.85130486899</v>
      </c>
      <c r="BG80">
        <v>1.29143313199842E-3</v>
      </c>
      <c r="BH80">
        <v>21.882534592456199</v>
      </c>
      <c r="BI80">
        <v>1.0053679982566599</v>
      </c>
      <c r="BK80">
        <f>AS80-BI80*AV80</f>
        <v>-2.8639107255366114E-2</v>
      </c>
      <c r="BL80">
        <f>BK80*AO80</f>
        <v>-211.09625602409858</v>
      </c>
      <c r="BM80">
        <f t="shared" si="1"/>
        <v>-835.54870589559289</v>
      </c>
      <c r="BN80" s="12">
        <f>YEARFRAC(DATE(YEAR(A80),1,1),A80,3)</f>
        <v>0.38904109589041097</v>
      </c>
    </row>
    <row r="81" spans="1:66" x14ac:dyDescent="0.25">
      <c r="A81" s="1">
        <v>41418</v>
      </c>
      <c r="B81">
        <v>6878</v>
      </c>
      <c r="C81">
        <v>18</v>
      </c>
      <c r="D81" s="2">
        <v>41395</v>
      </c>
      <c r="E81">
        <v>4</v>
      </c>
      <c r="F81">
        <v>3</v>
      </c>
      <c r="G81" s="1">
        <v>41417</v>
      </c>
      <c r="H81" s="1">
        <v>41422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s="1">
        <v>41414</v>
      </c>
      <c r="AF81" s="1">
        <v>41400</v>
      </c>
      <c r="AG81" s="1">
        <v>41395</v>
      </c>
      <c r="AH81" s="1">
        <v>41397</v>
      </c>
      <c r="AI81" s="1">
        <v>41395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7370.9090909090901</v>
      </c>
      <c r="AP81">
        <v>22</v>
      </c>
      <c r="AQ81">
        <v>31</v>
      </c>
      <c r="AR81">
        <v>162160</v>
      </c>
      <c r="AS81">
        <v>0.93312777503699995</v>
      </c>
      <c r="AT81">
        <v>0.70967741935483797</v>
      </c>
      <c r="AU81">
        <v>4</v>
      </c>
      <c r="AV81">
        <v>0.849564231344486</v>
      </c>
      <c r="AW81">
        <v>8.35635436925138E-2</v>
      </c>
      <c r="AX81">
        <v>8095.9152307002696</v>
      </c>
      <c r="AY81">
        <v>24</v>
      </c>
      <c r="AZ81">
        <v>5</v>
      </c>
      <c r="BA81">
        <v>2013</v>
      </c>
      <c r="BB81">
        <v>17.8759396889774</v>
      </c>
      <c r="BC81">
        <v>17.9375431672422</v>
      </c>
      <c r="BD81">
        <v>6.1603478264753798E-2</v>
      </c>
      <c r="BE81">
        <v>132216</v>
      </c>
      <c r="BF81">
        <v>162718.830484395</v>
      </c>
      <c r="BG81">
        <v>-3.4343319868496099E-3</v>
      </c>
      <c r="BH81">
        <v>21.882534592456199</v>
      </c>
      <c r="BI81">
        <v>1.0053679982566599</v>
      </c>
      <c r="BK81">
        <f>AS81-BI81*AV81</f>
        <v>7.9003084379736133E-2</v>
      </c>
      <c r="BL81">
        <f>BK81*AO81</f>
        <v>582.32455286445497</v>
      </c>
      <c r="BM81">
        <f t="shared" si="1"/>
        <v>-253.22415303113792</v>
      </c>
      <c r="BN81" s="12">
        <f>YEARFRAC(DATE(YEAR(A81),1,1),A81,3)</f>
        <v>0.39178082191780822</v>
      </c>
    </row>
    <row r="82" spans="1:66" x14ac:dyDescent="0.25">
      <c r="A82" s="1">
        <v>41422</v>
      </c>
      <c r="B82">
        <v>13426</v>
      </c>
      <c r="C82">
        <v>19</v>
      </c>
      <c r="D82" s="2">
        <v>41395</v>
      </c>
      <c r="E82">
        <v>1</v>
      </c>
      <c r="F82">
        <v>4</v>
      </c>
      <c r="G82" s="1">
        <v>41418</v>
      </c>
      <c r="H82" s="1">
        <v>41423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s="1">
        <v>41414</v>
      </c>
      <c r="AF82" s="1">
        <v>41400</v>
      </c>
      <c r="AG82" s="1">
        <v>41395</v>
      </c>
      <c r="AH82" s="1">
        <v>41397</v>
      </c>
      <c r="AI82" s="1">
        <v>41395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7370.9090909090901</v>
      </c>
      <c r="AP82">
        <v>22</v>
      </c>
      <c r="AQ82">
        <v>31</v>
      </c>
      <c r="AR82">
        <v>162160</v>
      </c>
      <c r="AS82">
        <v>1.8214849531327</v>
      </c>
      <c r="AT82">
        <v>0.70967741935483797</v>
      </c>
      <c r="AU82">
        <v>3</v>
      </c>
      <c r="AV82">
        <v>1.67734763888633</v>
      </c>
      <c r="AW82">
        <v>0.14413731424637199</v>
      </c>
      <c r="AX82">
        <v>8004.3037523897501</v>
      </c>
      <c r="AY82">
        <v>28</v>
      </c>
      <c r="AZ82">
        <v>5</v>
      </c>
      <c r="BA82">
        <v>2013</v>
      </c>
      <c r="BB82">
        <v>19.553287327863799</v>
      </c>
      <c r="BC82">
        <v>19.7590281203749</v>
      </c>
      <c r="BD82">
        <v>0.20574079251112901</v>
      </c>
      <c r="BE82">
        <v>145642</v>
      </c>
      <c r="BF82">
        <v>163866.256669489</v>
      </c>
      <c r="BG82">
        <v>-1.0412495556852501E-2</v>
      </c>
      <c r="BH82">
        <v>21.882534592456199</v>
      </c>
      <c r="BI82">
        <v>1.0053679982566599</v>
      </c>
      <c r="BK82">
        <f>AS82-BI82*AV82</f>
        <v>0.13513331504501558</v>
      </c>
      <c r="BL82">
        <f>BK82*AO82</f>
        <v>996.05538034998744</v>
      </c>
      <c r="BM82">
        <f t="shared" si="1"/>
        <v>742.83122731884953</v>
      </c>
      <c r="BN82" s="12">
        <f>YEARFRAC(DATE(YEAR(A82),1,1),A82,3)</f>
        <v>0.40273972602739727</v>
      </c>
    </row>
    <row r="83" spans="1:66" x14ac:dyDescent="0.25">
      <c r="A83" s="1">
        <v>41423</v>
      </c>
      <c r="B83">
        <v>2838</v>
      </c>
      <c r="C83">
        <v>20</v>
      </c>
      <c r="D83" s="2">
        <v>41395</v>
      </c>
      <c r="E83">
        <v>2</v>
      </c>
      <c r="F83">
        <v>1</v>
      </c>
      <c r="G83" s="1">
        <v>41422</v>
      </c>
      <c r="H83" s="1">
        <v>41424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s="1">
        <v>41414</v>
      </c>
      <c r="AF83" s="1">
        <v>41400</v>
      </c>
      <c r="AG83" s="1">
        <v>41395</v>
      </c>
      <c r="AH83" s="1">
        <v>41397</v>
      </c>
      <c r="AI83" s="1">
        <v>41395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7370.9090909090901</v>
      </c>
      <c r="AP83">
        <v>22</v>
      </c>
      <c r="AQ83">
        <v>31</v>
      </c>
      <c r="AR83">
        <v>162160</v>
      </c>
      <c r="AS83">
        <v>0.38502713369511499</v>
      </c>
      <c r="AT83">
        <v>0.70967741935483797</v>
      </c>
      <c r="AU83">
        <v>2</v>
      </c>
      <c r="AV83">
        <v>0.41378072050644699</v>
      </c>
      <c r="AW83">
        <v>-2.8753586811331701E-2</v>
      </c>
      <c r="AX83">
        <v>6858.7052497913</v>
      </c>
      <c r="AY83">
        <v>29</v>
      </c>
      <c r="AZ83">
        <v>5</v>
      </c>
      <c r="BA83">
        <v>2013</v>
      </c>
      <c r="BB83">
        <v>19.967068048370201</v>
      </c>
      <c r="BC83">
        <v>20.14405525407</v>
      </c>
      <c r="BD83">
        <v>0.17698720569979501</v>
      </c>
      <c r="BE83">
        <v>148480</v>
      </c>
      <c r="BF83">
        <v>163597.37904867899</v>
      </c>
      <c r="BG83">
        <v>-8.7860762625756594E-3</v>
      </c>
      <c r="BH83">
        <v>21.882534592456199</v>
      </c>
      <c r="BI83">
        <v>1.0053679982566599</v>
      </c>
      <c r="BK83">
        <f>AS83-BI83*AV83</f>
        <v>-3.0974760997650064E-2</v>
      </c>
      <c r="BL83">
        <f>BK83*AO83</f>
        <v>-228.31214742631516</v>
      </c>
      <c r="BM83">
        <f t="shared" si="1"/>
        <v>514.51907989253436</v>
      </c>
      <c r="BN83" s="12">
        <f>YEARFRAC(DATE(YEAR(A83),1,1),A83,3)</f>
        <v>0.40547945205479452</v>
      </c>
    </row>
    <row r="84" spans="1:66" x14ac:dyDescent="0.25">
      <c r="A84" s="1">
        <v>41424</v>
      </c>
      <c r="B84">
        <v>5715</v>
      </c>
      <c r="C84">
        <v>21</v>
      </c>
      <c r="D84" s="2">
        <v>41395</v>
      </c>
      <c r="E84">
        <v>3</v>
      </c>
      <c r="F84">
        <v>2</v>
      </c>
      <c r="G84" s="1">
        <v>41423</v>
      </c>
      <c r="H84" s="1">
        <v>41425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s="1">
        <v>41414</v>
      </c>
      <c r="AF84" s="1">
        <v>41400</v>
      </c>
      <c r="AG84" s="1">
        <v>41395</v>
      </c>
      <c r="AH84" s="1">
        <v>41397</v>
      </c>
      <c r="AI84" s="1">
        <v>41395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7370.9090909090901</v>
      </c>
      <c r="AP84">
        <v>22</v>
      </c>
      <c r="AQ84">
        <v>31</v>
      </c>
      <c r="AR84">
        <v>162160</v>
      </c>
      <c r="AS84">
        <v>0.775345337937839</v>
      </c>
      <c r="AT84">
        <v>0.70967741935483797</v>
      </c>
      <c r="AU84">
        <v>1</v>
      </c>
      <c r="AV84">
        <v>0.85493239170213597</v>
      </c>
      <c r="AW84">
        <v>-7.9587053764297297E-2</v>
      </c>
      <c r="AX84">
        <v>6684.7391155944597</v>
      </c>
      <c r="AY84">
        <v>30</v>
      </c>
      <c r="AZ84">
        <v>5</v>
      </c>
      <c r="BA84">
        <v>2013</v>
      </c>
      <c r="BB84">
        <v>20.822000440072301</v>
      </c>
      <c r="BC84">
        <v>20.919400592007801</v>
      </c>
      <c r="BD84">
        <v>9.7400151935495602E-2</v>
      </c>
      <c r="BE84">
        <v>154195</v>
      </c>
      <c r="BF84">
        <v>162918.54424666401</v>
      </c>
      <c r="BG84">
        <v>-4.6559724073884602E-3</v>
      </c>
      <c r="BH84">
        <v>21.882534592456199</v>
      </c>
      <c r="BI84">
        <v>1.0053679982566599</v>
      </c>
      <c r="BK84">
        <f>AS84-BI84*AV84</f>
        <v>-8.4176329352516177E-2</v>
      </c>
      <c r="BL84">
        <f>BK84*AO84</f>
        <v>-620.45607126381913</v>
      </c>
      <c r="BM84">
        <f t="shared" si="1"/>
        <v>-105.93699137128476</v>
      </c>
      <c r="BN84" s="12">
        <f>YEARFRAC(DATE(YEAR(A84),1,1),A84,3)</f>
        <v>0.40821917808219177</v>
      </c>
    </row>
    <row r="85" spans="1:66" x14ac:dyDescent="0.25">
      <c r="A85" s="1">
        <v>41425</v>
      </c>
      <c r="B85">
        <v>7965</v>
      </c>
      <c r="C85">
        <v>22</v>
      </c>
      <c r="D85" s="2">
        <v>41395</v>
      </c>
      <c r="E85">
        <v>4</v>
      </c>
      <c r="F85">
        <v>3</v>
      </c>
      <c r="G85" s="1">
        <v>41424</v>
      </c>
      <c r="H85" s="1">
        <v>41428</v>
      </c>
      <c r="I85">
        <v>0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s="1">
        <v>41414</v>
      </c>
      <c r="AF85" s="1">
        <v>41400</v>
      </c>
      <c r="AG85" s="1">
        <v>41395</v>
      </c>
      <c r="AH85" s="1">
        <v>41397</v>
      </c>
      <c r="AI85" s="1">
        <v>41395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7370.9090909090901</v>
      </c>
      <c r="AP85">
        <v>22</v>
      </c>
      <c r="AQ85">
        <v>31</v>
      </c>
      <c r="AR85">
        <v>162160</v>
      </c>
      <c r="AS85">
        <v>1.0805994079921</v>
      </c>
      <c r="AT85">
        <v>0.70967741935483797</v>
      </c>
      <c r="AU85">
        <v>0</v>
      </c>
      <c r="AV85">
        <v>1.0605341523838401</v>
      </c>
      <c r="AW85">
        <v>2.0065255608264401E-2</v>
      </c>
      <c r="AX85">
        <v>7510.3663395435897</v>
      </c>
      <c r="AY85">
        <v>31</v>
      </c>
      <c r="AZ85">
        <v>5</v>
      </c>
      <c r="BA85">
        <v>2013</v>
      </c>
      <c r="BB85">
        <v>21.882534592456199</v>
      </c>
      <c r="BC85">
        <v>22</v>
      </c>
      <c r="BD85">
        <v>0.117465407543761</v>
      </c>
      <c r="BE85">
        <v>162160</v>
      </c>
      <c r="BF85">
        <v>163030.47459730101</v>
      </c>
      <c r="BG85">
        <v>-5.3393367065346304E-3</v>
      </c>
      <c r="BH85">
        <v>21.882534592456199</v>
      </c>
      <c r="BI85">
        <v>1.0053679982566599</v>
      </c>
      <c r="BK85">
        <f>AS85-BI85*AV85</f>
        <v>1.4372310127135135E-2</v>
      </c>
      <c r="BL85">
        <f>BK85*AO85</f>
        <v>105.93699137346515</v>
      </c>
      <c r="BM85">
        <f t="shared" si="1"/>
        <v>2.1803856498081586E-9</v>
      </c>
      <c r="BN85" s="12">
        <f>YEARFRAC(DATE(YEAR(A85),1,1),A85,3)</f>
        <v>0.41095890410958902</v>
      </c>
    </row>
    <row r="86" spans="1:66" x14ac:dyDescent="0.25">
      <c r="A86" s="1">
        <v>41428</v>
      </c>
      <c r="B86">
        <v>25738</v>
      </c>
      <c r="C86">
        <v>1</v>
      </c>
      <c r="D86" s="2">
        <v>41426</v>
      </c>
      <c r="E86">
        <v>0</v>
      </c>
      <c r="F86">
        <v>4</v>
      </c>
      <c r="G86" s="1">
        <v>41425</v>
      </c>
      <c r="H86" s="1">
        <v>41429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s="1">
        <v>41442</v>
      </c>
      <c r="AF86" s="1">
        <v>41428</v>
      </c>
      <c r="AG86" s="1">
        <v>41430</v>
      </c>
      <c r="AH86" s="1">
        <v>41432</v>
      </c>
      <c r="AI86" s="1">
        <v>41430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7539.15</v>
      </c>
      <c r="AP86">
        <v>20</v>
      </c>
      <c r="AQ86">
        <v>30</v>
      </c>
      <c r="AR86">
        <v>150783</v>
      </c>
      <c r="AS86">
        <v>3.41391270899239</v>
      </c>
      <c r="AT86">
        <v>0.66666666666666596</v>
      </c>
      <c r="AU86">
        <v>19</v>
      </c>
      <c r="AV86">
        <v>3.2923159868721901</v>
      </c>
      <c r="AW86">
        <v>0.121596722120194</v>
      </c>
      <c r="AX86">
        <v>7817.59712695496</v>
      </c>
      <c r="AY86">
        <v>3</v>
      </c>
      <c r="AZ86">
        <v>6</v>
      </c>
      <c r="BA86">
        <v>2013</v>
      </c>
      <c r="BB86">
        <v>3.2923159868721901</v>
      </c>
      <c r="BC86">
        <v>3.41391270899239</v>
      </c>
      <c r="BD86">
        <v>0.121596722120194</v>
      </c>
      <c r="BE86">
        <v>25738</v>
      </c>
      <c r="BF86">
        <v>156351.94253909899</v>
      </c>
      <c r="BG86">
        <v>-3.5617993922311998E-2</v>
      </c>
      <c r="BH86">
        <v>19.2457584643549</v>
      </c>
      <c r="BI86">
        <v>1.0391900135836101</v>
      </c>
      <c r="BK86">
        <f>AS86-BI86*AV86</f>
        <v>-7.4291861268580561E-3</v>
      </c>
      <c r="BL86">
        <f>BK86*AO86</f>
        <v>-56.00974858830191</v>
      </c>
      <c r="BM86">
        <f t="shared" si="1"/>
        <v>-56.009748586121525</v>
      </c>
      <c r="BN86" s="12">
        <f>YEARFRAC(DATE(YEAR(A86),1,1),A86,3)</f>
        <v>0.41917808219178082</v>
      </c>
    </row>
    <row r="87" spans="1:66" x14ac:dyDescent="0.25">
      <c r="A87" s="1">
        <v>41429</v>
      </c>
      <c r="B87">
        <v>2510</v>
      </c>
      <c r="C87">
        <v>2</v>
      </c>
      <c r="D87" s="2">
        <v>41426</v>
      </c>
      <c r="E87">
        <v>1</v>
      </c>
      <c r="F87">
        <v>0</v>
      </c>
      <c r="G87" s="1">
        <v>41428</v>
      </c>
      <c r="H87" s="1">
        <v>41430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s="1">
        <v>41442</v>
      </c>
      <c r="AF87" s="1">
        <v>41428</v>
      </c>
      <c r="AG87" s="1">
        <v>41430</v>
      </c>
      <c r="AH87" s="1">
        <v>41432</v>
      </c>
      <c r="AI87" s="1">
        <v>41430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7539.15</v>
      </c>
      <c r="AP87">
        <v>20</v>
      </c>
      <c r="AQ87">
        <v>30</v>
      </c>
      <c r="AR87">
        <v>150783</v>
      </c>
      <c r="AS87">
        <v>0.33292877844319302</v>
      </c>
      <c r="AT87">
        <v>0.66666666666666596</v>
      </c>
      <c r="AU87">
        <v>18</v>
      </c>
      <c r="AV87">
        <v>0.54810866106807898</v>
      </c>
      <c r="AW87">
        <v>-0.21517988262488599</v>
      </c>
      <c r="AX87">
        <v>4579.3839402370504</v>
      </c>
      <c r="AY87">
        <v>4</v>
      </c>
      <c r="AZ87">
        <v>6</v>
      </c>
      <c r="BA87">
        <v>2013</v>
      </c>
      <c r="BB87">
        <v>3.8404246479402699</v>
      </c>
      <c r="BC87">
        <v>3.7468414874355802</v>
      </c>
      <c r="BD87">
        <v>-9.3583160504691495E-2</v>
      </c>
      <c r="BE87">
        <v>28248</v>
      </c>
      <c r="BF87">
        <v>147108.731921873</v>
      </c>
      <c r="BG87">
        <v>2.4976546464137099E-2</v>
      </c>
      <c r="BH87">
        <v>19.2457584643549</v>
      </c>
      <c r="BI87">
        <v>1.0391900135836101</v>
      </c>
      <c r="BK87">
        <f>AS87-BI87*AV87</f>
        <v>-0.23666026849743826</v>
      </c>
      <c r="BL87">
        <f>BK87*AO87</f>
        <v>-1784.2172632424615</v>
      </c>
      <c r="BM87">
        <f t="shared" si="1"/>
        <v>-1840.227011828583</v>
      </c>
      <c r="BN87" s="12">
        <f>YEARFRAC(DATE(YEAR(A87),1,1),A87,3)</f>
        <v>0.42191780821917807</v>
      </c>
    </row>
    <row r="88" spans="1:66" x14ac:dyDescent="0.25">
      <c r="A88" s="1">
        <v>41430</v>
      </c>
      <c r="B88">
        <v>9059</v>
      </c>
      <c r="C88">
        <v>3</v>
      </c>
      <c r="D88" s="2">
        <v>41426</v>
      </c>
      <c r="E88">
        <v>2</v>
      </c>
      <c r="F88">
        <v>1</v>
      </c>
      <c r="G88" s="1">
        <v>41429</v>
      </c>
      <c r="H88" s="1">
        <v>41431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s="1">
        <v>41442</v>
      </c>
      <c r="AF88" s="1">
        <v>41428</v>
      </c>
      <c r="AG88" s="1">
        <v>41430</v>
      </c>
      <c r="AH88" s="1">
        <v>41432</v>
      </c>
      <c r="AI88" s="1">
        <v>41430</v>
      </c>
      <c r="AJ88">
        <v>0</v>
      </c>
      <c r="AK88">
        <v>0</v>
      </c>
      <c r="AL88">
        <v>1</v>
      </c>
      <c r="AM88">
        <v>0</v>
      </c>
      <c r="AN88">
        <v>1</v>
      </c>
      <c r="AO88">
        <v>7539.15</v>
      </c>
      <c r="AP88">
        <v>20</v>
      </c>
      <c r="AQ88">
        <v>30</v>
      </c>
      <c r="AR88">
        <v>150783</v>
      </c>
      <c r="AS88">
        <v>1.2015943441899899</v>
      </c>
      <c r="AT88">
        <v>0.66666666666666596</v>
      </c>
      <c r="AU88">
        <v>17</v>
      </c>
      <c r="AV88">
        <v>1.0910159411559099</v>
      </c>
      <c r="AW88">
        <v>0.110578403034079</v>
      </c>
      <c r="AX88">
        <v>8303.2700607491697</v>
      </c>
      <c r="AY88">
        <v>5</v>
      </c>
      <c r="AZ88">
        <v>6</v>
      </c>
      <c r="BA88">
        <v>2013</v>
      </c>
      <c r="BB88">
        <v>4.9314405890961899</v>
      </c>
      <c r="BC88">
        <v>4.9484358316255799</v>
      </c>
      <c r="BD88">
        <v>1.6995242529388201E-2</v>
      </c>
      <c r="BE88">
        <v>37307</v>
      </c>
      <c r="BF88">
        <v>151302.644028557</v>
      </c>
      <c r="BG88">
        <v>-3.4344675989875701E-3</v>
      </c>
      <c r="BH88">
        <v>19.2457584643549</v>
      </c>
      <c r="BI88">
        <v>1.0391900135836101</v>
      </c>
      <c r="BK88">
        <f>AS88-BI88*AV88</f>
        <v>6.7821473480244698E-2</v>
      </c>
      <c r="BL88">
        <f>BK88*AO88</f>
        <v>511.31626178858681</v>
      </c>
      <c r="BM88">
        <f t="shared" si="1"/>
        <v>-1328.9107500399962</v>
      </c>
      <c r="BN88" s="12">
        <f>YEARFRAC(DATE(YEAR(A88),1,1),A88,3)</f>
        <v>0.42465753424657532</v>
      </c>
    </row>
    <row r="89" spans="1:66" x14ac:dyDescent="0.25">
      <c r="A89" s="1">
        <v>41431</v>
      </c>
      <c r="B89">
        <v>2384</v>
      </c>
      <c r="C89">
        <v>4</v>
      </c>
      <c r="D89" s="2">
        <v>41426</v>
      </c>
      <c r="E89">
        <v>3</v>
      </c>
      <c r="F89">
        <v>2</v>
      </c>
      <c r="G89" s="1">
        <v>41430</v>
      </c>
      <c r="H89" s="1">
        <v>41432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s="1">
        <v>41442</v>
      </c>
      <c r="AF89" s="1">
        <v>41428</v>
      </c>
      <c r="AG89" s="1">
        <v>41430</v>
      </c>
      <c r="AH89" s="1">
        <v>41432</v>
      </c>
      <c r="AI89" s="1">
        <v>41430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7539.15</v>
      </c>
      <c r="AP89">
        <v>20</v>
      </c>
      <c r="AQ89">
        <v>30</v>
      </c>
      <c r="AR89">
        <v>150783</v>
      </c>
      <c r="AS89">
        <v>0.31621601904724</v>
      </c>
      <c r="AT89">
        <v>0.66666666666666596</v>
      </c>
      <c r="AU89">
        <v>16</v>
      </c>
      <c r="AV89">
        <v>0.29224244902374402</v>
      </c>
      <c r="AW89">
        <v>2.39735700234955E-2</v>
      </c>
      <c r="AX89">
        <v>8157.6102580713696</v>
      </c>
      <c r="AY89">
        <v>6</v>
      </c>
      <c r="AZ89">
        <v>6</v>
      </c>
      <c r="BA89">
        <v>2013</v>
      </c>
      <c r="BB89">
        <v>5.2236830381199297</v>
      </c>
      <c r="BC89">
        <v>5.2646518506728199</v>
      </c>
      <c r="BD89">
        <v>4.0968812552883899E-2</v>
      </c>
      <c r="BE89">
        <v>39691</v>
      </c>
      <c r="BF89">
        <v>151965.57566894501</v>
      </c>
      <c r="BG89">
        <v>-7.78186548986103E-3</v>
      </c>
      <c r="BH89">
        <v>19.2457584643549</v>
      </c>
      <c r="BI89">
        <v>1.0391900135836101</v>
      </c>
      <c r="BK89">
        <f>AS89-BI89*AV89</f>
        <v>1.2520584476547969E-2</v>
      </c>
      <c r="BL89">
        <f>BK89*AO89</f>
        <v>94.394564456366609</v>
      </c>
      <c r="BM89">
        <f t="shared" si="1"/>
        <v>-1234.5161855836295</v>
      </c>
      <c r="BN89" s="12">
        <f>YEARFRAC(DATE(YEAR(A89),1,1),A89,3)</f>
        <v>0.42739726027397262</v>
      </c>
    </row>
    <row r="90" spans="1:66" x14ac:dyDescent="0.25">
      <c r="A90" s="1">
        <v>41432</v>
      </c>
      <c r="B90">
        <v>6506</v>
      </c>
      <c r="C90">
        <v>5</v>
      </c>
      <c r="D90" s="2">
        <v>41426</v>
      </c>
      <c r="E90">
        <v>4</v>
      </c>
      <c r="F90">
        <v>3</v>
      </c>
      <c r="G90" s="1">
        <v>41431</v>
      </c>
      <c r="H90" s="1">
        <v>41435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s="1">
        <v>41442</v>
      </c>
      <c r="AF90" s="1">
        <v>41428</v>
      </c>
      <c r="AG90" s="1">
        <v>41430</v>
      </c>
      <c r="AH90" s="1">
        <v>41432</v>
      </c>
      <c r="AI90" s="1">
        <v>41430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7539.15</v>
      </c>
      <c r="AP90">
        <v>20</v>
      </c>
      <c r="AQ90">
        <v>30</v>
      </c>
      <c r="AR90">
        <v>150783</v>
      </c>
      <c r="AS90">
        <v>0.86296200500056297</v>
      </c>
      <c r="AT90">
        <v>0.66666666666666596</v>
      </c>
      <c r="AU90">
        <v>15</v>
      </c>
      <c r="AV90">
        <v>0.80929143886854105</v>
      </c>
      <c r="AW90">
        <v>5.3670566132022299E-2</v>
      </c>
      <c r="AX90">
        <v>8039.1311306788803</v>
      </c>
      <c r="AY90">
        <v>7</v>
      </c>
      <c r="AZ90">
        <v>6</v>
      </c>
      <c r="BA90">
        <v>2013</v>
      </c>
      <c r="BB90">
        <v>6.0329744769884703</v>
      </c>
      <c r="BC90">
        <v>6.1276138556733803</v>
      </c>
      <c r="BD90">
        <v>9.4639378684905504E-2</v>
      </c>
      <c r="BE90">
        <v>46197</v>
      </c>
      <c r="BF90">
        <v>153148.335621868</v>
      </c>
      <c r="BG90">
        <v>-1.54447360610494E-2</v>
      </c>
      <c r="BH90">
        <v>19.2457584643549</v>
      </c>
      <c r="BI90">
        <v>1.0391900135836101</v>
      </c>
      <c r="BK90">
        <f>AS90-BI90*AV90</f>
        <v>2.195442364966449E-2</v>
      </c>
      <c r="BL90">
        <f>BK90*AO90</f>
        <v>165.51769305836802</v>
      </c>
      <c r="BM90">
        <f t="shared" si="1"/>
        <v>-1068.9984925252616</v>
      </c>
      <c r="BN90" s="12">
        <f>YEARFRAC(DATE(YEAR(A90),1,1),A90,3)</f>
        <v>0.43013698630136987</v>
      </c>
    </row>
    <row r="91" spans="1:66" x14ac:dyDescent="0.25">
      <c r="A91" s="1">
        <v>41435</v>
      </c>
      <c r="B91">
        <v>12760</v>
      </c>
      <c r="C91">
        <v>6</v>
      </c>
      <c r="D91" s="2">
        <v>41426</v>
      </c>
      <c r="E91">
        <v>0</v>
      </c>
      <c r="F91">
        <v>4</v>
      </c>
      <c r="G91" s="1">
        <v>41432</v>
      </c>
      <c r="H91" s="1">
        <v>41436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s="1">
        <v>41442</v>
      </c>
      <c r="AF91" s="1">
        <v>41428</v>
      </c>
      <c r="AG91" s="1">
        <v>41430</v>
      </c>
      <c r="AH91" s="1">
        <v>41432</v>
      </c>
      <c r="AI91" s="1">
        <v>41430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7539.15</v>
      </c>
      <c r="AP91">
        <v>20</v>
      </c>
      <c r="AQ91">
        <v>30</v>
      </c>
      <c r="AR91">
        <v>150783</v>
      </c>
      <c r="AS91">
        <v>1.69249849120922</v>
      </c>
      <c r="AT91">
        <v>0.66666666666666596</v>
      </c>
      <c r="AU91">
        <v>14</v>
      </c>
      <c r="AV91">
        <v>1.6370748464103899</v>
      </c>
      <c r="AW91">
        <v>5.54236447988306E-2</v>
      </c>
      <c r="AX91">
        <v>7794.3901147701399</v>
      </c>
      <c r="AY91">
        <v>10</v>
      </c>
      <c r="AZ91">
        <v>6</v>
      </c>
      <c r="BA91">
        <v>2013</v>
      </c>
      <c r="BB91">
        <v>7.67004932339887</v>
      </c>
      <c r="BC91">
        <v>7.8201123468825999</v>
      </c>
      <c r="BD91">
        <v>0.15006302348373601</v>
      </c>
      <c r="BE91">
        <v>58957</v>
      </c>
      <c r="BF91">
        <v>153733.040073526</v>
      </c>
      <c r="BG91">
        <v>-1.9189369260603498E-2</v>
      </c>
      <c r="BH91">
        <v>19.2457584643549</v>
      </c>
      <c r="BI91">
        <v>1.0391900135836101</v>
      </c>
      <c r="BK91">
        <f>AS91-BI91*AV91</f>
        <v>-8.7333406693794746E-3</v>
      </c>
      <c r="BL91">
        <f>BK91*AO91</f>
        <v>-65.841965307552258</v>
      </c>
      <c r="BM91">
        <f t="shared" si="1"/>
        <v>-1134.8404578328139</v>
      </c>
      <c r="BN91" s="12">
        <f>YEARFRAC(DATE(YEAR(A91),1,1),A91,3)</f>
        <v>0.43835616438356162</v>
      </c>
    </row>
    <row r="92" spans="1:66" x14ac:dyDescent="0.25">
      <c r="A92" s="1">
        <v>41436</v>
      </c>
      <c r="B92">
        <v>2382</v>
      </c>
      <c r="C92">
        <v>7</v>
      </c>
      <c r="D92" s="2">
        <v>41426</v>
      </c>
      <c r="E92">
        <v>1</v>
      </c>
      <c r="F92">
        <v>0</v>
      </c>
      <c r="G92" s="1">
        <v>41435</v>
      </c>
      <c r="H92" s="1">
        <v>41437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s="1">
        <v>41442</v>
      </c>
      <c r="AF92" s="1">
        <v>41428</v>
      </c>
      <c r="AG92" s="1">
        <v>41430</v>
      </c>
      <c r="AH92" s="1">
        <v>41432</v>
      </c>
      <c r="AI92" s="1">
        <v>41430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7539.15</v>
      </c>
      <c r="AP92">
        <v>20</v>
      </c>
      <c r="AQ92">
        <v>30</v>
      </c>
      <c r="AR92">
        <v>150783</v>
      </c>
      <c r="AS92">
        <v>0.31595073715206601</v>
      </c>
      <c r="AT92">
        <v>0.66666666666666596</v>
      </c>
      <c r="AU92">
        <v>13</v>
      </c>
      <c r="AV92">
        <v>0.24668427249470401</v>
      </c>
      <c r="AW92">
        <v>6.9266464657361707E-2</v>
      </c>
      <c r="AX92">
        <v>9656.0675551422992</v>
      </c>
      <c r="AY92">
        <v>11</v>
      </c>
      <c r="AZ92">
        <v>6</v>
      </c>
      <c r="BA92">
        <v>2013</v>
      </c>
      <c r="BB92">
        <v>7.9167335958935698</v>
      </c>
      <c r="BC92">
        <v>8.1360630840346708</v>
      </c>
      <c r="BD92">
        <v>0.21932948814109801</v>
      </c>
      <c r="BE92">
        <v>61339</v>
      </c>
      <c r="BF92">
        <v>154960.37414172001</v>
      </c>
      <c r="BG92">
        <v>-2.6957692667290901E-2</v>
      </c>
      <c r="BH92">
        <v>19.2457584643549</v>
      </c>
      <c r="BI92">
        <v>1.0391900135836101</v>
      </c>
      <c r="BK92">
        <f>AS92-BI92*AV92</f>
        <v>5.9598904667431563E-2</v>
      </c>
      <c r="BL92">
        <f>BK92*AO92</f>
        <v>449.32508212346664</v>
      </c>
      <c r="BM92">
        <f t="shared" si="1"/>
        <v>-685.51537570934715</v>
      </c>
      <c r="BN92" s="12">
        <f>YEARFRAC(DATE(YEAR(A92),1,1),A92,3)</f>
        <v>0.44109589041095892</v>
      </c>
    </row>
    <row r="93" spans="1:66" x14ac:dyDescent="0.25">
      <c r="A93" s="1">
        <v>41437</v>
      </c>
      <c r="B93">
        <v>6456</v>
      </c>
      <c r="C93">
        <v>8</v>
      </c>
      <c r="D93" s="2">
        <v>41426</v>
      </c>
      <c r="E93">
        <v>2</v>
      </c>
      <c r="F93">
        <v>1</v>
      </c>
      <c r="G93" s="1">
        <v>41436</v>
      </c>
      <c r="H93" s="1">
        <v>41438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s="1">
        <v>41442</v>
      </c>
      <c r="AF93" s="1">
        <v>41428</v>
      </c>
      <c r="AG93" s="1">
        <v>41430</v>
      </c>
      <c r="AH93" s="1">
        <v>41432</v>
      </c>
      <c r="AI93" s="1">
        <v>41430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7539.15</v>
      </c>
      <c r="AP93">
        <v>20</v>
      </c>
      <c r="AQ93">
        <v>30</v>
      </c>
      <c r="AR93">
        <v>150783</v>
      </c>
      <c r="AS93">
        <v>0.856329957621217</v>
      </c>
      <c r="AT93">
        <v>0.66666666666666596</v>
      </c>
      <c r="AU93">
        <v>12</v>
      </c>
      <c r="AV93">
        <v>0.89592507823294898</v>
      </c>
      <c r="AW93">
        <v>-3.9595120611731802E-2</v>
      </c>
      <c r="AX93">
        <v>7205.9596911086501</v>
      </c>
      <c r="AY93">
        <v>12</v>
      </c>
      <c r="AZ93">
        <v>6</v>
      </c>
      <c r="BA93">
        <v>2013</v>
      </c>
      <c r="BB93">
        <v>8.8126586741265207</v>
      </c>
      <c r="BC93">
        <v>8.9923930416558893</v>
      </c>
      <c r="BD93">
        <v>0.179734367529365</v>
      </c>
      <c r="BE93">
        <v>67795</v>
      </c>
      <c r="BF93">
        <v>153858.22260209001</v>
      </c>
      <c r="BG93">
        <v>-1.9987378965395899E-2</v>
      </c>
      <c r="BH93">
        <v>19.2457584643549</v>
      </c>
      <c r="BI93">
        <v>1.0391900135836101</v>
      </c>
      <c r="BK93">
        <f>AS93-BI93*AV93</f>
        <v>-7.4706436597578141E-2</v>
      </c>
      <c r="BL93">
        <f>BK93*AO93</f>
        <v>-563.22303147463117</v>
      </c>
      <c r="BM93">
        <f t="shared" si="1"/>
        <v>-1248.7384071839783</v>
      </c>
      <c r="BN93" s="12">
        <f>YEARFRAC(DATE(YEAR(A93),1,1),A93,3)</f>
        <v>0.44383561643835617</v>
      </c>
    </row>
    <row r="94" spans="1:66" x14ac:dyDescent="0.25">
      <c r="A94" s="1">
        <v>41438</v>
      </c>
      <c r="B94">
        <v>2926</v>
      </c>
      <c r="C94">
        <v>9</v>
      </c>
      <c r="D94" s="2">
        <v>41426</v>
      </c>
      <c r="E94">
        <v>3</v>
      </c>
      <c r="F94">
        <v>2</v>
      </c>
      <c r="G94" s="1">
        <v>41437</v>
      </c>
      <c r="H94" s="1">
        <v>41439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s="1">
        <v>41442</v>
      </c>
      <c r="AF94" s="1">
        <v>41428</v>
      </c>
      <c r="AG94" s="1">
        <v>41430</v>
      </c>
      <c r="AH94" s="1">
        <v>41432</v>
      </c>
      <c r="AI94" s="1">
        <v>41430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7539.15</v>
      </c>
      <c r="AP94">
        <v>20</v>
      </c>
      <c r="AQ94">
        <v>30</v>
      </c>
      <c r="AR94">
        <v>150783</v>
      </c>
      <c r="AS94">
        <v>0.388107412639355</v>
      </c>
      <c r="AT94">
        <v>0.66666666666666596</v>
      </c>
      <c r="AU94">
        <v>11</v>
      </c>
      <c r="AV94">
        <v>0.29224244902374402</v>
      </c>
      <c r="AW94">
        <v>9.5864963615611407E-2</v>
      </c>
      <c r="AX94">
        <v>10012.234737884501</v>
      </c>
      <c r="AY94">
        <v>13</v>
      </c>
      <c r="AZ94">
        <v>6</v>
      </c>
      <c r="BA94">
        <v>2013</v>
      </c>
      <c r="BB94">
        <v>9.1049011231502597</v>
      </c>
      <c r="BC94">
        <v>9.3805004542952393</v>
      </c>
      <c r="BD94">
        <v>0.27559933114497698</v>
      </c>
      <c r="BE94">
        <v>70721</v>
      </c>
      <c r="BF94">
        <v>155347.10161801401</v>
      </c>
      <c r="BG94">
        <v>-2.93800242841822E-2</v>
      </c>
      <c r="BH94">
        <v>19.2457584643549</v>
      </c>
      <c r="BI94">
        <v>1.0391900135836101</v>
      </c>
      <c r="BK94">
        <f>AS94-BI94*AV94</f>
        <v>8.4411978068662963E-2</v>
      </c>
      <c r="BL94">
        <f>BK94*AO94</f>
        <v>636.3945644563604</v>
      </c>
      <c r="BM94">
        <f t="shared" si="1"/>
        <v>-612.34384272761793</v>
      </c>
      <c r="BN94" s="12">
        <f>YEARFRAC(DATE(YEAR(A94),1,1),A94,3)</f>
        <v>0.44657534246575342</v>
      </c>
    </row>
    <row r="95" spans="1:66" x14ac:dyDescent="0.25">
      <c r="A95" s="1">
        <v>41439</v>
      </c>
      <c r="B95">
        <v>6870</v>
      </c>
      <c r="C95">
        <v>10</v>
      </c>
      <c r="D95" s="2">
        <v>41426</v>
      </c>
      <c r="E95">
        <v>4</v>
      </c>
      <c r="F95">
        <v>3</v>
      </c>
      <c r="G95" s="1">
        <v>41438</v>
      </c>
      <c r="H95" s="1">
        <v>41442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s="1">
        <v>41442</v>
      </c>
      <c r="AF95" s="1">
        <v>41428</v>
      </c>
      <c r="AG95" s="1">
        <v>41430</v>
      </c>
      <c r="AH95" s="1">
        <v>41432</v>
      </c>
      <c r="AI95" s="1">
        <v>41430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7539.15</v>
      </c>
      <c r="AP95">
        <v>20</v>
      </c>
      <c r="AQ95">
        <v>30</v>
      </c>
      <c r="AR95">
        <v>150783</v>
      </c>
      <c r="AS95">
        <v>0.91124330992220604</v>
      </c>
      <c r="AT95">
        <v>0.66666666666666596</v>
      </c>
      <c r="AU95">
        <v>10</v>
      </c>
      <c r="AV95">
        <v>0.80929143886854105</v>
      </c>
      <c r="AW95">
        <v>0.101951871053664</v>
      </c>
      <c r="AX95">
        <v>8488.9072959981404</v>
      </c>
      <c r="AY95">
        <v>14</v>
      </c>
      <c r="AZ95">
        <v>6</v>
      </c>
      <c r="BA95">
        <v>2013</v>
      </c>
      <c r="BB95">
        <v>9.9141925620188101</v>
      </c>
      <c r="BC95">
        <v>10.291743764217401</v>
      </c>
      <c r="BD95">
        <v>0.37755120219864202</v>
      </c>
      <c r="BE95">
        <v>77591</v>
      </c>
      <c r="BF95">
        <v>156525.10179648999</v>
      </c>
      <c r="BG95">
        <v>-3.6684862239897399E-2</v>
      </c>
      <c r="BH95">
        <v>19.2457584643549</v>
      </c>
      <c r="BI95">
        <v>1.0391900135836101</v>
      </c>
      <c r="BK95">
        <f>AS95-BI95*AV95</f>
        <v>7.0235728571307554E-2</v>
      </c>
      <c r="BL95">
        <f>BK95*AO95</f>
        <v>529.51769305837331</v>
      </c>
      <c r="BM95">
        <f t="shared" si="1"/>
        <v>-82.826149669244614</v>
      </c>
      <c r="BN95" s="12">
        <f>YEARFRAC(DATE(YEAR(A95),1,1),A95,3)</f>
        <v>0.44931506849315067</v>
      </c>
    </row>
    <row r="96" spans="1:66" x14ac:dyDescent="0.25">
      <c r="A96" s="1">
        <v>41442</v>
      </c>
      <c r="B96">
        <v>22366</v>
      </c>
      <c r="C96">
        <v>11</v>
      </c>
      <c r="D96" s="2">
        <v>41426</v>
      </c>
      <c r="E96">
        <v>0</v>
      </c>
      <c r="F96">
        <v>4</v>
      </c>
      <c r="G96" s="1">
        <v>41439</v>
      </c>
      <c r="H96" s="1">
        <v>41443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1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s="1">
        <v>41442</v>
      </c>
      <c r="AF96" s="1">
        <v>41428</v>
      </c>
      <c r="AG96" s="1">
        <v>41430</v>
      </c>
      <c r="AH96" s="1">
        <v>41432</v>
      </c>
      <c r="AI96" s="1">
        <v>41430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7539.15</v>
      </c>
      <c r="AP96">
        <v>20</v>
      </c>
      <c r="AQ96">
        <v>30</v>
      </c>
      <c r="AR96">
        <v>150783</v>
      </c>
      <c r="AS96">
        <v>2.9666474337292601</v>
      </c>
      <c r="AT96">
        <v>0.66666666666666596</v>
      </c>
      <c r="AU96">
        <v>9</v>
      </c>
      <c r="AV96">
        <v>2.8837477517668102</v>
      </c>
      <c r="AW96">
        <v>8.2899681962453106E-2</v>
      </c>
      <c r="AX96">
        <v>7755.8794753448201</v>
      </c>
      <c r="AY96">
        <v>17</v>
      </c>
      <c r="AZ96">
        <v>6</v>
      </c>
      <c r="BA96">
        <v>2013</v>
      </c>
      <c r="BB96">
        <v>12.797940313785601</v>
      </c>
      <c r="BC96">
        <v>13.2583911979467</v>
      </c>
      <c r="BD96">
        <v>0.46045088416109398</v>
      </c>
      <c r="BE96">
        <v>99957</v>
      </c>
      <c r="BF96">
        <v>156207.94838733299</v>
      </c>
      <c r="BG96">
        <v>-3.4729016310244498E-2</v>
      </c>
      <c r="BH96">
        <v>19.2457584643549</v>
      </c>
      <c r="BI96">
        <v>1.0391900135836101</v>
      </c>
      <c r="BK96">
        <f>AS96-BI96*AV96</f>
        <v>-3.0114431600996472E-2</v>
      </c>
      <c r="BL96">
        <f>BK96*AO96</f>
        <v>-227.03721700465255</v>
      </c>
      <c r="BM96">
        <f t="shared" si="1"/>
        <v>-309.86336667389719</v>
      </c>
      <c r="BN96" s="12">
        <f>YEARFRAC(DATE(YEAR(A96),1,1),A96,3)</f>
        <v>0.45753424657534247</v>
      </c>
    </row>
    <row r="97" spans="1:66" x14ac:dyDescent="0.25">
      <c r="A97" s="1">
        <v>41443</v>
      </c>
      <c r="B97">
        <v>1748</v>
      </c>
      <c r="C97">
        <v>12</v>
      </c>
      <c r="D97" s="2">
        <v>41426</v>
      </c>
      <c r="E97">
        <v>1</v>
      </c>
      <c r="F97">
        <v>0</v>
      </c>
      <c r="G97" s="1">
        <v>41442</v>
      </c>
      <c r="H97" s="1">
        <v>41444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 s="1">
        <v>41442</v>
      </c>
      <c r="AF97" s="1">
        <v>41428</v>
      </c>
      <c r="AG97" s="1">
        <v>41430</v>
      </c>
      <c r="AH97" s="1">
        <v>41432</v>
      </c>
      <c r="AI97" s="1">
        <v>41430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7539.15</v>
      </c>
      <c r="AP97">
        <v>20</v>
      </c>
      <c r="AQ97">
        <v>30</v>
      </c>
      <c r="AR97">
        <v>150783</v>
      </c>
      <c r="AS97">
        <v>0.231856376381952</v>
      </c>
      <c r="AT97">
        <v>0.66666666666666596</v>
      </c>
      <c r="AU97">
        <v>8</v>
      </c>
      <c r="AV97">
        <v>0.35817117837436802</v>
      </c>
      <c r="AW97">
        <v>-0.12631480199241599</v>
      </c>
      <c r="AX97">
        <v>4880.3480166484796</v>
      </c>
      <c r="AY97">
        <v>18</v>
      </c>
      <c r="AZ97">
        <v>6</v>
      </c>
      <c r="BA97">
        <v>2013</v>
      </c>
      <c r="BB97">
        <v>13.1561114921599</v>
      </c>
      <c r="BC97">
        <v>13.490247574328601</v>
      </c>
      <c r="BD97">
        <v>0.33413608216867902</v>
      </c>
      <c r="BE97">
        <v>101705</v>
      </c>
      <c r="BF97">
        <v>154612.554113133</v>
      </c>
      <c r="BG97">
        <v>-2.4768713867381099E-2</v>
      </c>
      <c r="BH97">
        <v>19.2457584643549</v>
      </c>
      <c r="BI97">
        <v>1.0391900135836101</v>
      </c>
      <c r="BK97">
        <f>AS97-BI97*AV97</f>
        <v>-0.14035153533816513</v>
      </c>
      <c r="BL97">
        <f>BK97*AO97</f>
        <v>-1058.1312776447276</v>
      </c>
      <c r="BM97">
        <f t="shared" si="1"/>
        <v>-1367.9946443186248</v>
      </c>
      <c r="BN97" s="12">
        <f>YEARFRAC(DATE(YEAR(A97),1,1),A97,3)</f>
        <v>0.46027397260273972</v>
      </c>
    </row>
    <row r="98" spans="1:66" x14ac:dyDescent="0.25">
      <c r="A98" s="1">
        <v>41444</v>
      </c>
      <c r="B98">
        <v>8141</v>
      </c>
      <c r="C98">
        <v>13</v>
      </c>
      <c r="D98" s="2">
        <v>41426</v>
      </c>
      <c r="E98">
        <v>2</v>
      </c>
      <c r="F98">
        <v>1</v>
      </c>
      <c r="G98" s="1">
        <v>41443</v>
      </c>
      <c r="H98" s="1">
        <v>41445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s="1">
        <v>41442</v>
      </c>
      <c r="AF98" s="1">
        <v>41428</v>
      </c>
      <c r="AG98" s="1">
        <v>41430</v>
      </c>
      <c r="AH98" s="1">
        <v>41432</v>
      </c>
      <c r="AI98" s="1">
        <v>41430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7539.15</v>
      </c>
      <c r="AP98">
        <v>20</v>
      </c>
      <c r="AQ98">
        <v>30</v>
      </c>
      <c r="AR98">
        <v>150783</v>
      </c>
      <c r="AS98">
        <v>1.0798299543051899</v>
      </c>
      <c r="AT98">
        <v>0.66666666666666596</v>
      </c>
      <c r="AU98">
        <v>7</v>
      </c>
      <c r="AV98">
        <v>0.89592507823294898</v>
      </c>
      <c r="AW98">
        <v>0.18390487607224401</v>
      </c>
      <c r="AX98">
        <v>9086.6973118518508</v>
      </c>
      <c r="AY98">
        <v>19</v>
      </c>
      <c r="AZ98">
        <v>6</v>
      </c>
      <c r="BA98">
        <v>2013</v>
      </c>
      <c r="BB98">
        <v>14.0520365703929</v>
      </c>
      <c r="BC98">
        <v>14.570077528633799</v>
      </c>
      <c r="BD98">
        <v>0.518040958240924</v>
      </c>
      <c r="BE98">
        <v>109846</v>
      </c>
      <c r="BF98">
        <v>156341.75081986401</v>
      </c>
      <c r="BG98">
        <v>-3.5555127089944502E-2</v>
      </c>
      <c r="BH98">
        <v>19.2457584643549</v>
      </c>
      <c r="BI98">
        <v>1.0391900135836101</v>
      </c>
      <c r="BK98">
        <f>AS98-BI98*AV98</f>
        <v>0.14879356008639477</v>
      </c>
      <c r="BL98">
        <f>BK98*AO98</f>
        <v>1121.7769685253431</v>
      </c>
      <c r="BM98">
        <f t="shared" si="1"/>
        <v>-246.21767579328161</v>
      </c>
      <c r="BN98" s="12">
        <f>YEARFRAC(DATE(YEAR(A98),1,1),A98,3)</f>
        <v>0.46301369863013697</v>
      </c>
    </row>
    <row r="99" spans="1:66" x14ac:dyDescent="0.25">
      <c r="A99" s="1">
        <v>41445</v>
      </c>
      <c r="B99">
        <v>2020</v>
      </c>
      <c r="C99">
        <v>14</v>
      </c>
      <c r="D99" s="2">
        <v>41426</v>
      </c>
      <c r="E99">
        <v>3</v>
      </c>
      <c r="F99">
        <v>2</v>
      </c>
      <c r="G99" s="1">
        <v>41444</v>
      </c>
      <c r="H99" s="1">
        <v>41446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s="1">
        <v>41442</v>
      </c>
      <c r="AF99" s="1">
        <v>41428</v>
      </c>
      <c r="AG99" s="1">
        <v>41430</v>
      </c>
      <c r="AH99" s="1">
        <v>41432</v>
      </c>
      <c r="AI99" s="1">
        <v>41430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7539.15</v>
      </c>
      <c r="AP99">
        <v>20</v>
      </c>
      <c r="AQ99">
        <v>30</v>
      </c>
      <c r="AR99">
        <v>150783</v>
      </c>
      <c r="AS99">
        <v>0.267934714125597</v>
      </c>
      <c r="AT99">
        <v>0.66666666666666596</v>
      </c>
      <c r="AU99">
        <v>6</v>
      </c>
      <c r="AV99">
        <v>0.29224244902374402</v>
      </c>
      <c r="AW99">
        <v>-2.4307734898146801E-2</v>
      </c>
      <c r="AX99">
        <v>6912.0690945067799</v>
      </c>
      <c r="AY99">
        <v>20</v>
      </c>
      <c r="AZ99">
        <v>6</v>
      </c>
      <c r="BA99">
        <v>2013</v>
      </c>
      <c r="BB99">
        <v>14.3442790194166</v>
      </c>
      <c r="BC99">
        <v>14.838012242759399</v>
      </c>
      <c r="BD99">
        <v>0.49373322334277697</v>
      </c>
      <c r="BE99">
        <v>111866</v>
      </c>
      <c r="BF99">
        <v>155972.98386147601</v>
      </c>
      <c r="BG99">
        <v>-3.3274889875071101E-2</v>
      </c>
      <c r="BH99">
        <v>19.2457584643549</v>
      </c>
      <c r="BI99">
        <v>1.0391900135836101</v>
      </c>
      <c r="BK99">
        <f>AS99-BI99*AV99</f>
        <v>-3.576072044509504E-2</v>
      </c>
      <c r="BL99">
        <f>BK99*AO99</f>
        <v>-269.60543554363824</v>
      </c>
      <c r="BM99">
        <f t="shared" si="1"/>
        <v>-515.82311133691985</v>
      </c>
      <c r="BN99" s="12">
        <f>YEARFRAC(DATE(YEAR(A99),1,1),A99,3)</f>
        <v>0.46575342465753422</v>
      </c>
    </row>
    <row r="100" spans="1:66" x14ac:dyDescent="0.25">
      <c r="A100" s="1">
        <v>41446</v>
      </c>
      <c r="B100">
        <v>7109</v>
      </c>
      <c r="C100">
        <v>15</v>
      </c>
      <c r="D100" s="2">
        <v>41426</v>
      </c>
      <c r="E100">
        <v>4</v>
      </c>
      <c r="F100">
        <v>3</v>
      </c>
      <c r="G100" s="1">
        <v>41445</v>
      </c>
      <c r="H100" s="1">
        <v>41449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s="1">
        <v>41442</v>
      </c>
      <c r="AF100" s="1">
        <v>41428</v>
      </c>
      <c r="AG100" s="1">
        <v>41430</v>
      </c>
      <c r="AH100" s="1">
        <v>41432</v>
      </c>
      <c r="AI100" s="1">
        <v>41430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7539.15</v>
      </c>
      <c r="AP100">
        <v>20</v>
      </c>
      <c r="AQ100">
        <v>30</v>
      </c>
      <c r="AR100">
        <v>150783</v>
      </c>
      <c r="AS100">
        <v>0.94294449639548195</v>
      </c>
      <c r="AT100">
        <v>0.66666666666666596</v>
      </c>
      <c r="AU100">
        <v>5</v>
      </c>
      <c r="AV100">
        <v>0.80929143886854105</v>
      </c>
      <c r="AW100">
        <v>0.13365305752694001</v>
      </c>
      <c r="AX100">
        <v>8784.2273605896407</v>
      </c>
      <c r="AY100">
        <v>21</v>
      </c>
      <c r="AZ100">
        <v>6</v>
      </c>
      <c r="BA100">
        <v>2013</v>
      </c>
      <c r="BB100">
        <v>15.1535704582852</v>
      </c>
      <c r="BC100">
        <v>15.780956739154901</v>
      </c>
      <c r="BD100">
        <v>0.62738628086971804</v>
      </c>
      <c r="BE100">
        <v>118975</v>
      </c>
      <c r="BF100">
        <v>157025.69942511499</v>
      </c>
      <c r="BG100">
        <v>-3.9755909051640601E-2</v>
      </c>
      <c r="BH100">
        <v>19.2457584643549</v>
      </c>
      <c r="BI100">
        <v>1.0391900135836101</v>
      </c>
      <c r="BK100">
        <f>AS100-BI100*AV100</f>
        <v>0.10193691504458346</v>
      </c>
      <c r="BL100">
        <f>BK100*AO100</f>
        <v>768.51769305837138</v>
      </c>
      <c r="BM100">
        <f t="shared" si="1"/>
        <v>252.69458172145153</v>
      </c>
      <c r="BN100" s="12">
        <f>YEARFRAC(DATE(YEAR(A100),1,1),A100,3)</f>
        <v>0.46849315068493153</v>
      </c>
    </row>
    <row r="101" spans="1:66" x14ac:dyDescent="0.25">
      <c r="A101" s="1">
        <v>41449</v>
      </c>
      <c r="B101">
        <v>12666</v>
      </c>
      <c r="C101">
        <v>16</v>
      </c>
      <c r="D101" s="2">
        <v>41426</v>
      </c>
      <c r="E101">
        <v>0</v>
      </c>
      <c r="F101">
        <v>4</v>
      </c>
      <c r="G101" s="1">
        <v>41446</v>
      </c>
      <c r="H101" s="1">
        <v>41450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s="1">
        <v>41442</v>
      </c>
      <c r="AF101" s="1">
        <v>41428</v>
      </c>
      <c r="AG101" s="1">
        <v>41430</v>
      </c>
      <c r="AH101" s="1">
        <v>41432</v>
      </c>
      <c r="AI101" s="1">
        <v>41430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7539.15</v>
      </c>
      <c r="AP101">
        <v>20</v>
      </c>
      <c r="AQ101">
        <v>30</v>
      </c>
      <c r="AR101">
        <v>150783</v>
      </c>
      <c r="AS101">
        <v>1.68003024213605</v>
      </c>
      <c r="AT101">
        <v>0.66666666666666596</v>
      </c>
      <c r="AU101">
        <v>4</v>
      </c>
      <c r="AV101">
        <v>1.6370748464103899</v>
      </c>
      <c r="AW101">
        <v>4.29553957256592E-2</v>
      </c>
      <c r="AX101">
        <v>7736.9706264638398</v>
      </c>
      <c r="AY101">
        <v>24</v>
      </c>
      <c r="AZ101">
        <v>6</v>
      </c>
      <c r="BA101">
        <v>2013</v>
      </c>
      <c r="BB101">
        <v>16.790645304695602</v>
      </c>
      <c r="BC101">
        <v>17.460986981290901</v>
      </c>
      <c r="BD101">
        <v>0.67034167659537702</v>
      </c>
      <c r="BE101">
        <v>131641</v>
      </c>
      <c r="BF101">
        <v>156802.788232547</v>
      </c>
      <c r="BG101">
        <v>-3.8390823915831901E-2</v>
      </c>
      <c r="BH101">
        <v>19.2457584643549</v>
      </c>
      <c r="BI101">
        <v>1.0391900135836101</v>
      </c>
      <c r="BK101">
        <f>AS101-BI101*AV101</f>
        <v>-2.1201589742549487E-2</v>
      </c>
      <c r="BL101">
        <f>BK101*AO101</f>
        <v>-159.84196530754195</v>
      </c>
      <c r="BM101">
        <f t="shared" si="1"/>
        <v>92.852616413909573</v>
      </c>
      <c r="BN101" s="12">
        <f>YEARFRAC(DATE(YEAR(A101),1,1),A101,3)</f>
        <v>0.47671232876712327</v>
      </c>
    </row>
    <row r="102" spans="1:66" x14ac:dyDescent="0.25">
      <c r="A102" s="1">
        <v>41450</v>
      </c>
      <c r="B102">
        <v>1890</v>
      </c>
      <c r="C102">
        <v>17</v>
      </c>
      <c r="D102" s="2">
        <v>41426</v>
      </c>
      <c r="E102">
        <v>1</v>
      </c>
      <c r="F102">
        <v>0</v>
      </c>
      <c r="G102" s="1">
        <v>41449</v>
      </c>
      <c r="H102" s="1">
        <v>41451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s="1">
        <v>41442</v>
      </c>
      <c r="AF102" s="1">
        <v>41428</v>
      </c>
      <c r="AG102" s="1">
        <v>41430</v>
      </c>
      <c r="AH102" s="1">
        <v>41432</v>
      </c>
      <c r="AI102" s="1">
        <v>41430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7539.15</v>
      </c>
      <c r="AP102">
        <v>20</v>
      </c>
      <c r="AQ102">
        <v>30</v>
      </c>
      <c r="AR102">
        <v>150783</v>
      </c>
      <c r="AS102">
        <v>0.25069139093929599</v>
      </c>
      <c r="AT102">
        <v>0.66666666666666596</v>
      </c>
      <c r="AU102">
        <v>3</v>
      </c>
      <c r="AV102">
        <v>0.24668427249470401</v>
      </c>
      <c r="AW102">
        <v>4.0071184445924397E-3</v>
      </c>
      <c r="AX102">
        <v>7661.6153145335702</v>
      </c>
      <c r="AY102">
        <v>25</v>
      </c>
      <c r="AZ102">
        <v>6</v>
      </c>
      <c r="BA102">
        <v>2013</v>
      </c>
      <c r="BB102">
        <v>17.037329577190299</v>
      </c>
      <c r="BC102">
        <v>17.7116783722302</v>
      </c>
      <c r="BD102">
        <v>0.67434879503996803</v>
      </c>
      <c r="BE102">
        <v>133531</v>
      </c>
      <c r="BF102">
        <v>156751.09106156099</v>
      </c>
      <c r="BG102">
        <v>-3.8073681153631599E-2</v>
      </c>
      <c r="BH102">
        <v>19.2457584643549</v>
      </c>
      <c r="BI102">
        <v>1.0391900135836101</v>
      </c>
      <c r="BK102">
        <f>AS102-BI102*AV102</f>
        <v>-5.6604415453384571E-3</v>
      </c>
      <c r="BL102">
        <f>BK102*AO102</f>
        <v>-42.67491787653843</v>
      </c>
      <c r="BM102">
        <f t="shared" si="1"/>
        <v>50.177698537371143</v>
      </c>
      <c r="BN102" s="12">
        <f>YEARFRAC(DATE(YEAR(A102),1,1),A102,3)</f>
        <v>0.47945205479452052</v>
      </c>
    </row>
    <row r="103" spans="1:66" x14ac:dyDescent="0.25">
      <c r="A103" s="1">
        <v>41451</v>
      </c>
      <c r="B103">
        <v>7117</v>
      </c>
      <c r="C103">
        <v>18</v>
      </c>
      <c r="D103" s="2">
        <v>41426</v>
      </c>
      <c r="E103">
        <v>2</v>
      </c>
      <c r="F103">
        <v>1</v>
      </c>
      <c r="G103" s="1">
        <v>41450</v>
      </c>
      <c r="H103" s="1">
        <v>41452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s="1">
        <v>41442</v>
      </c>
      <c r="AF103" s="1">
        <v>41428</v>
      </c>
      <c r="AG103" s="1">
        <v>41430</v>
      </c>
      <c r="AH103" s="1">
        <v>41432</v>
      </c>
      <c r="AI103" s="1">
        <v>41430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7539.15</v>
      </c>
      <c r="AP103">
        <v>20</v>
      </c>
      <c r="AQ103">
        <v>30</v>
      </c>
      <c r="AR103">
        <v>150783</v>
      </c>
      <c r="AS103">
        <v>0.94400562397617704</v>
      </c>
      <c r="AT103">
        <v>0.66666666666666596</v>
      </c>
      <c r="AU103">
        <v>2</v>
      </c>
      <c r="AV103">
        <v>0.89592507823294898</v>
      </c>
      <c r="AW103">
        <v>4.8080545743228398E-2</v>
      </c>
      <c r="AX103">
        <v>7943.7445975248202</v>
      </c>
      <c r="AY103">
        <v>26</v>
      </c>
      <c r="AZ103">
        <v>6</v>
      </c>
      <c r="BA103">
        <v>2013</v>
      </c>
      <c r="BB103">
        <v>17.933254655423202</v>
      </c>
      <c r="BC103">
        <v>18.655683996206399</v>
      </c>
      <c r="BD103">
        <v>0.72242934078319698</v>
      </c>
      <c r="BE103">
        <v>140648</v>
      </c>
      <c r="BF103">
        <v>156857.19374699899</v>
      </c>
      <c r="BG103">
        <v>-3.8724355586753002E-2</v>
      </c>
      <c r="BH103">
        <v>19.2457584643549</v>
      </c>
      <c r="BI103">
        <v>1.0391900135836101</v>
      </c>
      <c r="BK103">
        <f>AS103-BI103*AV103</f>
        <v>1.2969229757381906E-2</v>
      </c>
      <c r="BL103">
        <f>BK103*AO103</f>
        <v>97.776968525365788</v>
      </c>
      <c r="BM103">
        <f t="shared" si="1"/>
        <v>147.95466706273692</v>
      </c>
      <c r="BN103" s="12">
        <f>YEARFRAC(DATE(YEAR(A103),1,1),A103,3)</f>
        <v>0.48219178082191783</v>
      </c>
    </row>
    <row r="104" spans="1:66" x14ac:dyDescent="0.25">
      <c r="A104" s="1">
        <v>41452</v>
      </c>
      <c r="B104">
        <v>2445</v>
      </c>
      <c r="C104">
        <v>19</v>
      </c>
      <c r="D104" s="2">
        <v>41426</v>
      </c>
      <c r="E104">
        <v>3</v>
      </c>
      <c r="F104">
        <v>2</v>
      </c>
      <c r="G104" s="1">
        <v>41451</v>
      </c>
      <c r="H104" s="1">
        <v>41453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s="1">
        <v>41442</v>
      </c>
      <c r="AF104" s="1">
        <v>41428</v>
      </c>
      <c r="AG104" s="1">
        <v>41430</v>
      </c>
      <c r="AH104" s="1">
        <v>41432</v>
      </c>
      <c r="AI104" s="1">
        <v>41430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7539.15</v>
      </c>
      <c r="AP104">
        <v>20</v>
      </c>
      <c r="AQ104">
        <v>30</v>
      </c>
      <c r="AR104">
        <v>150783</v>
      </c>
      <c r="AS104">
        <v>0.32430711685004199</v>
      </c>
      <c r="AT104">
        <v>0.66666666666666596</v>
      </c>
      <c r="AU104">
        <v>1</v>
      </c>
      <c r="AV104">
        <v>0.29224244902374402</v>
      </c>
      <c r="AW104">
        <v>3.2064667826298202E-2</v>
      </c>
      <c r="AX104">
        <v>8366.3410574599493</v>
      </c>
      <c r="AY104">
        <v>27</v>
      </c>
      <c r="AZ104">
        <v>6</v>
      </c>
      <c r="BA104">
        <v>2013</v>
      </c>
      <c r="BB104">
        <v>18.225497104447001</v>
      </c>
      <c r="BC104">
        <v>18.979991113056499</v>
      </c>
      <c r="BD104">
        <v>0.754494008609498</v>
      </c>
      <c r="BE104">
        <v>143093</v>
      </c>
      <c r="BF104">
        <v>157025.07227096101</v>
      </c>
      <c r="BG104">
        <v>-3.9752073861113298E-2</v>
      </c>
      <c r="BH104">
        <v>19.2457584643549</v>
      </c>
      <c r="BI104">
        <v>1.0391900135836101</v>
      </c>
      <c r="BK104">
        <f>AS104-BI104*AV104</f>
        <v>2.0611682279349952E-2</v>
      </c>
      <c r="BL104">
        <f>BK104*AO104</f>
        <v>155.39456445636119</v>
      </c>
      <c r="BM104">
        <f t="shared" si="1"/>
        <v>303.34923151909811</v>
      </c>
      <c r="BN104" s="12">
        <f>YEARFRAC(DATE(YEAR(A104),1,1),A104,3)</f>
        <v>0.48493150684931507</v>
      </c>
    </row>
    <row r="105" spans="1:66" x14ac:dyDescent="0.25">
      <c r="A105" s="1">
        <v>41453</v>
      </c>
      <c r="B105">
        <v>7690</v>
      </c>
      <c r="C105">
        <v>20</v>
      </c>
      <c r="D105" s="2">
        <v>41426</v>
      </c>
      <c r="E105">
        <v>4</v>
      </c>
      <c r="F105">
        <v>3</v>
      </c>
      <c r="G105" s="1">
        <v>41452</v>
      </c>
      <c r="H105" s="1">
        <v>41456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s="1">
        <v>41442</v>
      </c>
      <c r="AF105" s="1">
        <v>41428</v>
      </c>
      <c r="AG105" s="1">
        <v>41430</v>
      </c>
      <c r="AH105" s="1">
        <v>41432</v>
      </c>
      <c r="AI105" s="1">
        <v>41430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7539.15</v>
      </c>
      <c r="AP105">
        <v>20</v>
      </c>
      <c r="AQ105">
        <v>30</v>
      </c>
      <c r="AR105">
        <v>150783</v>
      </c>
      <c r="AS105">
        <v>1.02000888694348</v>
      </c>
      <c r="AT105">
        <v>0.66666666666666596</v>
      </c>
      <c r="AU105">
        <v>0</v>
      </c>
      <c r="AV105">
        <v>1.02026135990789</v>
      </c>
      <c r="AW105" s="3">
        <v>-2.5247296440843099E-4</v>
      </c>
      <c r="AX105">
        <v>7537.2843686780398</v>
      </c>
      <c r="AY105">
        <v>28</v>
      </c>
      <c r="AZ105">
        <v>6</v>
      </c>
      <c r="BA105">
        <v>2013</v>
      </c>
      <c r="BB105">
        <v>19.2457584643549</v>
      </c>
      <c r="BC105">
        <v>20</v>
      </c>
      <c r="BD105">
        <v>0.754241535645086</v>
      </c>
      <c r="BE105">
        <v>150783</v>
      </c>
      <c r="BF105">
        <v>156692.187818178</v>
      </c>
      <c r="BG105">
        <v>-3.77120767822543E-2</v>
      </c>
      <c r="BH105">
        <v>19.2457584643549</v>
      </c>
      <c r="BI105">
        <v>1.0391900135836101</v>
      </c>
      <c r="BK105">
        <f>AS105-BI105*AV105</f>
        <v>-4.0236529518032693E-2</v>
      </c>
      <c r="BL105">
        <f>BK105*AO105</f>
        <v>-303.34923151587617</v>
      </c>
      <c r="BM105">
        <f t="shared" si="1"/>
        <v>3.2219418244494591E-9</v>
      </c>
      <c r="BN105" s="12">
        <f>YEARFRAC(DATE(YEAR(A105),1,1),A105,3)</f>
        <v>0.48767123287671232</v>
      </c>
    </row>
    <row r="106" spans="1:66" x14ac:dyDescent="0.25">
      <c r="A106" s="1">
        <v>41456</v>
      </c>
      <c r="B106">
        <v>24959</v>
      </c>
      <c r="C106">
        <v>1</v>
      </c>
      <c r="D106" s="2">
        <v>41456</v>
      </c>
      <c r="E106">
        <v>0</v>
      </c>
      <c r="F106">
        <v>4</v>
      </c>
      <c r="G106" s="1">
        <v>41453</v>
      </c>
      <c r="H106" s="1">
        <v>41457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s="1">
        <v>41470</v>
      </c>
      <c r="AF106" s="1">
        <v>41456</v>
      </c>
      <c r="AG106" s="1">
        <v>41458</v>
      </c>
      <c r="AH106" s="1">
        <v>41460</v>
      </c>
      <c r="AI106" s="1">
        <v>41458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7509.7727272727197</v>
      </c>
      <c r="AP106">
        <v>22</v>
      </c>
      <c r="AQ106">
        <v>31</v>
      </c>
      <c r="AR106">
        <v>165215</v>
      </c>
      <c r="AS106">
        <v>3.3235359985473401</v>
      </c>
      <c r="AT106">
        <v>0.70967741935483797</v>
      </c>
      <c r="AU106">
        <v>21</v>
      </c>
      <c r="AV106">
        <v>3.3325887793481401</v>
      </c>
      <c r="AW106">
        <v>-9.0527808007963805E-3</v>
      </c>
      <c r="AX106">
        <v>7489.3728727256803</v>
      </c>
      <c r="AY106">
        <v>1</v>
      </c>
      <c r="AZ106">
        <v>7</v>
      </c>
      <c r="BA106">
        <v>2013</v>
      </c>
      <c r="BB106">
        <v>3.3325887793481401</v>
      </c>
      <c r="BC106">
        <v>3.3235359985473401</v>
      </c>
      <c r="BD106">
        <v>-9.0527808007965192E-3</v>
      </c>
      <c r="BE106">
        <v>24959</v>
      </c>
      <c r="BF106">
        <v>164766.20319996501</v>
      </c>
      <c r="BG106">
        <v>2.7238401524021199E-3</v>
      </c>
      <c r="BH106">
        <v>22.664759823469002</v>
      </c>
      <c r="BI106">
        <v>0.97066989332131803</v>
      </c>
      <c r="BK106">
        <f>AS106-BI106*AV106</f>
        <v>8.8692403613659376E-2</v>
      </c>
      <c r="BL106">
        <f>BK106*AO106</f>
        <v>666.05979377412359</v>
      </c>
      <c r="BM106">
        <f t="shared" si="1"/>
        <v>666.05979377734548</v>
      </c>
      <c r="BN106" s="12">
        <f>YEARFRAC(DATE(YEAR(A106),1,1),A106,3)</f>
        <v>0.49589041095890413</v>
      </c>
    </row>
    <row r="107" spans="1:66" x14ac:dyDescent="0.25">
      <c r="A107" s="1">
        <v>41457</v>
      </c>
      <c r="B107">
        <v>4846</v>
      </c>
      <c r="C107">
        <v>2</v>
      </c>
      <c r="D107" s="2">
        <v>41456</v>
      </c>
      <c r="E107">
        <v>1</v>
      </c>
      <c r="F107">
        <v>0</v>
      </c>
      <c r="G107" s="1">
        <v>41456</v>
      </c>
      <c r="H107" s="1">
        <v>41458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s="1">
        <v>41470</v>
      </c>
      <c r="AF107" s="1">
        <v>41456</v>
      </c>
      <c r="AG107" s="1">
        <v>41458</v>
      </c>
      <c r="AH107" s="1">
        <v>41460</v>
      </c>
      <c r="AI107" s="1">
        <v>41458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7509.7727272727197</v>
      </c>
      <c r="AP107">
        <v>22</v>
      </c>
      <c r="AQ107">
        <v>31</v>
      </c>
      <c r="AR107">
        <v>165215</v>
      </c>
      <c r="AS107">
        <v>0.64529249765457097</v>
      </c>
      <c r="AT107">
        <v>0.70967741935483797</v>
      </c>
      <c r="AU107">
        <v>20</v>
      </c>
      <c r="AV107">
        <v>0.58838145354402405</v>
      </c>
      <c r="AW107">
        <v>5.6911044110546503E-2</v>
      </c>
      <c r="AX107">
        <v>8236.1535544855597</v>
      </c>
      <c r="AY107">
        <v>2</v>
      </c>
      <c r="AZ107">
        <v>7</v>
      </c>
      <c r="BA107">
        <v>2013</v>
      </c>
      <c r="BB107">
        <v>3.9209702328921598</v>
      </c>
      <c r="BC107">
        <v>3.96882849620191</v>
      </c>
      <c r="BD107">
        <v>4.7858263309750099E-2</v>
      </c>
      <c r="BE107">
        <v>29805</v>
      </c>
      <c r="BF107">
        <v>167231.56796738401</v>
      </c>
      <c r="BG107">
        <v>-1.20585365065658E-2</v>
      </c>
      <c r="BH107">
        <v>22.664759823469002</v>
      </c>
      <c r="BI107">
        <v>0.97066989332131803</v>
      </c>
      <c r="BK107">
        <f>AS107-BI107*AV107</f>
        <v>7.4168334910751144E-2</v>
      </c>
      <c r="BL107">
        <f>BK107*AO107</f>
        <v>556.9873387399881</v>
      </c>
      <c r="BM107">
        <f t="shared" si="1"/>
        <v>1223.0471325173335</v>
      </c>
      <c r="BN107" s="12">
        <f>YEARFRAC(DATE(YEAR(A107),1,1),A107,3)</f>
        <v>0.49863013698630138</v>
      </c>
    </row>
    <row r="108" spans="1:66" x14ac:dyDescent="0.25">
      <c r="A108" s="1">
        <v>41458</v>
      </c>
      <c r="B108">
        <v>9190</v>
      </c>
      <c r="C108">
        <v>3</v>
      </c>
      <c r="D108" s="2">
        <v>41456</v>
      </c>
      <c r="E108">
        <v>2</v>
      </c>
      <c r="F108">
        <v>1</v>
      </c>
      <c r="G108" s="1">
        <v>41457</v>
      </c>
      <c r="H108" s="1">
        <v>41460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s="1">
        <v>41470</v>
      </c>
      <c r="AF108" s="1">
        <v>41456</v>
      </c>
      <c r="AG108" s="1">
        <v>41458</v>
      </c>
      <c r="AH108" s="1">
        <v>41460</v>
      </c>
      <c r="AI108" s="1">
        <v>41458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7509.7727272727197</v>
      </c>
      <c r="AP108">
        <v>22</v>
      </c>
      <c r="AQ108">
        <v>31</v>
      </c>
      <c r="AR108">
        <v>165215</v>
      </c>
      <c r="AS108">
        <v>1.22373876464001</v>
      </c>
      <c r="AT108">
        <v>0.70967741935483797</v>
      </c>
      <c r="AU108">
        <v>19</v>
      </c>
      <c r="AV108">
        <v>1.13128873363186</v>
      </c>
      <c r="AW108">
        <v>9.2450031008154104E-2</v>
      </c>
      <c r="AX108">
        <v>8123.4787608081697</v>
      </c>
      <c r="AY108">
        <v>3</v>
      </c>
      <c r="AZ108">
        <v>7</v>
      </c>
      <c r="BA108">
        <v>2013</v>
      </c>
      <c r="BB108">
        <v>5.0522589665240201</v>
      </c>
      <c r="BC108">
        <v>5.1925672608419298</v>
      </c>
      <c r="BD108">
        <v>0.14030829431790401</v>
      </c>
      <c r="BE108">
        <v>38995</v>
      </c>
      <c r="BF108">
        <v>169803.251512705</v>
      </c>
      <c r="BG108">
        <v>-2.7020987359373E-2</v>
      </c>
      <c r="BH108">
        <v>22.664759823469002</v>
      </c>
      <c r="BI108">
        <v>0.97066989332131803</v>
      </c>
      <c r="BK108">
        <f>AS108-BI108*AV108</f>
        <v>0.12563085024996345</v>
      </c>
      <c r="BL108">
        <f>BK108*AO108</f>
        <v>943.45913291125873</v>
      </c>
      <c r="BM108">
        <f t="shared" si="1"/>
        <v>2166.5062654285921</v>
      </c>
      <c r="BN108" s="12">
        <f>YEARFRAC(DATE(YEAR(A108),1,1),A108,3)</f>
        <v>0.50136986301369868</v>
      </c>
    </row>
    <row r="109" spans="1:66" x14ac:dyDescent="0.25">
      <c r="A109" s="1">
        <v>41460</v>
      </c>
      <c r="B109">
        <v>7184</v>
      </c>
      <c r="C109">
        <v>4</v>
      </c>
      <c r="D109" s="2">
        <v>41456</v>
      </c>
      <c r="E109">
        <v>4</v>
      </c>
      <c r="F109">
        <v>2</v>
      </c>
      <c r="G109" s="1">
        <v>41458</v>
      </c>
      <c r="H109" s="1">
        <v>41463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s="1">
        <v>41470</v>
      </c>
      <c r="AF109" s="1">
        <v>41456</v>
      </c>
      <c r="AG109" s="1">
        <v>41458</v>
      </c>
      <c r="AH109" s="1">
        <v>41460</v>
      </c>
      <c r="AI109" s="1">
        <v>41458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7509.7727272727197</v>
      </c>
      <c r="AP109">
        <v>22</v>
      </c>
      <c r="AQ109">
        <v>31</v>
      </c>
      <c r="AR109">
        <v>165215</v>
      </c>
      <c r="AS109">
        <v>0.95662016160760199</v>
      </c>
      <c r="AT109">
        <v>0.70967741935483797</v>
      </c>
      <c r="AU109">
        <v>18</v>
      </c>
      <c r="AV109">
        <v>1.03110824539273</v>
      </c>
      <c r="AW109">
        <v>-7.4488083785130499E-2</v>
      </c>
      <c r="AX109">
        <v>6967.2607430888302</v>
      </c>
      <c r="AY109">
        <v>5</v>
      </c>
      <c r="AZ109">
        <v>7</v>
      </c>
      <c r="BA109">
        <v>2013</v>
      </c>
      <c r="BB109">
        <v>6.0833672119167597</v>
      </c>
      <c r="BC109">
        <v>6.14918742244953</v>
      </c>
      <c r="BD109">
        <v>6.5820210532773801E-2</v>
      </c>
      <c r="BE109">
        <v>46179</v>
      </c>
      <c r="BF109">
        <v>167002.576798236</v>
      </c>
      <c r="BG109">
        <v>-1.07038875238174E-2</v>
      </c>
      <c r="BH109">
        <v>22.664759823469002</v>
      </c>
      <c r="BI109">
        <v>0.97066989332131803</v>
      </c>
      <c r="BK109">
        <f>AS109-BI109*AV109</f>
        <v>-4.424556895049081E-2</v>
      </c>
      <c r="BL109">
        <f>BK109*AO109</f>
        <v>-332.27416700706056</v>
      </c>
      <c r="BM109">
        <f t="shared" si="1"/>
        <v>1834.2320984215316</v>
      </c>
      <c r="BN109" s="12">
        <f>YEARFRAC(DATE(YEAR(A109),1,1),A109,3)</f>
        <v>0.50684931506849318</v>
      </c>
    </row>
    <row r="110" spans="1:66" x14ac:dyDescent="0.25">
      <c r="A110" s="1">
        <v>41463</v>
      </c>
      <c r="B110">
        <v>12586</v>
      </c>
      <c r="C110">
        <v>5</v>
      </c>
      <c r="D110" s="2">
        <v>41456</v>
      </c>
      <c r="E110">
        <v>0</v>
      </c>
      <c r="F110">
        <v>4</v>
      </c>
      <c r="G110" s="1">
        <v>41460</v>
      </c>
      <c r="H110" s="1">
        <v>41464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s="1">
        <v>41470</v>
      </c>
      <c r="AF110" s="1">
        <v>41456</v>
      </c>
      <c r="AG110" s="1">
        <v>41458</v>
      </c>
      <c r="AH110" s="1">
        <v>41460</v>
      </c>
      <c r="AI110" s="1">
        <v>41458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7509.7727272727197</v>
      </c>
      <c r="AP110">
        <v>22</v>
      </c>
      <c r="AQ110">
        <v>31</v>
      </c>
      <c r="AR110">
        <v>165215</v>
      </c>
      <c r="AS110">
        <v>1.6759495203220001</v>
      </c>
      <c r="AT110">
        <v>0.70967741935483797</v>
      </c>
      <c r="AU110">
        <v>17</v>
      </c>
      <c r="AV110">
        <v>1.54136180136712</v>
      </c>
      <c r="AW110">
        <v>0.13458771895487401</v>
      </c>
      <c r="AX110">
        <v>8165.5066246203096</v>
      </c>
      <c r="AY110">
        <v>8</v>
      </c>
      <c r="AZ110">
        <v>7</v>
      </c>
      <c r="BA110">
        <v>2013</v>
      </c>
      <c r="BB110">
        <v>7.6247290132838899</v>
      </c>
      <c r="BC110">
        <v>7.8251369427715396</v>
      </c>
      <c r="BD110">
        <v>0.20040792948764799</v>
      </c>
      <c r="BE110">
        <v>58765</v>
      </c>
      <c r="BF110">
        <v>169557.50135481701</v>
      </c>
      <c r="BG110">
        <v>-2.5610788789169298E-2</v>
      </c>
      <c r="BH110">
        <v>22.664759823469002</v>
      </c>
      <c r="BI110">
        <v>0.97066989332131803</v>
      </c>
      <c r="BK110">
        <f>AS110-BI110*AV110</f>
        <v>0.17979602501942304</v>
      </c>
      <c r="BL110">
        <f>BK110*AO110</f>
        <v>1350.2272851629068</v>
      </c>
      <c r="BM110">
        <f t="shared" si="1"/>
        <v>3184.4593835844385</v>
      </c>
      <c r="BN110" s="12">
        <f>YEARFRAC(DATE(YEAR(A110),1,1),A110,3)</f>
        <v>0.51506849315068493</v>
      </c>
    </row>
    <row r="111" spans="1:66" x14ac:dyDescent="0.25">
      <c r="A111" s="1">
        <v>41464</v>
      </c>
      <c r="B111">
        <v>1611</v>
      </c>
      <c r="C111">
        <v>6</v>
      </c>
      <c r="D111" s="2">
        <v>41456</v>
      </c>
      <c r="E111">
        <v>1</v>
      </c>
      <c r="F111">
        <v>0</v>
      </c>
      <c r="G111" s="1">
        <v>41463</v>
      </c>
      <c r="H111" s="1">
        <v>41465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s="1">
        <v>41470</v>
      </c>
      <c r="AF111" s="1">
        <v>41456</v>
      </c>
      <c r="AG111" s="1">
        <v>41458</v>
      </c>
      <c r="AH111" s="1">
        <v>41460</v>
      </c>
      <c r="AI111" s="1">
        <v>41458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7509.7727272727197</v>
      </c>
      <c r="AP111">
        <v>22</v>
      </c>
      <c r="AQ111">
        <v>31</v>
      </c>
      <c r="AR111">
        <v>165215</v>
      </c>
      <c r="AS111">
        <v>0.21452047332263999</v>
      </c>
      <c r="AT111">
        <v>0.70967741935483797</v>
      </c>
      <c r="AU111">
        <v>16</v>
      </c>
      <c r="AV111">
        <v>0.28695706497064899</v>
      </c>
      <c r="AW111">
        <v>-7.2436591648009405E-2</v>
      </c>
      <c r="AX111">
        <v>5614.0802811904096</v>
      </c>
      <c r="AY111">
        <v>9</v>
      </c>
      <c r="AZ111">
        <v>7</v>
      </c>
      <c r="BA111">
        <v>2013</v>
      </c>
      <c r="BB111">
        <v>7.9116860782545402</v>
      </c>
      <c r="BC111">
        <v>8.0396574160941796</v>
      </c>
      <c r="BD111">
        <v>0.12797133783963999</v>
      </c>
      <c r="BE111">
        <v>60376</v>
      </c>
      <c r="BF111">
        <v>167887.348772695</v>
      </c>
      <c r="BG111">
        <v>-1.5917511308810198E-2</v>
      </c>
      <c r="BH111">
        <v>22.664759823469002</v>
      </c>
      <c r="BI111">
        <v>0.97066989332131803</v>
      </c>
      <c r="BK111">
        <f>AS111-BI111*AV111</f>
        <v>-6.4020110320218399E-2</v>
      </c>
      <c r="BL111">
        <f>BK111*AO111</f>
        <v>-480.77647847976692</v>
      </c>
      <c r="BM111">
        <f t="shared" si="1"/>
        <v>2703.6829051046716</v>
      </c>
      <c r="BN111" s="12">
        <f>YEARFRAC(DATE(YEAR(A111),1,1),A111,3)</f>
        <v>0.51780821917808217</v>
      </c>
    </row>
    <row r="112" spans="1:66" x14ac:dyDescent="0.25">
      <c r="A112" s="1">
        <v>41465</v>
      </c>
      <c r="B112">
        <v>6815</v>
      </c>
      <c r="C112">
        <v>7</v>
      </c>
      <c r="D112" s="2">
        <v>41456</v>
      </c>
      <c r="E112">
        <v>2</v>
      </c>
      <c r="F112">
        <v>1</v>
      </c>
      <c r="G112" s="1">
        <v>41464</v>
      </c>
      <c r="H112" s="1">
        <v>41466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s="1">
        <v>41470</v>
      </c>
      <c r="AF112" s="1">
        <v>41456</v>
      </c>
      <c r="AG112" s="1">
        <v>41458</v>
      </c>
      <c r="AH112" s="1">
        <v>41460</v>
      </c>
      <c r="AI112" s="1">
        <v>41458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7509.7727272727197</v>
      </c>
      <c r="AP112">
        <v>22</v>
      </c>
      <c r="AQ112">
        <v>31</v>
      </c>
      <c r="AR112">
        <v>165215</v>
      </c>
      <c r="AS112">
        <v>0.907484187271131</v>
      </c>
      <c r="AT112">
        <v>0.70967741935483797</v>
      </c>
      <c r="AU112">
        <v>15</v>
      </c>
      <c r="AV112">
        <v>0.93619787070889404</v>
      </c>
      <c r="AW112">
        <v>-2.8713683437762798E-2</v>
      </c>
      <c r="AX112">
        <v>7279.4440291128203</v>
      </c>
      <c r="AY112">
        <v>10</v>
      </c>
      <c r="AZ112">
        <v>7</v>
      </c>
      <c r="BA112">
        <v>2013</v>
      </c>
      <c r="BB112">
        <v>8.84788394896343</v>
      </c>
      <c r="BC112">
        <v>8.9471416033653099</v>
      </c>
      <c r="BD112">
        <v>9.9257654401876394E-2</v>
      </c>
      <c r="BE112">
        <v>67191</v>
      </c>
      <c r="BF112">
        <v>167068.42093845201</v>
      </c>
      <c r="BG112">
        <v>-1.1093783780569799E-2</v>
      </c>
      <c r="BH112">
        <v>22.664759823469002</v>
      </c>
      <c r="BI112">
        <v>0.97066989332131803</v>
      </c>
      <c r="BK112">
        <f>AS112-BI112*AV112</f>
        <v>-1.2549000175162695E-3</v>
      </c>
      <c r="BL112">
        <f>BK112*AO112</f>
        <v>-9.4240139269977394</v>
      </c>
      <c r="BM112">
        <f t="shared" si="1"/>
        <v>2694.2588911776738</v>
      </c>
      <c r="BN112" s="12">
        <f>YEARFRAC(DATE(YEAR(A112),1,1),A112,3)</f>
        <v>0.52054794520547942</v>
      </c>
    </row>
    <row r="113" spans="1:66" x14ac:dyDescent="0.25">
      <c r="A113" s="1">
        <v>41466</v>
      </c>
      <c r="B113">
        <v>2444</v>
      </c>
      <c r="C113">
        <v>8</v>
      </c>
      <c r="D113" s="2">
        <v>41456</v>
      </c>
      <c r="E113">
        <v>3</v>
      </c>
      <c r="F113">
        <v>2</v>
      </c>
      <c r="G113" s="1">
        <v>41465</v>
      </c>
      <c r="H113" s="1">
        <v>41467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s="1">
        <v>41470</v>
      </c>
      <c r="AF113" s="1">
        <v>41456</v>
      </c>
      <c r="AG113" s="1">
        <v>41458</v>
      </c>
      <c r="AH113" s="1">
        <v>41460</v>
      </c>
      <c r="AI113" s="1">
        <v>41458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7509.7727272727197</v>
      </c>
      <c r="AP113">
        <v>22</v>
      </c>
      <c r="AQ113">
        <v>31</v>
      </c>
      <c r="AR113">
        <v>165215</v>
      </c>
      <c r="AS113">
        <v>0.32544260509033601</v>
      </c>
      <c r="AT113">
        <v>0.70967741935483797</v>
      </c>
      <c r="AU113">
        <v>14</v>
      </c>
      <c r="AV113">
        <v>0.33251524149968897</v>
      </c>
      <c r="AW113">
        <v>-7.0726364093528903E-3</v>
      </c>
      <c r="AX113">
        <v>7350.0390206993798</v>
      </c>
      <c r="AY113">
        <v>11</v>
      </c>
      <c r="AZ113">
        <v>7</v>
      </c>
      <c r="BA113">
        <v>2013</v>
      </c>
      <c r="BB113">
        <v>9.1803991904631204</v>
      </c>
      <c r="BC113">
        <v>9.2725842084556493</v>
      </c>
      <c r="BD113">
        <v>9.2185017992523599E-2</v>
      </c>
      <c r="BE113">
        <v>69635</v>
      </c>
      <c r="BF113">
        <v>166874.007133748</v>
      </c>
      <c r="BG113">
        <v>-9.9416749333437401E-3</v>
      </c>
      <c r="BH113">
        <v>22.664759823469002</v>
      </c>
      <c r="BI113">
        <v>0.97066989332131803</v>
      </c>
      <c r="BK113">
        <f>AS113-BI113*AV113</f>
        <v>2.6800710961206176E-3</v>
      </c>
      <c r="BL113">
        <f>BK113*AO113</f>
        <v>20.126724824798519</v>
      </c>
      <c r="BM113">
        <f t="shared" si="1"/>
        <v>2714.3856160024725</v>
      </c>
      <c r="BN113" s="12">
        <f>YEARFRAC(DATE(YEAR(A113),1,1),A113,3)</f>
        <v>0.52328767123287667</v>
      </c>
    </row>
    <row r="114" spans="1:66" x14ac:dyDescent="0.25">
      <c r="A114" s="1">
        <v>41467</v>
      </c>
      <c r="B114">
        <v>4864</v>
      </c>
      <c r="C114">
        <v>9</v>
      </c>
      <c r="D114" s="2">
        <v>41456</v>
      </c>
      <c r="E114">
        <v>4</v>
      </c>
      <c r="F114">
        <v>3</v>
      </c>
      <c r="G114" s="1">
        <v>41466</v>
      </c>
      <c r="H114" s="1">
        <v>41470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s="1">
        <v>41470</v>
      </c>
      <c r="AF114" s="1">
        <v>41456</v>
      </c>
      <c r="AG114" s="1">
        <v>41458</v>
      </c>
      <c r="AH114" s="1">
        <v>41460</v>
      </c>
      <c r="AI114" s="1">
        <v>41458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7509.7727272727197</v>
      </c>
      <c r="AP114">
        <v>22</v>
      </c>
      <c r="AQ114">
        <v>31</v>
      </c>
      <c r="AR114">
        <v>165215</v>
      </c>
      <c r="AS114">
        <v>0.64768937445147201</v>
      </c>
      <c r="AT114">
        <v>0.70967741935483797</v>
      </c>
      <c r="AU114">
        <v>13</v>
      </c>
      <c r="AV114">
        <v>0.849564231344486</v>
      </c>
      <c r="AW114">
        <v>-0.20187485689301399</v>
      </c>
      <c r="AX114">
        <v>5725.2881189482596</v>
      </c>
      <c r="AY114">
        <v>12</v>
      </c>
      <c r="AZ114">
        <v>7</v>
      </c>
      <c r="BA114">
        <v>2013</v>
      </c>
      <c r="BB114">
        <v>10.029963421807601</v>
      </c>
      <c r="BC114">
        <v>9.9202735829071198</v>
      </c>
      <c r="BD114">
        <v>-0.109689838900489</v>
      </c>
      <c r="BE114">
        <v>74499</v>
      </c>
      <c r="BF114">
        <v>163408.17319796499</v>
      </c>
      <c r="BG114">
        <v>1.10571384935884E-2</v>
      </c>
      <c r="BH114">
        <v>22.664759823469002</v>
      </c>
      <c r="BI114">
        <v>0.97066989332131803</v>
      </c>
      <c r="BK114">
        <f>AS114-BI114*AV114</f>
        <v>-0.17695704735728779</v>
      </c>
      <c r="BL114">
        <f>BK114*AO114</f>
        <v>-1328.907208142467</v>
      </c>
      <c r="BM114">
        <f t="shared" si="1"/>
        <v>1385.4784078600055</v>
      </c>
      <c r="BN114" s="12">
        <f>YEARFRAC(DATE(YEAR(A114),1,1),A114,3)</f>
        <v>0.52602739726027392</v>
      </c>
    </row>
    <row r="115" spans="1:66" x14ac:dyDescent="0.25">
      <c r="A115" s="1">
        <v>41470</v>
      </c>
      <c r="B115">
        <v>13932</v>
      </c>
      <c r="C115">
        <v>10</v>
      </c>
      <c r="D115" s="2">
        <v>41456</v>
      </c>
      <c r="E115">
        <v>0</v>
      </c>
      <c r="F115">
        <v>4</v>
      </c>
      <c r="G115" s="1">
        <v>41467</v>
      </c>
      <c r="H115" s="1">
        <v>41471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s="1">
        <v>41470</v>
      </c>
      <c r="AF115" s="1">
        <v>41456</v>
      </c>
      <c r="AG115" s="1">
        <v>41458</v>
      </c>
      <c r="AH115" s="1">
        <v>41460</v>
      </c>
      <c r="AI115" s="1">
        <v>41458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7509.7727272727197</v>
      </c>
      <c r="AP115">
        <v>22</v>
      </c>
      <c r="AQ115">
        <v>31</v>
      </c>
      <c r="AR115">
        <v>165215</v>
      </c>
      <c r="AS115">
        <v>1.8551826408013801</v>
      </c>
      <c r="AT115">
        <v>0.70967741935483797</v>
      </c>
      <c r="AU115">
        <v>12</v>
      </c>
      <c r="AV115">
        <v>2.0119188601892302</v>
      </c>
      <c r="AW115">
        <v>-0.15673621938785001</v>
      </c>
      <c r="AX115">
        <v>6924.7325405009697</v>
      </c>
      <c r="AY115">
        <v>15</v>
      </c>
      <c r="AZ115">
        <v>7</v>
      </c>
      <c r="BA115">
        <v>2013</v>
      </c>
      <c r="BB115">
        <v>12.0418822819968</v>
      </c>
      <c r="BC115">
        <v>11.775456223708501</v>
      </c>
      <c r="BD115">
        <v>-0.26642605828834198</v>
      </c>
      <c r="BE115">
        <v>88431</v>
      </c>
      <c r="BF115">
        <v>161559.62618141301</v>
      </c>
      <c r="BG115">
        <v>2.2625540210656499E-2</v>
      </c>
      <c r="BH115">
        <v>22.664759823469002</v>
      </c>
      <c r="BI115">
        <v>0.97066989332131803</v>
      </c>
      <c r="BK115">
        <f>AS115-BI115*AV115</f>
        <v>-9.7726424589647642E-2</v>
      </c>
      <c r="BL115">
        <f>BK115*AO115</f>
        <v>-733.90323811720998</v>
      </c>
      <c r="BM115">
        <f t="shared" si="1"/>
        <v>651.57516974279554</v>
      </c>
      <c r="BN115" s="12">
        <f>YEARFRAC(DATE(YEAR(A115),1,1),A115,3)</f>
        <v>0.53424657534246578</v>
      </c>
    </row>
    <row r="116" spans="1:66" x14ac:dyDescent="0.25">
      <c r="A116" s="1">
        <v>41471</v>
      </c>
      <c r="B116">
        <v>9063</v>
      </c>
      <c r="C116">
        <v>11</v>
      </c>
      <c r="D116" s="2">
        <v>41456</v>
      </c>
      <c r="E116">
        <v>1</v>
      </c>
      <c r="F116">
        <v>0</v>
      </c>
      <c r="G116" s="1">
        <v>41470</v>
      </c>
      <c r="H116" s="1">
        <v>41472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s="1">
        <v>41470</v>
      </c>
      <c r="AF116" s="1">
        <v>41456</v>
      </c>
      <c r="AG116" s="1">
        <v>41458</v>
      </c>
      <c r="AH116" s="1">
        <v>41460</v>
      </c>
      <c r="AI116" s="1">
        <v>41458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7509.7727272727197</v>
      </c>
      <c r="AP116">
        <v>22</v>
      </c>
      <c r="AQ116">
        <v>31</v>
      </c>
      <c r="AR116">
        <v>165215</v>
      </c>
      <c r="AS116">
        <v>1.20682746723965</v>
      </c>
      <c r="AT116">
        <v>0.70967741935483797</v>
      </c>
      <c r="AU116">
        <v>11</v>
      </c>
      <c r="AV116">
        <v>1.19905874902417</v>
      </c>
      <c r="AW116">
        <v>7.7687182154792603E-3</v>
      </c>
      <c r="AX116">
        <v>7558.4286486176497</v>
      </c>
      <c r="AY116">
        <v>16</v>
      </c>
      <c r="AZ116">
        <v>7</v>
      </c>
      <c r="BA116">
        <v>2013</v>
      </c>
      <c r="BB116">
        <v>13.240941031021</v>
      </c>
      <c r="BC116">
        <v>12.982283690948099</v>
      </c>
      <c r="BD116">
        <v>-0.25865734007286101</v>
      </c>
      <c r="BE116">
        <v>97494</v>
      </c>
      <c r="BF116">
        <v>161987.58041252301</v>
      </c>
      <c r="BG116">
        <v>1.9923870578580201E-2</v>
      </c>
      <c r="BH116">
        <v>22.664759823469002</v>
      </c>
      <c r="BI116">
        <v>0.97066989332131803</v>
      </c>
      <c r="BK116">
        <f>AS116-BI116*AV116</f>
        <v>4.2937239238365787E-2</v>
      </c>
      <c r="BL116">
        <f>BK116*AO116</f>
        <v>322.44890821666348</v>
      </c>
      <c r="BM116">
        <f t="shared" si="1"/>
        <v>974.02407795945896</v>
      </c>
      <c r="BN116" s="12">
        <f>YEARFRAC(DATE(YEAR(A116),1,1),A116,3)</f>
        <v>0.53698630136986303</v>
      </c>
    </row>
    <row r="117" spans="1:66" x14ac:dyDescent="0.25">
      <c r="A117" s="1">
        <v>41472</v>
      </c>
      <c r="B117">
        <v>6568</v>
      </c>
      <c r="C117">
        <v>12</v>
      </c>
      <c r="D117" s="2">
        <v>41456</v>
      </c>
      <c r="E117">
        <v>2</v>
      </c>
      <c r="F117">
        <v>1</v>
      </c>
      <c r="G117" s="1">
        <v>41471</v>
      </c>
      <c r="H117" s="1">
        <v>41473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 s="1">
        <v>41470</v>
      </c>
      <c r="AF117" s="1">
        <v>41456</v>
      </c>
      <c r="AG117" s="1">
        <v>41458</v>
      </c>
      <c r="AH117" s="1">
        <v>41460</v>
      </c>
      <c r="AI117" s="1">
        <v>41458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7509.7727272727197</v>
      </c>
      <c r="AP117">
        <v>22</v>
      </c>
      <c r="AQ117">
        <v>31</v>
      </c>
      <c r="AR117">
        <v>165215</v>
      </c>
      <c r="AS117">
        <v>0.87459371122476703</v>
      </c>
      <c r="AT117">
        <v>0.70967741935483797</v>
      </c>
      <c r="AU117">
        <v>10</v>
      </c>
      <c r="AV117">
        <v>1.04768477658855</v>
      </c>
      <c r="AW117">
        <v>-0.17309106536379101</v>
      </c>
      <c r="AX117">
        <v>6269.0612164725098</v>
      </c>
      <c r="AY117">
        <v>17</v>
      </c>
      <c r="AZ117">
        <v>7</v>
      </c>
      <c r="BA117">
        <v>2013</v>
      </c>
      <c r="BB117">
        <v>14.288625807609501</v>
      </c>
      <c r="BC117">
        <v>13.8568774021729</v>
      </c>
      <c r="BD117">
        <v>-0.43174840543665299</v>
      </c>
      <c r="BE117">
        <v>104062</v>
      </c>
      <c r="BF117">
        <v>160222.82554147099</v>
      </c>
      <c r="BG117">
        <v>3.1157698297089101E-2</v>
      </c>
      <c r="BH117">
        <v>22.664759823469002</v>
      </c>
      <c r="BI117">
        <v>0.97066989332131803</v>
      </c>
      <c r="BK117">
        <f>AS117-BI117*AV117</f>
        <v>-0.14236235910080963</v>
      </c>
      <c r="BL117">
        <f>BK117*AO117</f>
        <v>-1069.1089617654654</v>
      </c>
      <c r="BM117">
        <f t="shared" si="1"/>
        <v>-95.084883806006474</v>
      </c>
      <c r="BN117" s="12">
        <f>YEARFRAC(DATE(YEAR(A117),1,1),A117,3)</f>
        <v>0.53972602739726028</v>
      </c>
    </row>
    <row r="118" spans="1:66" x14ac:dyDescent="0.25">
      <c r="A118" s="1">
        <v>41473</v>
      </c>
      <c r="B118">
        <v>2558</v>
      </c>
      <c r="C118">
        <v>13</v>
      </c>
      <c r="D118" s="2">
        <v>41456</v>
      </c>
      <c r="E118">
        <v>3</v>
      </c>
      <c r="F118">
        <v>2</v>
      </c>
      <c r="G118" s="1">
        <v>41472</v>
      </c>
      <c r="H118" s="1">
        <v>41474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s="1">
        <v>41470</v>
      </c>
      <c r="AF118" s="1">
        <v>41456</v>
      </c>
      <c r="AG118" s="1">
        <v>41458</v>
      </c>
      <c r="AH118" s="1">
        <v>41460</v>
      </c>
      <c r="AI118" s="1">
        <v>41458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7509.7727272727197</v>
      </c>
      <c r="AP118">
        <v>22</v>
      </c>
      <c r="AQ118">
        <v>31</v>
      </c>
      <c r="AR118">
        <v>165215</v>
      </c>
      <c r="AS118">
        <v>0.34062282480404299</v>
      </c>
      <c r="AT118">
        <v>0.70967741935483797</v>
      </c>
      <c r="AU118">
        <v>9</v>
      </c>
      <c r="AV118">
        <v>0.33251524149968897</v>
      </c>
      <c r="AW118">
        <v>8.1075833043535092E-3</v>
      </c>
      <c r="AX118">
        <v>7692.8804480151503</v>
      </c>
      <c r="AY118">
        <v>18</v>
      </c>
      <c r="AZ118">
        <v>7</v>
      </c>
      <c r="BA118">
        <v>2013</v>
      </c>
      <c r="BB118">
        <v>14.6211410491092</v>
      </c>
      <c r="BC118">
        <v>14.197500226976899</v>
      </c>
      <c r="BD118">
        <v>-0.42364082213229798</v>
      </c>
      <c r="BE118">
        <v>106620</v>
      </c>
      <c r="BF118">
        <v>160427.971532556</v>
      </c>
      <c r="BG118">
        <v>2.9839113601655799E-2</v>
      </c>
      <c r="BH118">
        <v>22.664759823469002</v>
      </c>
      <c r="BI118">
        <v>0.97066989332131803</v>
      </c>
      <c r="BK118">
        <f>AS118-BI118*AV118</f>
        <v>1.7860290809827595E-2</v>
      </c>
      <c r="BL118">
        <f>BK118*AO118</f>
        <v>134.12672482480286</v>
      </c>
      <c r="BM118">
        <f t="shared" si="1"/>
        <v>39.04184101879639</v>
      </c>
      <c r="BN118" s="12">
        <f>YEARFRAC(DATE(YEAR(A118),1,1),A118,3)</f>
        <v>0.54246575342465753</v>
      </c>
    </row>
    <row r="119" spans="1:66" x14ac:dyDescent="0.25">
      <c r="A119" s="1">
        <v>41474</v>
      </c>
      <c r="B119">
        <v>8297</v>
      </c>
      <c r="C119">
        <v>14</v>
      </c>
      <c r="D119" s="2">
        <v>41456</v>
      </c>
      <c r="E119">
        <v>4</v>
      </c>
      <c r="F119">
        <v>3</v>
      </c>
      <c r="G119" s="1">
        <v>41473</v>
      </c>
      <c r="H119" s="1">
        <v>41477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s="1">
        <v>41470</v>
      </c>
      <c r="AF119" s="1">
        <v>41456</v>
      </c>
      <c r="AG119" s="1">
        <v>41458</v>
      </c>
      <c r="AH119" s="1">
        <v>41460</v>
      </c>
      <c r="AI119" s="1">
        <v>41458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7509.7727272727197</v>
      </c>
      <c r="AP119">
        <v>22</v>
      </c>
      <c r="AQ119">
        <v>31</v>
      </c>
      <c r="AR119">
        <v>165215</v>
      </c>
      <c r="AS119">
        <v>1.1048270435493099</v>
      </c>
      <c r="AT119">
        <v>0.70967741935483797</v>
      </c>
      <c r="AU119">
        <v>8</v>
      </c>
      <c r="AV119">
        <v>0.849564231344486</v>
      </c>
      <c r="AW119">
        <v>0.25526281220482799</v>
      </c>
      <c r="AX119">
        <v>9766.1832900727204</v>
      </c>
      <c r="AY119">
        <v>19</v>
      </c>
      <c r="AZ119">
        <v>7</v>
      </c>
      <c r="BA119">
        <v>2013</v>
      </c>
      <c r="BB119">
        <v>15.4707052804537</v>
      </c>
      <c r="BC119">
        <v>15.302327270526201</v>
      </c>
      <c r="BD119">
        <v>-0.16837800992747201</v>
      </c>
      <c r="BE119">
        <v>114917</v>
      </c>
      <c r="BF119">
        <v>163416.854898928</v>
      </c>
      <c r="BG119">
        <v>1.10034249660693E-2</v>
      </c>
      <c r="BH119">
        <v>22.664759823469002</v>
      </c>
      <c r="BI119">
        <v>0.97066989332131803</v>
      </c>
      <c r="BK119">
        <f>AS119-BI119*AV119</f>
        <v>0.28018062174055014</v>
      </c>
      <c r="BL119">
        <f>BK119*AO119</f>
        <v>2104.0927918574976</v>
      </c>
      <c r="BM119">
        <f t="shared" si="1"/>
        <v>2143.1346328762938</v>
      </c>
      <c r="BN119" s="12">
        <f>YEARFRAC(DATE(YEAR(A119),1,1),A119,3)</f>
        <v>0.54520547945205478</v>
      </c>
    </row>
    <row r="120" spans="1:66" x14ac:dyDescent="0.25">
      <c r="A120" s="1">
        <v>41477</v>
      </c>
      <c r="B120">
        <v>12525</v>
      </c>
      <c r="C120">
        <v>15</v>
      </c>
      <c r="D120" s="2">
        <v>41456</v>
      </c>
      <c r="E120">
        <v>0</v>
      </c>
      <c r="F120">
        <v>4</v>
      </c>
      <c r="G120" s="1">
        <v>41474</v>
      </c>
      <c r="H120" s="1">
        <v>41478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s="1">
        <v>41470</v>
      </c>
      <c r="AF120" s="1">
        <v>41456</v>
      </c>
      <c r="AG120" s="1">
        <v>41458</v>
      </c>
      <c r="AH120" s="1">
        <v>41460</v>
      </c>
      <c r="AI120" s="1">
        <v>41458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7509.7727272727197</v>
      </c>
      <c r="AP120">
        <v>22</v>
      </c>
      <c r="AQ120">
        <v>31</v>
      </c>
      <c r="AR120">
        <v>165215</v>
      </c>
      <c r="AS120">
        <v>1.6678267711769501</v>
      </c>
      <c r="AT120">
        <v>0.70967741935483797</v>
      </c>
      <c r="AU120">
        <v>7</v>
      </c>
      <c r="AV120">
        <v>1.67734763888633</v>
      </c>
      <c r="AW120">
        <v>-9.5208677093847494E-3</v>
      </c>
      <c r="AX120">
        <v>7467.14617150914</v>
      </c>
      <c r="AY120">
        <v>22</v>
      </c>
      <c r="AZ120">
        <v>7</v>
      </c>
      <c r="BA120">
        <v>2013</v>
      </c>
      <c r="BB120">
        <v>17.14805291934</v>
      </c>
      <c r="BC120">
        <v>16.9701540417032</v>
      </c>
      <c r="BD120">
        <v>-0.177898877636856</v>
      </c>
      <c r="BE120">
        <v>127442</v>
      </c>
      <c r="BF120">
        <v>163501.01164184499</v>
      </c>
      <c r="BG120">
        <v>1.0483044361275701E-2</v>
      </c>
      <c r="BH120">
        <v>22.664759823469002</v>
      </c>
      <c r="BI120">
        <v>0.97066989332131803</v>
      </c>
      <c r="BK120">
        <f>AS120-BI120*AV120</f>
        <v>3.9675917476391431E-2</v>
      </c>
      <c r="BL120">
        <f>BK120*AO120</f>
        <v>297.95712299372747</v>
      </c>
      <c r="BM120">
        <f t="shared" si="1"/>
        <v>2441.0917558700212</v>
      </c>
      <c r="BN120" s="12">
        <f>YEARFRAC(DATE(YEAR(A120),1,1),A120,3)</f>
        <v>0.55342465753424652</v>
      </c>
    </row>
    <row r="121" spans="1:66" x14ac:dyDescent="0.25">
      <c r="A121" s="1">
        <v>41478</v>
      </c>
      <c r="B121">
        <v>1654</v>
      </c>
      <c r="C121">
        <v>16</v>
      </c>
      <c r="D121" s="2">
        <v>41456</v>
      </c>
      <c r="E121">
        <v>1</v>
      </c>
      <c r="F121">
        <v>0</v>
      </c>
      <c r="G121" s="1">
        <v>41477</v>
      </c>
      <c r="H121" s="1">
        <v>41479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s="1">
        <v>41470</v>
      </c>
      <c r="AF121" s="1">
        <v>41456</v>
      </c>
      <c r="AG121" s="1">
        <v>41458</v>
      </c>
      <c r="AH121" s="1">
        <v>41460</v>
      </c>
      <c r="AI121" s="1">
        <v>41458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7509.7727272727197</v>
      </c>
      <c r="AP121">
        <v>22</v>
      </c>
      <c r="AQ121">
        <v>31</v>
      </c>
      <c r="AR121">
        <v>165215</v>
      </c>
      <c r="AS121">
        <v>0.22024634567079199</v>
      </c>
      <c r="AT121">
        <v>0.70967741935483797</v>
      </c>
      <c r="AU121">
        <v>6</v>
      </c>
      <c r="AV121">
        <v>0.28695706497064899</v>
      </c>
      <c r="AW121">
        <v>-6.6710719299857002E-2</v>
      </c>
      <c r="AX121">
        <v>5763.9284823643302</v>
      </c>
      <c r="AY121">
        <v>23</v>
      </c>
      <c r="AZ121">
        <v>7</v>
      </c>
      <c r="BA121">
        <v>2013</v>
      </c>
      <c r="BB121">
        <v>17.4350099843107</v>
      </c>
      <c r="BC121">
        <v>17.190400387374002</v>
      </c>
      <c r="BD121">
        <v>-0.244609596936712</v>
      </c>
      <c r="BE121">
        <v>129096</v>
      </c>
      <c r="BF121">
        <v>162897.06759879799</v>
      </c>
      <c r="BG121">
        <v>1.42294298808987E-2</v>
      </c>
      <c r="BH121">
        <v>22.664759823469002</v>
      </c>
      <c r="BI121">
        <v>0.97066989332131803</v>
      </c>
      <c r="BK121">
        <f>AS121-BI121*AV121</f>
        <v>-5.8294237972066398E-2</v>
      </c>
      <c r="BL121">
        <f>BK121*AO121</f>
        <v>-437.77647847976999</v>
      </c>
      <c r="BM121">
        <f t="shared" si="1"/>
        <v>2003.3152773902511</v>
      </c>
      <c r="BN121" s="12">
        <f>YEARFRAC(DATE(YEAR(A121),1,1),A121,3)</f>
        <v>0.55616438356164388</v>
      </c>
    </row>
    <row r="122" spans="1:66" x14ac:dyDescent="0.25">
      <c r="A122" s="1">
        <v>41479</v>
      </c>
      <c r="B122">
        <v>6260</v>
      </c>
      <c r="C122">
        <v>17</v>
      </c>
      <c r="D122" s="2">
        <v>41456</v>
      </c>
      <c r="E122">
        <v>2</v>
      </c>
      <c r="F122">
        <v>1</v>
      </c>
      <c r="G122" s="1">
        <v>41478</v>
      </c>
      <c r="H122" s="1">
        <v>41480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s="1">
        <v>41470</v>
      </c>
      <c r="AF122" s="1">
        <v>41456</v>
      </c>
      <c r="AG122" s="1">
        <v>41458</v>
      </c>
      <c r="AH122" s="1">
        <v>41460</v>
      </c>
      <c r="AI122" s="1">
        <v>41458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7509.7727272727197</v>
      </c>
      <c r="AP122">
        <v>22</v>
      </c>
      <c r="AQ122">
        <v>31</v>
      </c>
      <c r="AR122">
        <v>165215</v>
      </c>
      <c r="AS122">
        <v>0.83358048603335</v>
      </c>
      <c r="AT122">
        <v>0.70967741935483797</v>
      </c>
      <c r="AU122">
        <v>5</v>
      </c>
      <c r="AV122">
        <v>0.93619787070889404</v>
      </c>
      <c r="AW122">
        <v>-0.102617384675543</v>
      </c>
      <c r="AX122">
        <v>6686.62063422542</v>
      </c>
      <c r="AY122">
        <v>24</v>
      </c>
      <c r="AZ122">
        <v>7</v>
      </c>
      <c r="BA122">
        <v>2013</v>
      </c>
      <c r="BB122">
        <v>18.371207855019598</v>
      </c>
      <c r="BC122">
        <v>18.0239808734073</v>
      </c>
      <c r="BD122">
        <v>-0.34722698161225901</v>
      </c>
      <c r="BE122">
        <v>135356</v>
      </c>
      <c r="BF122">
        <v>162092.33619804401</v>
      </c>
      <c r="BG122">
        <v>1.9264722041763799E-2</v>
      </c>
      <c r="BH122">
        <v>22.664759823469002</v>
      </c>
      <c r="BI122">
        <v>0.97066989332131803</v>
      </c>
      <c r="BK122">
        <f>AS122-BI122*AV122</f>
        <v>-7.5158601255297275E-2</v>
      </c>
      <c r="BL122">
        <f>BK122*AO122</f>
        <v>-564.42401392699662</v>
      </c>
      <c r="BM122">
        <f t="shared" si="1"/>
        <v>1438.8912634632545</v>
      </c>
      <c r="BN122" s="12">
        <f>YEARFRAC(DATE(YEAR(A122),1,1),A122,3)</f>
        <v>0.55890410958904113</v>
      </c>
    </row>
    <row r="123" spans="1:66" x14ac:dyDescent="0.25">
      <c r="A123" s="1">
        <v>41480</v>
      </c>
      <c r="B123">
        <v>1999</v>
      </c>
      <c r="C123">
        <v>18</v>
      </c>
      <c r="D123" s="2">
        <v>41456</v>
      </c>
      <c r="E123">
        <v>3</v>
      </c>
      <c r="F123">
        <v>2</v>
      </c>
      <c r="G123" s="1">
        <v>41479</v>
      </c>
      <c r="H123" s="1">
        <v>41481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s="1">
        <v>41470</v>
      </c>
      <c r="AF123" s="1">
        <v>41456</v>
      </c>
      <c r="AG123" s="1">
        <v>41458</v>
      </c>
      <c r="AH123" s="1">
        <v>41460</v>
      </c>
      <c r="AI123" s="1">
        <v>41458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7509.7727272727197</v>
      </c>
      <c r="AP123">
        <v>22</v>
      </c>
      <c r="AQ123">
        <v>31</v>
      </c>
      <c r="AR123">
        <v>165215</v>
      </c>
      <c r="AS123">
        <v>0.26618648427806102</v>
      </c>
      <c r="AT123">
        <v>0.70967741935483797</v>
      </c>
      <c r="AU123">
        <v>4</v>
      </c>
      <c r="AV123">
        <v>0.33251524149968897</v>
      </c>
      <c r="AW123">
        <v>-6.6328757221627802E-2</v>
      </c>
      <c r="AX123">
        <v>6011.7545017913499</v>
      </c>
      <c r="AY123">
        <v>25</v>
      </c>
      <c r="AZ123">
        <v>7</v>
      </c>
      <c r="BA123">
        <v>2013</v>
      </c>
      <c r="BB123">
        <v>18.703723096519301</v>
      </c>
      <c r="BC123">
        <v>18.290167357685402</v>
      </c>
      <c r="BD123">
        <v>-0.41355573883388502</v>
      </c>
      <c r="BE123">
        <v>137355</v>
      </c>
      <c r="BF123">
        <v>161561.95129740401</v>
      </c>
      <c r="BG123">
        <v>2.2610823113114301E-2</v>
      </c>
      <c r="BH123">
        <v>22.664759823469002</v>
      </c>
      <c r="BI123">
        <v>0.97066989332131803</v>
      </c>
      <c r="BK123">
        <f>AS123-BI123*AV123</f>
        <v>-5.6576049716154375E-2</v>
      </c>
      <c r="BL123">
        <f>BK123*AO123</f>
        <v>-424.87327517520163</v>
      </c>
      <c r="BM123">
        <f t="shared" si="1"/>
        <v>1014.0179882880529</v>
      </c>
      <c r="BN123" s="12">
        <f>YEARFRAC(DATE(YEAR(A123),1,1),A123,3)</f>
        <v>0.56164383561643838</v>
      </c>
    </row>
    <row r="124" spans="1:66" x14ac:dyDescent="0.25">
      <c r="A124" s="1">
        <v>41481</v>
      </c>
      <c r="B124">
        <v>5661</v>
      </c>
      <c r="C124">
        <v>19</v>
      </c>
      <c r="D124" s="2">
        <v>41456</v>
      </c>
      <c r="E124">
        <v>4</v>
      </c>
      <c r="F124">
        <v>3</v>
      </c>
      <c r="G124" s="1">
        <v>41480</v>
      </c>
      <c r="H124" s="1">
        <v>41484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s="1">
        <v>41470</v>
      </c>
      <c r="AF124" s="1">
        <v>41456</v>
      </c>
      <c r="AG124" s="1">
        <v>41458</v>
      </c>
      <c r="AH124" s="1">
        <v>41460</v>
      </c>
      <c r="AI124" s="1">
        <v>41458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7509.7727272727197</v>
      </c>
      <c r="AP124">
        <v>22</v>
      </c>
      <c r="AQ124">
        <v>31</v>
      </c>
      <c r="AR124">
        <v>165215</v>
      </c>
      <c r="AS124">
        <v>0.75381775262536699</v>
      </c>
      <c r="AT124">
        <v>0.70967741935483797</v>
      </c>
      <c r="AU124">
        <v>3</v>
      </c>
      <c r="AV124">
        <v>0.849564231344486</v>
      </c>
      <c r="AW124">
        <v>-9.5746478719119704E-2</v>
      </c>
      <c r="AX124">
        <v>6663.4161269255901</v>
      </c>
      <c r="AY124">
        <v>26</v>
      </c>
      <c r="AZ124">
        <v>7</v>
      </c>
      <c r="BA124">
        <v>2013</v>
      </c>
      <c r="BB124">
        <v>19.553287327863799</v>
      </c>
      <c r="BC124">
        <v>19.0439851103108</v>
      </c>
      <c r="BD124">
        <v>-0.50930221755300598</v>
      </c>
      <c r="BE124">
        <v>143016</v>
      </c>
      <c r="BF124">
        <v>160911.66396948401</v>
      </c>
      <c r="BG124">
        <v>2.6743468586165799E-2</v>
      </c>
      <c r="BH124">
        <v>22.664759823469002</v>
      </c>
      <c r="BI124">
        <v>0.97066989332131803</v>
      </c>
      <c r="BK124">
        <f>AS124-BI124*AV124</f>
        <v>-7.0828669183392812E-2</v>
      </c>
      <c r="BL124">
        <f>BK124*AO124</f>
        <v>-531.90720814246504</v>
      </c>
      <c r="BM124">
        <f t="shared" si="1"/>
        <v>482.11078014558791</v>
      </c>
      <c r="BN124" s="12">
        <f>YEARFRAC(DATE(YEAR(A124),1,1),A124,3)</f>
        <v>0.56438356164383563</v>
      </c>
    </row>
    <row r="125" spans="1:66" x14ac:dyDescent="0.25">
      <c r="A125" s="1">
        <v>41484</v>
      </c>
      <c r="B125">
        <v>11478</v>
      </c>
      <c r="C125">
        <v>20</v>
      </c>
      <c r="D125" s="2">
        <v>41456</v>
      </c>
      <c r="E125">
        <v>0</v>
      </c>
      <c r="F125">
        <v>4</v>
      </c>
      <c r="G125" s="1">
        <v>41481</v>
      </c>
      <c r="H125" s="1">
        <v>41485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s="1">
        <v>41470</v>
      </c>
      <c r="AF125" s="1">
        <v>41456</v>
      </c>
      <c r="AG125" s="1">
        <v>41458</v>
      </c>
      <c r="AH125" s="1">
        <v>41460</v>
      </c>
      <c r="AI125" s="1">
        <v>41458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7509.7727272727197</v>
      </c>
      <c r="AP125">
        <v>22</v>
      </c>
      <c r="AQ125">
        <v>31</v>
      </c>
      <c r="AR125">
        <v>165215</v>
      </c>
      <c r="AS125">
        <v>1.52840843749054</v>
      </c>
      <c r="AT125">
        <v>0.70967741935483797</v>
      </c>
      <c r="AU125">
        <v>2</v>
      </c>
      <c r="AV125">
        <v>1.67734763888633</v>
      </c>
      <c r="AW125">
        <v>-0.148939201395793</v>
      </c>
      <c r="AX125">
        <v>6842.9464077111297</v>
      </c>
      <c r="AY125">
        <v>29</v>
      </c>
      <c r="AZ125">
        <v>7</v>
      </c>
      <c r="BA125">
        <v>2013</v>
      </c>
      <c r="BB125">
        <v>21.230634966750099</v>
      </c>
      <c r="BC125">
        <v>20.572393547801301</v>
      </c>
      <c r="BD125">
        <v>-0.65824141894879695</v>
      </c>
      <c r="BE125">
        <v>154494</v>
      </c>
      <c r="BF125">
        <v>160092.62112617199</v>
      </c>
      <c r="BG125">
        <v>3.1996345851508901E-2</v>
      </c>
      <c r="BH125">
        <v>22.664759823469002</v>
      </c>
      <c r="BI125">
        <v>0.97066989332131803</v>
      </c>
      <c r="BK125">
        <f>AS125-BI125*AV125</f>
        <v>-9.974241621001867E-2</v>
      </c>
      <c r="BL125">
        <f>BK125*AO125</f>
        <v>-749.04287700628265</v>
      </c>
      <c r="BM125">
        <f t="shared" si="1"/>
        <v>-266.93209686069474</v>
      </c>
      <c r="BN125" s="12">
        <f>YEARFRAC(DATE(YEAR(A125),1,1),A125,3)</f>
        <v>0.57260273972602738</v>
      </c>
    </row>
    <row r="126" spans="1:66" x14ac:dyDescent="0.25">
      <c r="A126" s="1">
        <v>41485</v>
      </c>
      <c r="B126">
        <v>1878</v>
      </c>
      <c r="C126">
        <v>21</v>
      </c>
      <c r="D126" s="2">
        <v>41456</v>
      </c>
      <c r="E126">
        <v>1</v>
      </c>
      <c r="F126">
        <v>0</v>
      </c>
      <c r="G126" s="1">
        <v>41484</v>
      </c>
      <c r="H126" s="1">
        <v>41486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s="1">
        <v>41470</v>
      </c>
      <c r="AF126" s="1">
        <v>41456</v>
      </c>
      <c r="AG126" s="1">
        <v>41458</v>
      </c>
      <c r="AH126" s="1">
        <v>41460</v>
      </c>
      <c r="AI126" s="1">
        <v>41458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7509.7727272727197</v>
      </c>
      <c r="AP126">
        <v>22</v>
      </c>
      <c r="AQ126">
        <v>31</v>
      </c>
      <c r="AR126">
        <v>165215</v>
      </c>
      <c r="AS126">
        <v>0.25007414581000498</v>
      </c>
      <c r="AT126">
        <v>0.70967741935483797</v>
      </c>
      <c r="AU126">
        <v>1</v>
      </c>
      <c r="AV126">
        <v>0.28695706497064899</v>
      </c>
      <c r="AW126">
        <v>-3.6882919160644602E-2</v>
      </c>
      <c r="AX126">
        <v>6544.5330652238199</v>
      </c>
      <c r="AY126">
        <v>30</v>
      </c>
      <c r="AZ126">
        <v>7</v>
      </c>
      <c r="BA126">
        <v>2013</v>
      </c>
      <c r="BB126">
        <v>21.517592031720799</v>
      </c>
      <c r="BC126">
        <v>20.822467693611301</v>
      </c>
      <c r="BD126">
        <v>-0.69512433810944396</v>
      </c>
      <c r="BE126">
        <v>156372</v>
      </c>
      <c r="BF126">
        <v>159877.74073086501</v>
      </c>
      <c r="BG126">
        <v>3.33833793543458E-2</v>
      </c>
      <c r="BH126">
        <v>22.664759823469002</v>
      </c>
      <c r="BI126">
        <v>0.97066989332131803</v>
      </c>
      <c r="BK126">
        <f>AS126-BI126*AV126</f>
        <v>-2.8466437832853408E-2</v>
      </c>
      <c r="BL126">
        <f>BK126*AO126</f>
        <v>-213.77647847976687</v>
      </c>
      <c r="BM126">
        <f t="shared" si="1"/>
        <v>-480.70857534046161</v>
      </c>
      <c r="BN126" s="12">
        <f>YEARFRAC(DATE(YEAR(A126),1,1),A126,3)</f>
        <v>0.57534246575342463</v>
      </c>
    </row>
    <row r="127" spans="1:66" x14ac:dyDescent="0.25">
      <c r="A127" s="1">
        <v>41486</v>
      </c>
      <c r="B127">
        <v>8843</v>
      </c>
      <c r="C127">
        <v>22</v>
      </c>
      <c r="D127" s="2">
        <v>41456</v>
      </c>
      <c r="E127">
        <v>2</v>
      </c>
      <c r="F127">
        <v>1</v>
      </c>
      <c r="G127" s="1">
        <v>41485</v>
      </c>
      <c r="H127" s="1">
        <v>41487</v>
      </c>
      <c r="I127">
        <v>1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s="1">
        <v>41470</v>
      </c>
      <c r="AF127" s="1">
        <v>41456</v>
      </c>
      <c r="AG127" s="1">
        <v>41458</v>
      </c>
      <c r="AH127" s="1">
        <v>41460</v>
      </c>
      <c r="AI127" s="1">
        <v>41458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7509.7727272727197</v>
      </c>
      <c r="AP127">
        <v>22</v>
      </c>
      <c r="AQ127">
        <v>31</v>
      </c>
      <c r="AR127">
        <v>165215</v>
      </c>
      <c r="AS127">
        <v>1.17753230638864</v>
      </c>
      <c r="AT127">
        <v>0.70967741935483797</v>
      </c>
      <c r="AU127">
        <v>0</v>
      </c>
      <c r="AV127">
        <v>1.1471677917482499</v>
      </c>
      <c r="AW127">
        <v>3.0364514640395201E-2</v>
      </c>
      <c r="AX127">
        <v>7708.5497549783204</v>
      </c>
      <c r="AY127">
        <v>31</v>
      </c>
      <c r="AZ127">
        <v>7</v>
      </c>
      <c r="BA127">
        <v>2013</v>
      </c>
      <c r="BB127">
        <v>22.664759823469002</v>
      </c>
      <c r="BC127">
        <v>22</v>
      </c>
      <c r="BD127">
        <v>-0.66475982346904705</v>
      </c>
      <c r="BE127">
        <v>165215</v>
      </c>
      <c r="BF127">
        <v>160369.226425081</v>
      </c>
      <c r="BG127">
        <v>3.0216355612229202E-2</v>
      </c>
      <c r="BH127">
        <v>22.664759823469002</v>
      </c>
      <c r="BI127">
        <v>0.97066989332131803</v>
      </c>
      <c r="BK127">
        <f>AS127-BI127*AV127</f>
        <v>6.401106835071424E-2</v>
      </c>
      <c r="BL127">
        <f>BK127*AO127</f>
        <v>480.70857534378376</v>
      </c>
      <c r="BM127">
        <f t="shared" si="1"/>
        <v>3.3221567719010636E-9</v>
      </c>
      <c r="BN127" s="12">
        <f>YEARFRAC(DATE(YEAR(A127),1,1),A127,3)</f>
        <v>0.57808219178082187</v>
      </c>
    </row>
    <row r="128" spans="1:66" x14ac:dyDescent="0.25">
      <c r="A128" s="1">
        <v>41487</v>
      </c>
      <c r="B128">
        <v>14946</v>
      </c>
      <c r="C128">
        <v>1</v>
      </c>
      <c r="D128" s="2">
        <v>41487</v>
      </c>
      <c r="E128">
        <v>3</v>
      </c>
      <c r="F128">
        <v>2</v>
      </c>
      <c r="G128" s="1">
        <v>41486</v>
      </c>
      <c r="H128" s="1">
        <v>41488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s="1">
        <v>41505</v>
      </c>
      <c r="AF128" s="1">
        <v>41491</v>
      </c>
      <c r="AG128" s="1">
        <v>41493</v>
      </c>
      <c r="AH128" s="1">
        <v>41488</v>
      </c>
      <c r="AI128" s="1">
        <v>41488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7027.3181818181802</v>
      </c>
      <c r="AP128">
        <v>22</v>
      </c>
      <c r="AQ128">
        <v>31</v>
      </c>
      <c r="AR128">
        <v>154601</v>
      </c>
      <c r="AS128">
        <v>2.1268426465546701</v>
      </c>
      <c r="AT128">
        <v>0.70967741935483797</v>
      </c>
      <c r="AU128">
        <v>21</v>
      </c>
      <c r="AV128">
        <v>1.9877563819614901</v>
      </c>
      <c r="AW128">
        <v>0.13908626459318199</v>
      </c>
      <c r="AX128">
        <v>7519.0300660745097</v>
      </c>
      <c r="AY128">
        <v>1</v>
      </c>
      <c r="AZ128">
        <v>8</v>
      </c>
      <c r="BA128">
        <v>2013</v>
      </c>
      <c r="BB128">
        <v>1.9877563819614901</v>
      </c>
      <c r="BC128">
        <v>2.1268426465546701</v>
      </c>
      <c r="BD128">
        <v>0.13908626459318199</v>
      </c>
      <c r="BE128">
        <v>14946</v>
      </c>
      <c r="BF128">
        <v>165418.66145363901</v>
      </c>
      <c r="BG128">
        <v>-6.5395653420101896E-2</v>
      </c>
      <c r="BH128">
        <v>21.233293786717901</v>
      </c>
      <c r="BI128">
        <v>1.03610868012204</v>
      </c>
      <c r="BK128">
        <f>AS128-BI128*AV128</f>
        <v>6.7311005236388777E-2</v>
      </c>
      <c r="BL128">
        <f>BK128*AO128</f>
        <v>473.0158509341336</v>
      </c>
      <c r="BM128">
        <f t="shared" si="1"/>
        <v>473.01585093745575</v>
      </c>
      <c r="BN128" s="12">
        <f>YEARFRAC(DATE(YEAR(A128),1,1),A128,3)</f>
        <v>0.58082191780821912</v>
      </c>
    </row>
    <row r="129" spans="1:66" x14ac:dyDescent="0.25">
      <c r="A129" s="1">
        <v>41488</v>
      </c>
      <c r="B129">
        <v>9259</v>
      </c>
      <c r="C129">
        <v>2</v>
      </c>
      <c r="D129" s="2">
        <v>41487</v>
      </c>
      <c r="E129">
        <v>4</v>
      </c>
      <c r="F129">
        <v>3</v>
      </c>
      <c r="G129" s="1">
        <v>41487</v>
      </c>
      <c r="H129" s="1">
        <v>41491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s="1">
        <v>41505</v>
      </c>
      <c r="AF129" s="1">
        <v>41491</v>
      </c>
      <c r="AG129" s="1">
        <v>41493</v>
      </c>
      <c r="AH129" s="1">
        <v>41488</v>
      </c>
      <c r="AI129" s="1">
        <v>41488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7027.3181818181802</v>
      </c>
      <c r="AP129">
        <v>22</v>
      </c>
      <c r="AQ129">
        <v>31</v>
      </c>
      <c r="AR129">
        <v>154601</v>
      </c>
      <c r="AS129">
        <v>1.3175723313562</v>
      </c>
      <c r="AT129">
        <v>0.70967741935483797</v>
      </c>
      <c r="AU129">
        <v>20</v>
      </c>
      <c r="AV129">
        <v>1.1509886199178601</v>
      </c>
      <c r="AW129">
        <v>0.166583711438339</v>
      </c>
      <c r="AX129">
        <v>8044.3888321508803</v>
      </c>
      <c r="AY129">
        <v>2</v>
      </c>
      <c r="AZ129">
        <v>8</v>
      </c>
      <c r="BA129">
        <v>2013</v>
      </c>
      <c r="BB129">
        <v>3.1387450018793501</v>
      </c>
      <c r="BC129">
        <v>3.4444149779108799</v>
      </c>
      <c r="BD129">
        <v>0.30566997603152102</v>
      </c>
      <c r="BE129">
        <v>24205</v>
      </c>
      <c r="BF129">
        <v>169656.98063434701</v>
      </c>
      <c r="BG129">
        <v>-8.8743655451445497E-2</v>
      </c>
      <c r="BH129">
        <v>21.233293786717901</v>
      </c>
      <c r="BI129">
        <v>1.03610868012204</v>
      </c>
      <c r="BK129">
        <f>AS129-BI129*AV129</f>
        <v>0.12502303153761751</v>
      </c>
      <c r="BL129">
        <f>BK129*AO129</f>
        <v>878.57662267032731</v>
      </c>
      <c r="BM129">
        <f t="shared" si="1"/>
        <v>1351.5924736077832</v>
      </c>
      <c r="BN129" s="12">
        <f>YEARFRAC(DATE(YEAR(A129),1,1),A129,3)</f>
        <v>0.58356164383561648</v>
      </c>
    </row>
    <row r="130" spans="1:66" x14ac:dyDescent="0.25">
      <c r="A130" s="1">
        <v>41491</v>
      </c>
      <c r="B130">
        <v>12779</v>
      </c>
      <c r="C130">
        <v>3</v>
      </c>
      <c r="D130" s="2">
        <v>41487</v>
      </c>
      <c r="E130">
        <v>0</v>
      </c>
      <c r="F130">
        <v>4</v>
      </c>
      <c r="G130" s="1">
        <v>41488</v>
      </c>
      <c r="H130" s="1">
        <v>41492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s="1">
        <v>41505</v>
      </c>
      <c r="AF130" s="1">
        <v>41491</v>
      </c>
      <c r="AG130" s="1">
        <v>41493</v>
      </c>
      <c r="AH130" s="1">
        <v>41488</v>
      </c>
      <c r="AI130" s="1">
        <v>41488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7027.3181818181802</v>
      </c>
      <c r="AP130">
        <v>22</v>
      </c>
      <c r="AQ130">
        <v>31</v>
      </c>
      <c r="AR130">
        <v>154601</v>
      </c>
      <c r="AS130">
        <v>1.81847465410961</v>
      </c>
      <c r="AT130">
        <v>0.70967741935483797</v>
      </c>
      <c r="AU130">
        <v>19</v>
      </c>
      <c r="AV130">
        <v>1.75425957317656</v>
      </c>
      <c r="AW130">
        <v>6.4215080933046995E-2</v>
      </c>
      <c r="AX130">
        <v>7284.5548032895404</v>
      </c>
      <c r="AY130">
        <v>5</v>
      </c>
      <c r="AZ130">
        <v>8</v>
      </c>
      <c r="BA130">
        <v>2013</v>
      </c>
      <c r="BB130">
        <v>4.8930045750559197</v>
      </c>
      <c r="BC130">
        <v>5.2628896320204896</v>
      </c>
      <c r="BD130">
        <v>0.36988505696456803</v>
      </c>
      <c r="BE130">
        <v>36984</v>
      </c>
      <c r="BF130">
        <v>166288.011286133</v>
      </c>
      <c r="BG130">
        <v>-7.0281743077816497E-2</v>
      </c>
      <c r="BH130">
        <v>21.233293786717901</v>
      </c>
      <c r="BI130">
        <v>1.03610868012204</v>
      </c>
      <c r="BK130">
        <f>AS130-BI130*AV130</f>
        <v>8.7108315419093252E-4</v>
      </c>
      <c r="BL130">
        <f>BK130*AO130</f>
        <v>6.1213784873214694</v>
      </c>
      <c r="BM130">
        <f t="shared" si="1"/>
        <v>1357.7138520951046</v>
      </c>
      <c r="BN130" s="12">
        <f>YEARFRAC(DATE(YEAR(A130),1,1),A130,3)</f>
        <v>0.59178082191780823</v>
      </c>
    </row>
    <row r="131" spans="1:66" x14ac:dyDescent="0.25">
      <c r="A131" s="1">
        <v>41492</v>
      </c>
      <c r="B131">
        <v>2052</v>
      </c>
      <c r="C131">
        <v>4</v>
      </c>
      <c r="D131" s="2">
        <v>41487</v>
      </c>
      <c r="E131">
        <v>1</v>
      </c>
      <c r="F131">
        <v>0</v>
      </c>
      <c r="G131" s="1">
        <v>41491</v>
      </c>
      <c r="H131" s="1">
        <v>41493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s="1">
        <v>41505</v>
      </c>
      <c r="AF131" s="1">
        <v>41491</v>
      </c>
      <c r="AG131" s="1">
        <v>41493</v>
      </c>
      <c r="AH131" s="1">
        <v>41488</v>
      </c>
      <c r="AI131" s="1">
        <v>41488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7027.3181818181802</v>
      </c>
      <c r="AP131">
        <v>22</v>
      </c>
      <c r="AQ131">
        <v>31</v>
      </c>
      <c r="AR131">
        <v>154601</v>
      </c>
      <c r="AS131">
        <v>0.29200328587784002</v>
      </c>
      <c r="AT131">
        <v>0.70967741935483797</v>
      </c>
      <c r="AU131">
        <v>18</v>
      </c>
      <c r="AV131">
        <v>0.28695706497064899</v>
      </c>
      <c r="AW131">
        <v>5.0462209071905802E-3</v>
      </c>
      <c r="AX131">
        <v>7150.8955536950398</v>
      </c>
      <c r="AY131">
        <v>6</v>
      </c>
      <c r="AZ131">
        <v>8</v>
      </c>
      <c r="BA131">
        <v>2013</v>
      </c>
      <c r="BB131">
        <v>5.17996164002657</v>
      </c>
      <c r="BC131">
        <v>5.5548929178983304</v>
      </c>
      <c r="BD131">
        <v>0.37493127787175801</v>
      </c>
      <c r="BE131">
        <v>39036</v>
      </c>
      <c r="BF131">
        <v>165791.18914007899</v>
      </c>
      <c r="BG131">
        <v>-6.74956805492503E-2</v>
      </c>
      <c r="BH131">
        <v>21.233293786717901</v>
      </c>
      <c r="BI131">
        <v>1.03610868012204</v>
      </c>
      <c r="BK131">
        <f>AS131-BI131*AV131</f>
        <v>-5.3154199605935926E-3</v>
      </c>
      <c r="BL131">
        <f>BK131*AO131</f>
        <v>-37.353147333078631</v>
      </c>
      <c r="BM131">
        <f t="shared" si="1"/>
        <v>1320.360704762026</v>
      </c>
      <c r="BN131" s="12">
        <f>YEARFRAC(DATE(YEAR(A131),1,1),A131,3)</f>
        <v>0.59452054794520548</v>
      </c>
    </row>
    <row r="132" spans="1:66" x14ac:dyDescent="0.25">
      <c r="A132" s="1">
        <v>41493</v>
      </c>
      <c r="B132">
        <v>8738</v>
      </c>
      <c r="C132">
        <v>5</v>
      </c>
      <c r="D132" s="2">
        <v>41487</v>
      </c>
      <c r="E132">
        <v>2</v>
      </c>
      <c r="F132">
        <v>1</v>
      </c>
      <c r="G132" s="1">
        <v>41492</v>
      </c>
      <c r="H132" s="1">
        <v>41494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s="1">
        <v>41505</v>
      </c>
      <c r="AF132" s="1">
        <v>41491</v>
      </c>
      <c r="AG132" s="1">
        <v>41493</v>
      </c>
      <c r="AH132" s="1">
        <v>41488</v>
      </c>
      <c r="AI132" s="1">
        <v>41488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7027.3181818181802</v>
      </c>
      <c r="AP132">
        <v>22</v>
      </c>
      <c r="AQ132">
        <v>31</v>
      </c>
      <c r="AR132">
        <v>154601</v>
      </c>
      <c r="AS132">
        <v>1.24343309551684</v>
      </c>
      <c r="AT132">
        <v>0.70967741935483797</v>
      </c>
      <c r="AU132">
        <v>17</v>
      </c>
      <c r="AV132">
        <v>1.05437679934163</v>
      </c>
      <c r="AW132">
        <v>0.18905629617521399</v>
      </c>
      <c r="AX132">
        <v>8287.3598939735093</v>
      </c>
      <c r="AY132">
        <v>7</v>
      </c>
      <c r="AZ132">
        <v>8</v>
      </c>
      <c r="BA132">
        <v>2013</v>
      </c>
      <c r="BB132">
        <v>6.2343384393681998</v>
      </c>
      <c r="BC132">
        <v>6.7983260134151697</v>
      </c>
      <c r="BD132">
        <v>0.56398757404697297</v>
      </c>
      <c r="BE132">
        <v>47774</v>
      </c>
      <c r="BF132">
        <v>168586.93351696001</v>
      </c>
      <c r="BG132">
        <v>-8.2959771704689197E-2</v>
      </c>
      <c r="BH132">
        <v>21.233293786717901</v>
      </c>
      <c r="BI132">
        <v>1.03610868012204</v>
      </c>
      <c r="BK132">
        <f>AS132-BI132*AV132</f>
        <v>0.15098414159968265</v>
      </c>
      <c r="BL132">
        <f>BK132*AO132</f>
        <v>1061.0136034296606</v>
      </c>
      <c r="BM132">
        <f t="shared" ref="BM132:BM195" si="2">BM131+BL132</f>
        <v>2381.3743081916864</v>
      </c>
      <c r="BN132" s="12">
        <f>YEARFRAC(DATE(YEAR(A132),1,1),A132,3)</f>
        <v>0.59726027397260273</v>
      </c>
    </row>
    <row r="133" spans="1:66" x14ac:dyDescent="0.25">
      <c r="A133" s="1">
        <v>41494</v>
      </c>
      <c r="B133">
        <v>2769</v>
      </c>
      <c r="C133">
        <v>6</v>
      </c>
      <c r="D133" s="2">
        <v>41487</v>
      </c>
      <c r="E133">
        <v>3</v>
      </c>
      <c r="F133">
        <v>2</v>
      </c>
      <c r="G133" s="1">
        <v>41493</v>
      </c>
      <c r="H133" s="1">
        <v>41495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s="1">
        <v>41505</v>
      </c>
      <c r="AF133" s="1">
        <v>41491</v>
      </c>
      <c r="AG133" s="1">
        <v>41493</v>
      </c>
      <c r="AH133" s="1">
        <v>41488</v>
      </c>
      <c r="AI133" s="1">
        <v>41488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7027.3181818181802</v>
      </c>
      <c r="AP133">
        <v>22</v>
      </c>
      <c r="AQ133">
        <v>31</v>
      </c>
      <c r="AR133">
        <v>154601</v>
      </c>
      <c r="AS133">
        <v>0.39403367377960002</v>
      </c>
      <c r="AT133">
        <v>0.70967741935483797</v>
      </c>
      <c r="AU133">
        <v>16</v>
      </c>
      <c r="AV133">
        <v>0.33251524149968897</v>
      </c>
      <c r="AW133">
        <v>6.15184322799106E-2</v>
      </c>
      <c r="AX133">
        <v>8327.4378266434505</v>
      </c>
      <c r="AY133">
        <v>8</v>
      </c>
      <c r="AZ133">
        <v>8</v>
      </c>
      <c r="BA133">
        <v>2013</v>
      </c>
      <c r="BB133">
        <v>6.5668536808678901</v>
      </c>
      <c r="BC133">
        <v>7.1923596871947701</v>
      </c>
      <c r="BD133">
        <v>0.62550600632688402</v>
      </c>
      <c r="BE133">
        <v>50543</v>
      </c>
      <c r="BF133">
        <v>169327.055853183</v>
      </c>
      <c r="BG133">
        <v>-8.69681208297369E-2</v>
      </c>
      <c r="BH133">
        <v>21.233293786717901</v>
      </c>
      <c r="BI133">
        <v>1.03610868012204</v>
      </c>
      <c r="BK133">
        <f>AS133-BI133*AV133</f>
        <v>4.9511745788895889E-2</v>
      </c>
      <c r="BL133">
        <f>BK133*AO133</f>
        <v>347.93479139586782</v>
      </c>
      <c r="BM133">
        <f t="shared" si="2"/>
        <v>2729.3090995875541</v>
      </c>
      <c r="BN133" s="12">
        <f>YEARFRAC(DATE(YEAR(A133),1,1),A133,3)</f>
        <v>0.6</v>
      </c>
    </row>
    <row r="134" spans="1:66" x14ac:dyDescent="0.25">
      <c r="A134" s="1">
        <v>41495</v>
      </c>
      <c r="B134">
        <v>5274</v>
      </c>
      <c r="C134">
        <v>7</v>
      </c>
      <c r="D134" s="2">
        <v>41487</v>
      </c>
      <c r="E134">
        <v>4</v>
      </c>
      <c r="F134">
        <v>3</v>
      </c>
      <c r="G134" s="1">
        <v>41494</v>
      </c>
      <c r="H134" s="1">
        <v>41498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s="1">
        <v>41505</v>
      </c>
      <c r="AF134" s="1">
        <v>41491</v>
      </c>
      <c r="AG134" s="1">
        <v>41493</v>
      </c>
      <c r="AH134" s="1">
        <v>41488</v>
      </c>
      <c r="AI134" s="1">
        <v>41488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7027.3181818181802</v>
      </c>
      <c r="AP134">
        <v>22</v>
      </c>
      <c r="AQ134">
        <v>31</v>
      </c>
      <c r="AR134">
        <v>154601</v>
      </c>
      <c r="AS134">
        <v>0.75049967335269496</v>
      </c>
      <c r="AT134">
        <v>0.70967741935483797</v>
      </c>
      <c r="AU134">
        <v>15</v>
      </c>
      <c r="AV134">
        <v>0.849564231344486</v>
      </c>
      <c r="AW134">
        <v>-9.9064557991791702E-2</v>
      </c>
      <c r="AX134">
        <v>6207.8884743694698</v>
      </c>
      <c r="AY134">
        <v>9</v>
      </c>
      <c r="AZ134">
        <v>8</v>
      </c>
      <c r="BA134">
        <v>2013</v>
      </c>
      <c r="BB134">
        <v>7.4164179122123803</v>
      </c>
      <c r="BC134">
        <v>7.9428593605474704</v>
      </c>
      <c r="BD134">
        <v>0.52644144833509099</v>
      </c>
      <c r="BE134">
        <v>55817</v>
      </c>
      <c r="BF134">
        <v>165575.08146593699</v>
      </c>
      <c r="BG134">
        <v>-6.6278581105181103E-2</v>
      </c>
      <c r="BH134">
        <v>21.233293786717901</v>
      </c>
      <c r="BI134">
        <v>1.03610868012204</v>
      </c>
      <c r="BK134">
        <f>AS134-BI134*AV134</f>
        <v>-0.1297412010645359</v>
      </c>
      <c r="BL134">
        <f>BK134*AO134</f>
        <v>-911.73270117174138</v>
      </c>
      <c r="BM134">
        <f t="shared" si="2"/>
        <v>1817.5763984158127</v>
      </c>
      <c r="BN134" s="12">
        <f>YEARFRAC(DATE(YEAR(A134),1,1),A134,3)</f>
        <v>0.60273972602739723</v>
      </c>
    </row>
    <row r="135" spans="1:66" x14ac:dyDescent="0.25">
      <c r="A135" s="1">
        <v>41498</v>
      </c>
      <c r="B135">
        <v>11382</v>
      </c>
      <c r="C135">
        <v>8</v>
      </c>
      <c r="D135" s="2">
        <v>41487</v>
      </c>
      <c r="E135">
        <v>0</v>
      </c>
      <c r="F135">
        <v>4</v>
      </c>
      <c r="G135" s="1">
        <v>41495</v>
      </c>
      <c r="H135" s="1">
        <v>41499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s="1">
        <v>41505</v>
      </c>
      <c r="AF135" s="1">
        <v>41491</v>
      </c>
      <c r="AG135" s="1">
        <v>41493</v>
      </c>
      <c r="AH135" s="1">
        <v>41488</v>
      </c>
      <c r="AI135" s="1">
        <v>41488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7027.3181818181802</v>
      </c>
      <c r="AP135">
        <v>22</v>
      </c>
      <c r="AQ135">
        <v>31</v>
      </c>
      <c r="AR135">
        <v>154601</v>
      </c>
      <c r="AS135">
        <v>1.6196790447668501</v>
      </c>
      <c r="AT135">
        <v>0.70967741935483797</v>
      </c>
      <c r="AU135">
        <v>14</v>
      </c>
      <c r="AV135">
        <v>1.67734763888633</v>
      </c>
      <c r="AW135">
        <v>-5.7668594119484502E-2</v>
      </c>
      <c r="AX135">
        <v>6785.7131915462696</v>
      </c>
      <c r="AY135">
        <v>12</v>
      </c>
      <c r="AZ135">
        <v>8</v>
      </c>
      <c r="BA135">
        <v>2013</v>
      </c>
      <c r="BB135">
        <v>9.0937655510987092</v>
      </c>
      <c r="BC135">
        <v>9.5625384053143208</v>
      </c>
      <c r="BD135">
        <v>0.46877285421560599</v>
      </c>
      <c r="BE135">
        <v>67199</v>
      </c>
      <c r="BF135">
        <v>162570.49862269399</v>
      </c>
      <c r="BG135">
        <v>-4.9021800943051697E-2</v>
      </c>
      <c r="BH135">
        <v>21.233293786717901</v>
      </c>
      <c r="BI135">
        <v>1.03610868012204</v>
      </c>
      <c r="BK135">
        <f>AS135-BI135*AV135</f>
        <v>-0.11823540346548556</v>
      </c>
      <c r="BL135">
        <f>BK135*AO135</f>
        <v>-830.87780050761489</v>
      </c>
      <c r="BM135">
        <f t="shared" si="2"/>
        <v>986.69859790819783</v>
      </c>
      <c r="BN135" s="12">
        <f>YEARFRAC(DATE(YEAR(A135),1,1),A135,3)</f>
        <v>0.61095890410958908</v>
      </c>
    </row>
    <row r="136" spans="1:66" x14ac:dyDescent="0.25">
      <c r="A136" s="1">
        <v>41499</v>
      </c>
      <c r="B136">
        <v>1841</v>
      </c>
      <c r="C136">
        <v>9</v>
      </c>
      <c r="D136" s="2">
        <v>41487</v>
      </c>
      <c r="E136">
        <v>1</v>
      </c>
      <c r="F136">
        <v>0</v>
      </c>
      <c r="G136" s="1">
        <v>41498</v>
      </c>
      <c r="H136" s="1">
        <v>41500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s="1">
        <v>41505</v>
      </c>
      <c r="AF136" s="1">
        <v>41491</v>
      </c>
      <c r="AG136" s="1">
        <v>41493</v>
      </c>
      <c r="AH136" s="1">
        <v>41488</v>
      </c>
      <c r="AI136" s="1">
        <v>41488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7027.3181818181802</v>
      </c>
      <c r="AP136">
        <v>22</v>
      </c>
      <c r="AQ136">
        <v>31</v>
      </c>
      <c r="AR136">
        <v>154601</v>
      </c>
      <c r="AS136">
        <v>0.26197760687188298</v>
      </c>
      <c r="AT136">
        <v>0.70967741935483797</v>
      </c>
      <c r="AU136">
        <v>13</v>
      </c>
      <c r="AV136">
        <v>0.28695706497064899</v>
      </c>
      <c r="AW136">
        <v>-2.4979458098766599E-2</v>
      </c>
      <c r="AX136">
        <v>6415.5939153765003</v>
      </c>
      <c r="AY136">
        <v>13</v>
      </c>
      <c r="AZ136">
        <v>8</v>
      </c>
      <c r="BA136">
        <v>2013</v>
      </c>
      <c r="BB136">
        <v>9.3807226160693595</v>
      </c>
      <c r="BC136">
        <v>9.8245160121861996</v>
      </c>
      <c r="BD136">
        <v>0.44379339611684099</v>
      </c>
      <c r="BE136">
        <v>69040</v>
      </c>
      <c r="BF136">
        <v>161915.031726674</v>
      </c>
      <c r="BG136">
        <v>-4.5172036522345201E-2</v>
      </c>
      <c r="BH136">
        <v>21.233293786717901</v>
      </c>
      <c r="BI136">
        <v>1.03610868012204</v>
      </c>
      <c r="BK136">
        <f>AS136-BI136*AV136</f>
        <v>-3.5341098966550633E-2</v>
      </c>
      <c r="BL136">
        <f>BK136*AO136</f>
        <v>-248.35314733307695</v>
      </c>
      <c r="BM136">
        <f t="shared" si="2"/>
        <v>738.34545057512082</v>
      </c>
      <c r="BN136" s="12">
        <f>YEARFRAC(DATE(YEAR(A136),1,1),A136,3)</f>
        <v>0.61369863013698633</v>
      </c>
    </row>
    <row r="137" spans="1:66" x14ac:dyDescent="0.25">
      <c r="A137" s="1">
        <v>41500</v>
      </c>
      <c r="B137">
        <v>6591</v>
      </c>
      <c r="C137">
        <v>10</v>
      </c>
      <c r="D137" s="2">
        <v>41487</v>
      </c>
      <c r="E137">
        <v>2</v>
      </c>
      <c r="F137">
        <v>1</v>
      </c>
      <c r="G137" s="1">
        <v>41499</v>
      </c>
      <c r="H137" s="1">
        <v>41501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s="1">
        <v>41505</v>
      </c>
      <c r="AF137" s="1">
        <v>41491</v>
      </c>
      <c r="AG137" s="1">
        <v>41493</v>
      </c>
      <c r="AH137" s="1">
        <v>41488</v>
      </c>
      <c r="AI137" s="1">
        <v>41488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7027.3181818181802</v>
      </c>
      <c r="AP137">
        <v>22</v>
      </c>
      <c r="AQ137">
        <v>31</v>
      </c>
      <c r="AR137">
        <v>154601</v>
      </c>
      <c r="AS137">
        <v>0.93791113899651302</v>
      </c>
      <c r="AT137">
        <v>0.70967741935483797</v>
      </c>
      <c r="AU137">
        <v>12</v>
      </c>
      <c r="AV137">
        <v>0.93619787070889404</v>
      </c>
      <c r="AW137">
        <v>1.7132682876191299E-3</v>
      </c>
      <c r="AX137">
        <v>7040.1783706357401</v>
      </c>
      <c r="AY137">
        <v>14</v>
      </c>
      <c r="AZ137">
        <v>8</v>
      </c>
      <c r="BA137">
        <v>2013</v>
      </c>
      <c r="BB137">
        <v>10.3169204867782</v>
      </c>
      <c r="BC137">
        <v>10.762427151182701</v>
      </c>
      <c r="BD137">
        <v>0.44550666440446002</v>
      </c>
      <c r="BE137">
        <v>75631</v>
      </c>
      <c r="BF137">
        <v>161277.001420371</v>
      </c>
      <c r="BG137">
        <v>-4.1394627638013999E-2</v>
      </c>
      <c r="BH137">
        <v>21.233293786717901</v>
      </c>
      <c r="BI137">
        <v>1.03610868012204</v>
      </c>
      <c r="BK137">
        <f>AS137-BI137*AV137</f>
        <v>-3.2091601156743477E-2</v>
      </c>
      <c r="BL137">
        <f>BK137*AO137</f>
        <v>-225.51789229244076</v>
      </c>
      <c r="BM137">
        <f t="shared" si="2"/>
        <v>512.82755828268</v>
      </c>
      <c r="BN137" s="12">
        <f>YEARFRAC(DATE(YEAR(A137),1,1),A137,3)</f>
        <v>0.61643835616438358</v>
      </c>
    </row>
    <row r="138" spans="1:66" x14ac:dyDescent="0.25">
      <c r="A138" s="1">
        <v>41501</v>
      </c>
      <c r="B138">
        <v>5276</v>
      </c>
      <c r="C138">
        <v>11</v>
      </c>
      <c r="D138" s="2">
        <v>41487</v>
      </c>
      <c r="E138">
        <v>3</v>
      </c>
      <c r="F138">
        <v>2</v>
      </c>
      <c r="G138" s="1">
        <v>41500</v>
      </c>
      <c r="H138" s="1">
        <v>41502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s="1">
        <v>41505</v>
      </c>
      <c r="AF138" s="1">
        <v>41491</v>
      </c>
      <c r="AG138" s="1">
        <v>41493</v>
      </c>
      <c r="AH138" s="1">
        <v>41488</v>
      </c>
      <c r="AI138" s="1">
        <v>41488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7027.3181818181802</v>
      </c>
      <c r="AP138">
        <v>22</v>
      </c>
      <c r="AQ138">
        <v>31</v>
      </c>
      <c r="AR138">
        <v>154601</v>
      </c>
      <c r="AS138">
        <v>0.75078427694516803</v>
      </c>
      <c r="AT138">
        <v>0.70967741935483797</v>
      </c>
      <c r="AU138">
        <v>11</v>
      </c>
      <c r="AV138">
        <v>0.66708646280258399</v>
      </c>
      <c r="AW138">
        <v>8.3697814142584204E-2</v>
      </c>
      <c r="AX138">
        <v>7909.0197361138198</v>
      </c>
      <c r="AY138">
        <v>15</v>
      </c>
      <c r="AZ138">
        <v>8</v>
      </c>
      <c r="BA138">
        <v>2013</v>
      </c>
      <c r="BB138">
        <v>10.984006949580801</v>
      </c>
      <c r="BC138">
        <v>11.5132114281278</v>
      </c>
      <c r="BD138">
        <v>0.529204478547045</v>
      </c>
      <c r="BE138">
        <v>80907</v>
      </c>
      <c r="BF138">
        <v>162049.606138306</v>
      </c>
      <c r="BG138">
        <v>-4.5964975267816802E-2</v>
      </c>
      <c r="BH138">
        <v>21.233293786717901</v>
      </c>
      <c r="BI138">
        <v>1.03610868012204</v>
      </c>
      <c r="BK138">
        <f>AS138-BI138*AV138</f>
        <v>5.9610202443502347E-2</v>
      </c>
      <c r="BL138">
        <f>BK138*AO138</f>
        <v>418.89985945308655</v>
      </c>
      <c r="BM138">
        <f t="shared" si="2"/>
        <v>931.72741773576649</v>
      </c>
      <c r="BN138" s="12">
        <f>YEARFRAC(DATE(YEAR(A138),1,1),A138,3)</f>
        <v>0.61917808219178083</v>
      </c>
    </row>
    <row r="139" spans="1:66" x14ac:dyDescent="0.25">
      <c r="A139" s="1">
        <v>41502</v>
      </c>
      <c r="B139">
        <v>13771</v>
      </c>
      <c r="C139">
        <v>12</v>
      </c>
      <c r="D139" s="2">
        <v>41487</v>
      </c>
      <c r="E139">
        <v>4</v>
      </c>
      <c r="F139">
        <v>3</v>
      </c>
      <c r="G139" s="1">
        <v>41501</v>
      </c>
      <c r="H139" s="1">
        <v>41505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 s="1">
        <v>41505</v>
      </c>
      <c r="AF139" s="1">
        <v>41491</v>
      </c>
      <c r="AG139" s="1">
        <v>41493</v>
      </c>
      <c r="AH139" s="1">
        <v>41488</v>
      </c>
      <c r="AI139" s="1">
        <v>41488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7027.3181818181802</v>
      </c>
      <c r="AP139">
        <v>22</v>
      </c>
      <c r="AQ139">
        <v>31</v>
      </c>
      <c r="AR139">
        <v>154601</v>
      </c>
      <c r="AS139">
        <v>1.95963803597648</v>
      </c>
      <c r="AT139">
        <v>0.70967741935483797</v>
      </c>
      <c r="AU139">
        <v>10</v>
      </c>
      <c r="AV139">
        <v>1.87315282127767</v>
      </c>
      <c r="AW139">
        <v>8.6485214698801799E-2</v>
      </c>
      <c r="AX139">
        <v>7351.7760235957603</v>
      </c>
      <c r="AY139">
        <v>16</v>
      </c>
      <c r="AZ139">
        <v>8</v>
      </c>
      <c r="BA139">
        <v>2013</v>
      </c>
      <c r="BB139">
        <v>12.8571597708585</v>
      </c>
      <c r="BC139">
        <v>13.4728494641043</v>
      </c>
      <c r="BD139">
        <v>0.61568969324584599</v>
      </c>
      <c r="BE139">
        <v>94678</v>
      </c>
      <c r="BF139">
        <v>162004.364659218</v>
      </c>
      <c r="BG139">
        <v>-4.5698550621101001E-2</v>
      </c>
      <c r="BH139">
        <v>21.233293786717901</v>
      </c>
      <c r="BI139">
        <v>1.03610868012204</v>
      </c>
      <c r="BK139">
        <f>AS139-BI139*AV139</f>
        <v>1.8848138655597646E-2</v>
      </c>
      <c r="BL139">
        <f>BK139*AO139</f>
        <v>132.4518674679114</v>
      </c>
      <c r="BM139">
        <f t="shared" si="2"/>
        <v>1064.1792852036779</v>
      </c>
      <c r="BN139" s="12">
        <f>YEARFRAC(DATE(YEAR(A139),1,1),A139,3)</f>
        <v>0.62191780821917808</v>
      </c>
    </row>
    <row r="140" spans="1:66" x14ac:dyDescent="0.25">
      <c r="A140" s="1">
        <v>41505</v>
      </c>
      <c r="B140">
        <v>12335</v>
      </c>
      <c r="C140">
        <v>13</v>
      </c>
      <c r="D140" s="2">
        <v>41487</v>
      </c>
      <c r="E140">
        <v>0</v>
      </c>
      <c r="F140">
        <v>4</v>
      </c>
      <c r="G140" s="1">
        <v>41502</v>
      </c>
      <c r="H140" s="1">
        <v>41506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s="1">
        <v>41505</v>
      </c>
      <c r="AF140" s="1">
        <v>41491</v>
      </c>
      <c r="AG140" s="1">
        <v>41493</v>
      </c>
      <c r="AH140" s="1">
        <v>41488</v>
      </c>
      <c r="AI140" s="1">
        <v>41488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7027.3181818181802</v>
      </c>
      <c r="AP140">
        <v>22</v>
      </c>
      <c r="AQ140">
        <v>31</v>
      </c>
      <c r="AR140">
        <v>154601</v>
      </c>
      <c r="AS140">
        <v>1.7552926565804801</v>
      </c>
      <c r="AT140">
        <v>0.70967741935483797</v>
      </c>
      <c r="AU140">
        <v>9</v>
      </c>
      <c r="AV140">
        <v>1.67734763888633</v>
      </c>
      <c r="AW140">
        <v>7.7945017694151797E-2</v>
      </c>
      <c r="AX140">
        <v>7353.8720978495203</v>
      </c>
      <c r="AY140">
        <v>19</v>
      </c>
      <c r="AZ140">
        <v>8</v>
      </c>
      <c r="BA140">
        <v>2013</v>
      </c>
      <c r="BB140">
        <v>14.534507409744799</v>
      </c>
      <c r="BC140">
        <v>15.228142120684801</v>
      </c>
      <c r="BD140">
        <v>0.69363471093999696</v>
      </c>
      <c r="BE140">
        <v>107013</v>
      </c>
      <c r="BF140">
        <v>161979.070472077</v>
      </c>
      <c r="BG140">
        <v>-4.5549529643396897E-2</v>
      </c>
      <c r="BH140">
        <v>21.233293786717901</v>
      </c>
      <c r="BI140">
        <v>1.03610868012204</v>
      </c>
      <c r="BK140">
        <f>AS140-BI140*AV140</f>
        <v>1.7378208348144408E-2</v>
      </c>
      <c r="BL140">
        <f>BK140*AO140</f>
        <v>122.12219949233969</v>
      </c>
      <c r="BM140">
        <f t="shared" si="2"/>
        <v>1186.3014846960175</v>
      </c>
      <c r="BN140" s="12">
        <f>YEARFRAC(DATE(YEAR(A140),1,1),A140,3)</f>
        <v>0.63013698630136983</v>
      </c>
    </row>
    <row r="141" spans="1:66" x14ac:dyDescent="0.25">
      <c r="A141" s="1">
        <v>41506</v>
      </c>
      <c r="B141">
        <v>1798</v>
      </c>
      <c r="C141">
        <v>14</v>
      </c>
      <c r="D141" s="2">
        <v>41487</v>
      </c>
      <c r="E141">
        <v>1</v>
      </c>
      <c r="F141">
        <v>0</v>
      </c>
      <c r="G141" s="1">
        <v>41505</v>
      </c>
      <c r="H141" s="1">
        <v>41507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s="1">
        <v>41505</v>
      </c>
      <c r="AF141" s="1">
        <v>41491</v>
      </c>
      <c r="AG141" s="1">
        <v>41493</v>
      </c>
      <c r="AH141" s="1">
        <v>41488</v>
      </c>
      <c r="AI141" s="1">
        <v>41488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7027.3181818181802</v>
      </c>
      <c r="AP141">
        <v>22</v>
      </c>
      <c r="AQ141">
        <v>31</v>
      </c>
      <c r="AR141">
        <v>154601</v>
      </c>
      <c r="AS141">
        <v>0.25585862963370198</v>
      </c>
      <c r="AT141">
        <v>0.70967741935483797</v>
      </c>
      <c r="AU141">
        <v>8</v>
      </c>
      <c r="AV141">
        <v>0.28695706497064899</v>
      </c>
      <c r="AW141">
        <v>-3.1098435336947498E-2</v>
      </c>
      <c r="AX141">
        <v>6265.7457142025796</v>
      </c>
      <c r="AY141">
        <v>20</v>
      </c>
      <c r="AZ141">
        <v>8</v>
      </c>
      <c r="BA141">
        <v>2013</v>
      </c>
      <c r="BB141">
        <v>14.8214644747155</v>
      </c>
      <c r="BC141">
        <v>15.484000750318501</v>
      </c>
      <c r="BD141">
        <v>0.66253627560304995</v>
      </c>
      <c r="BE141">
        <v>108811</v>
      </c>
      <c r="BF141">
        <v>161511.84008056301</v>
      </c>
      <c r="BG141">
        <v>-4.2788442488897599E-2</v>
      </c>
      <c r="BH141">
        <v>21.233293786717901</v>
      </c>
      <c r="BI141">
        <v>1.03610868012204</v>
      </c>
      <c r="BK141">
        <f>AS141-BI141*AV141</f>
        <v>-4.1460076204731633E-2</v>
      </c>
      <c r="BL141">
        <f>BK141*AO141</f>
        <v>-291.35314733307791</v>
      </c>
      <c r="BM141">
        <f t="shared" si="2"/>
        <v>894.94833736293958</v>
      </c>
      <c r="BN141" s="12">
        <f>YEARFRAC(DATE(YEAR(A141),1,1),A141,3)</f>
        <v>0.63287671232876708</v>
      </c>
    </row>
    <row r="142" spans="1:66" x14ac:dyDescent="0.25">
      <c r="A142" s="1">
        <v>41507</v>
      </c>
      <c r="B142">
        <v>8489</v>
      </c>
      <c r="C142">
        <v>15</v>
      </c>
      <c r="D142" s="2">
        <v>41487</v>
      </c>
      <c r="E142">
        <v>2</v>
      </c>
      <c r="F142">
        <v>1</v>
      </c>
      <c r="G142" s="1">
        <v>41506</v>
      </c>
      <c r="H142" s="1">
        <v>41508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s="1">
        <v>41505</v>
      </c>
      <c r="AF142" s="1">
        <v>41491</v>
      </c>
      <c r="AG142" s="1">
        <v>41493</v>
      </c>
      <c r="AH142" s="1">
        <v>41488</v>
      </c>
      <c r="AI142" s="1">
        <v>41488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7027.3181818181802</v>
      </c>
      <c r="AP142">
        <v>22</v>
      </c>
      <c r="AQ142">
        <v>31</v>
      </c>
      <c r="AR142">
        <v>154601</v>
      </c>
      <c r="AS142">
        <v>1.2079999482538899</v>
      </c>
      <c r="AT142">
        <v>0.70967741935483797</v>
      </c>
      <c r="AU142">
        <v>7</v>
      </c>
      <c r="AV142">
        <v>0.93619787070889404</v>
      </c>
      <c r="AW142">
        <v>0.27180207754499702</v>
      </c>
      <c r="AX142">
        <v>9067.5275661245396</v>
      </c>
      <c r="AY142">
        <v>21</v>
      </c>
      <c r="AZ142">
        <v>8</v>
      </c>
      <c r="BA142">
        <v>2013</v>
      </c>
      <c r="BB142">
        <v>15.7576623454244</v>
      </c>
      <c r="BC142">
        <v>16.6920006985724</v>
      </c>
      <c r="BD142">
        <v>0.93433835314804803</v>
      </c>
      <c r="BE142">
        <v>117300</v>
      </c>
      <c r="BF142">
        <v>163767.94624929401</v>
      </c>
      <c r="BG142">
        <v>-5.5975216513617497E-2</v>
      </c>
      <c r="BH142">
        <v>21.233293786717901</v>
      </c>
      <c r="BI142">
        <v>1.03610868012204</v>
      </c>
      <c r="BK142">
        <f>AS142-BI142*AV142</f>
        <v>0.23799720810063341</v>
      </c>
      <c r="BL142">
        <f>BK142*AO142</f>
        <v>1672.4821077075462</v>
      </c>
      <c r="BM142">
        <f t="shared" si="2"/>
        <v>2567.4304450704858</v>
      </c>
      <c r="BN142" s="12">
        <f>YEARFRAC(DATE(YEAR(A142),1,1),A142,3)</f>
        <v>0.63561643835616444</v>
      </c>
    </row>
    <row r="143" spans="1:66" x14ac:dyDescent="0.25">
      <c r="A143" s="1">
        <v>41508</v>
      </c>
      <c r="B143">
        <v>1876</v>
      </c>
      <c r="C143">
        <v>16</v>
      </c>
      <c r="D143" s="2">
        <v>41487</v>
      </c>
      <c r="E143">
        <v>3</v>
      </c>
      <c r="F143">
        <v>2</v>
      </c>
      <c r="G143" s="1">
        <v>41507</v>
      </c>
      <c r="H143" s="1">
        <v>41509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s="1">
        <v>41505</v>
      </c>
      <c r="AF143" s="1">
        <v>41491</v>
      </c>
      <c r="AG143" s="1">
        <v>41493</v>
      </c>
      <c r="AH143" s="1">
        <v>41488</v>
      </c>
      <c r="AI143" s="1">
        <v>41488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7027.3181818181802</v>
      </c>
      <c r="AP143">
        <v>22</v>
      </c>
      <c r="AQ143">
        <v>31</v>
      </c>
      <c r="AR143">
        <v>154601</v>
      </c>
      <c r="AS143">
        <v>0.266958169740169</v>
      </c>
      <c r="AT143">
        <v>0.70967741935483797</v>
      </c>
      <c r="AU143">
        <v>6</v>
      </c>
      <c r="AV143">
        <v>0.33251524149968897</v>
      </c>
      <c r="AW143">
        <v>-6.55570717595199E-2</v>
      </c>
      <c r="AX143">
        <v>5641.8466460032896</v>
      </c>
      <c r="AY143">
        <v>22</v>
      </c>
      <c r="AZ143">
        <v>8</v>
      </c>
      <c r="BA143">
        <v>2013</v>
      </c>
      <c r="BB143">
        <v>16.090177586924</v>
      </c>
      <c r="BC143">
        <v>16.9589588683126</v>
      </c>
      <c r="BD143">
        <v>0.86878128138852795</v>
      </c>
      <c r="BE143">
        <v>119176</v>
      </c>
      <c r="BF143">
        <v>162948.60549772301</v>
      </c>
      <c r="BG143">
        <v>-5.1228456188535498E-2</v>
      </c>
      <c r="BH143">
        <v>21.233293786717901</v>
      </c>
      <c r="BI143">
        <v>1.03610868012204</v>
      </c>
      <c r="BK143">
        <f>AS143-BI143*AV143</f>
        <v>-7.7563758250535131E-2</v>
      </c>
      <c r="BL143">
        <f>BK143*AO143</f>
        <v>-545.06520860413536</v>
      </c>
      <c r="BM143">
        <f t="shared" si="2"/>
        <v>2022.3652364663503</v>
      </c>
      <c r="BN143" s="12">
        <f>YEARFRAC(DATE(YEAR(A143),1,1),A143,3)</f>
        <v>0.63835616438356169</v>
      </c>
    </row>
    <row r="144" spans="1:66" x14ac:dyDescent="0.25">
      <c r="A144" s="1">
        <v>41509</v>
      </c>
      <c r="B144">
        <v>5365</v>
      </c>
      <c r="C144">
        <v>17</v>
      </c>
      <c r="D144" s="2">
        <v>41487</v>
      </c>
      <c r="E144">
        <v>4</v>
      </c>
      <c r="F144">
        <v>3</v>
      </c>
      <c r="G144" s="1">
        <v>41508</v>
      </c>
      <c r="H144" s="1">
        <v>41512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s="1">
        <v>41505</v>
      </c>
      <c r="AF144" s="1">
        <v>41491</v>
      </c>
      <c r="AG144" s="1">
        <v>41493</v>
      </c>
      <c r="AH144" s="1">
        <v>41488</v>
      </c>
      <c r="AI144" s="1">
        <v>41488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7027.3181818181802</v>
      </c>
      <c r="AP144">
        <v>22</v>
      </c>
      <c r="AQ144">
        <v>31</v>
      </c>
      <c r="AR144">
        <v>154601</v>
      </c>
      <c r="AS144">
        <v>0.76344913681023996</v>
      </c>
      <c r="AT144">
        <v>0.70967741935483797</v>
      </c>
      <c r="AU144">
        <v>5</v>
      </c>
      <c r="AV144">
        <v>0.849564231344486</v>
      </c>
      <c r="AW144">
        <v>-8.6115094534246095E-2</v>
      </c>
      <c r="AX144">
        <v>6315.0022117922299</v>
      </c>
      <c r="AY144">
        <v>23</v>
      </c>
      <c r="AZ144">
        <v>8</v>
      </c>
      <c r="BA144">
        <v>2013</v>
      </c>
      <c r="BB144">
        <v>16.939741818268502</v>
      </c>
      <c r="BC144">
        <v>17.722408005122801</v>
      </c>
      <c r="BD144">
        <v>0.78266618685428202</v>
      </c>
      <c r="BE144">
        <v>124541</v>
      </c>
      <c r="BF144">
        <v>161744.02357450101</v>
      </c>
      <c r="BG144">
        <v>-4.4162519372539101E-2</v>
      </c>
      <c r="BH144">
        <v>21.233293786717901</v>
      </c>
      <c r="BI144">
        <v>1.03610868012204</v>
      </c>
      <c r="BK144">
        <f>AS144-BI144*AV144</f>
        <v>-0.11679173760699091</v>
      </c>
      <c r="BL144">
        <f>BK144*AO144</f>
        <v>-820.73270117174536</v>
      </c>
      <c r="BM144">
        <f t="shared" si="2"/>
        <v>1201.6325352946051</v>
      </c>
      <c r="BN144" s="12">
        <f>YEARFRAC(DATE(YEAR(A144),1,1),A144,3)</f>
        <v>0.64109589041095894</v>
      </c>
    </row>
    <row r="145" spans="1:66" x14ac:dyDescent="0.25">
      <c r="A145" s="1">
        <v>41512</v>
      </c>
      <c r="B145">
        <v>11461</v>
      </c>
      <c r="C145">
        <v>18</v>
      </c>
      <c r="D145" s="2">
        <v>41487</v>
      </c>
      <c r="E145">
        <v>0</v>
      </c>
      <c r="F145">
        <v>4</v>
      </c>
      <c r="G145" s="1">
        <v>41509</v>
      </c>
      <c r="H145" s="1">
        <v>41513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s="1">
        <v>41505</v>
      </c>
      <c r="AF145" s="1">
        <v>41491</v>
      </c>
      <c r="AG145" s="1">
        <v>41493</v>
      </c>
      <c r="AH145" s="1">
        <v>41488</v>
      </c>
      <c r="AI145" s="1">
        <v>41488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7027.3181818181802</v>
      </c>
      <c r="AP145">
        <v>22</v>
      </c>
      <c r="AQ145">
        <v>31</v>
      </c>
      <c r="AR145">
        <v>154601</v>
      </c>
      <c r="AS145">
        <v>1.6309208866695499</v>
      </c>
      <c r="AT145">
        <v>0.70967741935483797</v>
      </c>
      <c r="AU145">
        <v>4</v>
      </c>
      <c r="AV145">
        <v>1.67734763888633</v>
      </c>
      <c r="AW145">
        <v>-4.64267522167802E-2</v>
      </c>
      <c r="AX145">
        <v>6832.8113590152698</v>
      </c>
      <c r="AY145">
        <v>26</v>
      </c>
      <c r="AZ145">
        <v>8</v>
      </c>
      <c r="BA145">
        <v>2013</v>
      </c>
      <c r="BB145">
        <v>18.617089457154901</v>
      </c>
      <c r="BC145">
        <v>19.353328891792401</v>
      </c>
      <c r="BD145">
        <v>0.73623943463749997</v>
      </c>
      <c r="BE145">
        <v>136002</v>
      </c>
      <c r="BF145">
        <v>160714.917704286</v>
      </c>
      <c r="BG145">
        <v>-3.8042005008747298E-2</v>
      </c>
      <c r="BH145">
        <v>21.233293786717901</v>
      </c>
      <c r="BI145">
        <v>1.03610868012204</v>
      </c>
      <c r="BK145">
        <f>AS145-BI145*AV145</f>
        <v>-0.10699356156278572</v>
      </c>
      <c r="BL145">
        <f>BK145*AO145</f>
        <v>-751.87780050764684</v>
      </c>
      <c r="BM145">
        <f t="shared" si="2"/>
        <v>449.75473478695824</v>
      </c>
      <c r="BN145" s="12">
        <f>YEARFRAC(DATE(YEAR(A145),1,1),A145,3)</f>
        <v>0.64931506849315068</v>
      </c>
    </row>
    <row r="146" spans="1:66" x14ac:dyDescent="0.25">
      <c r="A146" s="1">
        <v>41513</v>
      </c>
      <c r="B146">
        <v>1601</v>
      </c>
      <c r="C146">
        <v>19</v>
      </c>
      <c r="D146" s="2">
        <v>41487</v>
      </c>
      <c r="E146">
        <v>1</v>
      </c>
      <c r="F146">
        <v>0</v>
      </c>
      <c r="G146" s="1">
        <v>41512</v>
      </c>
      <c r="H146" s="1">
        <v>41514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s="1">
        <v>41505</v>
      </c>
      <c r="AF146" s="1">
        <v>41491</v>
      </c>
      <c r="AG146" s="1">
        <v>41493</v>
      </c>
      <c r="AH146" s="1">
        <v>41488</v>
      </c>
      <c r="AI146" s="1">
        <v>41488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7027.3181818181802</v>
      </c>
      <c r="AP146">
        <v>22</v>
      </c>
      <c r="AQ146">
        <v>31</v>
      </c>
      <c r="AR146">
        <v>154601</v>
      </c>
      <c r="AS146">
        <v>0.22782517577505901</v>
      </c>
      <c r="AT146">
        <v>0.70967741935483797</v>
      </c>
      <c r="AU146">
        <v>3</v>
      </c>
      <c r="AV146">
        <v>0.28695706497064899</v>
      </c>
      <c r="AW146">
        <v>-5.9131889195590003E-2</v>
      </c>
      <c r="AX146">
        <v>5579.2318623127503</v>
      </c>
      <c r="AY146">
        <v>27</v>
      </c>
      <c r="AZ146">
        <v>8</v>
      </c>
      <c r="BA146">
        <v>2013</v>
      </c>
      <c r="BB146">
        <v>18.904046522125501</v>
      </c>
      <c r="BC146">
        <v>19.5811540675674</v>
      </c>
      <c r="BD146">
        <v>0.67710754544190899</v>
      </c>
      <c r="BE146">
        <v>137603</v>
      </c>
      <c r="BF146">
        <v>160138.51830383699</v>
      </c>
      <c r="BG146">
        <v>-3.457955251797E-2</v>
      </c>
      <c r="BH146">
        <v>21.233293786717901</v>
      </c>
      <c r="BI146">
        <v>1.03610868012204</v>
      </c>
      <c r="BK146">
        <f>AS146-BI146*AV146</f>
        <v>-6.9493530063374609E-2</v>
      </c>
      <c r="BL146">
        <f>BK146*AO146</f>
        <v>-488.3531473330807</v>
      </c>
      <c r="BM146">
        <f t="shared" si="2"/>
        <v>-38.598412546122461</v>
      </c>
      <c r="BN146" s="12">
        <f>YEARFRAC(DATE(YEAR(A146),1,1),A146,3)</f>
        <v>0.65205479452054793</v>
      </c>
    </row>
    <row r="147" spans="1:66" x14ac:dyDescent="0.25">
      <c r="A147" s="1">
        <v>41514</v>
      </c>
      <c r="B147">
        <v>6135</v>
      </c>
      <c r="C147">
        <v>20</v>
      </c>
      <c r="D147" s="2">
        <v>41487</v>
      </c>
      <c r="E147">
        <v>2</v>
      </c>
      <c r="F147">
        <v>1</v>
      </c>
      <c r="G147" s="1">
        <v>41513</v>
      </c>
      <c r="H147" s="1">
        <v>41515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s="1">
        <v>41505</v>
      </c>
      <c r="AF147" s="1">
        <v>41491</v>
      </c>
      <c r="AG147" s="1">
        <v>41493</v>
      </c>
      <c r="AH147" s="1">
        <v>41488</v>
      </c>
      <c r="AI147" s="1">
        <v>41488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7027.3181818181802</v>
      </c>
      <c r="AP147">
        <v>22</v>
      </c>
      <c r="AQ147">
        <v>31</v>
      </c>
      <c r="AR147">
        <v>154601</v>
      </c>
      <c r="AS147">
        <v>0.87302151991254895</v>
      </c>
      <c r="AT147">
        <v>0.70967741935483797</v>
      </c>
      <c r="AU147">
        <v>2</v>
      </c>
      <c r="AV147">
        <v>0.93619787070889404</v>
      </c>
      <c r="AW147">
        <v>-6.3176350796345301E-2</v>
      </c>
      <c r="AX147">
        <v>6553.10185159312</v>
      </c>
      <c r="AY147">
        <v>28</v>
      </c>
      <c r="AZ147">
        <v>8</v>
      </c>
      <c r="BA147">
        <v>2013</v>
      </c>
      <c r="BB147">
        <v>19.8402443928344</v>
      </c>
      <c r="BC147">
        <v>20.454175587480002</v>
      </c>
      <c r="BD147">
        <v>0.613931194645569</v>
      </c>
      <c r="BE147">
        <v>143738</v>
      </c>
      <c r="BF147">
        <v>159384.93182785899</v>
      </c>
      <c r="BG147">
        <v>-3.0014956702598902E-2</v>
      </c>
      <c r="BH147">
        <v>21.233293786717901</v>
      </c>
      <c r="BI147">
        <v>1.03610868012204</v>
      </c>
      <c r="BK147">
        <f>AS147-BI147*AV147</f>
        <v>-9.6981220240707544E-2</v>
      </c>
      <c r="BL147">
        <f>BK147*AO147</f>
        <v>-681.51789229243741</v>
      </c>
      <c r="BM147">
        <f t="shared" si="2"/>
        <v>-720.11630483855993</v>
      </c>
      <c r="BN147" s="12">
        <f>YEARFRAC(DATE(YEAR(A147),1,1),A147,3)</f>
        <v>0.65479452054794518</v>
      </c>
    </row>
    <row r="148" spans="1:66" x14ac:dyDescent="0.25">
      <c r="A148" s="1">
        <v>41515</v>
      </c>
      <c r="B148">
        <v>1972</v>
      </c>
      <c r="C148">
        <v>21</v>
      </c>
      <c r="D148" s="2">
        <v>41487</v>
      </c>
      <c r="E148">
        <v>3</v>
      </c>
      <c r="F148">
        <v>2</v>
      </c>
      <c r="G148" s="1">
        <v>41514</v>
      </c>
      <c r="H148" s="1">
        <v>41516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s="1">
        <v>41505</v>
      </c>
      <c r="AF148" s="1">
        <v>41491</v>
      </c>
      <c r="AG148" s="1">
        <v>41493</v>
      </c>
      <c r="AH148" s="1">
        <v>41488</v>
      </c>
      <c r="AI148" s="1">
        <v>41488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7027.3181818181802</v>
      </c>
      <c r="AP148">
        <v>22</v>
      </c>
      <c r="AQ148">
        <v>31</v>
      </c>
      <c r="AR148">
        <v>154601</v>
      </c>
      <c r="AS148">
        <v>0.28061914217889899</v>
      </c>
      <c r="AT148">
        <v>0.70967741935483797</v>
      </c>
      <c r="AU148">
        <v>1</v>
      </c>
      <c r="AV148">
        <v>0.33251524149968897</v>
      </c>
      <c r="AW148">
        <v>-5.1896099320790402E-2</v>
      </c>
      <c r="AX148">
        <v>5930.5552163744596</v>
      </c>
      <c r="AY148">
        <v>29</v>
      </c>
      <c r="AZ148">
        <v>8</v>
      </c>
      <c r="BA148">
        <v>2013</v>
      </c>
      <c r="BB148">
        <v>20.172759634334099</v>
      </c>
      <c r="BC148">
        <v>20.734794729658901</v>
      </c>
      <c r="BD148">
        <v>0.56203509532477702</v>
      </c>
      <c r="BE148">
        <v>145710</v>
      </c>
      <c r="BF148">
        <v>158908.352555989</v>
      </c>
      <c r="BG148">
        <v>-2.7105891456974101E-2</v>
      </c>
      <c r="BH148">
        <v>21.233293786717901</v>
      </c>
      <c r="BI148">
        <v>1.03610868012204</v>
      </c>
      <c r="BK148">
        <f>AS148-BI148*AV148</f>
        <v>-6.3902785811805141E-2</v>
      </c>
      <c r="BL148">
        <f>BK148*AO148</f>
        <v>-449.0652086041311</v>
      </c>
      <c r="BM148">
        <f t="shared" si="2"/>
        <v>-1169.1815134426911</v>
      </c>
      <c r="BN148" s="12">
        <f>YEARFRAC(DATE(YEAR(A148),1,1),A148,3)</f>
        <v>0.65753424657534243</v>
      </c>
    </row>
    <row r="149" spans="1:66" x14ac:dyDescent="0.25">
      <c r="A149" s="1">
        <v>41516</v>
      </c>
      <c r="B149">
        <v>8891</v>
      </c>
      <c r="C149">
        <v>22</v>
      </c>
      <c r="D149" s="2">
        <v>41487</v>
      </c>
      <c r="E149">
        <v>4</v>
      </c>
      <c r="F149">
        <v>3</v>
      </c>
      <c r="G149" s="1">
        <v>41515</v>
      </c>
      <c r="H149" s="1">
        <v>41520</v>
      </c>
      <c r="I149">
        <v>0</v>
      </c>
      <c r="J149">
        <v>1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s="1">
        <v>41505</v>
      </c>
      <c r="AF149" s="1">
        <v>41491</v>
      </c>
      <c r="AG149" s="1">
        <v>41493</v>
      </c>
      <c r="AH149" s="1">
        <v>41488</v>
      </c>
      <c r="AI149" s="1">
        <v>41488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7027.3181818181802</v>
      </c>
      <c r="AP149">
        <v>22</v>
      </c>
      <c r="AQ149">
        <v>31</v>
      </c>
      <c r="AR149">
        <v>154601</v>
      </c>
      <c r="AS149">
        <v>1.2652052703410701</v>
      </c>
      <c r="AT149">
        <v>0.70967741935483797</v>
      </c>
      <c r="AU149">
        <v>0</v>
      </c>
      <c r="AV149">
        <v>1.0605341523838401</v>
      </c>
      <c r="AW149">
        <v>0.204671117957229</v>
      </c>
      <c r="AX149">
        <v>8383.5112523392399</v>
      </c>
      <c r="AY149">
        <v>30</v>
      </c>
      <c r="AZ149">
        <v>8</v>
      </c>
      <c r="BA149">
        <v>2013</v>
      </c>
      <c r="BB149">
        <v>21.233293786717901</v>
      </c>
      <c r="BC149">
        <v>22</v>
      </c>
      <c r="BD149">
        <v>0.76670621328200605</v>
      </c>
      <c r="BE149">
        <v>154601</v>
      </c>
      <c r="BF149">
        <v>160183.438055548</v>
      </c>
      <c r="BG149">
        <v>-3.48502824219094E-2</v>
      </c>
      <c r="BH149">
        <v>21.233293786717901</v>
      </c>
      <c r="BI149">
        <v>1.03610868012204</v>
      </c>
      <c r="BK149">
        <f>AS149-BI149*AV149</f>
        <v>0.16637662949030307</v>
      </c>
      <c r="BL149">
        <f>BK149*AO149</f>
        <v>1169.1815134468336</v>
      </c>
      <c r="BM149">
        <f t="shared" si="2"/>
        <v>4.1425209929002449E-9</v>
      </c>
      <c r="BN149" s="12">
        <f>YEARFRAC(DATE(YEAR(A149),1,1),A149,3)</f>
        <v>0.66027397260273968</v>
      </c>
    </row>
    <row r="150" spans="1:66" x14ac:dyDescent="0.25">
      <c r="A150" s="1">
        <v>41520</v>
      </c>
      <c r="B150">
        <v>26182</v>
      </c>
      <c r="C150">
        <v>1</v>
      </c>
      <c r="D150" s="2">
        <v>41518</v>
      </c>
      <c r="E150">
        <v>1</v>
      </c>
      <c r="F150">
        <v>4</v>
      </c>
      <c r="G150" s="1">
        <v>41516</v>
      </c>
      <c r="H150" s="1">
        <v>41521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s="1">
        <v>41533</v>
      </c>
      <c r="AF150" s="1">
        <v>41519</v>
      </c>
      <c r="AG150" s="1">
        <v>41521</v>
      </c>
      <c r="AH150" s="1">
        <v>41523</v>
      </c>
      <c r="AI150" s="1">
        <v>41521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8020.85</v>
      </c>
      <c r="AP150">
        <v>20</v>
      </c>
      <c r="AQ150">
        <v>30</v>
      </c>
      <c r="AR150">
        <v>160417</v>
      </c>
      <c r="AS150">
        <v>3.2642425678076501</v>
      </c>
      <c r="AT150">
        <v>0.66666666666666596</v>
      </c>
      <c r="AU150">
        <v>19</v>
      </c>
      <c r="AV150">
        <v>3.2923159868721901</v>
      </c>
      <c r="AW150">
        <v>-2.8073419064547699E-2</v>
      </c>
      <c r="AX150">
        <v>7952.4566002772099</v>
      </c>
      <c r="AY150">
        <v>3</v>
      </c>
      <c r="AZ150">
        <v>9</v>
      </c>
      <c r="BA150">
        <v>2013</v>
      </c>
      <c r="BB150">
        <v>3.2923159868721901</v>
      </c>
      <c r="BC150">
        <v>3.2642425678076501</v>
      </c>
      <c r="BD150">
        <v>-2.8073419064547901E-2</v>
      </c>
      <c r="BE150">
        <v>26182</v>
      </c>
      <c r="BF150">
        <v>159049.132005544</v>
      </c>
      <c r="BG150">
        <v>8.6002858186493506E-3</v>
      </c>
      <c r="BH150">
        <v>20.636149038270599</v>
      </c>
      <c r="BI150">
        <v>0.96917307405122699</v>
      </c>
      <c r="BK150">
        <f>AS150-BI150*AV150</f>
        <v>7.3418562062730341E-2</v>
      </c>
      <c r="BL150">
        <f>BK150*AO150</f>
        <v>588.87927352085069</v>
      </c>
      <c r="BM150">
        <f t="shared" si="2"/>
        <v>588.87927352499321</v>
      </c>
      <c r="BN150" s="12">
        <f>YEARFRAC(DATE(YEAR(A150),1,1),A150,3)</f>
        <v>0.67123287671232879</v>
      </c>
    </row>
    <row r="151" spans="1:66" x14ac:dyDescent="0.25">
      <c r="A151" s="1">
        <v>41521</v>
      </c>
      <c r="B151">
        <v>4995</v>
      </c>
      <c r="C151">
        <v>2</v>
      </c>
      <c r="D151" s="2">
        <v>41518</v>
      </c>
      <c r="E151">
        <v>2</v>
      </c>
      <c r="F151">
        <v>1</v>
      </c>
      <c r="G151" s="1">
        <v>41520</v>
      </c>
      <c r="H151" s="1">
        <v>41522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s="1">
        <v>41533</v>
      </c>
      <c r="AF151" s="1">
        <v>41519</v>
      </c>
      <c r="AG151" s="1">
        <v>41521</v>
      </c>
      <c r="AH151" s="1">
        <v>41523</v>
      </c>
      <c r="AI151" s="1">
        <v>41521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8020.85</v>
      </c>
      <c r="AP151">
        <v>20</v>
      </c>
      <c r="AQ151">
        <v>30</v>
      </c>
      <c r="AR151">
        <v>160417</v>
      </c>
      <c r="AS151">
        <v>0.62275195272321504</v>
      </c>
      <c r="AT151">
        <v>0.66666666666666596</v>
      </c>
      <c r="AU151">
        <v>18</v>
      </c>
      <c r="AV151">
        <v>0.79311124523661503</v>
      </c>
      <c r="AW151">
        <v>-0.17035929251340001</v>
      </c>
      <c r="AX151">
        <v>6297.9815631157799</v>
      </c>
      <c r="AY151">
        <v>4</v>
      </c>
      <c r="AZ151">
        <v>9</v>
      </c>
      <c r="BA151">
        <v>2013</v>
      </c>
      <c r="BB151">
        <v>4.0854272321088096</v>
      </c>
      <c r="BC151">
        <v>3.8869945205308598</v>
      </c>
      <c r="BD151">
        <v>-0.19843271157794801</v>
      </c>
      <c r="BE151">
        <v>31177</v>
      </c>
      <c r="BF151">
        <v>152625.408451625</v>
      </c>
      <c r="BG151">
        <v>5.10504222555083E-2</v>
      </c>
      <c r="BH151">
        <v>20.636149038270599</v>
      </c>
      <c r="BI151">
        <v>0.96917307405122699</v>
      </c>
      <c r="BK151">
        <f>AS151-BI151*AV151</f>
        <v>-0.14591011088735173</v>
      </c>
      <c r="BL151">
        <f>BK151*AO151</f>
        <v>-1170.3231129108151</v>
      </c>
      <c r="BM151">
        <f t="shared" si="2"/>
        <v>-581.44383938582189</v>
      </c>
      <c r="BN151" s="12">
        <f>YEARFRAC(DATE(YEAR(A151),1,1),A151,3)</f>
        <v>0.67397260273972603</v>
      </c>
    </row>
    <row r="152" spans="1:66" x14ac:dyDescent="0.25">
      <c r="A152" s="1">
        <v>41522</v>
      </c>
      <c r="B152">
        <v>8187</v>
      </c>
      <c r="C152">
        <v>3</v>
      </c>
      <c r="D152" s="2">
        <v>41518</v>
      </c>
      <c r="E152">
        <v>3</v>
      </c>
      <c r="F152">
        <v>2</v>
      </c>
      <c r="G152" s="1">
        <v>41521</v>
      </c>
      <c r="H152" s="1">
        <v>41523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s="1">
        <v>41533</v>
      </c>
      <c r="AF152" s="1">
        <v>41519</v>
      </c>
      <c r="AG152" s="1">
        <v>41521</v>
      </c>
      <c r="AH152" s="1">
        <v>41523</v>
      </c>
      <c r="AI152" s="1">
        <v>41521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8020.85</v>
      </c>
      <c r="AP152">
        <v>20</v>
      </c>
      <c r="AQ152">
        <v>30</v>
      </c>
      <c r="AR152">
        <v>160417</v>
      </c>
      <c r="AS152">
        <v>1.0207147621511401</v>
      </c>
      <c r="AT152">
        <v>0.66666666666666596</v>
      </c>
      <c r="AU152">
        <v>17</v>
      </c>
      <c r="AV152">
        <v>0.89157153351641905</v>
      </c>
      <c r="AW152">
        <v>0.129143228634723</v>
      </c>
      <c r="AX152">
        <v>9182.6619538983105</v>
      </c>
      <c r="AY152">
        <v>5</v>
      </c>
      <c r="AZ152">
        <v>9</v>
      </c>
      <c r="BA152">
        <v>2013</v>
      </c>
      <c r="BB152">
        <v>4.9769987656252299</v>
      </c>
      <c r="BC152">
        <v>4.9077092826820099</v>
      </c>
      <c r="BD152">
        <v>-6.9289482943223499E-2</v>
      </c>
      <c r="BE152">
        <v>39364</v>
      </c>
      <c r="BF152">
        <v>158183.68399798</v>
      </c>
      <c r="BG152">
        <v>1.4118497847402401E-2</v>
      </c>
      <c r="BH152">
        <v>20.636149038270599</v>
      </c>
      <c r="BI152">
        <v>0.96917307405122699</v>
      </c>
      <c r="BK152">
        <f>AS152-BI152*AV152</f>
        <v>0.15662763827646564</v>
      </c>
      <c r="BL152">
        <f>BK152*AO152</f>
        <v>1256.2867924697896</v>
      </c>
      <c r="BM152">
        <f t="shared" si="2"/>
        <v>674.8429530839677</v>
      </c>
      <c r="BN152" s="12">
        <f>YEARFRAC(DATE(YEAR(A152),1,1),A152,3)</f>
        <v>0.67671232876712328</v>
      </c>
    </row>
    <row r="153" spans="1:66" x14ac:dyDescent="0.25">
      <c r="A153" s="1">
        <v>41523</v>
      </c>
      <c r="B153">
        <v>5026</v>
      </c>
      <c r="C153">
        <v>4</v>
      </c>
      <c r="D153" s="2">
        <v>41518</v>
      </c>
      <c r="E153">
        <v>4</v>
      </c>
      <c r="F153">
        <v>3</v>
      </c>
      <c r="G153" s="1">
        <v>41522</v>
      </c>
      <c r="H153" s="1">
        <v>41526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s="1">
        <v>41533</v>
      </c>
      <c r="AF153" s="1">
        <v>41519</v>
      </c>
      <c r="AG153" s="1">
        <v>41521</v>
      </c>
      <c r="AH153" s="1">
        <v>41523</v>
      </c>
      <c r="AI153" s="1">
        <v>41521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8020.85</v>
      </c>
      <c r="AP153">
        <v>20</v>
      </c>
      <c r="AQ153">
        <v>30</v>
      </c>
      <c r="AR153">
        <v>160417</v>
      </c>
      <c r="AS153">
        <v>0.62661687975713298</v>
      </c>
      <c r="AT153">
        <v>0.66666666666666596</v>
      </c>
      <c r="AU153">
        <v>16</v>
      </c>
      <c r="AV153">
        <v>0.80929143886854105</v>
      </c>
      <c r="AW153">
        <v>-0.18267455911140801</v>
      </c>
      <c r="AX153">
        <v>6210.3708980621004</v>
      </c>
      <c r="AY153">
        <v>6</v>
      </c>
      <c r="AZ153">
        <v>9</v>
      </c>
      <c r="BA153">
        <v>2013</v>
      </c>
      <c r="BB153">
        <v>5.7862902044937696</v>
      </c>
      <c r="BC153">
        <v>5.5343261624391404</v>
      </c>
      <c r="BD153">
        <v>-0.25196404205463202</v>
      </c>
      <c r="BE153">
        <v>44390</v>
      </c>
      <c r="BF153">
        <v>153431.64076190101</v>
      </c>
      <c r="BG153">
        <v>4.5527501390265603E-2</v>
      </c>
      <c r="BH153">
        <v>20.636149038270599</v>
      </c>
      <c r="BI153">
        <v>0.96917307405122699</v>
      </c>
      <c r="BK153">
        <f>AS153-BI153*AV153</f>
        <v>-0.15772659185443161</v>
      </c>
      <c r="BL153">
        <f>BK153*AO153</f>
        <v>-1265.1013342756178</v>
      </c>
      <c r="BM153">
        <f t="shared" si="2"/>
        <v>-590.25838119165007</v>
      </c>
      <c r="BN153" s="12">
        <f>YEARFRAC(DATE(YEAR(A153),1,1),A153,3)</f>
        <v>0.67945205479452053</v>
      </c>
    </row>
    <row r="154" spans="1:66" x14ac:dyDescent="0.25">
      <c r="A154" s="1">
        <v>41526</v>
      </c>
      <c r="B154">
        <v>11074</v>
      </c>
      <c r="C154">
        <v>5</v>
      </c>
      <c r="D154" s="2">
        <v>41518</v>
      </c>
      <c r="E154">
        <v>0</v>
      </c>
      <c r="F154">
        <v>4</v>
      </c>
      <c r="G154" s="1">
        <v>41523</v>
      </c>
      <c r="H154" s="1">
        <v>41527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s="1">
        <v>41533</v>
      </c>
      <c r="AF154" s="1">
        <v>41519</v>
      </c>
      <c r="AG154" s="1">
        <v>41521</v>
      </c>
      <c r="AH154" s="1">
        <v>41523</v>
      </c>
      <c r="AI154" s="1">
        <v>41521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8020.85</v>
      </c>
      <c r="AP154">
        <v>20</v>
      </c>
      <c r="AQ154">
        <v>30</v>
      </c>
      <c r="AR154">
        <v>160417</v>
      </c>
      <c r="AS154">
        <v>1.38065167656794</v>
      </c>
      <c r="AT154">
        <v>0.66666666666666596</v>
      </c>
      <c r="AU154">
        <v>15</v>
      </c>
      <c r="AV154">
        <v>1.6370748464103899</v>
      </c>
      <c r="AW154">
        <v>-0.25642316984244601</v>
      </c>
      <c r="AX154">
        <v>6764.5043989784099</v>
      </c>
      <c r="AY154">
        <v>9</v>
      </c>
      <c r="AZ154">
        <v>9</v>
      </c>
      <c r="BA154">
        <v>2013</v>
      </c>
      <c r="BB154">
        <v>7.4233650509041604</v>
      </c>
      <c r="BC154">
        <v>6.9149778390070802</v>
      </c>
      <c r="BD154">
        <v>-0.50838721189707803</v>
      </c>
      <c r="BE154">
        <v>55464</v>
      </c>
      <c r="BF154">
        <v>149430.88375599799</v>
      </c>
      <c r="BG154">
        <v>7.3519716726970302E-2</v>
      </c>
      <c r="BH154">
        <v>20.636149038270599</v>
      </c>
      <c r="BI154">
        <v>0.96917307405122699</v>
      </c>
      <c r="BK154">
        <f>AS154-BI154*AV154</f>
        <v>-0.20595718477955782</v>
      </c>
      <c r="BL154">
        <f>BK154*AO154</f>
        <v>-1651.9516855391164</v>
      </c>
      <c r="BM154">
        <f t="shared" si="2"/>
        <v>-2242.2100667307664</v>
      </c>
      <c r="BN154" s="12">
        <f>YEARFRAC(DATE(YEAR(A154),1,1),A154,3)</f>
        <v>0.68767123287671228</v>
      </c>
    </row>
    <row r="155" spans="1:66" x14ac:dyDescent="0.25">
      <c r="A155" s="1">
        <v>41527</v>
      </c>
      <c r="B155">
        <v>1588</v>
      </c>
      <c r="C155">
        <v>6</v>
      </c>
      <c r="D155" s="2">
        <v>41518</v>
      </c>
      <c r="E155">
        <v>1</v>
      </c>
      <c r="F155">
        <v>0</v>
      </c>
      <c r="G155" s="1">
        <v>41526</v>
      </c>
      <c r="H155" s="1">
        <v>41528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s="1">
        <v>41533</v>
      </c>
      <c r="AF155" s="1">
        <v>41519</v>
      </c>
      <c r="AG155" s="1">
        <v>41521</v>
      </c>
      <c r="AH155" s="1">
        <v>41523</v>
      </c>
      <c r="AI155" s="1">
        <v>41521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8020.85</v>
      </c>
      <c r="AP155">
        <v>20</v>
      </c>
      <c r="AQ155">
        <v>30</v>
      </c>
      <c r="AR155">
        <v>160417</v>
      </c>
      <c r="AS155">
        <v>0.19798400418908199</v>
      </c>
      <c r="AT155">
        <v>0.66666666666666596</v>
      </c>
      <c r="AU155">
        <v>14</v>
      </c>
      <c r="AV155">
        <v>0.24668427249470401</v>
      </c>
      <c r="AW155">
        <v>-4.8700268305622303E-2</v>
      </c>
      <c r="AX155">
        <v>6437.3783700948698</v>
      </c>
      <c r="AY155">
        <v>10</v>
      </c>
      <c r="AZ155">
        <v>9</v>
      </c>
      <c r="BA155">
        <v>2013</v>
      </c>
      <c r="BB155">
        <v>7.67004932339887</v>
      </c>
      <c r="BC155">
        <v>7.1129618431961603</v>
      </c>
      <c r="BD155">
        <v>-0.55708748020270105</v>
      </c>
      <c r="BE155">
        <v>57052</v>
      </c>
      <c r="BF155">
        <v>148765.66654128901</v>
      </c>
      <c r="BG155">
        <v>7.8320043391709698E-2</v>
      </c>
      <c r="BH155">
        <v>20.636149038270599</v>
      </c>
      <c r="BI155">
        <v>0.96917307405122699</v>
      </c>
      <c r="BK155">
        <f>AS155-BI155*AV155</f>
        <v>-4.1095750504700823E-2</v>
      </c>
      <c r="BL155">
        <f>BK155*AO155</f>
        <v>-329.62285043562963</v>
      </c>
      <c r="BM155">
        <f t="shared" si="2"/>
        <v>-2571.8329171663959</v>
      </c>
      <c r="BN155" s="12">
        <f>YEARFRAC(DATE(YEAR(A155),1,1),A155,3)</f>
        <v>0.69041095890410964</v>
      </c>
    </row>
    <row r="156" spans="1:66" x14ac:dyDescent="0.25">
      <c r="A156" s="1">
        <v>41528</v>
      </c>
      <c r="B156">
        <v>8078</v>
      </c>
      <c r="C156">
        <v>7</v>
      </c>
      <c r="D156" s="2">
        <v>41518</v>
      </c>
      <c r="E156">
        <v>2</v>
      </c>
      <c r="F156">
        <v>1</v>
      </c>
      <c r="G156" s="1">
        <v>41527</v>
      </c>
      <c r="H156" s="1">
        <v>41529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s="1">
        <v>41533</v>
      </c>
      <c r="AF156" s="1">
        <v>41519</v>
      </c>
      <c r="AG156" s="1">
        <v>41521</v>
      </c>
      <c r="AH156" s="1">
        <v>41523</v>
      </c>
      <c r="AI156" s="1">
        <v>41521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8020.85</v>
      </c>
      <c r="AP156">
        <v>20</v>
      </c>
      <c r="AQ156">
        <v>30</v>
      </c>
      <c r="AR156">
        <v>160417</v>
      </c>
      <c r="AS156">
        <v>1.0071251799996199</v>
      </c>
      <c r="AT156">
        <v>0.66666666666666596</v>
      </c>
      <c r="AU156">
        <v>13</v>
      </c>
      <c r="AV156">
        <v>0.89592507823294898</v>
      </c>
      <c r="AW156">
        <v>0.111200101766676</v>
      </c>
      <c r="AX156">
        <v>9016.3789319664902</v>
      </c>
      <c r="AY156">
        <v>11</v>
      </c>
      <c r="AZ156">
        <v>9</v>
      </c>
      <c r="BA156">
        <v>2013</v>
      </c>
      <c r="BB156">
        <v>8.56597440163182</v>
      </c>
      <c r="BC156">
        <v>8.12008702319579</v>
      </c>
      <c r="BD156">
        <v>-0.445887378436024</v>
      </c>
      <c r="BE156">
        <v>65130</v>
      </c>
      <c r="BF156">
        <v>152066.763093741</v>
      </c>
      <c r="BG156">
        <v>5.4911650227676703E-2</v>
      </c>
      <c r="BH156">
        <v>20.636149038270599</v>
      </c>
      <c r="BI156">
        <v>0.96917307405122699</v>
      </c>
      <c r="BK156">
        <f>AS156-BI156*AV156</f>
        <v>0.13881871780900668</v>
      </c>
      <c r="BL156">
        <f>BK156*AO156</f>
        <v>1113.4441127383711</v>
      </c>
      <c r="BM156">
        <f t="shared" si="2"/>
        <v>-1458.3888044280247</v>
      </c>
      <c r="BN156" s="12">
        <f>YEARFRAC(DATE(YEAR(A156),1,1),A156,3)</f>
        <v>0.69315068493150689</v>
      </c>
    </row>
    <row r="157" spans="1:66" x14ac:dyDescent="0.25">
      <c r="A157" s="1">
        <v>41529</v>
      </c>
      <c r="B157">
        <v>2199</v>
      </c>
      <c r="C157">
        <v>8</v>
      </c>
      <c r="D157" s="2">
        <v>41518</v>
      </c>
      <c r="E157">
        <v>3</v>
      </c>
      <c r="F157">
        <v>2</v>
      </c>
      <c r="G157" s="1">
        <v>41528</v>
      </c>
      <c r="H157" s="1">
        <v>41530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s="1">
        <v>41533</v>
      </c>
      <c r="AF157" s="1">
        <v>41519</v>
      </c>
      <c r="AG157" s="1">
        <v>41521</v>
      </c>
      <c r="AH157" s="1">
        <v>41523</v>
      </c>
      <c r="AI157" s="1">
        <v>41521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8020.85</v>
      </c>
      <c r="AP157">
        <v>20</v>
      </c>
      <c r="AQ157">
        <v>30</v>
      </c>
      <c r="AR157">
        <v>160417</v>
      </c>
      <c r="AS157">
        <v>0.27416046927694598</v>
      </c>
      <c r="AT157">
        <v>0.66666666666666596</v>
      </c>
      <c r="AU157">
        <v>12</v>
      </c>
      <c r="AV157">
        <v>0.29224244902374402</v>
      </c>
      <c r="AW157">
        <v>-1.80819797467975E-2</v>
      </c>
      <c r="AX157">
        <v>7524.5742271388199</v>
      </c>
      <c r="AY157">
        <v>12</v>
      </c>
      <c r="AZ157">
        <v>9</v>
      </c>
      <c r="BA157">
        <v>2013</v>
      </c>
      <c r="BB157">
        <v>8.8582168506555607</v>
      </c>
      <c r="BC157">
        <v>8.3942474924727399</v>
      </c>
      <c r="BD157">
        <v>-0.46396935818282198</v>
      </c>
      <c r="BE157">
        <v>67329</v>
      </c>
      <c r="BF157">
        <v>152014.79289822801</v>
      </c>
      <c r="BG157">
        <v>5.5272299107081299E-2</v>
      </c>
      <c r="BH157">
        <v>20.636149038270599</v>
      </c>
      <c r="BI157">
        <v>0.96917307405122699</v>
      </c>
      <c r="BK157">
        <f>AS157-BI157*AV157</f>
        <v>-9.0730434116549907E-3</v>
      </c>
      <c r="BL157">
        <f>BK157*AO157</f>
        <v>-72.773520248372932</v>
      </c>
      <c r="BM157">
        <f t="shared" si="2"/>
        <v>-1531.1623246763977</v>
      </c>
      <c r="BN157" s="12">
        <f>YEARFRAC(DATE(YEAR(A157),1,1),A157,3)</f>
        <v>0.69589041095890414</v>
      </c>
    </row>
    <row r="158" spans="1:66" x14ac:dyDescent="0.25">
      <c r="A158" s="1">
        <v>41530</v>
      </c>
      <c r="B158">
        <v>8458</v>
      </c>
      <c r="C158">
        <v>9</v>
      </c>
      <c r="D158" s="2">
        <v>41518</v>
      </c>
      <c r="E158">
        <v>4</v>
      </c>
      <c r="F158">
        <v>3</v>
      </c>
      <c r="G158" s="1">
        <v>41529</v>
      </c>
      <c r="H158" s="1">
        <v>41533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s="1">
        <v>41533</v>
      </c>
      <c r="AF158" s="1">
        <v>41519</v>
      </c>
      <c r="AG158" s="1">
        <v>41521</v>
      </c>
      <c r="AH158" s="1">
        <v>41523</v>
      </c>
      <c r="AI158" s="1">
        <v>41521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8020.85</v>
      </c>
      <c r="AP158">
        <v>20</v>
      </c>
      <c r="AQ158">
        <v>30</v>
      </c>
      <c r="AR158">
        <v>160417</v>
      </c>
      <c r="AS158">
        <v>1.05450170493152</v>
      </c>
      <c r="AT158">
        <v>0.66666666666666596</v>
      </c>
      <c r="AU158">
        <v>11</v>
      </c>
      <c r="AV158">
        <v>0.80929143886854105</v>
      </c>
      <c r="AW158">
        <v>0.24521026606297999</v>
      </c>
      <c r="AX158">
        <v>10451.1175996437</v>
      </c>
      <c r="AY158">
        <v>13</v>
      </c>
      <c r="AZ158">
        <v>9</v>
      </c>
      <c r="BA158">
        <v>2013</v>
      </c>
      <c r="BB158">
        <v>9.6675082895241005</v>
      </c>
      <c r="BC158">
        <v>9.4487491974042594</v>
      </c>
      <c r="BD158">
        <v>-0.21875909211984099</v>
      </c>
      <c r="BE158">
        <v>75787</v>
      </c>
      <c r="BF158">
        <v>156787.03908043</v>
      </c>
      <c r="BG158">
        <v>2.3152174700534701E-2</v>
      </c>
      <c r="BH158">
        <v>20.636149038270599</v>
      </c>
      <c r="BI158">
        <v>0.96917307405122699</v>
      </c>
      <c r="BK158">
        <f>AS158-BI158*AV158</f>
        <v>0.27015823331995537</v>
      </c>
      <c r="BL158">
        <f>BK158*AO158</f>
        <v>2166.898665724364</v>
      </c>
      <c r="BM158">
        <f t="shared" si="2"/>
        <v>635.73634104796633</v>
      </c>
      <c r="BN158" s="12">
        <f>YEARFRAC(DATE(YEAR(A158),1,1),A158,3)</f>
        <v>0.69863013698630139</v>
      </c>
    </row>
    <row r="159" spans="1:66" x14ac:dyDescent="0.25">
      <c r="A159" s="1">
        <v>41533</v>
      </c>
      <c r="B159">
        <v>23264</v>
      </c>
      <c r="C159">
        <v>10</v>
      </c>
      <c r="D159" s="2">
        <v>41518</v>
      </c>
      <c r="E159">
        <v>0</v>
      </c>
      <c r="F159">
        <v>4</v>
      </c>
      <c r="G159" s="1">
        <v>41530</v>
      </c>
      <c r="H159" s="1">
        <v>41534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s="1">
        <v>41533</v>
      </c>
      <c r="AF159" s="1">
        <v>41519</v>
      </c>
      <c r="AG159" s="1">
        <v>41521</v>
      </c>
      <c r="AH159" s="1">
        <v>41523</v>
      </c>
      <c r="AI159" s="1">
        <v>41521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8020.85</v>
      </c>
      <c r="AP159">
        <v>20</v>
      </c>
      <c r="AQ159">
        <v>30</v>
      </c>
      <c r="AR159">
        <v>160417</v>
      </c>
      <c r="AS159">
        <v>2.9004407263569298</v>
      </c>
      <c r="AT159">
        <v>0.66666666666666596</v>
      </c>
      <c r="AU159">
        <v>10</v>
      </c>
      <c r="AV159">
        <v>2.8837477517668102</v>
      </c>
      <c r="AW159">
        <v>1.6692974590118401E-2</v>
      </c>
      <c r="AX159">
        <v>8067.2798048118502</v>
      </c>
      <c r="AY159">
        <v>16</v>
      </c>
      <c r="AZ159">
        <v>9</v>
      </c>
      <c r="BA159">
        <v>2013</v>
      </c>
      <c r="BB159">
        <v>12.5512560412909</v>
      </c>
      <c r="BC159">
        <v>12.3491899237611</v>
      </c>
      <c r="BD159">
        <v>-0.202066117529723</v>
      </c>
      <c r="BE159">
        <v>99051</v>
      </c>
      <c r="BF159">
        <v>157834.40266718101</v>
      </c>
      <c r="BG159">
        <v>1.6362702232064898E-2</v>
      </c>
      <c r="BH159">
        <v>20.636149038270599</v>
      </c>
      <c r="BI159">
        <v>0.96917307405122699</v>
      </c>
      <c r="BK159">
        <f>AS159-BI159*AV159</f>
        <v>0.10559005298877588</v>
      </c>
      <c r="BL159">
        <f>BK159*AO159</f>
        <v>846.92197651502306</v>
      </c>
      <c r="BM159">
        <f t="shared" si="2"/>
        <v>1482.6583175629894</v>
      </c>
      <c r="BN159" s="12">
        <f>YEARFRAC(DATE(YEAR(A159),1,1),A159,3)</f>
        <v>0.70684931506849313</v>
      </c>
    </row>
    <row r="160" spans="1:66" x14ac:dyDescent="0.25">
      <c r="A160" s="1">
        <v>41534</v>
      </c>
      <c r="B160">
        <v>2282</v>
      </c>
      <c r="C160">
        <v>11</v>
      </c>
      <c r="D160" s="2">
        <v>41518</v>
      </c>
      <c r="E160">
        <v>1</v>
      </c>
      <c r="F160">
        <v>0</v>
      </c>
      <c r="G160" s="1">
        <v>41533</v>
      </c>
      <c r="H160" s="1">
        <v>41535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s="1">
        <v>41533</v>
      </c>
      <c r="AF160" s="1">
        <v>41519</v>
      </c>
      <c r="AG160" s="1">
        <v>41521</v>
      </c>
      <c r="AH160" s="1">
        <v>41523</v>
      </c>
      <c r="AI160" s="1">
        <v>41521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8020.85</v>
      </c>
      <c r="AP160">
        <v>20</v>
      </c>
      <c r="AQ160">
        <v>30</v>
      </c>
      <c r="AR160">
        <v>160417</v>
      </c>
      <c r="AS160">
        <v>0.28450849972259701</v>
      </c>
      <c r="AT160">
        <v>0.66666666666666596</v>
      </c>
      <c r="AU160">
        <v>9</v>
      </c>
      <c r="AV160">
        <v>0.24668427249470401</v>
      </c>
      <c r="AW160">
        <v>3.7824227227893401E-2</v>
      </c>
      <c r="AX160">
        <v>9250.6910834738592</v>
      </c>
      <c r="AY160">
        <v>17</v>
      </c>
      <c r="AZ160">
        <v>9</v>
      </c>
      <c r="BA160">
        <v>2013</v>
      </c>
      <c r="BB160">
        <v>12.797940313785601</v>
      </c>
      <c r="BC160">
        <v>12.6336984234837</v>
      </c>
      <c r="BD160">
        <v>-0.16424189030182901</v>
      </c>
      <c r="BE160">
        <v>101333</v>
      </c>
      <c r="BF160">
        <v>158358.294405931</v>
      </c>
      <c r="BG160">
        <v>1.30003016374469E-2</v>
      </c>
      <c r="BH160">
        <v>20.636149038270599</v>
      </c>
      <c r="BI160">
        <v>0.96917307405122699</v>
      </c>
      <c r="BK160">
        <f>AS160-BI160*AV160</f>
        <v>4.5428745028814194E-2</v>
      </c>
      <c r="BL160">
        <f>BK160*AO160</f>
        <v>364.37714956436434</v>
      </c>
      <c r="BM160">
        <f t="shared" si="2"/>
        <v>1847.0354671273537</v>
      </c>
      <c r="BN160" s="12">
        <f>YEARFRAC(DATE(YEAR(A160),1,1),A160,3)</f>
        <v>0.70958904109589038</v>
      </c>
    </row>
    <row r="161" spans="1:66" x14ac:dyDescent="0.25">
      <c r="A161" s="1">
        <v>41535</v>
      </c>
      <c r="B161">
        <v>8020</v>
      </c>
      <c r="C161">
        <v>12</v>
      </c>
      <c r="D161" s="2">
        <v>41518</v>
      </c>
      <c r="E161">
        <v>2</v>
      </c>
      <c r="F161">
        <v>1</v>
      </c>
      <c r="G161" s="1">
        <v>41534</v>
      </c>
      <c r="H161" s="1">
        <v>41536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 s="1">
        <v>41533</v>
      </c>
      <c r="AF161" s="1">
        <v>41519</v>
      </c>
      <c r="AG161" s="1">
        <v>41521</v>
      </c>
      <c r="AH161" s="1">
        <v>41523</v>
      </c>
      <c r="AI161" s="1">
        <v>41521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8020.85</v>
      </c>
      <c r="AP161">
        <v>20</v>
      </c>
      <c r="AQ161">
        <v>30</v>
      </c>
      <c r="AR161">
        <v>160417</v>
      </c>
      <c r="AS161">
        <v>0.99989402619423096</v>
      </c>
      <c r="AT161">
        <v>0.66666666666666596</v>
      </c>
      <c r="AU161">
        <v>8</v>
      </c>
      <c r="AV161">
        <v>1.0074119841126099</v>
      </c>
      <c r="AW161">
        <v>-7.5179579183823004E-3</v>
      </c>
      <c r="AX161">
        <v>7960.9932445507602</v>
      </c>
      <c r="AY161">
        <v>18</v>
      </c>
      <c r="AZ161">
        <v>9</v>
      </c>
      <c r="BA161">
        <v>2013</v>
      </c>
      <c r="BB161">
        <v>13.8053522978982</v>
      </c>
      <c r="BC161">
        <v>13.633592449678</v>
      </c>
      <c r="BD161">
        <v>-0.17175984822021201</v>
      </c>
      <c r="BE161">
        <v>109353</v>
      </c>
      <c r="BF161">
        <v>158421.16541516699</v>
      </c>
      <c r="BG161">
        <v>1.2598282430267701E-2</v>
      </c>
      <c r="BH161">
        <v>20.636149038270599</v>
      </c>
      <c r="BI161">
        <v>0.96917307405122699</v>
      </c>
      <c r="BK161">
        <f>AS161-BI161*AV161</f>
        <v>2.3537456715767013E-2</v>
      </c>
      <c r="BL161">
        <f>BK161*AO161</f>
        <v>188.79040969865986</v>
      </c>
      <c r="BM161">
        <f t="shared" si="2"/>
        <v>2035.8258768260137</v>
      </c>
      <c r="BN161" s="12">
        <f>YEARFRAC(DATE(YEAR(A161),1,1),A161,3)</f>
        <v>0.71232876712328763</v>
      </c>
    </row>
    <row r="162" spans="1:66" x14ac:dyDescent="0.25">
      <c r="A162" s="1">
        <v>41536</v>
      </c>
      <c r="B162">
        <v>1844</v>
      </c>
      <c r="C162">
        <v>13</v>
      </c>
      <c r="D162" s="2">
        <v>41518</v>
      </c>
      <c r="E162">
        <v>3</v>
      </c>
      <c r="F162">
        <v>2</v>
      </c>
      <c r="G162" s="1">
        <v>41535</v>
      </c>
      <c r="H162" s="1">
        <v>41537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s="1">
        <v>41533</v>
      </c>
      <c r="AF162" s="1">
        <v>41519</v>
      </c>
      <c r="AG162" s="1">
        <v>41521</v>
      </c>
      <c r="AH162" s="1">
        <v>41523</v>
      </c>
      <c r="AI162" s="1">
        <v>41521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8020.85</v>
      </c>
      <c r="AP162">
        <v>20</v>
      </c>
      <c r="AQ162">
        <v>30</v>
      </c>
      <c r="AR162">
        <v>160417</v>
      </c>
      <c r="AS162">
        <v>0.22990082098530701</v>
      </c>
      <c r="AT162">
        <v>0.66666666666666596</v>
      </c>
      <c r="AU162">
        <v>7</v>
      </c>
      <c r="AV162">
        <v>0.29224244902374402</v>
      </c>
      <c r="AW162">
        <v>-6.2341628038437499E-2</v>
      </c>
      <c r="AX162">
        <v>6309.8294110249999</v>
      </c>
      <c r="AY162">
        <v>19</v>
      </c>
      <c r="AZ162">
        <v>9</v>
      </c>
      <c r="BA162">
        <v>2013</v>
      </c>
      <c r="BB162">
        <v>14.097594746921899</v>
      </c>
      <c r="BC162">
        <v>13.8634932706633</v>
      </c>
      <c r="BD162">
        <v>-0.23410147625865099</v>
      </c>
      <c r="BE162">
        <v>111197</v>
      </c>
      <c r="BF162">
        <v>157753.15150732099</v>
      </c>
      <c r="BG162">
        <v>1.6886182413636801E-2</v>
      </c>
      <c r="BH162">
        <v>20.636149038270599</v>
      </c>
      <c r="BI162">
        <v>0.96917307405122699</v>
      </c>
      <c r="BK162">
        <f>AS162-BI162*AV162</f>
        <v>-5.3332691703293966E-2</v>
      </c>
      <c r="BL162">
        <f>BK162*AO162</f>
        <v>-427.7735202483654</v>
      </c>
      <c r="BM162">
        <f t="shared" si="2"/>
        <v>1608.0523565776482</v>
      </c>
      <c r="BN162" s="12">
        <f>YEARFRAC(DATE(YEAR(A162),1,1),A162,3)</f>
        <v>0.71506849315068488</v>
      </c>
    </row>
    <row r="163" spans="1:66" x14ac:dyDescent="0.25">
      <c r="A163" s="1">
        <v>41537</v>
      </c>
      <c r="B163">
        <v>5183</v>
      </c>
      <c r="C163">
        <v>14</v>
      </c>
      <c r="D163" s="2">
        <v>41518</v>
      </c>
      <c r="E163">
        <v>4</v>
      </c>
      <c r="F163">
        <v>3</v>
      </c>
      <c r="G163" s="1">
        <v>41536</v>
      </c>
      <c r="H163" s="1">
        <v>41540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s="1">
        <v>41533</v>
      </c>
      <c r="AF163" s="1">
        <v>41519</v>
      </c>
      <c r="AG163" s="1">
        <v>41521</v>
      </c>
      <c r="AH163" s="1">
        <v>41523</v>
      </c>
      <c r="AI163" s="1">
        <v>41521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8020.85</v>
      </c>
      <c r="AP163">
        <v>20</v>
      </c>
      <c r="AQ163">
        <v>30</v>
      </c>
      <c r="AR163">
        <v>160417</v>
      </c>
      <c r="AS163">
        <v>0.64619086505794199</v>
      </c>
      <c r="AT163">
        <v>0.66666666666666596</v>
      </c>
      <c r="AU163">
        <v>6</v>
      </c>
      <c r="AV163">
        <v>0.80929143886854105</v>
      </c>
      <c r="AW163">
        <v>-0.163100573810598</v>
      </c>
      <c r="AX163">
        <v>6404.3677605761804</v>
      </c>
      <c r="AY163">
        <v>20</v>
      </c>
      <c r="AZ163">
        <v>9</v>
      </c>
      <c r="BA163">
        <v>2013</v>
      </c>
      <c r="BB163">
        <v>14.9068861857905</v>
      </c>
      <c r="BC163">
        <v>14.5096841357212</v>
      </c>
      <c r="BD163">
        <v>-0.39720205006924802</v>
      </c>
      <c r="BE163">
        <v>116380</v>
      </c>
      <c r="BF163">
        <v>156142.602216867</v>
      </c>
      <c r="BG163">
        <v>2.7374961877452499E-2</v>
      </c>
      <c r="BH163">
        <v>20.636149038270599</v>
      </c>
      <c r="BI163">
        <v>0.96917307405122699</v>
      </c>
      <c r="BK163">
        <f>AS163-BI163*AV163</f>
        <v>-0.1381526065536226</v>
      </c>
      <c r="BL163">
        <f>BK163*AO163</f>
        <v>-1108.1013342756239</v>
      </c>
      <c r="BM163">
        <f t="shared" si="2"/>
        <v>499.95102230202428</v>
      </c>
      <c r="BN163" s="12">
        <f>YEARFRAC(DATE(YEAR(A163),1,1),A163,3)</f>
        <v>0.71780821917808224</v>
      </c>
    </row>
    <row r="164" spans="1:66" x14ac:dyDescent="0.25">
      <c r="A164" s="1">
        <v>41540</v>
      </c>
      <c r="B164">
        <v>11468</v>
      </c>
      <c r="C164">
        <v>15</v>
      </c>
      <c r="D164" s="2">
        <v>41518</v>
      </c>
      <c r="E164">
        <v>0</v>
      </c>
      <c r="F164">
        <v>4</v>
      </c>
      <c r="G164" s="1">
        <v>41537</v>
      </c>
      <c r="H164" s="1">
        <v>41541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s="1">
        <v>41533</v>
      </c>
      <c r="AF164" s="1">
        <v>41519</v>
      </c>
      <c r="AG164" s="1">
        <v>41521</v>
      </c>
      <c r="AH164" s="1">
        <v>41523</v>
      </c>
      <c r="AI164" s="1">
        <v>41521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8020.85</v>
      </c>
      <c r="AP164">
        <v>20</v>
      </c>
      <c r="AQ164">
        <v>30</v>
      </c>
      <c r="AR164">
        <v>160417</v>
      </c>
      <c r="AS164">
        <v>1.4297736524183799</v>
      </c>
      <c r="AT164">
        <v>0.66666666666666596</v>
      </c>
      <c r="AU164">
        <v>5</v>
      </c>
      <c r="AV164">
        <v>1.6370748464103899</v>
      </c>
      <c r="AW164">
        <v>-0.207301193992006</v>
      </c>
      <c r="AX164">
        <v>7005.17757336865</v>
      </c>
      <c r="AY164">
        <v>23</v>
      </c>
      <c r="AZ164">
        <v>9</v>
      </c>
      <c r="BA164">
        <v>2013</v>
      </c>
      <c r="BB164">
        <v>16.543961032200901</v>
      </c>
      <c r="BC164">
        <v>15.939457788139601</v>
      </c>
      <c r="BD164">
        <v>-0.604503244061255</v>
      </c>
      <c r="BE164">
        <v>127848</v>
      </c>
      <c r="BF164">
        <v>154555.48976591299</v>
      </c>
      <c r="BG164">
        <v>3.7924956550972201E-2</v>
      </c>
      <c r="BH164">
        <v>20.636149038270599</v>
      </c>
      <c r="BI164">
        <v>0.96917307405122699</v>
      </c>
      <c r="BK164">
        <f>AS164-BI164*AV164</f>
        <v>-0.15683520892911784</v>
      </c>
      <c r="BL164">
        <f>BK164*AO164</f>
        <v>-1257.9516855391148</v>
      </c>
      <c r="BM164">
        <f t="shared" si="2"/>
        <v>-758.00066323709052</v>
      </c>
      <c r="BN164" s="12">
        <f>YEARFRAC(DATE(YEAR(A164),1,1),A164,3)</f>
        <v>0.72602739726027399</v>
      </c>
    </row>
    <row r="165" spans="1:66" x14ac:dyDescent="0.25">
      <c r="A165" s="1">
        <v>41541</v>
      </c>
      <c r="B165">
        <v>1455</v>
      </c>
      <c r="C165">
        <v>16</v>
      </c>
      <c r="D165" s="2">
        <v>41518</v>
      </c>
      <c r="E165">
        <v>1</v>
      </c>
      <c r="F165">
        <v>0</v>
      </c>
      <c r="G165" s="1">
        <v>41540</v>
      </c>
      <c r="H165" s="1">
        <v>41542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s="1">
        <v>41533</v>
      </c>
      <c r="AF165" s="1">
        <v>41519</v>
      </c>
      <c r="AG165" s="1">
        <v>41521</v>
      </c>
      <c r="AH165" s="1">
        <v>41523</v>
      </c>
      <c r="AI165" s="1">
        <v>41521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8020.85</v>
      </c>
      <c r="AP165">
        <v>20</v>
      </c>
      <c r="AQ165">
        <v>30</v>
      </c>
      <c r="AR165">
        <v>160417</v>
      </c>
      <c r="AS165">
        <v>0.18140222046291801</v>
      </c>
      <c r="AT165">
        <v>0.66666666666666596</v>
      </c>
      <c r="AU165">
        <v>4</v>
      </c>
      <c r="AV165">
        <v>0.24668427249470401</v>
      </c>
      <c r="AW165">
        <v>-6.5282052031785998E-2</v>
      </c>
      <c r="AX165">
        <v>5898.2276627758401</v>
      </c>
      <c r="AY165">
        <v>24</v>
      </c>
      <c r="AZ165">
        <v>9</v>
      </c>
      <c r="BA165">
        <v>2013</v>
      </c>
      <c r="BB165">
        <v>16.790645304695602</v>
      </c>
      <c r="BC165">
        <v>16.120860008602499</v>
      </c>
      <c r="BD165">
        <v>-0.66978529609304205</v>
      </c>
      <c r="BE165">
        <v>129303</v>
      </c>
      <c r="BF165">
        <v>154017.90420031</v>
      </c>
      <c r="BG165">
        <v>4.1547739744382098E-2</v>
      </c>
      <c r="BH165">
        <v>20.636149038270599</v>
      </c>
      <c r="BI165">
        <v>0.96917307405122699</v>
      </c>
      <c r="BK165">
        <f>AS165-BI165*AV165</f>
        <v>-5.7677534230864802E-2</v>
      </c>
      <c r="BL165">
        <f>BK165*AO165</f>
        <v>-462.62285043563196</v>
      </c>
      <c r="BM165">
        <f t="shared" si="2"/>
        <v>-1220.6235136727225</v>
      </c>
      <c r="BN165" s="12">
        <f>YEARFRAC(DATE(YEAR(A165),1,1),A165,3)</f>
        <v>0.72876712328767124</v>
      </c>
    </row>
    <row r="166" spans="1:66" x14ac:dyDescent="0.25">
      <c r="A166" s="1">
        <v>41542</v>
      </c>
      <c r="B166">
        <v>6510</v>
      </c>
      <c r="C166">
        <v>17</v>
      </c>
      <c r="D166" s="2">
        <v>41518</v>
      </c>
      <c r="E166">
        <v>2</v>
      </c>
      <c r="F166">
        <v>1</v>
      </c>
      <c r="G166" s="1">
        <v>41541</v>
      </c>
      <c r="H166" s="1">
        <v>41543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s="1">
        <v>41533</v>
      </c>
      <c r="AF166" s="1">
        <v>41519</v>
      </c>
      <c r="AG166" s="1">
        <v>41521</v>
      </c>
      <c r="AH166" s="1">
        <v>41523</v>
      </c>
      <c r="AI166" s="1">
        <v>41521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8020.85</v>
      </c>
      <c r="AP166">
        <v>20</v>
      </c>
      <c r="AQ166">
        <v>30</v>
      </c>
      <c r="AR166">
        <v>160417</v>
      </c>
      <c r="AS166">
        <v>0.81163467712274795</v>
      </c>
      <c r="AT166">
        <v>0.66666666666666596</v>
      </c>
      <c r="AU166">
        <v>3</v>
      </c>
      <c r="AV166">
        <v>0.89592507823294898</v>
      </c>
      <c r="AW166">
        <v>-8.4290401110200294E-2</v>
      </c>
      <c r="AX166">
        <v>7266.2325881532397</v>
      </c>
      <c r="AY166">
        <v>25</v>
      </c>
      <c r="AZ166">
        <v>9</v>
      </c>
      <c r="BA166">
        <v>2013</v>
      </c>
      <c r="BB166">
        <v>17.686570382928501</v>
      </c>
      <c r="BC166">
        <v>16.932494685725299</v>
      </c>
      <c r="BD166">
        <v>-0.75407569720324097</v>
      </c>
      <c r="BE166">
        <v>135813</v>
      </c>
      <c r="BF166">
        <v>153577.54167092699</v>
      </c>
      <c r="BG166">
        <v>4.4534234984225401E-2</v>
      </c>
      <c r="BH166">
        <v>20.636149038270599</v>
      </c>
      <c r="BI166">
        <v>0.96917307405122699</v>
      </c>
      <c r="BK166">
        <f>AS166-BI166*AV166</f>
        <v>-5.6671785067865299E-2</v>
      </c>
      <c r="BL166">
        <f>BK166*AO166</f>
        <v>-454.55588726158743</v>
      </c>
      <c r="BM166">
        <f t="shared" si="2"/>
        <v>-1675.17940093431</v>
      </c>
      <c r="BN166" s="12">
        <f>YEARFRAC(DATE(YEAR(A166),1,1),A166,3)</f>
        <v>0.73150684931506849</v>
      </c>
    </row>
    <row r="167" spans="1:66" x14ac:dyDescent="0.25">
      <c r="A167" s="1">
        <v>41543</v>
      </c>
      <c r="B167">
        <v>3635</v>
      </c>
      <c r="C167">
        <v>18</v>
      </c>
      <c r="D167" s="2">
        <v>41518</v>
      </c>
      <c r="E167">
        <v>3</v>
      </c>
      <c r="F167">
        <v>2</v>
      </c>
      <c r="G167" s="1">
        <v>41542</v>
      </c>
      <c r="H167" s="1">
        <v>41544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s="1">
        <v>41533</v>
      </c>
      <c r="AF167" s="1">
        <v>41519</v>
      </c>
      <c r="AG167" s="1">
        <v>41521</v>
      </c>
      <c r="AH167" s="1">
        <v>41523</v>
      </c>
      <c r="AI167" s="1">
        <v>41521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8020.85</v>
      </c>
      <c r="AP167">
        <v>20</v>
      </c>
      <c r="AQ167">
        <v>30</v>
      </c>
      <c r="AR167">
        <v>160417</v>
      </c>
      <c r="AS167">
        <v>0.45319386349327001</v>
      </c>
      <c r="AT167">
        <v>0.66666666666666596</v>
      </c>
      <c r="AU167">
        <v>2</v>
      </c>
      <c r="AV167">
        <v>0.29224244902374402</v>
      </c>
      <c r="AW167">
        <v>0.16095141446952599</v>
      </c>
      <c r="AX167">
        <v>12438.302553728799</v>
      </c>
      <c r="AY167">
        <v>26</v>
      </c>
      <c r="AZ167">
        <v>9</v>
      </c>
      <c r="BA167">
        <v>2013</v>
      </c>
      <c r="BB167">
        <v>17.9788128319523</v>
      </c>
      <c r="BC167">
        <v>17.3856885492186</v>
      </c>
      <c r="BD167">
        <v>-0.59312428273371098</v>
      </c>
      <c r="BE167">
        <v>139448</v>
      </c>
      <c r="BF167">
        <v>155124.81419481701</v>
      </c>
      <c r="BG167">
        <v>3.41156624918586E-2</v>
      </c>
      <c r="BH167">
        <v>20.636149038270599</v>
      </c>
      <c r="BI167">
        <v>0.96917307405122699</v>
      </c>
      <c r="BK167">
        <f>AS167-BI167*AV167</f>
        <v>0.16996035080466904</v>
      </c>
      <c r="BL167">
        <f>BK167*AO167</f>
        <v>1363.2264797516298</v>
      </c>
      <c r="BM167">
        <f t="shared" si="2"/>
        <v>-311.95292118268026</v>
      </c>
      <c r="BN167" s="12">
        <f>YEARFRAC(DATE(YEAR(A167),1,1),A167,3)</f>
        <v>0.73424657534246573</v>
      </c>
    </row>
    <row r="168" spans="1:66" x14ac:dyDescent="0.25">
      <c r="A168" s="1">
        <v>41544</v>
      </c>
      <c r="B168">
        <v>6737</v>
      </c>
      <c r="C168">
        <v>19</v>
      </c>
      <c r="D168" s="2">
        <v>41518</v>
      </c>
      <c r="E168">
        <v>4</v>
      </c>
      <c r="F168">
        <v>3</v>
      </c>
      <c r="G168" s="1">
        <v>41543</v>
      </c>
      <c r="H168" s="1">
        <v>41547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s="1">
        <v>41533</v>
      </c>
      <c r="AF168" s="1">
        <v>41519</v>
      </c>
      <c r="AG168" s="1">
        <v>41521</v>
      </c>
      <c r="AH168" s="1">
        <v>41523</v>
      </c>
      <c r="AI168" s="1">
        <v>41521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8020.85</v>
      </c>
      <c r="AP168">
        <v>20</v>
      </c>
      <c r="AQ168">
        <v>30</v>
      </c>
      <c r="AR168">
        <v>160417</v>
      </c>
      <c r="AS168">
        <v>0.83993591701627601</v>
      </c>
      <c r="AT168">
        <v>0.66666666666666596</v>
      </c>
      <c r="AU168">
        <v>1</v>
      </c>
      <c r="AV168">
        <v>0.80929143886854105</v>
      </c>
      <c r="AW168">
        <v>3.0644478147734799E-2</v>
      </c>
      <c r="AX168">
        <v>8324.5660048238005</v>
      </c>
      <c r="AY168">
        <v>27</v>
      </c>
      <c r="AZ168">
        <v>9</v>
      </c>
      <c r="BA168">
        <v>2013</v>
      </c>
      <c r="BB168">
        <v>18.788104270820799</v>
      </c>
      <c r="BC168">
        <v>18.225624466234802</v>
      </c>
      <c r="BD168">
        <v>-0.56247980458597902</v>
      </c>
      <c r="BE168">
        <v>146185</v>
      </c>
      <c r="BF168">
        <v>155614.422714307</v>
      </c>
      <c r="BG168">
        <v>3.0862031950018302E-2</v>
      </c>
      <c r="BH168">
        <v>20.636149038270599</v>
      </c>
      <c r="BI168">
        <v>0.96917307405122699</v>
      </c>
      <c r="BK168">
        <f>AS168-BI168*AV168</f>
        <v>5.5592445404711421E-2</v>
      </c>
      <c r="BL168">
        <f>BK168*AO168</f>
        <v>445.89866572437961</v>
      </c>
      <c r="BM168">
        <f t="shared" si="2"/>
        <v>133.94574454169936</v>
      </c>
      <c r="BN168" s="12">
        <f>YEARFRAC(DATE(YEAR(A168),1,1),A168,3)</f>
        <v>0.73698630136986298</v>
      </c>
    </row>
    <row r="169" spans="1:66" x14ac:dyDescent="0.25">
      <c r="A169" s="1">
        <v>41547</v>
      </c>
      <c r="B169">
        <v>14232</v>
      </c>
      <c r="C169">
        <v>20</v>
      </c>
      <c r="D169" s="2">
        <v>41518</v>
      </c>
      <c r="E169">
        <v>0</v>
      </c>
      <c r="F169">
        <v>4</v>
      </c>
      <c r="G169" s="1">
        <v>41544</v>
      </c>
      <c r="H169" s="1">
        <v>41548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s="1">
        <v>41533</v>
      </c>
      <c r="AF169" s="1">
        <v>41519</v>
      </c>
      <c r="AG169" s="1">
        <v>41521</v>
      </c>
      <c r="AH169" s="1">
        <v>41523</v>
      </c>
      <c r="AI169" s="1">
        <v>41521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8020.85</v>
      </c>
      <c r="AP169">
        <v>20</v>
      </c>
      <c r="AQ169">
        <v>30</v>
      </c>
      <c r="AR169">
        <v>160417</v>
      </c>
      <c r="AS169">
        <v>1.7743755337651199</v>
      </c>
      <c r="AT169">
        <v>0.66666666666666596</v>
      </c>
      <c r="AU169">
        <v>0</v>
      </c>
      <c r="AV169">
        <v>1.84804476744974</v>
      </c>
      <c r="AW169">
        <v>-7.3669233684621499E-2</v>
      </c>
      <c r="AX169">
        <v>7701.11214331663</v>
      </c>
      <c r="AY169">
        <v>30</v>
      </c>
      <c r="AZ169">
        <v>9</v>
      </c>
      <c r="BA169">
        <v>2013</v>
      </c>
      <c r="BB169">
        <v>20.636149038270599</v>
      </c>
      <c r="BC169">
        <v>20</v>
      </c>
      <c r="BD169">
        <v>-0.63614903827059799</v>
      </c>
      <c r="BE169">
        <v>160417</v>
      </c>
      <c r="BF169">
        <v>155471.83702007501</v>
      </c>
      <c r="BG169">
        <v>3.1807451913529801E-2</v>
      </c>
      <c r="BH169">
        <v>20.636149038270599</v>
      </c>
      <c r="BI169">
        <v>0.96917307405122699</v>
      </c>
      <c r="BK169">
        <f>AS169-BI169*AV169</f>
        <v>-1.6699694488429451E-2</v>
      </c>
      <c r="BL169">
        <f>BK169*AO169</f>
        <v>-133.94574453751937</v>
      </c>
      <c r="BM169">
        <f t="shared" si="2"/>
        <v>4.1799808059295174E-9</v>
      </c>
      <c r="BN169" s="12">
        <f>YEARFRAC(DATE(YEAR(A169),1,1),A169,3)</f>
        <v>0.74520547945205484</v>
      </c>
    </row>
    <row r="170" spans="1:66" x14ac:dyDescent="0.25">
      <c r="A170" s="1">
        <v>41548</v>
      </c>
      <c r="B170">
        <v>14823</v>
      </c>
      <c r="C170">
        <v>1</v>
      </c>
      <c r="D170" s="2">
        <v>41548</v>
      </c>
      <c r="E170">
        <v>1</v>
      </c>
      <c r="F170">
        <v>0</v>
      </c>
      <c r="G170" s="1">
        <v>41547</v>
      </c>
      <c r="H170" s="1">
        <v>41549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 s="1">
        <v>41568</v>
      </c>
      <c r="AF170" s="1">
        <v>41554</v>
      </c>
      <c r="AG170" s="1">
        <v>41549</v>
      </c>
      <c r="AH170" s="1">
        <v>41551</v>
      </c>
      <c r="AI170" s="1">
        <v>41549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7125.2727272727197</v>
      </c>
      <c r="AP170">
        <v>22</v>
      </c>
      <c r="AQ170">
        <v>31</v>
      </c>
      <c r="AR170">
        <v>156756</v>
      </c>
      <c r="AS170">
        <v>2.0803414223379</v>
      </c>
      <c r="AT170">
        <v>0.70967741935483797</v>
      </c>
      <c r="AU170">
        <v>21</v>
      </c>
      <c r="AV170">
        <v>1.94219820543245</v>
      </c>
      <c r="AW170">
        <v>0.13814321690544301</v>
      </c>
      <c r="AX170">
        <v>7632.0737803891898</v>
      </c>
      <c r="AY170">
        <v>1</v>
      </c>
      <c r="AZ170">
        <v>10</v>
      </c>
      <c r="BA170">
        <v>2013</v>
      </c>
      <c r="BB170">
        <v>1.94219820543245</v>
      </c>
      <c r="BC170">
        <v>2.0803414223379</v>
      </c>
      <c r="BD170">
        <v>0.13814321690544301</v>
      </c>
      <c r="BE170">
        <v>14823</v>
      </c>
      <c r="BF170">
        <v>167905.62316856199</v>
      </c>
      <c r="BG170">
        <v>-6.6404108201718895E-2</v>
      </c>
      <c r="BH170">
        <v>21.319927426082401</v>
      </c>
      <c r="BI170">
        <v>1.03189844694713</v>
      </c>
      <c r="BK170">
        <f>AS170-BI170*AV170</f>
        <v>7.6190110488651985E-2</v>
      </c>
      <c r="BL170">
        <f>BK170*AO170</f>
        <v>542.87531635268715</v>
      </c>
      <c r="BM170">
        <f t="shared" si="2"/>
        <v>542.87531635686719</v>
      </c>
      <c r="BN170" s="12">
        <f>YEARFRAC(DATE(YEAR(A170),1,1),A170,3)</f>
        <v>0.74794520547945209</v>
      </c>
    </row>
    <row r="171" spans="1:66" x14ac:dyDescent="0.25">
      <c r="A171" s="1">
        <v>41549</v>
      </c>
      <c r="B171">
        <v>10339</v>
      </c>
      <c r="C171">
        <v>2</v>
      </c>
      <c r="D171" s="2">
        <v>41548</v>
      </c>
      <c r="E171">
        <v>2</v>
      </c>
      <c r="F171">
        <v>1</v>
      </c>
      <c r="G171" s="1">
        <v>41548</v>
      </c>
      <c r="H171" s="1">
        <v>41550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s="1">
        <v>41568</v>
      </c>
      <c r="AF171" s="1">
        <v>41554</v>
      </c>
      <c r="AG171" s="1">
        <v>41549</v>
      </c>
      <c r="AH171" s="1">
        <v>41551</v>
      </c>
      <c r="AI171" s="1">
        <v>41549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7125.2727272727197</v>
      </c>
      <c r="AP171">
        <v>22</v>
      </c>
      <c r="AQ171">
        <v>31</v>
      </c>
      <c r="AR171">
        <v>156756</v>
      </c>
      <c r="AS171">
        <v>1.4510321773967101</v>
      </c>
      <c r="AT171">
        <v>0.70967741935483797</v>
      </c>
      <c r="AU171">
        <v>20</v>
      </c>
      <c r="AV171">
        <v>1.355801187915</v>
      </c>
      <c r="AW171">
        <v>9.5230989481711104E-2</v>
      </c>
      <c r="AX171">
        <v>7625.7493297373703</v>
      </c>
      <c r="AY171">
        <v>2</v>
      </c>
      <c r="AZ171">
        <v>10</v>
      </c>
      <c r="BA171">
        <v>2013</v>
      </c>
      <c r="BB171">
        <v>3.2979993933474598</v>
      </c>
      <c r="BC171">
        <v>3.5313735997346098</v>
      </c>
      <c r="BD171">
        <v>0.233374206387154</v>
      </c>
      <c r="BE171">
        <v>25162</v>
      </c>
      <c r="BF171">
        <v>167848.423840409</v>
      </c>
      <c r="BG171">
        <v>-6.6085957714780597E-2</v>
      </c>
      <c r="BH171">
        <v>21.319927426082401</v>
      </c>
      <c r="BI171">
        <v>1.03189844694713</v>
      </c>
      <c r="BK171">
        <f>AS171-BI171*AV171</f>
        <v>5.1983037218147565E-2</v>
      </c>
      <c r="BL171">
        <f>BK171*AO171</f>
        <v>370.39331737126957</v>
      </c>
      <c r="BM171">
        <f t="shared" si="2"/>
        <v>913.26863372813682</v>
      </c>
      <c r="BN171" s="12">
        <f>YEARFRAC(DATE(YEAR(A171),1,1),A171,3)</f>
        <v>0.75068493150684934</v>
      </c>
    </row>
    <row r="172" spans="1:66" x14ac:dyDescent="0.25">
      <c r="A172" s="1">
        <v>41550</v>
      </c>
      <c r="B172">
        <v>2303</v>
      </c>
      <c r="C172">
        <v>3</v>
      </c>
      <c r="D172" s="2">
        <v>41548</v>
      </c>
      <c r="E172">
        <v>3</v>
      </c>
      <c r="F172">
        <v>2</v>
      </c>
      <c r="G172" s="1">
        <v>41549</v>
      </c>
      <c r="H172" s="1">
        <v>41551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s="1">
        <v>41568</v>
      </c>
      <c r="AF172" s="1">
        <v>41554</v>
      </c>
      <c r="AG172" s="1">
        <v>41549</v>
      </c>
      <c r="AH172" s="1">
        <v>41551</v>
      </c>
      <c r="AI172" s="1">
        <v>41549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7125.2727272727197</v>
      </c>
      <c r="AP172">
        <v>22</v>
      </c>
      <c r="AQ172">
        <v>31</v>
      </c>
      <c r="AR172">
        <v>156756</v>
      </c>
      <c r="AS172">
        <v>0.32321569828268099</v>
      </c>
      <c r="AT172">
        <v>0.70967741935483797</v>
      </c>
      <c r="AU172">
        <v>19</v>
      </c>
      <c r="AV172">
        <v>0.409427175789917</v>
      </c>
      <c r="AW172">
        <v>-8.62114775072364E-2</v>
      </c>
      <c r="AX172">
        <v>5624.9319443848899</v>
      </c>
      <c r="AY172">
        <v>3</v>
      </c>
      <c r="AZ172">
        <v>10</v>
      </c>
      <c r="BA172">
        <v>2013</v>
      </c>
      <c r="BB172">
        <v>3.7074265691373798</v>
      </c>
      <c r="BC172">
        <v>3.8545892980173</v>
      </c>
      <c r="BD172">
        <v>0.14716272887991799</v>
      </c>
      <c r="BE172">
        <v>27465</v>
      </c>
      <c r="BF172">
        <v>162978.27852611701</v>
      </c>
      <c r="BG172">
        <v>-3.8178575589263103E-2</v>
      </c>
      <c r="BH172">
        <v>21.319927426082401</v>
      </c>
      <c r="BI172">
        <v>1.03189844694713</v>
      </c>
      <c r="BK172">
        <f>AS172-BI172*AV172</f>
        <v>-9.9271568552883938E-2</v>
      </c>
      <c r="BL172">
        <f>BK172*AO172</f>
        <v>-707.33700000344811</v>
      </c>
      <c r="BM172">
        <f t="shared" si="2"/>
        <v>205.93163372468871</v>
      </c>
      <c r="BN172" s="12">
        <f>YEARFRAC(DATE(YEAR(A172),1,1),A172,3)</f>
        <v>0.75342465753424659</v>
      </c>
    </row>
    <row r="173" spans="1:66" x14ac:dyDescent="0.25">
      <c r="A173" s="1">
        <v>41551</v>
      </c>
      <c r="B173">
        <v>7580</v>
      </c>
      <c r="C173">
        <v>4</v>
      </c>
      <c r="D173" s="2">
        <v>41548</v>
      </c>
      <c r="E173">
        <v>4</v>
      </c>
      <c r="F173">
        <v>3</v>
      </c>
      <c r="G173" s="1">
        <v>41550</v>
      </c>
      <c r="H173" s="1">
        <v>41554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s="1">
        <v>41568</v>
      </c>
      <c r="AF173" s="1">
        <v>41554</v>
      </c>
      <c r="AG173" s="1">
        <v>41549</v>
      </c>
      <c r="AH173" s="1">
        <v>41551</v>
      </c>
      <c r="AI173" s="1">
        <v>41549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7125.2727272727197</v>
      </c>
      <c r="AP173">
        <v>22</v>
      </c>
      <c r="AQ173">
        <v>31</v>
      </c>
      <c r="AR173">
        <v>156756</v>
      </c>
      <c r="AS173">
        <v>1.06381892878103</v>
      </c>
      <c r="AT173">
        <v>0.70967741935483797</v>
      </c>
      <c r="AU173">
        <v>18</v>
      </c>
      <c r="AV173">
        <v>0.849564231344486</v>
      </c>
      <c r="AW173">
        <v>0.21425469743654799</v>
      </c>
      <c r="AX173">
        <v>8922.2212051044007</v>
      </c>
      <c r="AY173">
        <v>4</v>
      </c>
      <c r="AZ173">
        <v>10</v>
      </c>
      <c r="BA173">
        <v>2013</v>
      </c>
      <c r="BB173">
        <v>4.5569908004818602</v>
      </c>
      <c r="BC173">
        <v>4.9184082267983298</v>
      </c>
      <c r="BD173">
        <v>0.36141742631646601</v>
      </c>
      <c r="BE173">
        <v>35045</v>
      </c>
      <c r="BF173">
        <v>169188.40387355399</v>
      </c>
      <c r="BG173">
        <v>-7.3482600396456696E-2</v>
      </c>
      <c r="BH173">
        <v>21.319927426082401</v>
      </c>
      <c r="BI173">
        <v>1.03189844694713</v>
      </c>
      <c r="BK173">
        <f>AS173-BI173*AV173</f>
        <v>0.18715491787482275</v>
      </c>
      <c r="BL173">
        <f>BK173*AO173</f>
        <v>1333.5298321084401</v>
      </c>
      <c r="BM173">
        <f t="shared" si="2"/>
        <v>1539.4614658331288</v>
      </c>
      <c r="BN173" s="12">
        <f>YEARFRAC(DATE(YEAR(A173),1,1),A173,3)</f>
        <v>0.75616438356164384</v>
      </c>
    </row>
    <row r="174" spans="1:66" x14ac:dyDescent="0.25">
      <c r="A174" s="1">
        <v>41554</v>
      </c>
      <c r="B174">
        <v>10891</v>
      </c>
      <c r="C174">
        <v>5</v>
      </c>
      <c r="D174" s="2">
        <v>41548</v>
      </c>
      <c r="E174">
        <v>0</v>
      </c>
      <c r="F174">
        <v>4</v>
      </c>
      <c r="G174" s="1">
        <v>41551</v>
      </c>
      <c r="H174" s="1">
        <v>41555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s="1">
        <v>41568</v>
      </c>
      <c r="AF174" s="1">
        <v>41554</v>
      </c>
      <c r="AG174" s="1">
        <v>41549</v>
      </c>
      <c r="AH174" s="1">
        <v>41551</v>
      </c>
      <c r="AI174" s="1">
        <v>41549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7125.2727272727197</v>
      </c>
      <c r="AP174">
        <v>22</v>
      </c>
      <c r="AQ174">
        <v>31</v>
      </c>
      <c r="AR174">
        <v>156756</v>
      </c>
      <c r="AS174">
        <v>1.52850289622087</v>
      </c>
      <c r="AT174">
        <v>0.70967741935483797</v>
      </c>
      <c r="AU174">
        <v>17</v>
      </c>
      <c r="AV174">
        <v>1.67734763888633</v>
      </c>
      <c r="AW174">
        <v>-0.148844742665457</v>
      </c>
      <c r="AX174">
        <v>6492.9891380364097</v>
      </c>
      <c r="AY174">
        <v>7</v>
      </c>
      <c r="AZ174">
        <v>10</v>
      </c>
      <c r="BA174">
        <v>2013</v>
      </c>
      <c r="BB174">
        <v>6.2343384393681998</v>
      </c>
      <c r="BC174">
        <v>6.44691112301921</v>
      </c>
      <c r="BD174">
        <v>0.21257268365100901</v>
      </c>
      <c r="BE174">
        <v>45936</v>
      </c>
      <c r="BF174">
        <v>162100.92054328899</v>
      </c>
      <c r="BG174">
        <v>-3.29727957458575E-2</v>
      </c>
      <c r="BH174">
        <v>21.319927426082401</v>
      </c>
      <c r="BI174">
        <v>1.03189844694713</v>
      </c>
      <c r="BK174">
        <f>AS174-BI174*AV174</f>
        <v>-0.20234952733636935</v>
      </c>
      <c r="BL174">
        <f>BK174*AO174</f>
        <v>-1441.7955685063582</v>
      </c>
      <c r="BM174">
        <f t="shared" si="2"/>
        <v>97.665897326770619</v>
      </c>
      <c r="BN174" s="12">
        <f>YEARFRAC(DATE(YEAR(A174),1,1),A174,3)</f>
        <v>0.76438356164383559</v>
      </c>
    </row>
    <row r="175" spans="1:66" x14ac:dyDescent="0.25">
      <c r="A175" s="1">
        <v>41555</v>
      </c>
      <c r="B175">
        <v>1755</v>
      </c>
      <c r="C175">
        <v>6</v>
      </c>
      <c r="D175" s="2">
        <v>41548</v>
      </c>
      <c r="E175">
        <v>1</v>
      </c>
      <c r="F175">
        <v>0</v>
      </c>
      <c r="G175" s="1">
        <v>41554</v>
      </c>
      <c r="H175" s="1">
        <v>41556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s="1">
        <v>41568</v>
      </c>
      <c r="AF175" s="1">
        <v>41554</v>
      </c>
      <c r="AG175" s="1">
        <v>41549</v>
      </c>
      <c r="AH175" s="1">
        <v>41551</v>
      </c>
      <c r="AI175" s="1">
        <v>41549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7125.2727272727197</v>
      </c>
      <c r="AP175">
        <v>22</v>
      </c>
      <c r="AQ175">
        <v>31</v>
      </c>
      <c r="AR175">
        <v>156756</v>
      </c>
      <c r="AS175">
        <v>0.24630636147898599</v>
      </c>
      <c r="AT175">
        <v>0.70967741935483797</v>
      </c>
      <c r="AU175">
        <v>16</v>
      </c>
      <c r="AV175">
        <v>0.28695706497064899</v>
      </c>
      <c r="AW175">
        <v>-4.06507034916632E-2</v>
      </c>
      <c r="AX175">
        <v>6115.8975130286499</v>
      </c>
      <c r="AY175">
        <v>8</v>
      </c>
      <c r="AZ175">
        <v>10</v>
      </c>
      <c r="BA175">
        <v>2013</v>
      </c>
      <c r="BB175">
        <v>6.5212955043388501</v>
      </c>
      <c r="BC175">
        <v>6.6932174844982004</v>
      </c>
      <c r="BD175">
        <v>0.17192198015934601</v>
      </c>
      <c r="BE175">
        <v>47691</v>
      </c>
      <c r="BF175">
        <v>160888.584070746</v>
      </c>
      <c r="BG175">
        <v>-2.5685999380346599E-2</v>
      </c>
      <c r="BH175">
        <v>21.319927426082401</v>
      </c>
      <c r="BI175">
        <v>1.03189844694713</v>
      </c>
      <c r="BK175">
        <f>AS175-BI175*AV175</f>
        <v>-4.9804188204733368E-2</v>
      </c>
      <c r="BL175">
        <f>BK175*AO175</f>
        <v>-354.86842391914433</v>
      </c>
      <c r="BM175">
        <f t="shared" si="2"/>
        <v>-257.20252659237372</v>
      </c>
      <c r="BN175" s="12">
        <f>YEARFRAC(DATE(YEAR(A175),1,1),A175,3)</f>
        <v>0.76712328767123283</v>
      </c>
    </row>
    <row r="176" spans="1:66" x14ac:dyDescent="0.25">
      <c r="A176" s="1">
        <v>41556</v>
      </c>
      <c r="B176">
        <v>6312</v>
      </c>
      <c r="C176">
        <v>7</v>
      </c>
      <c r="D176" s="2">
        <v>41548</v>
      </c>
      <c r="E176">
        <v>2</v>
      </c>
      <c r="F176">
        <v>1</v>
      </c>
      <c r="G176" s="1">
        <v>41555</v>
      </c>
      <c r="H176" s="1">
        <v>41557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s="1">
        <v>41568</v>
      </c>
      <c r="AF176" s="1">
        <v>41554</v>
      </c>
      <c r="AG176" s="1">
        <v>41549</v>
      </c>
      <c r="AH176" s="1">
        <v>41551</v>
      </c>
      <c r="AI176" s="1">
        <v>41549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7125.2727272727197</v>
      </c>
      <c r="AP176">
        <v>22</v>
      </c>
      <c r="AQ176">
        <v>31</v>
      </c>
      <c r="AR176">
        <v>156756</v>
      </c>
      <c r="AS176">
        <v>0.88586082829365298</v>
      </c>
      <c r="AT176">
        <v>0.70967741935483797</v>
      </c>
      <c r="AU176">
        <v>15</v>
      </c>
      <c r="AV176">
        <v>0.93619787070889404</v>
      </c>
      <c r="AW176">
        <v>-5.03370424152405E-2</v>
      </c>
      <c r="AX176">
        <v>6742.16444780046</v>
      </c>
      <c r="AY176">
        <v>9</v>
      </c>
      <c r="AZ176">
        <v>10</v>
      </c>
      <c r="BA176">
        <v>2013</v>
      </c>
      <c r="BB176">
        <v>7.4574933750477399</v>
      </c>
      <c r="BC176">
        <v>7.5790783127918502</v>
      </c>
      <c r="BD176">
        <v>0.121584937744106</v>
      </c>
      <c r="BE176">
        <v>54003</v>
      </c>
      <c r="BF176">
        <v>159311.70706435799</v>
      </c>
      <c r="BG176">
        <v>-1.6042179896584002E-2</v>
      </c>
      <c r="BH176">
        <v>21.319927426082401</v>
      </c>
      <c r="BI176">
        <v>1.03189844694713</v>
      </c>
      <c r="BK176">
        <f>AS176-BI176*AV176</f>
        <v>-8.0200300526064749E-2</v>
      </c>
      <c r="BL176">
        <f>BK176*AO176</f>
        <v>-571.44901405744508</v>
      </c>
      <c r="BM176">
        <f t="shared" si="2"/>
        <v>-828.6515406498188</v>
      </c>
      <c r="BN176" s="12">
        <f>YEARFRAC(DATE(YEAR(A176),1,1),A176,3)</f>
        <v>0.76986301369863008</v>
      </c>
    </row>
    <row r="177" spans="1:66" x14ac:dyDescent="0.25">
      <c r="A177" s="1">
        <v>41557</v>
      </c>
      <c r="B177">
        <v>2302</v>
      </c>
      <c r="C177">
        <v>8</v>
      </c>
      <c r="D177" s="2">
        <v>41548</v>
      </c>
      <c r="E177">
        <v>3</v>
      </c>
      <c r="F177">
        <v>2</v>
      </c>
      <c r="G177" s="1">
        <v>41556</v>
      </c>
      <c r="H177" s="1">
        <v>41558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s="1">
        <v>41568</v>
      </c>
      <c r="AF177" s="1">
        <v>41554</v>
      </c>
      <c r="AG177" s="1">
        <v>41549</v>
      </c>
      <c r="AH177" s="1">
        <v>41551</v>
      </c>
      <c r="AI177" s="1">
        <v>41549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7125.2727272727197</v>
      </c>
      <c r="AP177">
        <v>22</v>
      </c>
      <c r="AQ177">
        <v>31</v>
      </c>
      <c r="AR177">
        <v>156756</v>
      </c>
      <c r="AS177">
        <v>0.32307535277756499</v>
      </c>
      <c r="AT177">
        <v>0.70967741935483797</v>
      </c>
      <c r="AU177">
        <v>14</v>
      </c>
      <c r="AV177">
        <v>0.33251524149968897</v>
      </c>
      <c r="AW177">
        <v>-9.4398887221245707E-3</v>
      </c>
      <c r="AX177">
        <v>6922.9909270253602</v>
      </c>
      <c r="AY177">
        <v>10</v>
      </c>
      <c r="AZ177">
        <v>10</v>
      </c>
      <c r="BA177">
        <v>2013</v>
      </c>
      <c r="BB177">
        <v>7.7900086165474303</v>
      </c>
      <c r="BC177">
        <v>7.9021536655694202</v>
      </c>
      <c r="BD177">
        <v>0.112145049021981</v>
      </c>
      <c r="BE177">
        <v>56305</v>
      </c>
      <c r="BF177">
        <v>159012.66108599</v>
      </c>
      <c r="BG177">
        <v>-1.41917069406799E-2</v>
      </c>
      <c r="BH177">
        <v>21.319927426082401</v>
      </c>
      <c r="BI177">
        <v>1.03189844694713</v>
      </c>
      <c r="BK177">
        <f>AS177-BI177*AV177</f>
        <v>-2.0046608512213904E-2</v>
      </c>
      <c r="BL177">
        <f>BK177*AO177</f>
        <v>-142.83755290639087</v>
      </c>
      <c r="BM177">
        <f t="shared" si="2"/>
        <v>-971.4890935562097</v>
      </c>
      <c r="BN177" s="12">
        <f>YEARFRAC(DATE(YEAR(A177),1,1),A177,3)</f>
        <v>0.77260273972602744</v>
      </c>
    </row>
    <row r="178" spans="1:66" x14ac:dyDescent="0.25">
      <c r="A178" s="1">
        <v>41558</v>
      </c>
      <c r="B178">
        <v>7071</v>
      </c>
      <c r="C178">
        <v>9</v>
      </c>
      <c r="D178" s="2">
        <v>41548</v>
      </c>
      <c r="E178">
        <v>4</v>
      </c>
      <c r="F178">
        <v>3</v>
      </c>
      <c r="G178" s="1">
        <v>41557</v>
      </c>
      <c r="H178" s="1">
        <v>41562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s="1">
        <v>41568</v>
      </c>
      <c r="AF178" s="1">
        <v>41554</v>
      </c>
      <c r="AG178" s="1">
        <v>41549</v>
      </c>
      <c r="AH178" s="1">
        <v>41551</v>
      </c>
      <c r="AI178" s="1">
        <v>41549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7125.2727272727197</v>
      </c>
      <c r="AP178">
        <v>22</v>
      </c>
      <c r="AQ178">
        <v>31</v>
      </c>
      <c r="AR178">
        <v>156756</v>
      </c>
      <c r="AS178">
        <v>0.99238306667687304</v>
      </c>
      <c r="AT178">
        <v>0.70967741935483797</v>
      </c>
      <c r="AU178">
        <v>13</v>
      </c>
      <c r="AV178">
        <v>0.849564231344486</v>
      </c>
      <c r="AW178">
        <v>0.14281883533238601</v>
      </c>
      <c r="AX178">
        <v>8323.09051995952</v>
      </c>
      <c r="AY178">
        <v>11</v>
      </c>
      <c r="AZ178">
        <v>10</v>
      </c>
      <c r="BA178">
        <v>2013</v>
      </c>
      <c r="BB178">
        <v>8.6395728478919196</v>
      </c>
      <c r="BC178">
        <v>8.8945367322462907</v>
      </c>
      <c r="BD178">
        <v>0.25496388435436901</v>
      </c>
      <c r="BE178">
        <v>63376</v>
      </c>
      <c r="BF178">
        <v>161382.05262546099</v>
      </c>
      <c r="BG178">
        <v>-2.8665223611930302E-2</v>
      </c>
      <c r="BH178">
        <v>21.319927426082401</v>
      </c>
      <c r="BI178">
        <v>1.03189844694713</v>
      </c>
      <c r="BK178">
        <f>AS178-BI178*AV178</f>
        <v>0.11571905577066577</v>
      </c>
      <c r="BL178">
        <f>BK178*AO178</f>
        <v>824.5298321084756</v>
      </c>
      <c r="BM178">
        <f t="shared" si="2"/>
        <v>-146.95926144773409</v>
      </c>
      <c r="BN178" s="12">
        <f>YEARFRAC(DATE(YEAR(A178),1,1),A178,3)</f>
        <v>0.77534246575342469</v>
      </c>
    </row>
    <row r="179" spans="1:66" x14ac:dyDescent="0.25">
      <c r="A179" s="1">
        <v>41562</v>
      </c>
      <c r="B179">
        <v>15656</v>
      </c>
      <c r="C179">
        <v>10</v>
      </c>
      <c r="D179" s="2">
        <v>41548</v>
      </c>
      <c r="E179">
        <v>1</v>
      </c>
      <c r="F179">
        <v>4</v>
      </c>
      <c r="G179" s="1">
        <v>41558</v>
      </c>
      <c r="H179" s="1">
        <v>41563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s="1">
        <v>41568</v>
      </c>
      <c r="AF179" s="1">
        <v>41554</v>
      </c>
      <c r="AG179" s="1">
        <v>41549</v>
      </c>
      <c r="AH179" s="1">
        <v>41551</v>
      </c>
      <c r="AI179" s="1">
        <v>41549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7125.2727272727197</v>
      </c>
      <c r="AP179">
        <v>22</v>
      </c>
      <c r="AQ179">
        <v>31</v>
      </c>
      <c r="AR179">
        <v>156756</v>
      </c>
      <c r="AS179">
        <v>2.1972492280997198</v>
      </c>
      <c r="AT179">
        <v>0.70967741935483797</v>
      </c>
      <c r="AU179">
        <v>12</v>
      </c>
      <c r="AV179">
        <v>2.0119188601892302</v>
      </c>
      <c r="AW179">
        <v>0.18533036791049101</v>
      </c>
      <c r="AX179">
        <v>7781.6259441633101</v>
      </c>
      <c r="AY179">
        <v>15</v>
      </c>
      <c r="AZ179">
        <v>10</v>
      </c>
      <c r="BA179">
        <v>2013</v>
      </c>
      <c r="BB179">
        <v>10.6514917080811</v>
      </c>
      <c r="BC179">
        <v>11.091785960346</v>
      </c>
      <c r="BD179">
        <v>0.44029425226485902</v>
      </c>
      <c r="BE179">
        <v>79032</v>
      </c>
      <c r="BF179">
        <v>163235.72769444701</v>
      </c>
      <c r="BG179">
        <v>-3.9695523682024197E-2</v>
      </c>
      <c r="BH179">
        <v>21.319927426082401</v>
      </c>
      <c r="BI179">
        <v>1.03189844694713</v>
      </c>
      <c r="BK179">
        <f>AS179-BI179*AV179</f>
        <v>0.12115328088681343</v>
      </c>
      <c r="BL179">
        <f>BK179*AO179</f>
        <v>863.25016812242302</v>
      </c>
      <c r="BM179">
        <f t="shared" si="2"/>
        <v>716.29090667468893</v>
      </c>
      <c r="BN179" s="12">
        <f>YEARFRAC(DATE(YEAR(A179),1,1),A179,3)</f>
        <v>0.78630136986301369</v>
      </c>
    </row>
    <row r="180" spans="1:66" x14ac:dyDescent="0.25">
      <c r="A180" s="1">
        <v>41563</v>
      </c>
      <c r="B180">
        <v>9946</v>
      </c>
      <c r="C180">
        <v>11</v>
      </c>
      <c r="D180" s="2">
        <v>41548</v>
      </c>
      <c r="E180">
        <v>2</v>
      </c>
      <c r="F180">
        <v>1</v>
      </c>
      <c r="G180" s="1">
        <v>41562</v>
      </c>
      <c r="H180" s="1">
        <v>41564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s="1">
        <v>41568</v>
      </c>
      <c r="AF180" s="1">
        <v>41554</v>
      </c>
      <c r="AG180" s="1">
        <v>41549</v>
      </c>
      <c r="AH180" s="1">
        <v>41551</v>
      </c>
      <c r="AI180" s="1">
        <v>41549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7125.2727272727197</v>
      </c>
      <c r="AP180">
        <v>22</v>
      </c>
      <c r="AQ180">
        <v>31</v>
      </c>
      <c r="AR180">
        <v>156756</v>
      </c>
      <c r="AS180">
        <v>1.3958763938860299</v>
      </c>
      <c r="AT180">
        <v>0.70967741935483797</v>
      </c>
      <c r="AU180">
        <v>11</v>
      </c>
      <c r="AV180">
        <v>1.32588240455997</v>
      </c>
      <c r="AW180">
        <v>6.9993989326063294E-2</v>
      </c>
      <c r="AX180">
        <v>7501.4194062713996</v>
      </c>
      <c r="AY180">
        <v>16</v>
      </c>
      <c r="AZ180">
        <v>10</v>
      </c>
      <c r="BA180">
        <v>2013</v>
      </c>
      <c r="BB180">
        <v>11.977374112641099</v>
      </c>
      <c r="BC180">
        <v>12.487662354232</v>
      </c>
      <c r="BD180">
        <v>0.51028824159092201</v>
      </c>
      <c r="BE180">
        <v>88978</v>
      </c>
      <c r="BF180">
        <v>163434.487525442</v>
      </c>
      <c r="BG180">
        <v>-4.0863391971675503E-2</v>
      </c>
      <c r="BH180">
        <v>21.319927426082401</v>
      </c>
      <c r="BI180">
        <v>1.03189844694713</v>
      </c>
      <c r="BK180">
        <f>AS180-BI180*AV180</f>
        <v>2.7700399786070529E-2</v>
      </c>
      <c r="BL180">
        <f>BK180*AO180</f>
        <v>197.37290313023942</v>
      </c>
      <c r="BM180">
        <f t="shared" si="2"/>
        <v>913.66380980492841</v>
      </c>
      <c r="BN180" s="12">
        <f>YEARFRAC(DATE(YEAR(A180),1,1),A180,3)</f>
        <v>0.78904109589041094</v>
      </c>
    </row>
    <row r="181" spans="1:66" x14ac:dyDescent="0.25">
      <c r="A181" s="1">
        <v>41564</v>
      </c>
      <c r="B181">
        <v>6425</v>
      </c>
      <c r="C181">
        <v>12</v>
      </c>
      <c r="D181" s="2">
        <v>41548</v>
      </c>
      <c r="E181">
        <v>3</v>
      </c>
      <c r="F181">
        <v>2</v>
      </c>
      <c r="G181" s="1">
        <v>41563</v>
      </c>
      <c r="H181" s="1">
        <v>41565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 s="1">
        <v>41568</v>
      </c>
      <c r="AF181" s="1">
        <v>41554</v>
      </c>
      <c r="AG181" s="1">
        <v>41549</v>
      </c>
      <c r="AH181" s="1">
        <v>41551</v>
      </c>
      <c r="AI181" s="1">
        <v>41549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7125.2727272727197</v>
      </c>
      <c r="AP181">
        <v>22</v>
      </c>
      <c r="AQ181">
        <v>31</v>
      </c>
      <c r="AR181">
        <v>156756</v>
      </c>
      <c r="AS181">
        <v>0.90171987037178802</v>
      </c>
      <c r="AT181">
        <v>0.70967741935483797</v>
      </c>
      <c r="AU181">
        <v>10</v>
      </c>
      <c r="AV181">
        <v>0.96641929758180001</v>
      </c>
      <c r="AW181">
        <v>-6.4699427210012803E-2</v>
      </c>
      <c r="AX181">
        <v>6648.2530057882695</v>
      </c>
      <c r="AY181">
        <v>17</v>
      </c>
      <c r="AZ181">
        <v>10</v>
      </c>
      <c r="BA181">
        <v>2013</v>
      </c>
      <c r="BB181">
        <v>12.9437934102229</v>
      </c>
      <c r="BC181">
        <v>13.3893822246038</v>
      </c>
      <c r="BD181">
        <v>0.44558881438090803</v>
      </c>
      <c r="BE181">
        <v>95403</v>
      </c>
      <c r="BF181">
        <v>162152.30987403699</v>
      </c>
      <c r="BG181">
        <v>-3.32792661308981E-2</v>
      </c>
      <c r="BH181">
        <v>21.319927426082401</v>
      </c>
      <c r="BI181">
        <v>1.03189844694713</v>
      </c>
      <c r="BK181">
        <f>AS181-BI181*AV181</f>
        <v>-9.5526701902607591E-2</v>
      </c>
      <c r="BL181">
        <f>BK181*AO181</f>
        <v>-680.65380379296084</v>
      </c>
      <c r="BM181">
        <f t="shared" si="2"/>
        <v>233.01000601196756</v>
      </c>
      <c r="BN181" s="12">
        <f>YEARFRAC(DATE(YEAR(A181),1,1),A181,3)</f>
        <v>0.79178082191780819</v>
      </c>
    </row>
    <row r="182" spans="1:66" x14ac:dyDescent="0.25">
      <c r="A182" s="1">
        <v>41565</v>
      </c>
      <c r="B182">
        <v>6952</v>
      </c>
      <c r="C182">
        <v>13</v>
      </c>
      <c r="D182" s="2">
        <v>41548</v>
      </c>
      <c r="E182">
        <v>4</v>
      </c>
      <c r="F182">
        <v>3</v>
      </c>
      <c r="G182" s="1">
        <v>41564</v>
      </c>
      <c r="H182" s="1">
        <v>41568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s="1">
        <v>41568</v>
      </c>
      <c r="AF182" s="1">
        <v>41554</v>
      </c>
      <c r="AG182" s="1">
        <v>41549</v>
      </c>
      <c r="AH182" s="1">
        <v>41551</v>
      </c>
      <c r="AI182" s="1">
        <v>41549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7125.2727272727197</v>
      </c>
      <c r="AP182">
        <v>22</v>
      </c>
      <c r="AQ182">
        <v>31</v>
      </c>
      <c r="AR182">
        <v>156756</v>
      </c>
      <c r="AS182">
        <v>0.97568195156804205</v>
      </c>
      <c r="AT182">
        <v>0.70967741935483797</v>
      </c>
      <c r="AU182">
        <v>9</v>
      </c>
      <c r="AV182">
        <v>0.849564231344486</v>
      </c>
      <c r="AW182">
        <v>0.126117720223555</v>
      </c>
      <c r="AX182">
        <v>8183.0187094836101</v>
      </c>
      <c r="AY182">
        <v>18</v>
      </c>
      <c r="AZ182">
        <v>10</v>
      </c>
      <c r="BA182">
        <v>2013</v>
      </c>
      <c r="BB182">
        <v>13.7933576415674</v>
      </c>
      <c r="BC182">
        <v>14.365064176171799</v>
      </c>
      <c r="BD182">
        <v>0.57170653460446597</v>
      </c>
      <c r="BE182">
        <v>102355</v>
      </c>
      <c r="BF182">
        <v>163253.216404248</v>
      </c>
      <c r="BG182">
        <v>-3.9798397528413701E-2</v>
      </c>
      <c r="BH182">
        <v>21.319927426082401</v>
      </c>
      <c r="BI182">
        <v>1.03189844694713</v>
      </c>
      <c r="BK182">
        <f>AS182-BI182*AV182</f>
        <v>9.901794066183478E-2</v>
      </c>
      <c r="BL182">
        <f>BK182*AO182</f>
        <v>705.52983210847981</v>
      </c>
      <c r="BM182">
        <f t="shared" si="2"/>
        <v>938.53983812044737</v>
      </c>
      <c r="BN182" s="12">
        <f>YEARFRAC(DATE(YEAR(A182),1,1),A182,3)</f>
        <v>0.79452054794520544</v>
      </c>
    </row>
    <row r="183" spans="1:66" x14ac:dyDescent="0.25">
      <c r="A183" s="1">
        <v>41568</v>
      </c>
      <c r="B183">
        <v>11451</v>
      </c>
      <c r="C183">
        <v>14</v>
      </c>
      <c r="D183" s="2">
        <v>41548</v>
      </c>
      <c r="E183">
        <v>0</v>
      </c>
      <c r="F183">
        <v>4</v>
      </c>
      <c r="G183" s="1">
        <v>41565</v>
      </c>
      <c r="H183" s="1">
        <v>41569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s="1">
        <v>41568</v>
      </c>
      <c r="AF183" s="1">
        <v>41554</v>
      </c>
      <c r="AG183" s="1">
        <v>41549</v>
      </c>
      <c r="AH183" s="1">
        <v>41551</v>
      </c>
      <c r="AI183" s="1">
        <v>41549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7125.2727272727197</v>
      </c>
      <c r="AP183">
        <v>22</v>
      </c>
      <c r="AQ183">
        <v>31</v>
      </c>
      <c r="AR183">
        <v>156756</v>
      </c>
      <c r="AS183">
        <v>1.60709637908596</v>
      </c>
      <c r="AT183">
        <v>0.70967741935483797</v>
      </c>
      <c r="AU183">
        <v>8</v>
      </c>
      <c r="AV183">
        <v>1.67734763888633</v>
      </c>
      <c r="AW183">
        <v>-7.0251259800367796E-2</v>
      </c>
      <c r="AX183">
        <v>6826.8495656647601</v>
      </c>
      <c r="AY183">
        <v>21</v>
      </c>
      <c r="AZ183">
        <v>10</v>
      </c>
      <c r="BA183">
        <v>2013</v>
      </c>
      <c r="BB183">
        <v>15.4707052804537</v>
      </c>
      <c r="BC183">
        <v>15.972160555257799</v>
      </c>
      <c r="BD183">
        <v>0.50145527480409502</v>
      </c>
      <c r="BE183">
        <v>113806</v>
      </c>
      <c r="BF183">
        <v>161836.96571114301</v>
      </c>
      <c r="BG183">
        <v>-3.13955818982187E-2</v>
      </c>
      <c r="BH183">
        <v>21.319927426082401</v>
      </c>
      <c r="BI183">
        <v>1.03189844694713</v>
      </c>
      <c r="BK183">
        <f>AS183-BI183*AV183</f>
        <v>-0.1237560444712793</v>
      </c>
      <c r="BL183">
        <f>BK183*AO183</f>
        <v>-881.79556850635629</v>
      </c>
      <c r="BM183">
        <f t="shared" si="2"/>
        <v>56.744269614091081</v>
      </c>
      <c r="BN183" s="12">
        <f>YEARFRAC(DATE(YEAR(A183),1,1),A183,3)</f>
        <v>0.80273972602739729</v>
      </c>
    </row>
    <row r="184" spans="1:66" x14ac:dyDescent="0.25">
      <c r="A184" s="1">
        <v>41569</v>
      </c>
      <c r="B184">
        <v>1701</v>
      </c>
      <c r="C184">
        <v>15</v>
      </c>
      <c r="D184" s="2">
        <v>41548</v>
      </c>
      <c r="E184">
        <v>1</v>
      </c>
      <c r="F184">
        <v>0</v>
      </c>
      <c r="G184" s="1">
        <v>41568</v>
      </c>
      <c r="H184" s="1">
        <v>41570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s="1">
        <v>41568</v>
      </c>
      <c r="AF184" s="1">
        <v>41554</v>
      </c>
      <c r="AG184" s="1">
        <v>41549</v>
      </c>
      <c r="AH184" s="1">
        <v>41551</v>
      </c>
      <c r="AI184" s="1">
        <v>41549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7125.2727272727197</v>
      </c>
      <c r="AP184">
        <v>22</v>
      </c>
      <c r="AQ184">
        <v>31</v>
      </c>
      <c r="AR184">
        <v>156756</v>
      </c>
      <c r="AS184">
        <v>0.238727704202709</v>
      </c>
      <c r="AT184">
        <v>0.70967741935483797</v>
      </c>
      <c r="AU184">
        <v>7</v>
      </c>
      <c r="AV184">
        <v>0.28695706497064899</v>
      </c>
      <c r="AW184">
        <v>-4.8229360767939697E-2</v>
      </c>
      <c r="AX184">
        <v>5927.71605108931</v>
      </c>
      <c r="AY184">
        <v>22</v>
      </c>
      <c r="AZ184">
        <v>10</v>
      </c>
      <c r="BA184">
        <v>2013</v>
      </c>
      <c r="BB184">
        <v>15.7576623454244</v>
      </c>
      <c r="BC184">
        <v>16.2108882594605</v>
      </c>
      <c r="BD184">
        <v>0.45322591403615797</v>
      </c>
      <c r="BE184">
        <v>115507</v>
      </c>
      <c r="BF184">
        <v>161264.65615871499</v>
      </c>
      <c r="BG184">
        <v>-2.7958117209996601E-2</v>
      </c>
      <c r="BH184">
        <v>21.319927426082401</v>
      </c>
      <c r="BI184">
        <v>1.03189844694713</v>
      </c>
      <c r="BK184">
        <f>AS184-BI184*AV184</f>
        <v>-5.7382845481010358E-2</v>
      </c>
      <c r="BL184">
        <f>BK184*AO184</f>
        <v>-408.86842391914774</v>
      </c>
      <c r="BM184">
        <f t="shared" si="2"/>
        <v>-352.12415430505666</v>
      </c>
      <c r="BN184" s="12">
        <f>YEARFRAC(DATE(YEAR(A184),1,1),A184,3)</f>
        <v>0.80547945205479454</v>
      </c>
    </row>
    <row r="185" spans="1:66" x14ac:dyDescent="0.25">
      <c r="A185" s="1">
        <v>41570</v>
      </c>
      <c r="B185">
        <v>6891</v>
      </c>
      <c r="C185">
        <v>16</v>
      </c>
      <c r="D185" s="2">
        <v>41548</v>
      </c>
      <c r="E185">
        <v>2</v>
      </c>
      <c r="F185">
        <v>1</v>
      </c>
      <c r="G185" s="1">
        <v>41569</v>
      </c>
      <c r="H185" s="1">
        <v>41571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s="1">
        <v>41568</v>
      </c>
      <c r="AF185" s="1">
        <v>41554</v>
      </c>
      <c r="AG185" s="1">
        <v>41549</v>
      </c>
      <c r="AH185" s="1">
        <v>41551</v>
      </c>
      <c r="AI185" s="1">
        <v>41549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7125.2727272727197</v>
      </c>
      <c r="AP185">
        <v>22</v>
      </c>
      <c r="AQ185">
        <v>31</v>
      </c>
      <c r="AR185">
        <v>156756</v>
      </c>
      <c r="AS185">
        <v>0.96712087575595196</v>
      </c>
      <c r="AT185">
        <v>0.70967741935483797</v>
      </c>
      <c r="AU185">
        <v>6</v>
      </c>
      <c r="AV185">
        <v>0.93619787070889404</v>
      </c>
      <c r="AW185">
        <v>3.09230050470575E-2</v>
      </c>
      <c r="AX185">
        <v>7360.6234489532499</v>
      </c>
      <c r="AY185">
        <v>23</v>
      </c>
      <c r="AZ185">
        <v>10</v>
      </c>
      <c r="BA185">
        <v>2013</v>
      </c>
      <c r="BB185">
        <v>16.693860216133299</v>
      </c>
      <c r="BC185">
        <v>17.178009135216499</v>
      </c>
      <c r="BD185">
        <v>0.484148919083217</v>
      </c>
      <c r="BE185">
        <v>122398</v>
      </c>
      <c r="BF185">
        <v>161302.17727578999</v>
      </c>
      <c r="BG185">
        <v>-2.81842275942597E-2</v>
      </c>
      <c r="BH185">
        <v>21.319927426082401</v>
      </c>
      <c r="BI185">
        <v>1.03189844694713</v>
      </c>
      <c r="BK185">
        <f>AS185-BI185*AV185</f>
        <v>1.0597469362342293E-3</v>
      </c>
      <c r="BL185">
        <f>BK185*AO185</f>
        <v>7.5509859425605761</v>
      </c>
      <c r="BM185">
        <f t="shared" si="2"/>
        <v>-344.57316836249606</v>
      </c>
      <c r="BN185" s="12">
        <f>YEARFRAC(DATE(YEAR(A185),1,1),A185,3)</f>
        <v>0.80821917808219179</v>
      </c>
    </row>
    <row r="186" spans="1:66" x14ac:dyDescent="0.25">
      <c r="A186" s="1">
        <v>41571</v>
      </c>
      <c r="B186">
        <v>1890</v>
      </c>
      <c r="C186">
        <v>17</v>
      </c>
      <c r="D186" s="2">
        <v>41548</v>
      </c>
      <c r="E186">
        <v>3</v>
      </c>
      <c r="F186">
        <v>2</v>
      </c>
      <c r="G186" s="1">
        <v>41570</v>
      </c>
      <c r="H186" s="1">
        <v>41572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s="1">
        <v>41568</v>
      </c>
      <c r="AF186" s="1">
        <v>41554</v>
      </c>
      <c r="AG186" s="1">
        <v>41549</v>
      </c>
      <c r="AH186" s="1">
        <v>41551</v>
      </c>
      <c r="AI186" s="1">
        <v>41549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7125.2727272727197</v>
      </c>
      <c r="AP186">
        <v>22</v>
      </c>
      <c r="AQ186">
        <v>31</v>
      </c>
      <c r="AR186">
        <v>156756</v>
      </c>
      <c r="AS186">
        <v>0.26525300466967699</v>
      </c>
      <c r="AT186">
        <v>0.70967741935483797</v>
      </c>
      <c r="AU186">
        <v>5</v>
      </c>
      <c r="AV186">
        <v>0.33251524149968897</v>
      </c>
      <c r="AW186">
        <v>-6.7262236830012007E-2</v>
      </c>
      <c r="AX186">
        <v>5683.9499791824201</v>
      </c>
      <c r="AY186">
        <v>24</v>
      </c>
      <c r="AZ186">
        <v>10</v>
      </c>
      <c r="BA186">
        <v>2013</v>
      </c>
      <c r="BB186">
        <v>17.026375457632899</v>
      </c>
      <c r="BC186">
        <v>17.443262139886102</v>
      </c>
      <c r="BD186">
        <v>0.41688668225320302</v>
      </c>
      <c r="BE186">
        <v>124288</v>
      </c>
      <c r="BF186">
        <v>160594.13272095899</v>
      </c>
      <c r="BG186">
        <v>-2.38995824811883E-2</v>
      </c>
      <c r="BH186">
        <v>21.319927426082401</v>
      </c>
      <c r="BI186">
        <v>1.03189844694713</v>
      </c>
      <c r="BK186">
        <f>AS186-BI186*AV186</f>
        <v>-7.7868956620101903E-2</v>
      </c>
      <c r="BL186">
        <f>BK186*AO186</f>
        <v>-554.83755290639465</v>
      </c>
      <c r="BM186">
        <f t="shared" si="2"/>
        <v>-899.41072126889071</v>
      </c>
      <c r="BN186" s="12">
        <f>YEARFRAC(DATE(YEAR(A186),1,1),A186,3)</f>
        <v>0.81095890410958904</v>
      </c>
    </row>
    <row r="187" spans="1:66" x14ac:dyDescent="0.25">
      <c r="A187" s="1">
        <v>41572</v>
      </c>
      <c r="B187">
        <v>6492</v>
      </c>
      <c r="C187">
        <v>18</v>
      </c>
      <c r="D187" s="2">
        <v>41548</v>
      </c>
      <c r="E187">
        <v>4</v>
      </c>
      <c r="F187">
        <v>3</v>
      </c>
      <c r="G187" s="1">
        <v>41571</v>
      </c>
      <c r="H187" s="1">
        <v>41575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s="1">
        <v>41568</v>
      </c>
      <c r="AF187" s="1">
        <v>41554</v>
      </c>
      <c r="AG187" s="1">
        <v>41549</v>
      </c>
      <c r="AH187" s="1">
        <v>41551</v>
      </c>
      <c r="AI187" s="1">
        <v>41549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7125.2727272727197</v>
      </c>
      <c r="AP187">
        <v>22</v>
      </c>
      <c r="AQ187">
        <v>31</v>
      </c>
      <c r="AR187">
        <v>156756</v>
      </c>
      <c r="AS187">
        <v>0.91112301921457495</v>
      </c>
      <c r="AT187">
        <v>0.70967741935483797</v>
      </c>
      <c r="AU187">
        <v>4</v>
      </c>
      <c r="AV187">
        <v>0.849564231344486</v>
      </c>
      <c r="AW187">
        <v>6.1558787870088803E-2</v>
      </c>
      <c r="AX187">
        <v>7641.5646521817598</v>
      </c>
      <c r="AY187">
        <v>25</v>
      </c>
      <c r="AZ187">
        <v>10</v>
      </c>
      <c r="BA187">
        <v>2013</v>
      </c>
      <c r="BB187">
        <v>17.8759396889774</v>
      </c>
      <c r="BC187">
        <v>18.354385159100701</v>
      </c>
      <c r="BD187">
        <v>0.47844547012329303</v>
      </c>
      <c r="BE187">
        <v>130780</v>
      </c>
      <c r="BF187">
        <v>160951.538775558</v>
      </c>
      <c r="BG187">
        <v>-2.60670932845746E-2</v>
      </c>
      <c r="BH187">
        <v>21.319927426082401</v>
      </c>
      <c r="BI187">
        <v>1.03189844694713</v>
      </c>
      <c r="BK187">
        <f>AS187-BI187*AV187</f>
        <v>3.4459008308367678E-2</v>
      </c>
      <c r="BL187">
        <f>BK187*AO187</f>
        <v>245.52983210847628</v>
      </c>
      <c r="BM187">
        <f t="shared" si="2"/>
        <v>-653.88088916041443</v>
      </c>
      <c r="BN187" s="12">
        <f>YEARFRAC(DATE(YEAR(A187),1,1),A187,3)</f>
        <v>0.81369863013698629</v>
      </c>
    </row>
    <row r="188" spans="1:66" x14ac:dyDescent="0.25">
      <c r="A188" s="1">
        <v>41575</v>
      </c>
      <c r="B188">
        <v>13024</v>
      </c>
      <c r="C188">
        <v>19</v>
      </c>
      <c r="D188" s="2">
        <v>41548</v>
      </c>
      <c r="E188">
        <v>0</v>
      </c>
      <c r="F188">
        <v>4</v>
      </c>
      <c r="G188" s="1">
        <v>41572</v>
      </c>
      <c r="H188" s="1">
        <v>41576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s="1">
        <v>41568</v>
      </c>
      <c r="AF188" s="1">
        <v>41554</v>
      </c>
      <c r="AG188" s="1">
        <v>41549</v>
      </c>
      <c r="AH188" s="1">
        <v>41551</v>
      </c>
      <c r="AI188" s="1">
        <v>41549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7125.2727272727197</v>
      </c>
      <c r="AP188">
        <v>22</v>
      </c>
      <c r="AQ188">
        <v>31</v>
      </c>
      <c r="AR188">
        <v>156756</v>
      </c>
      <c r="AS188">
        <v>1.8278598586338</v>
      </c>
      <c r="AT188">
        <v>0.70967741935483797</v>
      </c>
      <c r="AU188">
        <v>3</v>
      </c>
      <c r="AV188">
        <v>1.67734763888633</v>
      </c>
      <c r="AW188">
        <v>0.15051221974746401</v>
      </c>
      <c r="AX188">
        <v>7764.6396596994</v>
      </c>
      <c r="AY188">
        <v>28</v>
      </c>
      <c r="AZ188">
        <v>10</v>
      </c>
      <c r="BA188">
        <v>2013</v>
      </c>
      <c r="BB188">
        <v>19.553287327863799</v>
      </c>
      <c r="BC188">
        <v>20.182245017734498</v>
      </c>
      <c r="BD188">
        <v>0.62895768987075495</v>
      </c>
      <c r="BE188">
        <v>143804</v>
      </c>
      <c r="BF188">
        <v>161798.266805586</v>
      </c>
      <c r="BG188">
        <v>-3.1163911116829399E-2</v>
      </c>
      <c r="BH188">
        <v>21.319927426082401</v>
      </c>
      <c r="BI188">
        <v>1.03189844694713</v>
      </c>
      <c r="BK188">
        <f>AS188-BI188*AV188</f>
        <v>9.7007435076560622E-2</v>
      </c>
      <c r="BL188">
        <f>BK188*AO188</f>
        <v>691.20443149369635</v>
      </c>
      <c r="BM188">
        <f t="shared" si="2"/>
        <v>37.323542333281921</v>
      </c>
      <c r="BN188" s="12">
        <f>YEARFRAC(DATE(YEAR(A188),1,1),A188,3)</f>
        <v>0.82191780821917804</v>
      </c>
    </row>
    <row r="189" spans="1:66" x14ac:dyDescent="0.25">
      <c r="A189" s="1">
        <v>41576</v>
      </c>
      <c r="B189">
        <v>1806</v>
      </c>
      <c r="C189">
        <v>20</v>
      </c>
      <c r="D189" s="2">
        <v>41548</v>
      </c>
      <c r="E189">
        <v>1</v>
      </c>
      <c r="F189">
        <v>0</v>
      </c>
      <c r="G189" s="1">
        <v>41575</v>
      </c>
      <c r="H189" s="1">
        <v>41577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s="1">
        <v>41568</v>
      </c>
      <c r="AF189" s="1">
        <v>41554</v>
      </c>
      <c r="AG189" s="1">
        <v>41549</v>
      </c>
      <c r="AH189" s="1">
        <v>41551</v>
      </c>
      <c r="AI189" s="1">
        <v>41549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7125.2727272727197</v>
      </c>
      <c r="AP189">
        <v>22</v>
      </c>
      <c r="AQ189">
        <v>31</v>
      </c>
      <c r="AR189">
        <v>156756</v>
      </c>
      <c r="AS189">
        <v>0.25346398223991401</v>
      </c>
      <c r="AT189">
        <v>0.70967741935483797</v>
      </c>
      <c r="AU189">
        <v>2</v>
      </c>
      <c r="AV189">
        <v>0.28695706497064899</v>
      </c>
      <c r="AW189">
        <v>-3.3493082730735403E-2</v>
      </c>
      <c r="AX189">
        <v>6293.6244493046997</v>
      </c>
      <c r="AY189">
        <v>29</v>
      </c>
      <c r="AZ189">
        <v>10</v>
      </c>
      <c r="BA189">
        <v>2013</v>
      </c>
      <c r="BB189">
        <v>19.8402443928344</v>
      </c>
      <c r="BC189">
        <v>20.435708999974398</v>
      </c>
      <c r="BD189">
        <v>0.59546460714001903</v>
      </c>
      <c r="BE189">
        <v>145610</v>
      </c>
      <c r="BF189">
        <v>161460.71270961501</v>
      </c>
      <c r="BG189">
        <v>-2.9138436407602102E-2</v>
      </c>
      <c r="BH189">
        <v>21.319927426082401</v>
      </c>
      <c r="BI189">
        <v>1.03189844694713</v>
      </c>
      <c r="BK189">
        <f>AS189-BI189*AV189</f>
        <v>-4.264656744380535E-2</v>
      </c>
      <c r="BL189">
        <f>BK189*AO189</f>
        <v>-303.86842391914291</v>
      </c>
      <c r="BM189">
        <f t="shared" si="2"/>
        <v>-266.54488158586099</v>
      </c>
      <c r="BN189" s="12">
        <f>YEARFRAC(DATE(YEAR(A189),1,1),A189,3)</f>
        <v>0.8246575342465754</v>
      </c>
    </row>
    <row r="190" spans="1:66" x14ac:dyDescent="0.25">
      <c r="A190" s="1">
        <v>41577</v>
      </c>
      <c r="B190">
        <v>6603</v>
      </c>
      <c r="C190">
        <v>21</v>
      </c>
      <c r="D190" s="2">
        <v>41548</v>
      </c>
      <c r="E190">
        <v>2</v>
      </c>
      <c r="F190">
        <v>1</v>
      </c>
      <c r="G190" s="1">
        <v>41576</v>
      </c>
      <c r="H190" s="1">
        <v>41578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s="1">
        <v>41568</v>
      </c>
      <c r="AF190" s="1">
        <v>41554</v>
      </c>
      <c r="AG190" s="1">
        <v>41549</v>
      </c>
      <c r="AH190" s="1">
        <v>41551</v>
      </c>
      <c r="AI190" s="1">
        <v>41549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7125.2727272727197</v>
      </c>
      <c r="AP190">
        <v>22</v>
      </c>
      <c r="AQ190">
        <v>31</v>
      </c>
      <c r="AR190">
        <v>156756</v>
      </c>
      <c r="AS190">
        <v>0.92670137028247701</v>
      </c>
      <c r="AT190">
        <v>0.70967741935483797</v>
      </c>
      <c r="AU190">
        <v>1</v>
      </c>
      <c r="AV190">
        <v>0.93619787070889404</v>
      </c>
      <c r="AW190">
        <v>-9.4965004264171999E-3</v>
      </c>
      <c r="AX190">
        <v>7052.9961737684398</v>
      </c>
      <c r="AY190">
        <v>30</v>
      </c>
      <c r="AZ190">
        <v>10</v>
      </c>
      <c r="BA190">
        <v>2013</v>
      </c>
      <c r="BB190">
        <v>20.776442263543299</v>
      </c>
      <c r="BC190">
        <v>21.362410370256899</v>
      </c>
      <c r="BD190">
        <v>0.585968106713604</v>
      </c>
      <c r="BE190">
        <v>152213</v>
      </c>
      <c r="BF190">
        <v>161177.065713313</v>
      </c>
      <c r="BG190">
        <v>-2.7429868472588301E-2</v>
      </c>
      <c r="BH190">
        <v>21.319927426082401</v>
      </c>
      <c r="BI190">
        <v>1.03189844694713</v>
      </c>
      <c r="BK190">
        <f>AS190-BI190*AV190</f>
        <v>-3.9359758537240719E-2</v>
      </c>
      <c r="BL190">
        <f>BK190*AO190</f>
        <v>-280.44901405744088</v>
      </c>
      <c r="BM190">
        <f t="shared" si="2"/>
        <v>-546.99389564330181</v>
      </c>
      <c r="BN190" s="12">
        <f>YEARFRAC(DATE(YEAR(A190),1,1),A190,3)</f>
        <v>0.82739726027397265</v>
      </c>
    </row>
    <row r="191" spans="1:66" x14ac:dyDescent="0.25">
      <c r="A191" s="1">
        <v>41578</v>
      </c>
      <c r="B191">
        <v>4543</v>
      </c>
      <c r="C191">
        <v>22</v>
      </c>
      <c r="D191" s="2">
        <v>41548</v>
      </c>
      <c r="E191">
        <v>3</v>
      </c>
      <c r="F191">
        <v>2</v>
      </c>
      <c r="G191" s="1">
        <v>41577</v>
      </c>
      <c r="H191" s="1">
        <v>41579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s="1">
        <v>41568</v>
      </c>
      <c r="AF191" s="1">
        <v>41554</v>
      </c>
      <c r="AG191" s="1">
        <v>41549</v>
      </c>
      <c r="AH191" s="1">
        <v>41551</v>
      </c>
      <c r="AI191" s="1">
        <v>41549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7125.2727272727197</v>
      </c>
      <c r="AP191">
        <v>22</v>
      </c>
      <c r="AQ191">
        <v>31</v>
      </c>
      <c r="AR191">
        <v>156756</v>
      </c>
      <c r="AS191">
        <v>0.63758962974304001</v>
      </c>
      <c r="AT191">
        <v>0.70967741935483797</v>
      </c>
      <c r="AU191">
        <v>0</v>
      </c>
      <c r="AV191">
        <v>0.543485162539045</v>
      </c>
      <c r="AW191">
        <v>9.4104467203994902E-2</v>
      </c>
      <c r="AX191">
        <v>8359.0138482826005</v>
      </c>
      <c r="AY191">
        <v>31</v>
      </c>
      <c r="AZ191">
        <v>10</v>
      </c>
      <c r="BA191">
        <v>2013</v>
      </c>
      <c r="BB191">
        <v>21.319927426082401</v>
      </c>
      <c r="BC191">
        <v>22</v>
      </c>
      <c r="BD191">
        <v>0.68007257391759801</v>
      </c>
      <c r="BE191">
        <v>156756</v>
      </c>
      <c r="BF191">
        <v>161756.27294964399</v>
      </c>
      <c r="BG191">
        <v>-3.0912389723527101E-2</v>
      </c>
      <c r="BH191">
        <v>21.319927426082401</v>
      </c>
      <c r="BI191">
        <v>1.03189844694713</v>
      </c>
      <c r="BK191">
        <f>AS191-BI191*AV191</f>
        <v>7.6768134580190939E-2</v>
      </c>
      <c r="BL191">
        <f>BK191*AO191</f>
        <v>546.99389564783633</v>
      </c>
      <c r="BM191">
        <f t="shared" si="2"/>
        <v>4.534513209364377E-9</v>
      </c>
      <c r="BN191" s="12">
        <f>YEARFRAC(DATE(YEAR(A191),1,1),A191,3)</f>
        <v>0.83013698630136989</v>
      </c>
    </row>
    <row r="192" spans="1:66" x14ac:dyDescent="0.25">
      <c r="A192" s="1">
        <v>41579</v>
      </c>
      <c r="B192">
        <v>17439</v>
      </c>
      <c r="C192">
        <v>1</v>
      </c>
      <c r="D192" s="2">
        <v>41579</v>
      </c>
      <c r="E192">
        <v>4</v>
      </c>
      <c r="F192">
        <v>3</v>
      </c>
      <c r="G192" s="1">
        <v>41578</v>
      </c>
      <c r="H192" s="1">
        <v>41582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s="1">
        <v>41596</v>
      </c>
      <c r="AF192" s="1">
        <v>41582</v>
      </c>
      <c r="AG192" s="1">
        <v>41584</v>
      </c>
      <c r="AH192" s="1">
        <v>41579</v>
      </c>
      <c r="AI192" s="1">
        <v>41579</v>
      </c>
      <c r="AJ192">
        <v>0</v>
      </c>
      <c r="AK192">
        <v>0</v>
      </c>
      <c r="AL192">
        <v>0</v>
      </c>
      <c r="AM192">
        <v>1</v>
      </c>
      <c r="AN192">
        <v>1</v>
      </c>
      <c r="AO192">
        <v>8376.9473684210498</v>
      </c>
      <c r="AP192">
        <v>19</v>
      </c>
      <c r="AQ192">
        <v>30</v>
      </c>
      <c r="AR192">
        <v>159162</v>
      </c>
      <c r="AS192">
        <v>2.0817845968258699</v>
      </c>
      <c r="AT192">
        <v>0.63333333333333297</v>
      </c>
      <c r="AU192">
        <v>18</v>
      </c>
      <c r="AV192">
        <v>2.4333211651614901</v>
      </c>
      <c r="AW192">
        <v>-0.35153656833561597</v>
      </c>
      <c r="AX192">
        <v>7166.7481669410499</v>
      </c>
      <c r="AY192">
        <v>1</v>
      </c>
      <c r="AZ192">
        <v>11</v>
      </c>
      <c r="BA192">
        <v>2013</v>
      </c>
      <c r="BB192">
        <v>2.4333211651614901</v>
      </c>
      <c r="BC192">
        <v>2.0817845968258699</v>
      </c>
      <c r="BD192">
        <v>-0.35153656833561597</v>
      </c>
      <c r="BE192">
        <v>17439</v>
      </c>
      <c r="BF192">
        <v>136168.21517188</v>
      </c>
      <c r="BG192">
        <v>0.16886308452450199</v>
      </c>
      <c r="BH192">
        <v>19.104650326544899</v>
      </c>
      <c r="BI192">
        <v>0.99452225899159397</v>
      </c>
      <c r="BK192">
        <f>AS192-BI192*AV192</f>
        <v>-0.33820746520259259</v>
      </c>
      <c r="BL192">
        <f>BK192*AO192</f>
        <v>-2833.1461356092118</v>
      </c>
      <c r="BM192">
        <f t="shared" si="2"/>
        <v>-2833.1461356046775</v>
      </c>
      <c r="BN192" s="12">
        <f>YEARFRAC(DATE(YEAR(A192),1,1),A192,3)</f>
        <v>0.83287671232876714</v>
      </c>
    </row>
    <row r="193" spans="1:66" x14ac:dyDescent="0.25">
      <c r="A193" s="1">
        <v>41582</v>
      </c>
      <c r="B193">
        <v>14524</v>
      </c>
      <c r="C193">
        <v>2</v>
      </c>
      <c r="D193" s="2">
        <v>41579</v>
      </c>
      <c r="E193">
        <v>0</v>
      </c>
      <c r="F193">
        <v>4</v>
      </c>
      <c r="G193" s="1">
        <v>41579</v>
      </c>
      <c r="H193" s="1">
        <v>41583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s="1">
        <v>41596</v>
      </c>
      <c r="AF193" s="1">
        <v>41582</v>
      </c>
      <c r="AG193" s="1">
        <v>41584</v>
      </c>
      <c r="AH193" s="1">
        <v>41579</v>
      </c>
      <c r="AI193" s="1">
        <v>41579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8376.9473684210498</v>
      </c>
      <c r="AP193">
        <v>19</v>
      </c>
      <c r="AQ193">
        <v>30</v>
      </c>
      <c r="AR193">
        <v>159162</v>
      </c>
      <c r="AS193">
        <v>1.73380580791897</v>
      </c>
      <c r="AT193">
        <v>0.63333333333333297</v>
      </c>
      <c r="AU193">
        <v>17</v>
      </c>
      <c r="AV193">
        <v>1.9072878208149</v>
      </c>
      <c r="AW193">
        <v>-0.17348201289593199</v>
      </c>
      <c r="AX193">
        <v>7615.0017011037498</v>
      </c>
      <c r="AY193">
        <v>4</v>
      </c>
      <c r="AZ193">
        <v>11</v>
      </c>
      <c r="BA193">
        <v>2013</v>
      </c>
      <c r="BB193">
        <v>4.3406089859763997</v>
      </c>
      <c r="BC193">
        <v>3.8155904047448499</v>
      </c>
      <c r="BD193">
        <v>-0.52501858123154799</v>
      </c>
      <c r="BE193">
        <v>31963</v>
      </c>
      <c r="BF193">
        <v>139910.55217414099</v>
      </c>
      <c r="BG193">
        <v>0.137598254932884</v>
      </c>
      <c r="BH193">
        <v>19.104650326544899</v>
      </c>
      <c r="BI193">
        <v>0.99452225899159397</v>
      </c>
      <c r="BK193">
        <f>AS193-BI193*AV193</f>
        <v>-0.16303438418501881</v>
      </c>
      <c r="BL193">
        <f>BK193*AO193</f>
        <v>-1365.7304555608398</v>
      </c>
      <c r="BM193">
        <f t="shared" si="2"/>
        <v>-4198.8765911655173</v>
      </c>
      <c r="BN193" s="12">
        <f>YEARFRAC(DATE(YEAR(A193),1,1),A193,3)</f>
        <v>0.84109589041095889</v>
      </c>
    </row>
    <row r="194" spans="1:66" x14ac:dyDescent="0.25">
      <c r="A194" s="1">
        <v>41583</v>
      </c>
      <c r="B194">
        <v>1985</v>
      </c>
      <c r="C194">
        <v>3</v>
      </c>
      <c r="D194" s="2">
        <v>41579</v>
      </c>
      <c r="E194">
        <v>1</v>
      </c>
      <c r="F194">
        <v>0</v>
      </c>
      <c r="G194" s="1">
        <v>41582</v>
      </c>
      <c r="H194" s="1">
        <v>41584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s="1">
        <v>41596</v>
      </c>
      <c r="AF194" s="1">
        <v>41582</v>
      </c>
      <c r="AG194" s="1">
        <v>41584</v>
      </c>
      <c r="AH194" s="1">
        <v>41579</v>
      </c>
      <c r="AI194" s="1">
        <v>41579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8376.9473684210498</v>
      </c>
      <c r="AP194">
        <v>19</v>
      </c>
      <c r="AQ194">
        <v>30</v>
      </c>
      <c r="AR194">
        <v>159162</v>
      </c>
      <c r="AS194">
        <v>0.23695982709440599</v>
      </c>
      <c r="AT194">
        <v>0.63333333333333297</v>
      </c>
      <c r="AU194">
        <v>16</v>
      </c>
      <c r="AV194">
        <v>0.29238479261607497</v>
      </c>
      <c r="AW194">
        <v>-5.5424965521668201E-2</v>
      </c>
      <c r="AX194">
        <v>6788.9987787650198</v>
      </c>
      <c r="AY194">
        <v>5</v>
      </c>
      <c r="AZ194">
        <v>11</v>
      </c>
      <c r="BA194">
        <v>2013</v>
      </c>
      <c r="BB194">
        <v>4.6329937785924704</v>
      </c>
      <c r="BC194">
        <v>4.0525502318392501</v>
      </c>
      <c r="BD194">
        <v>-0.58044354675321597</v>
      </c>
      <c r="BE194">
        <v>33948</v>
      </c>
      <c r="BF194">
        <v>139221.42589104801</v>
      </c>
      <c r="BG194">
        <v>0.14322920470988901</v>
      </c>
      <c r="BH194">
        <v>19.104650326544899</v>
      </c>
      <c r="BI194">
        <v>0.99452225899159397</v>
      </c>
      <c r="BK194">
        <f>AS194-BI194*AV194</f>
        <v>-5.3823357352921597E-2</v>
      </c>
      <c r="BL194">
        <f>BK194*AO194</f>
        <v>-450.87543173714232</v>
      </c>
      <c r="BM194">
        <f t="shared" si="2"/>
        <v>-4649.7520229026595</v>
      </c>
      <c r="BN194" s="12">
        <f>YEARFRAC(DATE(YEAR(A194),1,1),A194,3)</f>
        <v>0.84383561643835614</v>
      </c>
    </row>
    <row r="195" spans="1:66" x14ac:dyDescent="0.25">
      <c r="A195" s="1">
        <v>41584</v>
      </c>
      <c r="B195">
        <v>9307</v>
      </c>
      <c r="C195">
        <v>4</v>
      </c>
      <c r="D195" s="2">
        <v>41579</v>
      </c>
      <c r="E195">
        <v>2</v>
      </c>
      <c r="F195">
        <v>1</v>
      </c>
      <c r="G195" s="1">
        <v>41583</v>
      </c>
      <c r="H195" s="1">
        <v>41585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s="1">
        <v>41596</v>
      </c>
      <c r="AF195" s="1">
        <v>41582</v>
      </c>
      <c r="AG195" s="1">
        <v>41584</v>
      </c>
      <c r="AH195" s="1">
        <v>41579</v>
      </c>
      <c r="AI195" s="1">
        <v>41579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8376.9473684210498</v>
      </c>
      <c r="AP195">
        <v>19</v>
      </c>
      <c r="AQ195">
        <v>30</v>
      </c>
      <c r="AR195">
        <v>159162</v>
      </c>
      <c r="AS195">
        <v>1.1110252447192099</v>
      </c>
      <c r="AT195">
        <v>0.63333333333333297</v>
      </c>
      <c r="AU195">
        <v>15</v>
      </c>
      <c r="AV195">
        <v>0.98289259269682905</v>
      </c>
      <c r="AW195">
        <v>0.12813265202238699</v>
      </c>
      <c r="AX195">
        <v>9468.9898663939894</v>
      </c>
      <c r="AY195">
        <v>6</v>
      </c>
      <c r="AZ195">
        <v>11</v>
      </c>
      <c r="BA195">
        <v>2013</v>
      </c>
      <c r="BB195">
        <v>5.6158863712893003</v>
      </c>
      <c r="BC195">
        <v>5.1635754765584698</v>
      </c>
      <c r="BD195">
        <v>-0.45231089473083003</v>
      </c>
      <c r="BE195">
        <v>43255</v>
      </c>
      <c r="BF195">
        <v>146342.88261272601</v>
      </c>
      <c r="BG195">
        <v>8.7596452648794204E-2</v>
      </c>
      <c r="BH195">
        <v>19.104650326544899</v>
      </c>
      <c r="BI195">
        <v>0.99452225899159397</v>
      </c>
      <c r="BK195">
        <f>AS195-BI195*AV195</f>
        <v>0.13351668308425479</v>
      </c>
      <c r="BL195">
        <f>BK195*AO195</f>
        <v>1118.4622270029554</v>
      </c>
      <c r="BM195">
        <f t="shared" si="2"/>
        <v>-3531.2897958997041</v>
      </c>
      <c r="BN195" s="12">
        <f>YEARFRAC(DATE(YEAR(A195),1,1),A195,3)</f>
        <v>0.84657534246575339</v>
      </c>
    </row>
    <row r="196" spans="1:66" x14ac:dyDescent="0.25">
      <c r="A196" s="1">
        <v>41585</v>
      </c>
      <c r="B196">
        <v>2006</v>
      </c>
      <c r="C196">
        <v>5</v>
      </c>
      <c r="D196" s="2">
        <v>41579</v>
      </c>
      <c r="E196">
        <v>3</v>
      </c>
      <c r="F196">
        <v>2</v>
      </c>
      <c r="G196" s="1">
        <v>41584</v>
      </c>
      <c r="H196" s="1">
        <v>41586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s="1">
        <v>41596</v>
      </c>
      <c r="AF196" s="1">
        <v>41582</v>
      </c>
      <c r="AG196" s="1">
        <v>41584</v>
      </c>
      <c r="AH196" s="1">
        <v>41579</v>
      </c>
      <c r="AI196" s="1">
        <v>41579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8376.9473684210498</v>
      </c>
      <c r="AP196">
        <v>19</v>
      </c>
      <c r="AQ196">
        <v>30</v>
      </c>
      <c r="AR196">
        <v>159162</v>
      </c>
      <c r="AS196">
        <v>0.23946670687726901</v>
      </c>
      <c r="AT196">
        <v>0.63333333333333297</v>
      </c>
      <c r="AU196">
        <v>14</v>
      </c>
      <c r="AV196">
        <v>0.26103103485488699</v>
      </c>
      <c r="AW196">
        <v>-2.1564327977617401E-2</v>
      </c>
      <c r="AX196">
        <v>7684.9099614349598</v>
      </c>
      <c r="AY196">
        <v>7</v>
      </c>
      <c r="AZ196">
        <v>11</v>
      </c>
      <c r="BA196">
        <v>2013</v>
      </c>
      <c r="BB196">
        <v>5.87691740614419</v>
      </c>
      <c r="BC196">
        <v>5.4030421834357396</v>
      </c>
      <c r="BD196">
        <v>-0.47387522270844701</v>
      </c>
      <c r="BE196">
        <v>45261</v>
      </c>
      <c r="BF196">
        <v>146328.24328974399</v>
      </c>
      <c r="BG196">
        <v>8.7705260595821205E-2</v>
      </c>
      <c r="BH196">
        <v>19.104650326544899</v>
      </c>
      <c r="BI196">
        <v>0.99452225899159397</v>
      </c>
      <c r="BK196">
        <f>AS196-BI196*AV196</f>
        <v>-2.0134467573526715E-2</v>
      </c>
      <c r="BL196">
        <f>BK196*AO196</f>
        <v>-168.66537515461357</v>
      </c>
      <c r="BM196">
        <f t="shared" ref="BM196:BM259" si="3">BM195+BL196</f>
        <v>-3699.9551710543178</v>
      </c>
      <c r="BN196" s="12">
        <f>YEARFRAC(DATE(YEAR(A196),1,1),A196,3)</f>
        <v>0.84931506849315064</v>
      </c>
    </row>
    <row r="197" spans="1:66" x14ac:dyDescent="0.25">
      <c r="A197" s="1">
        <v>41586</v>
      </c>
      <c r="B197">
        <v>7185</v>
      </c>
      <c r="C197">
        <v>6</v>
      </c>
      <c r="D197" s="2">
        <v>41579</v>
      </c>
      <c r="E197">
        <v>4</v>
      </c>
      <c r="F197">
        <v>3</v>
      </c>
      <c r="G197" s="1">
        <v>41585</v>
      </c>
      <c r="H197" s="1">
        <v>41590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s="1">
        <v>41596</v>
      </c>
      <c r="AF197" s="1">
        <v>41582</v>
      </c>
      <c r="AG197" s="1">
        <v>41584</v>
      </c>
      <c r="AH197" s="1">
        <v>41579</v>
      </c>
      <c r="AI197" s="1">
        <v>41579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8376.9473684210498</v>
      </c>
      <c r="AP197">
        <v>19</v>
      </c>
      <c r="AQ197">
        <v>30</v>
      </c>
      <c r="AR197">
        <v>159162</v>
      </c>
      <c r="AS197">
        <v>0.85771101142232398</v>
      </c>
      <c r="AT197">
        <v>0.63333333333333297</v>
      </c>
      <c r="AU197">
        <v>13</v>
      </c>
      <c r="AV197">
        <v>0.77808002469968396</v>
      </c>
      <c r="AW197">
        <v>7.9630986722640296E-2</v>
      </c>
      <c r="AX197">
        <v>9234.2686766354109</v>
      </c>
      <c r="AY197">
        <v>8</v>
      </c>
      <c r="AZ197">
        <v>11</v>
      </c>
      <c r="BA197">
        <v>2013</v>
      </c>
      <c r="BB197">
        <v>6.6549974308438697</v>
      </c>
      <c r="BC197">
        <v>6.2607531948580597</v>
      </c>
      <c r="BD197">
        <v>-0.39424423598580699</v>
      </c>
      <c r="BE197">
        <v>52446</v>
      </c>
      <c r="BF197">
        <v>149733.19078706799</v>
      </c>
      <c r="BG197">
        <v>6.2970735902766195E-2</v>
      </c>
      <c r="BH197">
        <v>19.104650326544899</v>
      </c>
      <c r="BI197">
        <v>0.99452225899159397</v>
      </c>
      <c r="BK197">
        <f>AS197-BI197*AV197</f>
        <v>8.3893107581759052E-2</v>
      </c>
      <c r="BL197">
        <f>BK197*AO197</f>
        <v>702.76814678568053</v>
      </c>
      <c r="BM197">
        <f t="shared" si="3"/>
        <v>-2997.1870242686373</v>
      </c>
      <c r="BN197" s="12">
        <f>YEARFRAC(DATE(YEAR(A197),1,1),A197,3)</f>
        <v>0.852054794520548</v>
      </c>
    </row>
    <row r="198" spans="1:66" x14ac:dyDescent="0.25">
      <c r="A198" s="1">
        <v>41590</v>
      </c>
      <c r="B198">
        <v>13407</v>
      </c>
      <c r="C198">
        <v>7</v>
      </c>
      <c r="D198" s="2">
        <v>41579</v>
      </c>
      <c r="E198">
        <v>1</v>
      </c>
      <c r="F198">
        <v>4</v>
      </c>
      <c r="G198" s="1">
        <v>41586</v>
      </c>
      <c r="H198" s="1">
        <v>41591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s="1">
        <v>41596</v>
      </c>
      <c r="AF198" s="1">
        <v>41582</v>
      </c>
      <c r="AG198" s="1">
        <v>41584</v>
      </c>
      <c r="AH198" s="1">
        <v>41579</v>
      </c>
      <c r="AI198" s="1">
        <v>41579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8376.9473684210498</v>
      </c>
      <c r="AP198">
        <v>19</v>
      </c>
      <c r="AQ198">
        <v>30</v>
      </c>
      <c r="AR198">
        <v>159162</v>
      </c>
      <c r="AS198">
        <v>1.6004636785162201</v>
      </c>
      <c r="AT198">
        <v>0.63333333333333297</v>
      </c>
      <c r="AU198">
        <v>12</v>
      </c>
      <c r="AV198">
        <v>1.6058634322415299</v>
      </c>
      <c r="AW198">
        <v>-5.3997537253046802E-3</v>
      </c>
      <c r="AX198">
        <v>8348.7796850109007</v>
      </c>
      <c r="AY198">
        <v>12</v>
      </c>
      <c r="AZ198">
        <v>11</v>
      </c>
      <c r="BA198">
        <v>2013</v>
      </c>
      <c r="BB198">
        <v>8.2608608630853997</v>
      </c>
      <c r="BC198">
        <v>7.86121687337429</v>
      </c>
      <c r="BD198">
        <v>-0.39964398971111098</v>
      </c>
      <c r="BE198">
        <v>65853</v>
      </c>
      <c r="BF198">
        <v>151462.05955255299</v>
      </c>
      <c r="BG198">
        <v>5.0837420738854402E-2</v>
      </c>
      <c r="BH198">
        <v>19.104650326544899</v>
      </c>
      <c r="BI198">
        <v>0.99452225899159397</v>
      </c>
      <c r="BK198">
        <f>AS198-BI198*AV198</f>
        <v>3.3967502513791992E-3</v>
      </c>
      <c r="BL198">
        <f>BK198*AO198</f>
        <v>28.454398079474522</v>
      </c>
      <c r="BM198">
        <f t="shared" si="3"/>
        <v>-2968.7326261891626</v>
      </c>
      <c r="BN198" s="12">
        <f>YEARFRAC(DATE(YEAR(A198),1,1),A198,3)</f>
        <v>0.86301369863013699</v>
      </c>
    </row>
    <row r="199" spans="1:66" x14ac:dyDescent="0.25">
      <c r="A199" s="1">
        <v>41591</v>
      </c>
      <c r="B199">
        <v>3153</v>
      </c>
      <c r="C199">
        <v>8</v>
      </c>
      <c r="D199" s="2">
        <v>41579</v>
      </c>
      <c r="E199">
        <v>2</v>
      </c>
      <c r="F199">
        <v>1</v>
      </c>
      <c r="G199" s="1">
        <v>41590</v>
      </c>
      <c r="H199" s="1">
        <v>41592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s="1">
        <v>41596</v>
      </c>
      <c r="AF199" s="1">
        <v>41582</v>
      </c>
      <c r="AG199" s="1">
        <v>41584</v>
      </c>
      <c r="AH199" s="1">
        <v>41579</v>
      </c>
      <c r="AI199" s="1">
        <v>41579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8376.9473684210498</v>
      </c>
      <c r="AP199">
        <v>19</v>
      </c>
      <c r="AQ199">
        <v>30</v>
      </c>
      <c r="AR199">
        <v>159162</v>
      </c>
      <c r="AS199">
        <v>0.37639009311267702</v>
      </c>
      <c r="AT199">
        <v>0.63333333333333297</v>
      </c>
      <c r="AU199">
        <v>11</v>
      </c>
      <c r="AV199">
        <v>0.342296513861645</v>
      </c>
      <c r="AW199">
        <v>3.4093579251032603E-2</v>
      </c>
      <c r="AX199">
        <v>9211.3120418001999</v>
      </c>
      <c r="AY199">
        <v>13</v>
      </c>
      <c r="AZ199">
        <v>11</v>
      </c>
      <c r="BA199">
        <v>2013</v>
      </c>
      <c r="BB199">
        <v>8.6031573769470508</v>
      </c>
      <c r="BC199">
        <v>8.23760696648697</v>
      </c>
      <c r="BD199">
        <v>-0.36555041046007902</v>
      </c>
      <c r="BE199">
        <v>69006</v>
      </c>
      <c r="BF199">
        <v>152399.164929058</v>
      </c>
      <c r="BG199">
        <v>4.43758013640667E-2</v>
      </c>
      <c r="BH199">
        <v>19.104650326544899</v>
      </c>
      <c r="BI199">
        <v>0.99452225899159397</v>
      </c>
      <c r="BK199">
        <f>AS199-BI199*AV199</f>
        <v>3.5968590902046349E-2</v>
      </c>
      <c r="BL199">
        <f>BK199*AO199</f>
        <v>301.30699290271048</v>
      </c>
      <c r="BM199">
        <f t="shared" si="3"/>
        <v>-2667.425633286452</v>
      </c>
      <c r="BN199" s="12">
        <f>YEARFRAC(DATE(YEAR(A199),1,1),A199,3)</f>
        <v>0.86575342465753424</v>
      </c>
    </row>
    <row r="200" spans="1:66" x14ac:dyDescent="0.25">
      <c r="A200" s="1">
        <v>41592</v>
      </c>
      <c r="B200">
        <v>6023</v>
      </c>
      <c r="C200">
        <v>9</v>
      </c>
      <c r="D200" s="2">
        <v>41579</v>
      </c>
      <c r="E200">
        <v>3</v>
      </c>
      <c r="F200">
        <v>2</v>
      </c>
      <c r="G200" s="1">
        <v>41591</v>
      </c>
      <c r="H200" s="1">
        <v>41593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s="1">
        <v>41596</v>
      </c>
      <c r="AF200" s="1">
        <v>41582</v>
      </c>
      <c r="AG200" s="1">
        <v>41584</v>
      </c>
      <c r="AH200" s="1">
        <v>41579</v>
      </c>
      <c r="AI200" s="1">
        <v>41579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8376.9473684210498</v>
      </c>
      <c r="AP200">
        <v>19</v>
      </c>
      <c r="AQ200">
        <v>30</v>
      </c>
      <c r="AR200">
        <v>159162</v>
      </c>
      <c r="AS200">
        <v>0.71899699677058504</v>
      </c>
      <c r="AT200">
        <v>0.63333333333333297</v>
      </c>
      <c r="AU200">
        <v>10</v>
      </c>
      <c r="AV200">
        <v>0.78344818505733305</v>
      </c>
      <c r="AW200">
        <v>-6.4451188286747799E-2</v>
      </c>
      <c r="AX200">
        <v>7687.8089896388301</v>
      </c>
      <c r="AY200">
        <v>14</v>
      </c>
      <c r="AZ200">
        <v>11</v>
      </c>
      <c r="BA200">
        <v>2013</v>
      </c>
      <c r="BB200">
        <v>9.3866055620043802</v>
      </c>
      <c r="BC200">
        <v>8.9566039632575603</v>
      </c>
      <c r="BD200">
        <v>-0.43000159874682697</v>
      </c>
      <c r="BE200">
        <v>75029</v>
      </c>
      <c r="BF200">
        <v>151870.76846718899</v>
      </c>
      <c r="BG200">
        <v>4.8009446494543001E-2</v>
      </c>
      <c r="BH200">
        <v>19.104650326544899</v>
      </c>
      <c r="BI200">
        <v>0.99452225899159397</v>
      </c>
      <c r="BK200">
        <f>AS200-BI200*AV200</f>
        <v>-6.0159662035498163E-2</v>
      </c>
      <c r="BL200">
        <f>BK200*AO200</f>
        <v>-503.95432257336608</v>
      </c>
      <c r="BM200">
        <f t="shared" si="3"/>
        <v>-3171.379955859818</v>
      </c>
      <c r="BN200" s="12">
        <f>YEARFRAC(DATE(YEAR(A200),1,1),A200,3)</f>
        <v>0.86849315068493149</v>
      </c>
    </row>
    <row r="201" spans="1:66" x14ac:dyDescent="0.25">
      <c r="A201" s="1">
        <v>41593</v>
      </c>
      <c r="B201">
        <v>9171</v>
      </c>
      <c r="C201">
        <v>10</v>
      </c>
      <c r="D201" s="2">
        <v>41579</v>
      </c>
      <c r="E201">
        <v>4</v>
      </c>
      <c r="F201">
        <v>3</v>
      </c>
      <c r="G201" s="1">
        <v>41592</v>
      </c>
      <c r="H201" s="1">
        <v>41596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s="1">
        <v>41596</v>
      </c>
      <c r="AF201" s="1">
        <v>41582</v>
      </c>
      <c r="AG201" s="1">
        <v>41584</v>
      </c>
      <c r="AH201" s="1">
        <v>41579</v>
      </c>
      <c r="AI201" s="1">
        <v>41579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8376.9473684210498</v>
      </c>
      <c r="AP201">
        <v>19</v>
      </c>
      <c r="AQ201">
        <v>30</v>
      </c>
      <c r="AR201">
        <v>159162</v>
      </c>
      <c r="AS201">
        <v>1.09479021374448</v>
      </c>
      <c r="AT201">
        <v>0.63333333333333297</v>
      </c>
      <c r="AU201">
        <v>9</v>
      </c>
      <c r="AV201">
        <v>1.1126512460025699</v>
      </c>
      <c r="AW201">
        <v>-1.78610322580917E-2</v>
      </c>
      <c r="AX201">
        <v>8242.4749290926902</v>
      </c>
      <c r="AY201">
        <v>15</v>
      </c>
      <c r="AZ201">
        <v>11</v>
      </c>
      <c r="BA201">
        <v>2013</v>
      </c>
      <c r="BB201">
        <v>10.4992568080069</v>
      </c>
      <c r="BC201">
        <v>10.051394177002001</v>
      </c>
      <c r="BD201">
        <v>-0.44786263100491802</v>
      </c>
      <c r="BE201">
        <v>84200</v>
      </c>
      <c r="BF201">
        <v>152372.68972980601</v>
      </c>
      <c r="BG201">
        <v>4.4557264705591099E-2</v>
      </c>
      <c r="BH201">
        <v>19.104650326544899</v>
      </c>
      <c r="BI201">
        <v>0.99452225899159397</v>
      </c>
      <c r="BK201">
        <f>AS201-BI201*AV201</f>
        <v>-1.1766216899807613E-2</v>
      </c>
      <c r="BL201">
        <f>BK201*AO201</f>
        <v>-98.564979695114673</v>
      </c>
      <c r="BM201">
        <f t="shared" si="3"/>
        <v>-3269.9449355549327</v>
      </c>
      <c r="BN201" s="12">
        <f>YEARFRAC(DATE(YEAR(A201),1,1),A201,3)</f>
        <v>0.87123287671232874</v>
      </c>
    </row>
    <row r="202" spans="1:66" x14ac:dyDescent="0.25">
      <c r="A202" s="1">
        <v>41596</v>
      </c>
      <c r="B202">
        <v>18482</v>
      </c>
      <c r="C202">
        <v>11</v>
      </c>
      <c r="D202" s="2">
        <v>41579</v>
      </c>
      <c r="E202">
        <v>0</v>
      </c>
      <c r="F202">
        <v>4</v>
      </c>
      <c r="G202" s="1">
        <v>41593</v>
      </c>
      <c r="H202" s="1">
        <v>41597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s="1">
        <v>41596</v>
      </c>
      <c r="AF202" s="1">
        <v>41582</v>
      </c>
      <c r="AG202" s="1">
        <v>41584</v>
      </c>
      <c r="AH202" s="1">
        <v>41579</v>
      </c>
      <c r="AI202" s="1">
        <v>41579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8376.9473684210498</v>
      </c>
      <c r="AP202">
        <v>19</v>
      </c>
      <c r="AQ202">
        <v>30</v>
      </c>
      <c r="AR202">
        <v>159162</v>
      </c>
      <c r="AS202">
        <v>2.20629295937472</v>
      </c>
      <c r="AT202">
        <v>0.63333333333333297</v>
      </c>
      <c r="AU202">
        <v>8</v>
      </c>
      <c r="AV202">
        <v>2.51796511629506</v>
      </c>
      <c r="AW202">
        <v>-0.31167215692033601</v>
      </c>
      <c r="AX202">
        <v>7340.0540302934896</v>
      </c>
      <c r="AY202">
        <v>18</v>
      </c>
      <c r="AZ202">
        <v>11</v>
      </c>
      <c r="BA202">
        <v>2013</v>
      </c>
      <c r="BB202">
        <v>13.017221924302</v>
      </c>
      <c r="BC202">
        <v>12.257687136376701</v>
      </c>
      <c r="BD202">
        <v>-0.75953478792525597</v>
      </c>
      <c r="BE202">
        <v>102682</v>
      </c>
      <c r="BF202">
        <v>149875.143202231</v>
      </c>
      <c r="BG202">
        <v>6.19639561260465E-2</v>
      </c>
      <c r="BH202">
        <v>19.104650326544899</v>
      </c>
      <c r="BI202">
        <v>0.99452225899159397</v>
      </c>
      <c r="BK202">
        <f>AS202-BI202*AV202</f>
        <v>-0.29787939614507453</v>
      </c>
      <c r="BL202">
        <f>BK202*AO202</f>
        <v>-2495.3200236443336</v>
      </c>
      <c r="BM202">
        <f t="shared" si="3"/>
        <v>-5765.2649591992667</v>
      </c>
      <c r="BN202" s="12">
        <f>YEARFRAC(DATE(YEAR(A202),1,1),A202,3)</f>
        <v>0.8794520547945206</v>
      </c>
    </row>
    <row r="203" spans="1:66" x14ac:dyDescent="0.25">
      <c r="A203" s="1">
        <v>41597</v>
      </c>
      <c r="B203">
        <v>1831</v>
      </c>
      <c r="C203">
        <v>12</v>
      </c>
      <c r="D203" s="2">
        <v>41579</v>
      </c>
      <c r="E203">
        <v>1</v>
      </c>
      <c r="F203">
        <v>0</v>
      </c>
      <c r="G203" s="1">
        <v>41596</v>
      </c>
      <c r="H203" s="1">
        <v>41598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 s="1">
        <v>41596</v>
      </c>
      <c r="AF203" s="1">
        <v>41582</v>
      </c>
      <c r="AG203" s="1">
        <v>41584</v>
      </c>
      <c r="AH203" s="1">
        <v>41579</v>
      </c>
      <c r="AI203" s="1">
        <v>41579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8376.9473684210498</v>
      </c>
      <c r="AP203">
        <v>19</v>
      </c>
      <c r="AQ203">
        <v>30</v>
      </c>
      <c r="AR203">
        <v>159162</v>
      </c>
      <c r="AS203">
        <v>0.21857604202007999</v>
      </c>
      <c r="AT203">
        <v>0.63333333333333297</v>
      </c>
      <c r="AU203">
        <v>7</v>
      </c>
      <c r="AV203">
        <v>0.32695976420551098</v>
      </c>
      <c r="AW203">
        <v>-0.10838372218543101</v>
      </c>
      <c r="AX203">
        <v>5600.0774420950402</v>
      </c>
      <c r="AY203">
        <v>19</v>
      </c>
      <c r="AZ203">
        <v>11</v>
      </c>
      <c r="BA203">
        <v>2013</v>
      </c>
      <c r="BB203">
        <v>13.344181688507501</v>
      </c>
      <c r="BC203">
        <v>12.476263178396801</v>
      </c>
      <c r="BD203">
        <v>-0.86791851011068499</v>
      </c>
      <c r="BE203">
        <v>104513</v>
      </c>
      <c r="BF203">
        <v>148809.94926127099</v>
      </c>
      <c r="BG203">
        <v>6.9565582073767201E-2</v>
      </c>
      <c r="BH203">
        <v>19.104650326544899</v>
      </c>
      <c r="BI203">
        <v>0.99452225899159397</v>
      </c>
      <c r="BK203">
        <f>AS203-BI203*AV203</f>
        <v>-0.10659272127694372</v>
      </c>
      <c r="BL203">
        <f>BK203*AO203</f>
        <v>-892.92161599373208</v>
      </c>
      <c r="BM203">
        <f t="shared" si="3"/>
        <v>-6658.186575192999</v>
      </c>
      <c r="BN203" s="12">
        <f>YEARFRAC(DATE(YEAR(A203),1,1),A203,3)</f>
        <v>0.88219178082191785</v>
      </c>
    </row>
    <row r="204" spans="1:66" x14ac:dyDescent="0.25">
      <c r="A204" s="1">
        <v>41598</v>
      </c>
      <c r="B204">
        <v>8539</v>
      </c>
      <c r="C204">
        <v>13</v>
      </c>
      <c r="D204" s="2">
        <v>41579</v>
      </c>
      <c r="E204">
        <v>2</v>
      </c>
      <c r="F204">
        <v>1</v>
      </c>
      <c r="G204" s="1">
        <v>41597</v>
      </c>
      <c r="H204" s="1">
        <v>41599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s="1">
        <v>41596</v>
      </c>
      <c r="AF204" s="1">
        <v>41582</v>
      </c>
      <c r="AG204" s="1">
        <v>41584</v>
      </c>
      <c r="AH204" s="1">
        <v>41579</v>
      </c>
      <c r="AI204" s="1">
        <v>41579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8376.9473684210498</v>
      </c>
      <c r="AP204">
        <v>19</v>
      </c>
      <c r="AQ204">
        <v>30</v>
      </c>
      <c r="AR204">
        <v>159162</v>
      </c>
      <c r="AS204">
        <v>1.0193450698030899</v>
      </c>
      <c r="AT204">
        <v>0.63333333333333297</v>
      </c>
      <c r="AU204">
        <v>6</v>
      </c>
      <c r="AV204">
        <v>0.864713664064091</v>
      </c>
      <c r="AW204">
        <v>0.154631405739001</v>
      </c>
      <c r="AX204">
        <v>9874.9451464283702</v>
      </c>
      <c r="AY204">
        <v>20</v>
      </c>
      <c r="AZ204">
        <v>11</v>
      </c>
      <c r="BA204">
        <v>2013</v>
      </c>
      <c r="BB204">
        <v>14.2088953525716</v>
      </c>
      <c r="BC204">
        <v>13.4956082481999</v>
      </c>
      <c r="BD204">
        <v>-0.71328710437168397</v>
      </c>
      <c r="BE204">
        <v>113052</v>
      </c>
      <c r="BF204">
        <v>151172.06135318801</v>
      </c>
      <c r="BG204">
        <v>5.2853275765975198E-2</v>
      </c>
      <c r="BH204">
        <v>19.104650326544899</v>
      </c>
      <c r="BI204">
        <v>0.99452225899159397</v>
      </c>
      <c r="BK204">
        <f>AS204-BI204*AV204</f>
        <v>0.15936808323717178</v>
      </c>
      <c r="BL204">
        <f>BK204*AO204</f>
        <v>1335.0180454839328</v>
      </c>
      <c r="BM204">
        <f t="shared" si="3"/>
        <v>-5323.1685297090662</v>
      </c>
      <c r="BN204" s="12">
        <f>YEARFRAC(DATE(YEAR(A204),1,1),A204,3)</f>
        <v>0.8849315068493151</v>
      </c>
    </row>
    <row r="205" spans="1:66" x14ac:dyDescent="0.25">
      <c r="A205" s="1">
        <v>41599</v>
      </c>
      <c r="B205">
        <v>2459</v>
      </c>
      <c r="C205">
        <v>14</v>
      </c>
      <c r="D205" s="2">
        <v>41579</v>
      </c>
      <c r="E205">
        <v>3</v>
      </c>
      <c r="F205">
        <v>2</v>
      </c>
      <c r="G205" s="1">
        <v>41598</v>
      </c>
      <c r="H205" s="1">
        <v>41600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s="1">
        <v>41596</v>
      </c>
      <c r="AF205" s="1">
        <v>41582</v>
      </c>
      <c r="AG205" s="1">
        <v>41584</v>
      </c>
      <c r="AH205" s="1">
        <v>41579</v>
      </c>
      <c r="AI205" s="1">
        <v>41579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8376.9473684210498</v>
      </c>
      <c r="AP205">
        <v>19</v>
      </c>
      <c r="AQ205">
        <v>30</v>
      </c>
      <c r="AR205">
        <v>159162</v>
      </c>
      <c r="AS205">
        <v>0.29354368505045098</v>
      </c>
      <c r="AT205">
        <v>0.63333333333333297</v>
      </c>
      <c r="AU205">
        <v>5</v>
      </c>
      <c r="AV205">
        <v>0.26103103485488699</v>
      </c>
      <c r="AW205">
        <v>3.2512650195564603E-2</v>
      </c>
      <c r="AX205">
        <v>9420.3357902136504</v>
      </c>
      <c r="AY205">
        <v>21</v>
      </c>
      <c r="AZ205">
        <v>11</v>
      </c>
      <c r="BA205">
        <v>2013</v>
      </c>
      <c r="BB205">
        <v>14.469926387426501</v>
      </c>
      <c r="BC205">
        <v>13.789151933250301</v>
      </c>
      <c r="BD205">
        <v>-0.68077445417611804</v>
      </c>
      <c r="BE205">
        <v>115511</v>
      </c>
      <c r="BF205">
        <v>151673.819288194</v>
      </c>
      <c r="BG205">
        <v>4.9370291767873997E-2</v>
      </c>
      <c r="BH205">
        <v>19.104650326544899</v>
      </c>
      <c r="BI205">
        <v>0.99452225899159397</v>
      </c>
      <c r="BK205">
        <f>AS205-BI205*AV205</f>
        <v>3.3942510599655251E-2</v>
      </c>
      <c r="BL205">
        <f>BK205*AO205</f>
        <v>284.33462484538563</v>
      </c>
      <c r="BM205">
        <f t="shared" si="3"/>
        <v>-5038.8339048636808</v>
      </c>
      <c r="BN205" s="12">
        <f>YEARFRAC(DATE(YEAR(A205),1,1),A205,3)</f>
        <v>0.88767123287671235</v>
      </c>
    </row>
    <row r="206" spans="1:66" x14ac:dyDescent="0.25">
      <c r="A206" s="1">
        <v>41600</v>
      </c>
      <c r="B206">
        <v>6655</v>
      </c>
      <c r="C206">
        <v>15</v>
      </c>
      <c r="D206" s="2">
        <v>41579</v>
      </c>
      <c r="E206">
        <v>4</v>
      </c>
      <c r="F206">
        <v>3</v>
      </c>
      <c r="G206" s="1">
        <v>41599</v>
      </c>
      <c r="H206" s="1">
        <v>41603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s="1">
        <v>41596</v>
      </c>
      <c r="AF206" s="1">
        <v>41582</v>
      </c>
      <c r="AG206" s="1">
        <v>41584</v>
      </c>
      <c r="AH206" s="1">
        <v>41579</v>
      </c>
      <c r="AI206" s="1">
        <v>41579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8376.9473684210498</v>
      </c>
      <c r="AP206">
        <v>19</v>
      </c>
      <c r="AQ206">
        <v>30</v>
      </c>
      <c r="AR206">
        <v>159162</v>
      </c>
      <c r="AS206">
        <v>0.79444214071197805</v>
      </c>
      <c r="AT206">
        <v>0.63333333333333297</v>
      </c>
      <c r="AU206">
        <v>4</v>
      </c>
      <c r="AV206">
        <v>0.77808002469968396</v>
      </c>
      <c r="AW206">
        <v>1.6362116012294901E-2</v>
      </c>
      <c r="AX206">
        <v>8553.1048076560401</v>
      </c>
      <c r="AY206">
        <v>22</v>
      </c>
      <c r="AZ206">
        <v>11</v>
      </c>
      <c r="BA206">
        <v>2013</v>
      </c>
      <c r="BB206">
        <v>15.2480064121262</v>
      </c>
      <c r="BC206">
        <v>14.583594073962299</v>
      </c>
      <c r="BD206">
        <v>-0.66441233816382395</v>
      </c>
      <c r="BE206">
        <v>122166</v>
      </c>
      <c r="BF206">
        <v>152226.719825751</v>
      </c>
      <c r="BG206">
        <v>4.5558888624723098E-2</v>
      </c>
      <c r="BH206">
        <v>19.104650326544899</v>
      </c>
      <c r="BI206">
        <v>0.99452225899159397</v>
      </c>
      <c r="BK206">
        <f>AS206-BI206*AV206</f>
        <v>2.0624236871413126E-2</v>
      </c>
      <c r="BL206">
        <f>BK206*AO206</f>
        <v>172.76814678567658</v>
      </c>
      <c r="BM206">
        <f t="shared" si="3"/>
        <v>-4866.0657580780044</v>
      </c>
      <c r="BN206" s="12">
        <f>YEARFRAC(DATE(YEAR(A206),1,1),A206,3)</f>
        <v>0.8904109589041096</v>
      </c>
    </row>
    <row r="207" spans="1:66" x14ac:dyDescent="0.25">
      <c r="A207" s="1">
        <v>41603</v>
      </c>
      <c r="B207">
        <v>12997</v>
      </c>
      <c r="C207">
        <v>16</v>
      </c>
      <c r="D207" s="2">
        <v>41579</v>
      </c>
      <c r="E207">
        <v>0</v>
      </c>
      <c r="F207">
        <v>4</v>
      </c>
      <c r="G207" s="1">
        <v>41600</v>
      </c>
      <c r="H207" s="1">
        <v>41604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s="1">
        <v>41596</v>
      </c>
      <c r="AF207" s="1">
        <v>41582</v>
      </c>
      <c r="AG207" s="1">
        <v>41584</v>
      </c>
      <c r="AH207" s="1">
        <v>41579</v>
      </c>
      <c r="AI207" s="1">
        <v>41579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8376.9473684210498</v>
      </c>
      <c r="AP207">
        <v>19</v>
      </c>
      <c r="AQ207">
        <v>30</v>
      </c>
      <c r="AR207">
        <v>159162</v>
      </c>
      <c r="AS207">
        <v>1.55151983513652</v>
      </c>
      <c r="AT207">
        <v>0.63333333333333297</v>
      </c>
      <c r="AU207">
        <v>3</v>
      </c>
      <c r="AV207">
        <v>1.6058634322415299</v>
      </c>
      <c r="AW207">
        <v>-5.4343597105005803E-2</v>
      </c>
      <c r="AX207">
        <v>8093.4653215549097</v>
      </c>
      <c r="AY207">
        <v>25</v>
      </c>
      <c r="AZ207">
        <v>11</v>
      </c>
      <c r="BA207">
        <v>2013</v>
      </c>
      <c r="BB207">
        <v>16.853869844367701</v>
      </c>
      <c r="BC207">
        <v>16.135113909098902</v>
      </c>
      <c r="BD207">
        <v>-0.71875593526883097</v>
      </c>
      <c r="BE207">
        <v>135163</v>
      </c>
      <c r="BF207">
        <v>152374.32255703601</v>
      </c>
      <c r="BG207">
        <v>4.4546071339695202E-2</v>
      </c>
      <c r="BH207">
        <v>19.104650326544899</v>
      </c>
      <c r="BI207">
        <v>0.99452225899159397</v>
      </c>
      <c r="BK207">
        <f>AS207-BI207*AV207</f>
        <v>-4.5547093128320837E-2</v>
      </c>
      <c r="BL207">
        <f>BK207*AO207</f>
        <v>-381.54560192051571</v>
      </c>
      <c r="BM207">
        <f t="shared" si="3"/>
        <v>-5247.6113599985201</v>
      </c>
      <c r="BN207" s="12">
        <f>YEARFRAC(DATE(YEAR(A207),1,1),A207,3)</f>
        <v>0.89863013698630134</v>
      </c>
    </row>
    <row r="208" spans="1:66" x14ac:dyDescent="0.25">
      <c r="A208" s="1">
        <v>41604</v>
      </c>
      <c r="B208">
        <v>2583</v>
      </c>
      <c r="C208">
        <v>17</v>
      </c>
      <c r="D208" s="2">
        <v>41579</v>
      </c>
      <c r="E208">
        <v>1</v>
      </c>
      <c r="F208">
        <v>0</v>
      </c>
      <c r="G208" s="1">
        <v>41603</v>
      </c>
      <c r="H208" s="1">
        <v>41605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s="1">
        <v>41596</v>
      </c>
      <c r="AF208" s="1">
        <v>41582</v>
      </c>
      <c r="AG208" s="1">
        <v>41584</v>
      </c>
      <c r="AH208" s="1">
        <v>41579</v>
      </c>
      <c r="AI208" s="1">
        <v>41579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8376.9473684210498</v>
      </c>
      <c r="AP208">
        <v>19</v>
      </c>
      <c r="AQ208">
        <v>30</v>
      </c>
      <c r="AR208">
        <v>159162</v>
      </c>
      <c r="AS208">
        <v>0.30834621329211698</v>
      </c>
      <c r="AT208">
        <v>0.63333333333333297</v>
      </c>
      <c r="AU208">
        <v>2</v>
      </c>
      <c r="AV208">
        <v>0.21547285832584701</v>
      </c>
      <c r="AW208">
        <v>9.2873354966270402E-2</v>
      </c>
      <c r="AX208">
        <v>11987.5886924648</v>
      </c>
      <c r="AY208">
        <v>26</v>
      </c>
      <c r="AZ208">
        <v>11</v>
      </c>
      <c r="BA208">
        <v>2013</v>
      </c>
      <c r="BB208">
        <v>17.069342702693501</v>
      </c>
      <c r="BC208">
        <v>16.443460122390999</v>
      </c>
      <c r="BD208">
        <v>-0.62588258030256205</v>
      </c>
      <c r="BE208">
        <v>137746</v>
      </c>
      <c r="BF208">
        <v>153325.99770154001</v>
      </c>
      <c r="BG208">
        <v>3.8062705515994097E-2</v>
      </c>
      <c r="BH208">
        <v>19.104650326544899</v>
      </c>
      <c r="BI208">
        <v>0.99452225899159397</v>
      </c>
      <c r="BK208">
        <f>AS208-BI208*AV208</f>
        <v>9.405365947851993E-2</v>
      </c>
      <c r="BL208">
        <f>BK208*AO208</f>
        <v>787.88255525895704</v>
      </c>
      <c r="BM208">
        <f t="shared" si="3"/>
        <v>-4459.7288047395632</v>
      </c>
      <c r="BN208" s="12">
        <f>YEARFRAC(DATE(YEAR(A208),1,1),A208,3)</f>
        <v>0.90136986301369859</v>
      </c>
    </row>
    <row r="209" spans="1:66" x14ac:dyDescent="0.25">
      <c r="A209" s="1">
        <v>41605</v>
      </c>
      <c r="B209">
        <v>9168</v>
      </c>
      <c r="C209">
        <v>18</v>
      </c>
      <c r="D209" s="2">
        <v>41579</v>
      </c>
      <c r="E209">
        <v>2</v>
      </c>
      <c r="F209">
        <v>1</v>
      </c>
      <c r="G209" s="1">
        <v>41604</v>
      </c>
      <c r="H209" s="1">
        <v>41607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s="1">
        <v>41596</v>
      </c>
      <c r="AF209" s="1">
        <v>41582</v>
      </c>
      <c r="AG209" s="1">
        <v>41584</v>
      </c>
      <c r="AH209" s="1">
        <v>41579</v>
      </c>
      <c r="AI209" s="1">
        <v>41579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8376.9473684210498</v>
      </c>
      <c r="AP209">
        <v>19</v>
      </c>
      <c r="AQ209">
        <v>30</v>
      </c>
      <c r="AR209">
        <v>159162</v>
      </c>
      <c r="AS209">
        <v>1.0944320880612199</v>
      </c>
      <c r="AT209">
        <v>0.63333333333333297</v>
      </c>
      <c r="AU209">
        <v>1</v>
      </c>
      <c r="AV209">
        <v>0.864713664064091</v>
      </c>
      <c r="AW209">
        <v>0.229718423997128</v>
      </c>
      <c r="AX209">
        <v>10602.3535662788</v>
      </c>
      <c r="AY209">
        <v>27</v>
      </c>
      <c r="AZ209">
        <v>11</v>
      </c>
      <c r="BA209">
        <v>2013</v>
      </c>
      <c r="BB209">
        <v>17.934056366757599</v>
      </c>
      <c r="BC209">
        <v>17.537892210452199</v>
      </c>
      <c r="BD209">
        <v>-0.396164156305431</v>
      </c>
      <c r="BE209">
        <v>146914</v>
      </c>
      <c r="BF209">
        <v>155646.103866052</v>
      </c>
      <c r="BG209">
        <v>2.25890404360749E-2</v>
      </c>
      <c r="BH209">
        <v>19.104650326544899</v>
      </c>
      <c r="BI209">
        <v>0.99452225899159397</v>
      </c>
      <c r="BK209">
        <f>AS209-BI209*AV209</f>
        <v>0.2344551014953018</v>
      </c>
      <c r="BL209">
        <f>BK209*AO209</f>
        <v>1964.0180454839585</v>
      </c>
      <c r="BM209">
        <f t="shared" si="3"/>
        <v>-2495.7107592556049</v>
      </c>
      <c r="BN209" s="12">
        <f>YEARFRAC(DATE(YEAR(A209),1,1),A209,3)</f>
        <v>0.90410958904109584</v>
      </c>
    </row>
    <row r="210" spans="1:66" x14ac:dyDescent="0.25">
      <c r="A210" s="1">
        <v>41607</v>
      </c>
      <c r="B210">
        <v>12248</v>
      </c>
      <c r="C210">
        <v>19</v>
      </c>
      <c r="D210" s="2">
        <v>41579</v>
      </c>
      <c r="E210">
        <v>4</v>
      </c>
      <c r="F210">
        <v>2</v>
      </c>
      <c r="G210" s="1">
        <v>41605</v>
      </c>
      <c r="H210" s="1">
        <v>41610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s="1">
        <v>41596</v>
      </c>
      <c r="AF210" s="1">
        <v>41582</v>
      </c>
      <c r="AG210" s="1">
        <v>41584</v>
      </c>
      <c r="AH210" s="1">
        <v>41579</v>
      </c>
      <c r="AI210" s="1">
        <v>41579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8376.9473684210498</v>
      </c>
      <c r="AP210">
        <v>19</v>
      </c>
      <c r="AQ210">
        <v>30</v>
      </c>
      <c r="AR210">
        <v>159162</v>
      </c>
      <c r="AS210">
        <v>1.4621077895477499</v>
      </c>
      <c r="AT210">
        <v>0.63333333333333297</v>
      </c>
      <c r="AU210">
        <v>0</v>
      </c>
      <c r="AV210">
        <v>1.1705939597872801</v>
      </c>
      <c r="AW210">
        <v>0.29151382976047002</v>
      </c>
      <c r="AX210">
        <v>10463.0644106737</v>
      </c>
      <c r="AY210">
        <v>29</v>
      </c>
      <c r="AZ210">
        <v>11</v>
      </c>
      <c r="BA210">
        <v>2013</v>
      </c>
      <c r="BB210">
        <v>19.104650326544899</v>
      </c>
      <c r="BC210">
        <v>19</v>
      </c>
      <c r="BD210">
        <v>-0.104650326544959</v>
      </c>
      <c r="BE210">
        <v>159162</v>
      </c>
      <c r="BF210">
        <v>158290.15178561999</v>
      </c>
      <c r="BG210">
        <v>5.5079119234191501E-3</v>
      </c>
      <c r="BH210">
        <v>19.104650326544899</v>
      </c>
      <c r="BI210">
        <v>0.99452225899159397</v>
      </c>
      <c r="BK210">
        <f>AS210-BI210*AV210</f>
        <v>0.29792604029818892</v>
      </c>
      <c r="BL210">
        <f>BK210*AO210</f>
        <v>2495.7107592600173</v>
      </c>
      <c r="BM210">
        <f t="shared" si="3"/>
        <v>4.4124135456513613E-9</v>
      </c>
      <c r="BN210" s="12">
        <f>YEARFRAC(DATE(YEAR(A210),1,1),A210,3)</f>
        <v>0.90958904109589045</v>
      </c>
    </row>
    <row r="211" spans="1:66" x14ac:dyDescent="0.25">
      <c r="A211" s="1">
        <v>41610</v>
      </c>
      <c r="B211">
        <v>19232</v>
      </c>
      <c r="C211">
        <v>1</v>
      </c>
      <c r="D211" s="2">
        <v>41609</v>
      </c>
      <c r="E211">
        <v>0</v>
      </c>
      <c r="F211">
        <v>4</v>
      </c>
      <c r="G211" s="1">
        <v>41607</v>
      </c>
      <c r="H211" s="1">
        <v>41611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 s="1">
        <v>41624</v>
      </c>
      <c r="AF211" s="1">
        <v>41610</v>
      </c>
      <c r="AG211" s="1">
        <v>41612</v>
      </c>
      <c r="AH211" s="1">
        <v>41614</v>
      </c>
      <c r="AI211" s="1">
        <v>41612</v>
      </c>
      <c r="AJ211">
        <v>0</v>
      </c>
      <c r="AK211">
        <v>1</v>
      </c>
      <c r="AL211">
        <v>0</v>
      </c>
      <c r="AM211">
        <v>0</v>
      </c>
      <c r="AN211">
        <v>1</v>
      </c>
      <c r="AO211">
        <v>9284.8571428571395</v>
      </c>
      <c r="AP211">
        <v>21</v>
      </c>
      <c r="AQ211">
        <v>31</v>
      </c>
      <c r="AR211">
        <v>194982</v>
      </c>
      <c r="AS211">
        <v>2.0713296611994898</v>
      </c>
      <c r="AT211">
        <v>0.67741935483870896</v>
      </c>
      <c r="AU211">
        <v>20</v>
      </c>
      <c r="AV211">
        <v>2.4456552972727001</v>
      </c>
      <c r="AW211">
        <v>-0.37432563607321301</v>
      </c>
      <c r="AX211">
        <v>7863.74106827184</v>
      </c>
      <c r="AY211">
        <v>2</v>
      </c>
      <c r="AZ211">
        <v>12</v>
      </c>
      <c r="BA211">
        <v>2013</v>
      </c>
      <c r="BB211">
        <v>2.4456552972727001</v>
      </c>
      <c r="BC211">
        <v>2.0713296611994898</v>
      </c>
      <c r="BD211">
        <v>-0.37432563607321301</v>
      </c>
      <c r="BE211">
        <v>19232</v>
      </c>
      <c r="BF211">
        <v>165138.56243370799</v>
      </c>
      <c r="BG211">
        <v>0.18071755698049699</v>
      </c>
      <c r="BH211">
        <v>20.989675326024798</v>
      </c>
      <c r="BI211">
        <v>1.0004918929814099</v>
      </c>
      <c r="BK211">
        <f>AS211-BI211*AV211</f>
        <v>-0.37552863674888703</v>
      </c>
      <c r="BL211">
        <f>BK211*AO211</f>
        <v>-3486.7297452653079</v>
      </c>
      <c r="BM211">
        <f t="shared" si="3"/>
        <v>-3486.7297452608955</v>
      </c>
      <c r="BN211" s="12">
        <f>YEARFRAC(DATE(YEAR(A211),1,1),A211,3)</f>
        <v>0.9178082191780822</v>
      </c>
    </row>
    <row r="212" spans="1:66" x14ac:dyDescent="0.25">
      <c r="A212" s="1">
        <v>41611</v>
      </c>
      <c r="B212">
        <v>3781</v>
      </c>
      <c r="C212">
        <v>2</v>
      </c>
      <c r="D212" s="2">
        <v>41609</v>
      </c>
      <c r="E212">
        <v>1</v>
      </c>
      <c r="F212">
        <v>0</v>
      </c>
      <c r="G212" s="1">
        <v>41610</v>
      </c>
      <c r="H212" s="1">
        <v>41612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s="1">
        <v>41624</v>
      </c>
      <c r="AF212" s="1">
        <v>41610</v>
      </c>
      <c r="AG212" s="1">
        <v>41612</v>
      </c>
      <c r="AH212" s="1">
        <v>41614</v>
      </c>
      <c r="AI212" s="1">
        <v>41612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9284.8571428571395</v>
      </c>
      <c r="AP212">
        <v>21</v>
      </c>
      <c r="AQ212">
        <v>31</v>
      </c>
      <c r="AR212">
        <v>194982</v>
      </c>
      <c r="AS212">
        <v>0.40722220512662699</v>
      </c>
      <c r="AT212">
        <v>0.67741935483870896</v>
      </c>
      <c r="AU212">
        <v>19</v>
      </c>
      <c r="AV212">
        <v>0.55817685918706506</v>
      </c>
      <c r="AW212">
        <v>-0.15095465406043801</v>
      </c>
      <c r="AX212">
        <v>6773.8386817158298</v>
      </c>
      <c r="AY212">
        <v>3</v>
      </c>
      <c r="AZ212">
        <v>12</v>
      </c>
      <c r="BA212">
        <v>2013</v>
      </c>
      <c r="BB212">
        <v>3.0038321564597701</v>
      </c>
      <c r="BC212">
        <v>2.4785518663261201</v>
      </c>
      <c r="BD212">
        <v>-0.52528029013365196</v>
      </c>
      <c r="BE212">
        <v>23013</v>
      </c>
      <c r="BF212">
        <v>160885.48721363</v>
      </c>
      <c r="BG212">
        <v>0.21193031998650799</v>
      </c>
      <c r="BH212">
        <v>20.989675326024798</v>
      </c>
      <c r="BI212">
        <v>1.0004918929814099</v>
      </c>
      <c r="BK212">
        <f>AS212-BI212*AV212</f>
        <v>-0.15122921733985761</v>
      </c>
      <c r="BL212">
        <f>BK212*AO212</f>
        <v>-1404.1416788266718</v>
      </c>
      <c r="BM212">
        <f t="shared" si="3"/>
        <v>-4890.871424087567</v>
      </c>
      <c r="BN212" s="12">
        <f>YEARFRAC(DATE(YEAR(A212),1,1),A212,3)</f>
        <v>0.92054794520547945</v>
      </c>
    </row>
    <row r="213" spans="1:66" x14ac:dyDescent="0.25">
      <c r="A213" s="1">
        <v>41612</v>
      </c>
      <c r="B213">
        <v>8516</v>
      </c>
      <c r="C213">
        <v>3</v>
      </c>
      <c r="D213" s="2">
        <v>41609</v>
      </c>
      <c r="E213">
        <v>2</v>
      </c>
      <c r="F213">
        <v>1</v>
      </c>
      <c r="G213" s="1">
        <v>41611</v>
      </c>
      <c r="H213" s="1">
        <v>41613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s="1">
        <v>41624</v>
      </c>
      <c r="AF213" s="1">
        <v>41610</v>
      </c>
      <c r="AG213" s="1">
        <v>41612</v>
      </c>
      <c r="AH213" s="1">
        <v>41614</v>
      </c>
      <c r="AI213" s="1">
        <v>41612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9284.8571428571395</v>
      </c>
      <c r="AP213">
        <v>21</v>
      </c>
      <c r="AQ213">
        <v>31</v>
      </c>
      <c r="AR213">
        <v>194982</v>
      </c>
      <c r="AS213">
        <v>0.91719235621749695</v>
      </c>
      <c r="AT213">
        <v>0.67741935483870896</v>
      </c>
      <c r="AU213">
        <v>18</v>
      </c>
      <c r="AV213">
        <v>1.1010841392749</v>
      </c>
      <c r="AW213">
        <v>-0.183891783057404</v>
      </c>
      <c r="AX213">
        <v>7734.1955044489596</v>
      </c>
      <c r="AY213">
        <v>4</v>
      </c>
      <c r="AZ213">
        <v>12</v>
      </c>
      <c r="BA213">
        <v>2013</v>
      </c>
      <c r="BB213">
        <v>4.1049162957346699</v>
      </c>
      <c r="BC213">
        <v>3.3957442225436099</v>
      </c>
      <c r="BD213">
        <v>-0.70917207319105602</v>
      </c>
      <c r="BE213">
        <v>31529</v>
      </c>
      <c r="BF213">
        <v>161296.58982035299</v>
      </c>
      <c r="BG213">
        <v>0.20884142818620299</v>
      </c>
      <c r="BH213">
        <v>20.989675326024798</v>
      </c>
      <c r="BI213">
        <v>1.0004918929814099</v>
      </c>
      <c r="BK213">
        <f>AS213-BI213*AV213</f>
        <v>-0.18443339861745411</v>
      </c>
      <c r="BL213">
        <f>BK213*AO213</f>
        <v>-1712.437758534687</v>
      </c>
      <c r="BM213">
        <f t="shared" si="3"/>
        <v>-6603.3091826222535</v>
      </c>
      <c r="BN213" s="12">
        <f>YEARFRAC(DATE(YEAR(A213),1,1),A213,3)</f>
        <v>0.92328767123287669</v>
      </c>
    </row>
    <row r="214" spans="1:66" x14ac:dyDescent="0.25">
      <c r="A214" s="1">
        <v>41613</v>
      </c>
      <c r="B214">
        <v>2181</v>
      </c>
      <c r="C214">
        <v>4</v>
      </c>
      <c r="D214" s="2">
        <v>41609</v>
      </c>
      <c r="E214">
        <v>3</v>
      </c>
      <c r="F214">
        <v>2</v>
      </c>
      <c r="G214" s="1">
        <v>41612</v>
      </c>
      <c r="H214" s="1">
        <v>41614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s="1">
        <v>41624</v>
      </c>
      <c r="AF214" s="1">
        <v>41610</v>
      </c>
      <c r="AG214" s="1">
        <v>41612</v>
      </c>
      <c r="AH214" s="1">
        <v>41614</v>
      </c>
      <c r="AI214" s="1">
        <v>41612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9284.8571428571395</v>
      </c>
      <c r="AP214">
        <v>21</v>
      </c>
      <c r="AQ214">
        <v>31</v>
      </c>
      <c r="AR214">
        <v>194982</v>
      </c>
      <c r="AS214">
        <v>0.23489860602517099</v>
      </c>
      <c r="AT214">
        <v>0.67741935483870896</v>
      </c>
      <c r="AU214">
        <v>17</v>
      </c>
      <c r="AV214">
        <v>0.30231064714272998</v>
      </c>
      <c r="AW214">
        <v>-6.7412041117559302E-2</v>
      </c>
      <c r="AX214">
        <v>7214.4333010218998</v>
      </c>
      <c r="AY214">
        <v>5</v>
      </c>
      <c r="AZ214">
        <v>12</v>
      </c>
      <c r="BA214">
        <v>2013</v>
      </c>
      <c r="BB214">
        <v>4.4072269428773998</v>
      </c>
      <c r="BC214">
        <v>3.6306428285687899</v>
      </c>
      <c r="BD214">
        <v>-0.77658411430861596</v>
      </c>
      <c r="BE214">
        <v>33710</v>
      </c>
      <c r="BF214">
        <v>160624.812194903</v>
      </c>
      <c r="BG214">
        <v>0.21389713915062999</v>
      </c>
      <c r="BH214">
        <v>20.989675326024798</v>
      </c>
      <c r="BI214">
        <v>1.0004918929814099</v>
      </c>
      <c r="BK214">
        <f>AS214-BI214*AV214</f>
        <v>-6.7560745603093997E-2</v>
      </c>
      <c r="BL214">
        <f>BK214*AO214</f>
        <v>-627.29187138964141</v>
      </c>
      <c r="BM214">
        <f t="shared" si="3"/>
        <v>-7230.601054011895</v>
      </c>
      <c r="BN214" s="12">
        <f>YEARFRAC(DATE(YEAR(A214),1,1),A214,3)</f>
        <v>0.92602739726027394</v>
      </c>
    </row>
    <row r="215" spans="1:66" x14ac:dyDescent="0.25">
      <c r="A215" s="1">
        <v>41614</v>
      </c>
      <c r="B215">
        <v>7546</v>
      </c>
      <c r="C215">
        <v>5</v>
      </c>
      <c r="D215" s="2">
        <v>41609</v>
      </c>
      <c r="E215">
        <v>4</v>
      </c>
      <c r="F215">
        <v>3</v>
      </c>
      <c r="G215" s="1">
        <v>41613</v>
      </c>
      <c r="H215" s="1">
        <v>41617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s="1">
        <v>41624</v>
      </c>
      <c r="AF215" s="1">
        <v>41610</v>
      </c>
      <c r="AG215" s="1">
        <v>41612</v>
      </c>
      <c r="AH215" s="1">
        <v>41614</v>
      </c>
      <c r="AI215" s="1">
        <v>41612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9284.8571428571395</v>
      </c>
      <c r="AP215">
        <v>21</v>
      </c>
      <c r="AQ215">
        <v>31</v>
      </c>
      <c r="AR215">
        <v>194982</v>
      </c>
      <c r="AS215">
        <v>0.812721174262239</v>
      </c>
      <c r="AT215">
        <v>0.67741935483870896</v>
      </c>
      <c r="AU215">
        <v>16</v>
      </c>
      <c r="AV215">
        <v>0.81935963698752701</v>
      </c>
      <c r="AW215">
        <v>-6.6384627252881597E-3</v>
      </c>
      <c r="AX215">
        <v>9209.6311062426194</v>
      </c>
      <c r="AY215">
        <v>6</v>
      </c>
      <c r="AZ215">
        <v>12</v>
      </c>
      <c r="BA215">
        <v>2013</v>
      </c>
      <c r="BB215">
        <v>5.2265865798649296</v>
      </c>
      <c r="BC215">
        <v>4.4433640028310304</v>
      </c>
      <c r="BD215">
        <v>-0.78322257703390397</v>
      </c>
      <c r="BE215">
        <v>41256</v>
      </c>
      <c r="BF215">
        <v>165763.25423128999</v>
      </c>
      <c r="BG215">
        <v>0.17626793045424199</v>
      </c>
      <c r="BH215">
        <v>20.989675326024798</v>
      </c>
      <c r="BI215">
        <v>1.0004918929814099</v>
      </c>
      <c r="BK215">
        <f>AS215-BI215*AV215</f>
        <v>-7.0414999799727207E-3</v>
      </c>
      <c r="BL215">
        <f>BK215*AO215</f>
        <v>-65.379321385478121</v>
      </c>
      <c r="BM215">
        <f t="shared" si="3"/>
        <v>-7295.9803753973729</v>
      </c>
      <c r="BN215" s="12">
        <f>YEARFRAC(DATE(YEAR(A215),1,1),A215,3)</f>
        <v>0.92876712328767119</v>
      </c>
    </row>
    <row r="216" spans="1:66" x14ac:dyDescent="0.25">
      <c r="A216" s="1">
        <v>41617</v>
      </c>
      <c r="B216">
        <v>13076</v>
      </c>
      <c r="C216">
        <v>6</v>
      </c>
      <c r="D216" s="2">
        <v>41609</v>
      </c>
      <c r="E216">
        <v>0</v>
      </c>
      <c r="F216">
        <v>4</v>
      </c>
      <c r="G216" s="1">
        <v>41614</v>
      </c>
      <c r="H216" s="1">
        <v>41618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s="1">
        <v>41624</v>
      </c>
      <c r="AF216" s="1">
        <v>41610</v>
      </c>
      <c r="AG216" s="1">
        <v>41612</v>
      </c>
      <c r="AH216" s="1">
        <v>41614</v>
      </c>
      <c r="AI216" s="1">
        <v>41612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9284.8571428571395</v>
      </c>
      <c r="AP216">
        <v>21</v>
      </c>
      <c r="AQ216">
        <v>31</v>
      </c>
      <c r="AR216">
        <v>194982</v>
      </c>
      <c r="AS216">
        <v>1.40831461365664</v>
      </c>
      <c r="AT216">
        <v>0.67741935483870896</v>
      </c>
      <c r="AU216">
        <v>15</v>
      </c>
      <c r="AV216">
        <v>1.64714304452937</v>
      </c>
      <c r="AW216">
        <v>-0.23882843087273101</v>
      </c>
      <c r="AX216">
        <v>7938.5940665135604</v>
      </c>
      <c r="AY216">
        <v>9</v>
      </c>
      <c r="AZ216">
        <v>12</v>
      </c>
      <c r="BA216">
        <v>2013</v>
      </c>
      <c r="BB216">
        <v>6.8737296243943096</v>
      </c>
      <c r="BC216">
        <v>5.8516786164876704</v>
      </c>
      <c r="BD216">
        <v>-1.0220510079066301</v>
      </c>
      <c r="BE216">
        <v>54332</v>
      </c>
      <c r="BF216">
        <v>165990.23562852701</v>
      </c>
      <c r="BG216">
        <v>0.17465945669451199</v>
      </c>
      <c r="BH216">
        <v>20.989675326024798</v>
      </c>
      <c r="BI216">
        <v>1.0004918929814099</v>
      </c>
      <c r="BK216">
        <f>AS216-BI216*AV216</f>
        <v>-0.2396386489757123</v>
      </c>
      <c r="BL216">
        <f>BK216*AO216</f>
        <v>-2225.0106216467771</v>
      </c>
      <c r="BM216">
        <f t="shared" si="3"/>
        <v>-9520.9909970441495</v>
      </c>
      <c r="BN216" s="12">
        <f>YEARFRAC(DATE(YEAR(A216),1,1),A216,3)</f>
        <v>0.93698630136986305</v>
      </c>
    </row>
    <row r="217" spans="1:66" x14ac:dyDescent="0.25">
      <c r="A217" s="1">
        <v>41618</v>
      </c>
      <c r="B217">
        <v>2536</v>
      </c>
      <c r="C217">
        <v>7</v>
      </c>
      <c r="D217" s="2">
        <v>41609</v>
      </c>
      <c r="E217">
        <v>1</v>
      </c>
      <c r="F217">
        <v>0</v>
      </c>
      <c r="G217" s="1">
        <v>41617</v>
      </c>
      <c r="H217" s="1">
        <v>41619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s="1">
        <v>41624</v>
      </c>
      <c r="AF217" s="1">
        <v>41610</v>
      </c>
      <c r="AG217" s="1">
        <v>41612</v>
      </c>
      <c r="AH217" s="1">
        <v>41614</v>
      </c>
      <c r="AI217" s="1">
        <v>41612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9284.8571428571395</v>
      </c>
      <c r="AP217">
        <v>21</v>
      </c>
      <c r="AQ217">
        <v>31</v>
      </c>
      <c r="AR217">
        <v>194982</v>
      </c>
      <c r="AS217">
        <v>0.27313290457580602</v>
      </c>
      <c r="AT217">
        <v>0.67741935483870896</v>
      </c>
      <c r="AU217">
        <v>14</v>
      </c>
      <c r="AV217">
        <v>0.25675247061369</v>
      </c>
      <c r="AW217">
        <v>1.6380433962116098E-2</v>
      </c>
      <c r="AX217">
        <v>9877.2175159149992</v>
      </c>
      <c r="AY217">
        <v>10</v>
      </c>
      <c r="AZ217">
        <v>12</v>
      </c>
      <c r="BA217">
        <v>2013</v>
      </c>
      <c r="BB217">
        <v>7.1304820950080003</v>
      </c>
      <c r="BC217">
        <v>6.1248115210634797</v>
      </c>
      <c r="BD217">
        <v>-1.00567057394451</v>
      </c>
      <c r="BE217">
        <v>56868</v>
      </c>
      <c r="BF217">
        <v>167482.083832181</v>
      </c>
      <c r="BG217">
        <v>0.16419616676953599</v>
      </c>
      <c r="BH217">
        <v>20.989675326024798</v>
      </c>
      <c r="BI217">
        <v>1.0004918929814099</v>
      </c>
      <c r="BK217">
        <f>AS217-BI217*AV217</f>
        <v>1.6254139223861486E-2</v>
      </c>
      <c r="BL217">
        <f>BK217*AO217</f>
        <v>150.91736067366472</v>
      </c>
      <c r="BM217">
        <f t="shared" si="3"/>
        <v>-9370.0736363704855</v>
      </c>
      <c r="BN217" s="12">
        <f>YEARFRAC(DATE(YEAR(A217),1,1),A217,3)</f>
        <v>0.9397260273972603</v>
      </c>
    </row>
    <row r="218" spans="1:66" x14ac:dyDescent="0.25">
      <c r="A218" s="1">
        <v>41619</v>
      </c>
      <c r="B218">
        <v>7547</v>
      </c>
      <c r="C218">
        <v>8</v>
      </c>
      <c r="D218" s="2">
        <v>41609</v>
      </c>
      <c r="E218">
        <v>2</v>
      </c>
      <c r="F218">
        <v>1</v>
      </c>
      <c r="G218" s="1">
        <v>41618</v>
      </c>
      <c r="H218" s="1">
        <v>41620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s="1">
        <v>41624</v>
      </c>
      <c r="AF218" s="1">
        <v>41610</v>
      </c>
      <c r="AG218" s="1">
        <v>41612</v>
      </c>
      <c r="AH218" s="1">
        <v>41614</v>
      </c>
      <c r="AI218" s="1">
        <v>41612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9284.8571428571395</v>
      </c>
      <c r="AP218">
        <v>21</v>
      </c>
      <c r="AQ218">
        <v>31</v>
      </c>
      <c r="AR218">
        <v>194982</v>
      </c>
      <c r="AS218">
        <v>0.81282887651167801</v>
      </c>
      <c r="AT218">
        <v>0.67741935483870896</v>
      </c>
      <c r="AU218">
        <v>13</v>
      </c>
      <c r="AV218">
        <v>0.90599327635193505</v>
      </c>
      <c r="AW218">
        <v>-9.31643998402574E-2</v>
      </c>
      <c r="AX218">
        <v>8330.0838946495096</v>
      </c>
      <c r="AY218">
        <v>11</v>
      </c>
      <c r="AZ218">
        <v>12</v>
      </c>
      <c r="BA218">
        <v>2013</v>
      </c>
      <c r="BB218">
        <v>8.0364753713599306</v>
      </c>
      <c r="BC218">
        <v>6.9376403975751604</v>
      </c>
      <c r="BD218">
        <v>-1.09883497378477</v>
      </c>
      <c r="BE218">
        <v>64415</v>
      </c>
      <c r="BF218">
        <v>168321.92441237901</v>
      </c>
      <c r="BG218">
        <v>0.15838742148826801</v>
      </c>
      <c r="BH218">
        <v>20.989675326024798</v>
      </c>
      <c r="BI218">
        <v>1.0004918929814099</v>
      </c>
      <c r="BK218">
        <f>AS218-BI218*AV218</f>
        <v>-9.3610051574099185E-2</v>
      </c>
      <c r="BL218">
        <f>BK218*AO218</f>
        <v>-869.15595600100005</v>
      </c>
      <c r="BM218">
        <f t="shared" si="3"/>
        <v>-10239.229592371485</v>
      </c>
      <c r="BN218" s="12">
        <f>YEARFRAC(DATE(YEAR(A218),1,1),A218,3)</f>
        <v>0.94246575342465755</v>
      </c>
    </row>
    <row r="219" spans="1:66" x14ac:dyDescent="0.25">
      <c r="A219" s="1">
        <v>41620</v>
      </c>
      <c r="B219">
        <v>2482</v>
      </c>
      <c r="C219">
        <v>9</v>
      </c>
      <c r="D219" s="2">
        <v>41609</v>
      </c>
      <c r="E219">
        <v>3</v>
      </c>
      <c r="F219">
        <v>2</v>
      </c>
      <c r="G219" s="1">
        <v>41619</v>
      </c>
      <c r="H219" s="1">
        <v>41621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s="1">
        <v>41624</v>
      </c>
      <c r="AF219" s="1">
        <v>41610</v>
      </c>
      <c r="AG219" s="1">
        <v>41612</v>
      </c>
      <c r="AH219" s="1">
        <v>41614</v>
      </c>
      <c r="AI219" s="1">
        <v>41612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9284.8571428571395</v>
      </c>
      <c r="AP219">
        <v>21</v>
      </c>
      <c r="AQ219">
        <v>31</v>
      </c>
      <c r="AR219">
        <v>194982</v>
      </c>
      <c r="AS219">
        <v>0.267316983106132</v>
      </c>
      <c r="AT219">
        <v>0.67741935483870896</v>
      </c>
      <c r="AU219">
        <v>12</v>
      </c>
      <c r="AV219">
        <v>0.30231064714272998</v>
      </c>
      <c r="AW219">
        <v>-3.4993664036597899E-2</v>
      </c>
      <c r="AX219">
        <v>8210.0978693885208</v>
      </c>
      <c r="AY219">
        <v>12</v>
      </c>
      <c r="AZ219">
        <v>12</v>
      </c>
      <c r="BA219">
        <v>2013</v>
      </c>
      <c r="BB219">
        <v>8.3387860185026597</v>
      </c>
      <c r="BC219">
        <v>7.2049573806812903</v>
      </c>
      <c r="BD219">
        <v>-1.13382863782137</v>
      </c>
      <c r="BE219">
        <v>66897</v>
      </c>
      <c r="BF219">
        <v>168470.206200621</v>
      </c>
      <c r="BG219">
        <v>0.15736784798498801</v>
      </c>
      <c r="BH219">
        <v>20.989675326024798</v>
      </c>
      <c r="BI219">
        <v>1.0004918929814099</v>
      </c>
      <c r="BK219">
        <f>AS219-BI219*AV219</f>
        <v>-3.5142368522132983E-2</v>
      </c>
      <c r="BL219">
        <f>BK219*AO219</f>
        <v>-326.29187138964431</v>
      </c>
      <c r="BM219">
        <f t="shared" si="3"/>
        <v>-10565.52146376113</v>
      </c>
      <c r="BN219" s="12">
        <f>YEARFRAC(DATE(YEAR(A219),1,1),A219,3)</f>
        <v>0.9452054794520548</v>
      </c>
    </row>
    <row r="220" spans="1:66" x14ac:dyDescent="0.25">
      <c r="A220" s="1">
        <v>41621</v>
      </c>
      <c r="B220">
        <v>9402</v>
      </c>
      <c r="C220">
        <v>10</v>
      </c>
      <c r="D220" s="2">
        <v>41609</v>
      </c>
      <c r="E220">
        <v>4</v>
      </c>
      <c r="F220">
        <v>3</v>
      </c>
      <c r="G220" s="1">
        <v>41620</v>
      </c>
      <c r="H220" s="1">
        <v>41624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s="1">
        <v>41624</v>
      </c>
      <c r="AF220" s="1">
        <v>41610</v>
      </c>
      <c r="AG220" s="1">
        <v>41612</v>
      </c>
      <c r="AH220" s="1">
        <v>41614</v>
      </c>
      <c r="AI220" s="1">
        <v>41612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9284.8571428571395</v>
      </c>
      <c r="AP220">
        <v>21</v>
      </c>
      <c r="AQ220">
        <v>31</v>
      </c>
      <c r="AR220">
        <v>194982</v>
      </c>
      <c r="AS220">
        <v>1.0126165492199199</v>
      </c>
      <c r="AT220">
        <v>0.67741935483870896</v>
      </c>
      <c r="AU220">
        <v>11</v>
      </c>
      <c r="AV220">
        <v>0.81935963698752701</v>
      </c>
      <c r="AW220">
        <v>0.19325691223239999</v>
      </c>
      <c r="AX220">
        <v>11474.8146913455</v>
      </c>
      <c r="AY220">
        <v>13</v>
      </c>
      <c r="AZ220">
        <v>12</v>
      </c>
      <c r="BA220">
        <v>2013</v>
      </c>
      <c r="BB220">
        <v>9.1581456554901894</v>
      </c>
      <c r="BC220">
        <v>8.2175739299012207</v>
      </c>
      <c r="BD220">
        <v>-0.94057172558897495</v>
      </c>
      <c r="BE220">
        <v>76299</v>
      </c>
      <c r="BF220">
        <v>174956.70633273301</v>
      </c>
      <c r="BG220">
        <v>0.11445856570471701</v>
      </c>
      <c r="BH220">
        <v>20.989675326024798</v>
      </c>
      <c r="BI220">
        <v>1.0004918929814099</v>
      </c>
      <c r="BK220">
        <f>AS220-BI220*AV220</f>
        <v>0.19285387497770823</v>
      </c>
      <c r="BL220">
        <f>BK220*AO220</f>
        <v>1790.6206786144521</v>
      </c>
      <c r="BM220">
        <f t="shared" si="3"/>
        <v>-8774.9007851466777</v>
      </c>
      <c r="BN220" s="12">
        <f>YEARFRAC(DATE(YEAR(A220),1,1),A220,3)</f>
        <v>0.94794520547945205</v>
      </c>
    </row>
    <row r="221" spans="1:66" x14ac:dyDescent="0.25">
      <c r="A221" s="1">
        <v>41624</v>
      </c>
      <c r="B221">
        <v>25325</v>
      </c>
      <c r="C221">
        <v>11</v>
      </c>
      <c r="D221" s="2">
        <v>41609</v>
      </c>
      <c r="E221">
        <v>0</v>
      </c>
      <c r="F221">
        <v>4</v>
      </c>
      <c r="G221" s="1">
        <v>41621</v>
      </c>
      <c r="H221" s="1">
        <v>41625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 s="1">
        <v>41624</v>
      </c>
      <c r="AF221" s="1">
        <v>41610</v>
      </c>
      <c r="AG221" s="1">
        <v>41612</v>
      </c>
      <c r="AH221" s="1">
        <v>41614</v>
      </c>
      <c r="AI221" s="1">
        <v>41612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9284.8571428571395</v>
      </c>
      <c r="AP221">
        <v>21</v>
      </c>
      <c r="AQ221">
        <v>31</v>
      </c>
      <c r="AR221">
        <v>194982</v>
      </c>
      <c r="AS221">
        <v>2.7275594670277199</v>
      </c>
      <c r="AT221">
        <v>0.67741935483870896</v>
      </c>
      <c r="AU221">
        <v>10</v>
      </c>
      <c r="AV221">
        <v>2.8938159498857998</v>
      </c>
      <c r="AW221">
        <v>-0.16625648285807401</v>
      </c>
      <c r="AX221">
        <v>8751.42042153697</v>
      </c>
      <c r="AY221">
        <v>16</v>
      </c>
      <c r="AZ221">
        <v>12</v>
      </c>
      <c r="BA221">
        <v>2013</v>
      </c>
      <c r="BB221">
        <v>12.051961605375901</v>
      </c>
      <c r="BC221">
        <v>10.945133396928901</v>
      </c>
      <c r="BD221">
        <v>-1.10682820844705</v>
      </c>
      <c r="BE221">
        <v>101624</v>
      </c>
      <c r="BF221">
        <v>177075.24051919</v>
      </c>
      <c r="BG221">
        <v>0.101125145606504</v>
      </c>
      <c r="BH221">
        <v>20.989675326024798</v>
      </c>
      <c r="BI221">
        <v>1.0004918929814099</v>
      </c>
      <c r="BK221">
        <f>AS221-BI221*AV221</f>
        <v>-0.16767993061332076</v>
      </c>
      <c r="BL221">
        <f>BK221*AO221</f>
        <v>-1556.8842014688807</v>
      </c>
      <c r="BM221">
        <f t="shared" si="3"/>
        <v>-10331.784986615559</v>
      </c>
      <c r="BN221" s="12">
        <f>YEARFRAC(DATE(YEAR(A221),1,1),A221,3)</f>
        <v>0.95616438356164379</v>
      </c>
    </row>
    <row r="222" spans="1:66" x14ac:dyDescent="0.25">
      <c r="A222" s="1">
        <v>41625</v>
      </c>
      <c r="B222">
        <v>3614</v>
      </c>
      <c r="C222">
        <v>12</v>
      </c>
      <c r="D222" s="2">
        <v>41609</v>
      </c>
      <c r="E222">
        <v>1</v>
      </c>
      <c r="F222">
        <v>0</v>
      </c>
      <c r="G222" s="1">
        <v>41624</v>
      </c>
      <c r="H222" s="1">
        <v>41626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 s="1">
        <v>41624</v>
      </c>
      <c r="AF222" s="1">
        <v>41610</v>
      </c>
      <c r="AG222" s="1">
        <v>41612</v>
      </c>
      <c r="AH222" s="1">
        <v>41614</v>
      </c>
      <c r="AI222" s="1">
        <v>41612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9284.8571428571395</v>
      </c>
      <c r="AP222">
        <v>21</v>
      </c>
      <c r="AQ222">
        <v>31</v>
      </c>
      <c r="AR222">
        <v>194982</v>
      </c>
      <c r="AS222">
        <v>0.38923592947041202</v>
      </c>
      <c r="AT222">
        <v>0.67741935483870896</v>
      </c>
      <c r="AU222">
        <v>9</v>
      </c>
      <c r="AV222">
        <v>0.36823937649335498</v>
      </c>
      <c r="AW222">
        <v>2.0996552977057398E-2</v>
      </c>
      <c r="AX222">
        <v>9814.2681926499899</v>
      </c>
      <c r="AY222">
        <v>17</v>
      </c>
      <c r="AZ222">
        <v>12</v>
      </c>
      <c r="BA222">
        <v>2013</v>
      </c>
      <c r="BB222">
        <v>12.4202009818693</v>
      </c>
      <c r="BC222">
        <v>11.334369326399299</v>
      </c>
      <c r="BD222">
        <v>-1.0858316554699901</v>
      </c>
      <c r="BE222">
        <v>105238</v>
      </c>
      <c r="BF222">
        <v>177935.76796592001</v>
      </c>
      <c r="BG222">
        <v>9.5799918301667994E-2</v>
      </c>
      <c r="BH222">
        <v>20.989675326024798</v>
      </c>
      <c r="BI222">
        <v>1.0004918929814099</v>
      </c>
      <c r="BK222">
        <f>AS222-BI222*AV222</f>
        <v>2.08154186122812E-2</v>
      </c>
      <c r="BL222">
        <f>BK222*AO222</f>
        <v>193.26818818380056</v>
      </c>
      <c r="BM222">
        <f t="shared" si="3"/>
        <v>-10138.51679843176</v>
      </c>
      <c r="BN222" s="12">
        <f>YEARFRAC(DATE(YEAR(A222),1,1),A222,3)</f>
        <v>0.95890410958904104</v>
      </c>
    </row>
    <row r="223" spans="1:66" x14ac:dyDescent="0.25">
      <c r="A223" s="1">
        <v>41626</v>
      </c>
      <c r="B223">
        <v>9277</v>
      </c>
      <c r="C223">
        <v>13</v>
      </c>
      <c r="D223" s="2">
        <v>41609</v>
      </c>
      <c r="E223">
        <v>2</v>
      </c>
      <c r="F223">
        <v>1</v>
      </c>
      <c r="G223" s="1">
        <v>41625</v>
      </c>
      <c r="H223" s="1">
        <v>41627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s="1">
        <v>41624</v>
      </c>
      <c r="AF223" s="1">
        <v>41610</v>
      </c>
      <c r="AG223" s="1">
        <v>41612</v>
      </c>
      <c r="AH223" s="1">
        <v>41614</v>
      </c>
      <c r="AI223" s="1">
        <v>41612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9284.8571428571395</v>
      </c>
      <c r="AP223">
        <v>21</v>
      </c>
      <c r="AQ223">
        <v>31</v>
      </c>
      <c r="AR223">
        <v>194982</v>
      </c>
      <c r="AS223">
        <v>0.99915376804012601</v>
      </c>
      <c r="AT223">
        <v>0.67741935483870896</v>
      </c>
      <c r="AU223">
        <v>8</v>
      </c>
      <c r="AV223">
        <v>0.90599327635193505</v>
      </c>
      <c r="AW223">
        <v>9.3160491688191294E-2</v>
      </c>
      <c r="AX223">
        <v>10239.590339295501</v>
      </c>
      <c r="AY223">
        <v>18</v>
      </c>
      <c r="AZ223">
        <v>12</v>
      </c>
      <c r="BA223">
        <v>2013</v>
      </c>
      <c r="BB223">
        <v>13.3261942582212</v>
      </c>
      <c r="BC223">
        <v>12.3335230944394</v>
      </c>
      <c r="BD223">
        <v>-0.99267116378179998</v>
      </c>
      <c r="BE223">
        <v>114515</v>
      </c>
      <c r="BF223">
        <v>180457.74760610299</v>
      </c>
      <c r="BG223">
        <v>8.0485612762937406E-2</v>
      </c>
      <c r="BH223">
        <v>20.989675326024798</v>
      </c>
      <c r="BI223">
        <v>1.0004918929814099</v>
      </c>
      <c r="BK223">
        <f>AS223-BI223*AV223</f>
        <v>9.2714839954348816E-2</v>
      </c>
      <c r="BL223">
        <f>BK223*AO223</f>
        <v>860.84404399899211</v>
      </c>
      <c r="BM223">
        <f t="shared" si="3"/>
        <v>-9277.6727544327678</v>
      </c>
      <c r="BN223" s="12">
        <f>YEARFRAC(DATE(YEAR(A223),1,1),A223,3)</f>
        <v>0.9616438356164384</v>
      </c>
    </row>
    <row r="224" spans="1:66" x14ac:dyDescent="0.25">
      <c r="A224" s="1">
        <v>41627</v>
      </c>
      <c r="B224">
        <v>3068</v>
      </c>
      <c r="C224">
        <v>14</v>
      </c>
      <c r="D224" s="2">
        <v>41609</v>
      </c>
      <c r="E224">
        <v>3</v>
      </c>
      <c r="F224">
        <v>2</v>
      </c>
      <c r="G224" s="1">
        <v>41626</v>
      </c>
      <c r="H224" s="1">
        <v>41628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s="1">
        <v>41624</v>
      </c>
      <c r="AF224" s="1">
        <v>41610</v>
      </c>
      <c r="AG224" s="1">
        <v>41612</v>
      </c>
      <c r="AH224" s="1">
        <v>41614</v>
      </c>
      <c r="AI224" s="1">
        <v>41612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9284.8571428571395</v>
      </c>
      <c r="AP224">
        <v>21</v>
      </c>
      <c r="AQ224">
        <v>31</v>
      </c>
      <c r="AR224">
        <v>194982</v>
      </c>
      <c r="AS224">
        <v>0.33043050127703999</v>
      </c>
      <c r="AT224">
        <v>0.67741935483870896</v>
      </c>
      <c r="AU224">
        <v>7</v>
      </c>
      <c r="AV224">
        <v>0.30231064714272998</v>
      </c>
      <c r="AW224">
        <v>2.8119854134310101E-2</v>
      </c>
      <c r="AX224">
        <v>10148.50131478</v>
      </c>
      <c r="AY224">
        <v>19</v>
      </c>
      <c r="AZ224">
        <v>12</v>
      </c>
      <c r="BA224">
        <v>2013</v>
      </c>
      <c r="BB224">
        <v>13.628504905364</v>
      </c>
      <c r="BC224">
        <v>12.663953595716499</v>
      </c>
      <c r="BD224">
        <v>-0.96455130964749003</v>
      </c>
      <c r="BE224">
        <v>117583</v>
      </c>
      <c r="BF224">
        <v>181182.23658033999</v>
      </c>
      <c r="BG224">
        <v>7.6165101392486195E-2</v>
      </c>
      <c r="BH224">
        <v>20.989675326024798</v>
      </c>
      <c r="BI224">
        <v>1.0004918929814099</v>
      </c>
      <c r="BK224">
        <f>AS224-BI224*AV224</f>
        <v>2.7971149648775007E-2</v>
      </c>
      <c r="BL224">
        <f>BK224*AO224</f>
        <v>259.70812861035461</v>
      </c>
      <c r="BM224">
        <f t="shared" si="3"/>
        <v>-9017.9646258224129</v>
      </c>
      <c r="BN224" s="12">
        <f>YEARFRAC(DATE(YEAR(A224),1,1),A224,3)</f>
        <v>0.96438356164383565</v>
      </c>
    </row>
    <row r="225" spans="1:66" x14ac:dyDescent="0.25">
      <c r="A225" s="1">
        <v>41628</v>
      </c>
      <c r="B225">
        <v>9299</v>
      </c>
      <c r="C225">
        <v>15</v>
      </c>
      <c r="D225" s="2">
        <v>41609</v>
      </c>
      <c r="E225">
        <v>4</v>
      </c>
      <c r="F225">
        <v>3</v>
      </c>
      <c r="G225" s="1">
        <v>41627</v>
      </c>
      <c r="H225" s="1">
        <v>41631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s="1">
        <v>41624</v>
      </c>
      <c r="AF225" s="1">
        <v>41610</v>
      </c>
      <c r="AG225" s="1">
        <v>41612</v>
      </c>
      <c r="AH225" s="1">
        <v>41614</v>
      </c>
      <c r="AI225" s="1">
        <v>41612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9284.8571428571395</v>
      </c>
      <c r="AP225">
        <v>21</v>
      </c>
      <c r="AQ225">
        <v>31</v>
      </c>
      <c r="AR225">
        <v>194982</v>
      </c>
      <c r="AS225">
        <v>1.00152321752777</v>
      </c>
      <c r="AT225">
        <v>0.67741935483870896</v>
      </c>
      <c r="AU225">
        <v>6</v>
      </c>
      <c r="AV225">
        <v>0.81935963698752701</v>
      </c>
      <c r="AW225">
        <v>0.18216358054024401</v>
      </c>
      <c r="AX225">
        <v>11349.106766094599</v>
      </c>
      <c r="AY225">
        <v>20</v>
      </c>
      <c r="AZ225">
        <v>12</v>
      </c>
      <c r="BA225">
        <v>2013</v>
      </c>
      <c r="BB225">
        <v>14.4478645423515</v>
      </c>
      <c r="BC225">
        <v>13.665476813244201</v>
      </c>
      <c r="BD225">
        <v>-0.78238772910724697</v>
      </c>
      <c r="BE225">
        <v>126882</v>
      </c>
      <c r="BF225">
        <v>184423.24069341799</v>
      </c>
      <c r="BG225">
        <v>5.7252867192235199E-2</v>
      </c>
      <c r="BH225">
        <v>20.989675326024798</v>
      </c>
      <c r="BI225">
        <v>1.0004918929814099</v>
      </c>
      <c r="BK225">
        <f>AS225-BI225*AV225</f>
        <v>0.18176054328555824</v>
      </c>
      <c r="BL225">
        <f>BK225*AO225</f>
        <v>1687.6206786145096</v>
      </c>
      <c r="BM225">
        <f t="shared" si="3"/>
        <v>-7330.3439472079035</v>
      </c>
      <c r="BN225" s="12">
        <f>YEARFRAC(DATE(YEAR(A225),1,1),A225,3)</f>
        <v>0.9671232876712329</v>
      </c>
    </row>
    <row r="226" spans="1:66" x14ac:dyDescent="0.25">
      <c r="A226" s="1">
        <v>41631</v>
      </c>
      <c r="B226">
        <v>19515</v>
      </c>
      <c r="C226">
        <v>16</v>
      </c>
      <c r="D226" s="2">
        <v>41609</v>
      </c>
      <c r="E226">
        <v>0</v>
      </c>
      <c r="F226">
        <v>4</v>
      </c>
      <c r="G226" s="1">
        <v>41628</v>
      </c>
      <c r="H226" s="1">
        <v>41632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s="1">
        <v>41624</v>
      </c>
      <c r="AF226" s="1">
        <v>41610</v>
      </c>
      <c r="AG226" s="1">
        <v>41612</v>
      </c>
      <c r="AH226" s="1">
        <v>41614</v>
      </c>
      <c r="AI226" s="1">
        <v>41612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9284.8571428571395</v>
      </c>
      <c r="AP226">
        <v>21</v>
      </c>
      <c r="AQ226">
        <v>31</v>
      </c>
      <c r="AR226">
        <v>194982</v>
      </c>
      <c r="AS226">
        <v>2.1018093977905599</v>
      </c>
      <c r="AT226">
        <v>0.67741935483870896</v>
      </c>
      <c r="AU226">
        <v>5</v>
      </c>
      <c r="AV226">
        <v>1.64714304452937</v>
      </c>
      <c r="AW226">
        <v>0.45466635326118798</v>
      </c>
      <c r="AX226">
        <v>11847.787030285401</v>
      </c>
      <c r="AY226">
        <v>23</v>
      </c>
      <c r="AZ226">
        <v>12</v>
      </c>
      <c r="BA226">
        <v>2013</v>
      </c>
      <c r="BB226">
        <v>16.0950075868809</v>
      </c>
      <c r="BC226">
        <v>15.767286211034801</v>
      </c>
      <c r="BD226">
        <v>-0.32772137584605598</v>
      </c>
      <c r="BE226">
        <v>146397</v>
      </c>
      <c r="BF226">
        <v>191011.83913115301</v>
      </c>
      <c r="BG226">
        <v>2.07848942081547E-2</v>
      </c>
      <c r="BH226">
        <v>20.989675326024798</v>
      </c>
      <c r="BI226">
        <v>1.0004918929814099</v>
      </c>
      <c r="BK226">
        <f>AS226-BI226*AV226</f>
        <v>0.45385613515820755</v>
      </c>
      <c r="BL226">
        <f>BK226*AO226</f>
        <v>4213.9893783532189</v>
      </c>
      <c r="BM226">
        <f t="shared" si="3"/>
        <v>-3116.3545688546847</v>
      </c>
      <c r="BN226" s="12">
        <f>YEARFRAC(DATE(YEAR(A226),1,1),A226,3)</f>
        <v>0.97534246575342465</v>
      </c>
    </row>
    <row r="227" spans="1:66" x14ac:dyDescent="0.25">
      <c r="A227" s="1">
        <v>41632</v>
      </c>
      <c r="B227">
        <v>5315</v>
      </c>
      <c r="C227">
        <v>17</v>
      </c>
      <c r="D227" s="2">
        <v>41609</v>
      </c>
      <c r="E227">
        <v>1</v>
      </c>
      <c r="F227">
        <v>0</v>
      </c>
      <c r="G227" s="1">
        <v>41631</v>
      </c>
      <c r="H227" s="1">
        <v>41634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 s="1">
        <v>41624</v>
      </c>
      <c r="AF227" s="1">
        <v>41610</v>
      </c>
      <c r="AG227" s="1">
        <v>41612</v>
      </c>
      <c r="AH227" s="1">
        <v>41614</v>
      </c>
      <c r="AI227" s="1">
        <v>41612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9284.8571428571395</v>
      </c>
      <c r="AP227">
        <v>21</v>
      </c>
      <c r="AQ227">
        <v>31</v>
      </c>
      <c r="AR227">
        <v>194982</v>
      </c>
      <c r="AS227">
        <v>0.57243745576514704</v>
      </c>
      <c r="AT227">
        <v>0.67741935483870896</v>
      </c>
      <c r="AU227">
        <v>4</v>
      </c>
      <c r="AV227">
        <v>0.51399729951395401</v>
      </c>
      <c r="AW227">
        <v>5.8440156251192699E-2</v>
      </c>
      <c r="AX227">
        <v>10340.521253761301</v>
      </c>
      <c r="AY227">
        <v>24</v>
      </c>
      <c r="AZ227">
        <v>12</v>
      </c>
      <c r="BA227">
        <v>2013</v>
      </c>
      <c r="BB227">
        <v>16.6090048863948</v>
      </c>
      <c r="BC227">
        <v>16.339723666800001</v>
      </c>
      <c r="BD227">
        <v>-0.26928121959486601</v>
      </c>
      <c r="BE227">
        <v>151712</v>
      </c>
      <c r="BF227">
        <v>191820.763603347</v>
      </c>
      <c r="BG227">
        <v>1.6480157503643001E-2</v>
      </c>
      <c r="BH227">
        <v>20.989675326024798</v>
      </c>
      <c r="BI227">
        <v>1.0004918929814099</v>
      </c>
      <c r="BK227">
        <f>AS227-BI227*AV227</f>
        <v>5.818732458709841E-2</v>
      </c>
      <c r="BL227">
        <f>BK227*AO227</f>
        <v>540.26099631626755</v>
      </c>
      <c r="BM227">
        <f t="shared" si="3"/>
        <v>-2576.093572538417</v>
      </c>
      <c r="BN227" s="12">
        <f>YEARFRAC(DATE(YEAR(A227),1,1),A227,3)</f>
        <v>0.9780821917808219</v>
      </c>
    </row>
    <row r="228" spans="1:66" x14ac:dyDescent="0.25">
      <c r="A228" s="1">
        <v>41634</v>
      </c>
      <c r="B228">
        <v>9099</v>
      </c>
      <c r="C228">
        <v>18</v>
      </c>
      <c r="D228" s="2">
        <v>41609</v>
      </c>
      <c r="E228">
        <v>3</v>
      </c>
      <c r="F228">
        <v>1</v>
      </c>
      <c r="G228" s="1">
        <v>41632</v>
      </c>
      <c r="H228" s="1">
        <v>41635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s="1">
        <v>41624</v>
      </c>
      <c r="AF228" s="1">
        <v>41610</v>
      </c>
      <c r="AG228" s="1">
        <v>41612</v>
      </c>
      <c r="AH228" s="1">
        <v>41614</v>
      </c>
      <c r="AI228" s="1">
        <v>41612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9284.8571428571395</v>
      </c>
      <c r="AP228">
        <v>21</v>
      </c>
      <c r="AQ228">
        <v>31</v>
      </c>
      <c r="AR228">
        <v>194982</v>
      </c>
      <c r="AS228">
        <v>0.97998276764008896</v>
      </c>
      <c r="AT228">
        <v>0.67741935483870896</v>
      </c>
      <c r="AU228">
        <v>3</v>
      </c>
      <c r="AV228">
        <v>0.95155145288097498</v>
      </c>
      <c r="AW228">
        <v>2.8431314759114399E-2</v>
      </c>
      <c r="AX228">
        <v>9562.2785004965408</v>
      </c>
      <c r="AY228">
        <v>26</v>
      </c>
      <c r="AZ228">
        <v>12</v>
      </c>
      <c r="BA228">
        <v>2013</v>
      </c>
      <c r="BB228">
        <v>17.560556339275799</v>
      </c>
      <c r="BC228">
        <v>17.3197064344401</v>
      </c>
      <c r="BD228">
        <v>-0.240849904835751</v>
      </c>
      <c r="BE228">
        <v>160811</v>
      </c>
      <c r="BF228">
        <v>192307.74553804699</v>
      </c>
      <c r="BG228">
        <v>1.39061193529714E-2</v>
      </c>
      <c r="BH228">
        <v>20.989675326024798</v>
      </c>
      <c r="BI228">
        <v>1.0004918929814099</v>
      </c>
      <c r="BK228">
        <f>AS228-BI228*AV228</f>
        <v>2.7963253277991429E-2</v>
      </c>
      <c r="BL228">
        <f>BK228*AO228</f>
        <v>259.63481193568202</v>
      </c>
      <c r="BM228">
        <f t="shared" si="3"/>
        <v>-2316.4587606027349</v>
      </c>
      <c r="BN228" s="12">
        <f>YEARFRAC(DATE(YEAR(A228),1,1),A228,3)</f>
        <v>0.98356164383561639</v>
      </c>
    </row>
    <row r="229" spans="1:66" x14ac:dyDescent="0.25">
      <c r="A229" s="1">
        <v>41635</v>
      </c>
      <c r="B229">
        <v>8029</v>
      </c>
      <c r="C229">
        <v>19</v>
      </c>
      <c r="D229" s="2">
        <v>41609</v>
      </c>
      <c r="E229">
        <v>4</v>
      </c>
      <c r="F229">
        <v>3</v>
      </c>
      <c r="G229" s="1">
        <v>41634</v>
      </c>
      <c r="H229" s="1">
        <v>41638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s="1">
        <v>41624</v>
      </c>
      <c r="AF229" s="1">
        <v>41610</v>
      </c>
      <c r="AG229" s="1">
        <v>41612</v>
      </c>
      <c r="AH229" s="1">
        <v>41614</v>
      </c>
      <c r="AI229" s="1">
        <v>41612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9284.8571428571395</v>
      </c>
      <c r="AP229">
        <v>21</v>
      </c>
      <c r="AQ229">
        <v>31</v>
      </c>
      <c r="AR229">
        <v>194982</v>
      </c>
      <c r="AS229">
        <v>0.86474136074099095</v>
      </c>
      <c r="AT229">
        <v>0.67741935483870896</v>
      </c>
      <c r="AU229">
        <v>2</v>
      </c>
      <c r="AV229">
        <v>0.95534547450673302</v>
      </c>
      <c r="AW229">
        <v>-9.0604113765742303E-2</v>
      </c>
      <c r="AX229">
        <v>8404.2895625224501</v>
      </c>
      <c r="AY229">
        <v>27</v>
      </c>
      <c r="AZ229">
        <v>12</v>
      </c>
      <c r="BA229">
        <v>2013</v>
      </c>
      <c r="BB229">
        <v>18.515901813782499</v>
      </c>
      <c r="BC229">
        <v>18.184447795181001</v>
      </c>
      <c r="BD229">
        <v>-0.33145401860149398</v>
      </c>
      <c r="BE229">
        <v>168840</v>
      </c>
      <c r="BF229">
        <v>191491.61815930199</v>
      </c>
      <c r="BG229">
        <v>1.82273348267043E-2</v>
      </c>
      <c r="BH229">
        <v>20.989675326024798</v>
      </c>
      <c r="BI229">
        <v>1.0004918929814099</v>
      </c>
      <c r="BK229">
        <f>AS229-BI229*AV229</f>
        <v>-9.1074041499473735E-2</v>
      </c>
      <c r="BL229">
        <f>BK229*AO229</f>
        <v>-845.60946474525622</v>
      </c>
      <c r="BM229">
        <f t="shared" si="3"/>
        <v>-3162.0682253479908</v>
      </c>
      <c r="BN229" s="12">
        <f>YEARFRAC(DATE(YEAR(A229),1,1),A229,3)</f>
        <v>0.98630136986301364</v>
      </c>
    </row>
    <row r="230" spans="1:66" x14ac:dyDescent="0.25">
      <c r="A230" s="1">
        <v>41638</v>
      </c>
      <c r="B230">
        <v>16758</v>
      </c>
      <c r="C230">
        <v>20</v>
      </c>
      <c r="D230" s="2">
        <v>41609</v>
      </c>
      <c r="E230">
        <v>0</v>
      </c>
      <c r="F230">
        <v>4</v>
      </c>
      <c r="G230" s="1">
        <v>41635</v>
      </c>
      <c r="H230" s="1">
        <v>41639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s="1">
        <v>41624</v>
      </c>
      <c r="AF230" s="1">
        <v>41610</v>
      </c>
      <c r="AG230" s="1">
        <v>41612</v>
      </c>
      <c r="AH230" s="1">
        <v>41614</v>
      </c>
      <c r="AI230" s="1">
        <v>41612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9284.8571428571395</v>
      </c>
      <c r="AP230">
        <v>21</v>
      </c>
      <c r="AQ230">
        <v>31</v>
      </c>
      <c r="AR230">
        <v>194982</v>
      </c>
      <c r="AS230">
        <v>1.80487429608886</v>
      </c>
      <c r="AT230">
        <v>0.67741935483870896</v>
      </c>
      <c r="AU230">
        <v>1</v>
      </c>
      <c r="AV230">
        <v>1.51115720701017</v>
      </c>
      <c r="AW230">
        <v>0.29371708907869898</v>
      </c>
      <c r="AX230">
        <v>11089.514659534099</v>
      </c>
      <c r="AY230">
        <v>30</v>
      </c>
      <c r="AZ230">
        <v>12</v>
      </c>
      <c r="BA230">
        <v>2013</v>
      </c>
      <c r="BB230">
        <v>20.027059020792699</v>
      </c>
      <c r="BC230">
        <v>19.989322091269901</v>
      </c>
      <c r="BD230">
        <v>-3.7736929522793602E-2</v>
      </c>
      <c r="BE230">
        <v>185598</v>
      </c>
      <c r="BF230">
        <v>194614.59598004</v>
      </c>
      <c r="BG230">
        <v>1.88785439298477E-3</v>
      </c>
      <c r="BH230">
        <v>20.989675326024798</v>
      </c>
      <c r="BI230">
        <v>1.0004918929814099</v>
      </c>
      <c r="BK230">
        <f>AS230-BI230*AV230</f>
        <v>0.29297376145475473</v>
      </c>
      <c r="BL230">
        <f>BK230*AO230</f>
        <v>2720.2195217129033</v>
      </c>
      <c r="BM230">
        <f t="shared" si="3"/>
        <v>-441.84870363508753</v>
      </c>
      <c r="BN230" s="12">
        <f>YEARFRAC(DATE(YEAR(A230),1,1),A230,3)</f>
        <v>0.9945205479452055</v>
      </c>
    </row>
    <row r="231" spans="1:66" x14ac:dyDescent="0.25">
      <c r="A231" s="1">
        <v>41639</v>
      </c>
      <c r="B231">
        <v>9384</v>
      </c>
      <c r="C231">
        <v>21</v>
      </c>
      <c r="D231" s="2">
        <v>41609</v>
      </c>
      <c r="E231">
        <v>1</v>
      </c>
      <c r="F231">
        <v>0</v>
      </c>
      <c r="G231" s="1">
        <v>41638</v>
      </c>
      <c r="H231" s="1">
        <v>41641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s="1">
        <v>41624</v>
      </c>
      <c r="AF231" s="1">
        <v>41610</v>
      </c>
      <c r="AG231" s="1">
        <v>41612</v>
      </c>
      <c r="AH231" s="1">
        <v>41614</v>
      </c>
      <c r="AI231" s="1">
        <v>41612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9284.8571428571395</v>
      </c>
      <c r="AP231">
        <v>21</v>
      </c>
      <c r="AQ231">
        <v>31</v>
      </c>
      <c r="AR231">
        <v>194982</v>
      </c>
      <c r="AS231">
        <v>1.0106779087300299</v>
      </c>
      <c r="AT231">
        <v>0.67741935483870896</v>
      </c>
      <c r="AU231">
        <v>0</v>
      </c>
      <c r="AV231">
        <v>0.96261630523210195</v>
      </c>
      <c r="AW231">
        <v>4.80616034979338E-2</v>
      </c>
      <c r="AX231">
        <v>9748.4324221345505</v>
      </c>
      <c r="AY231">
        <v>31</v>
      </c>
      <c r="AZ231">
        <v>12</v>
      </c>
      <c r="BA231">
        <v>2013</v>
      </c>
      <c r="BB231">
        <v>20.989675326024798</v>
      </c>
      <c r="BC231">
        <v>21</v>
      </c>
      <c r="BD231">
        <v>1.03246739751412E-2</v>
      </c>
      <c r="BE231">
        <v>194982</v>
      </c>
      <c r="BF231">
        <v>195077.91027730299</v>
      </c>
      <c r="BG231" s="3">
        <v>-4.91651141673488E-4</v>
      </c>
      <c r="BH231">
        <v>20.989675326024798</v>
      </c>
      <c r="BI231">
        <v>1.0004918929814099</v>
      </c>
      <c r="BK231">
        <f>AS231-BI231*AV231</f>
        <v>4.7588099293593533E-2</v>
      </c>
      <c r="BL231">
        <f>BK231*AO231</f>
        <v>441.84870364111669</v>
      </c>
      <c r="BM231">
        <f t="shared" si="3"/>
        <v>6.0291540648904629E-9</v>
      </c>
      <c r="BN231" s="12">
        <f>YEARFRAC(DATE(YEAR(A231),1,1),A231,3)</f>
        <v>0.99726027397260275</v>
      </c>
    </row>
    <row r="232" spans="1:66" x14ac:dyDescent="0.25">
      <c r="A232" s="1">
        <v>41641</v>
      </c>
      <c r="B232">
        <v>29245</v>
      </c>
      <c r="C232">
        <v>1</v>
      </c>
      <c r="D232" s="2">
        <v>41640</v>
      </c>
      <c r="E232">
        <v>3</v>
      </c>
      <c r="F232">
        <v>1</v>
      </c>
      <c r="G232" s="1">
        <v>41639</v>
      </c>
      <c r="H232" s="1">
        <v>41642</v>
      </c>
      <c r="I232">
        <v>1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s="1">
        <v>41659</v>
      </c>
      <c r="AF232" s="1">
        <v>41645</v>
      </c>
      <c r="AG232" s="1">
        <v>41640</v>
      </c>
      <c r="AH232" s="1">
        <v>41642</v>
      </c>
      <c r="AI232" s="1">
        <v>41640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8808.7142857142808</v>
      </c>
      <c r="AP232">
        <v>21</v>
      </c>
      <c r="AQ232">
        <v>31</v>
      </c>
      <c r="AR232">
        <v>184983</v>
      </c>
      <c r="AS232">
        <v>3.32000778449911</v>
      </c>
      <c r="AT232">
        <v>0.67741935483870896</v>
      </c>
      <c r="AU232">
        <v>20</v>
      </c>
      <c r="AV232">
        <v>3.24195199840582</v>
      </c>
      <c r="AW232">
        <v>7.8055786093294305E-2</v>
      </c>
      <c r="AX232">
        <v>9020.7998188686197</v>
      </c>
      <c r="AY232">
        <v>2</v>
      </c>
      <c r="AZ232">
        <v>1</v>
      </c>
      <c r="BA232">
        <v>2014</v>
      </c>
      <c r="BB232">
        <v>3.24195199840582</v>
      </c>
      <c r="BC232">
        <v>3.32000778449911</v>
      </c>
      <c r="BD232">
        <v>7.8055786093294402E-2</v>
      </c>
      <c r="BE232">
        <v>29245</v>
      </c>
      <c r="BF232">
        <v>189436.79619624099</v>
      </c>
      <c r="BG232">
        <v>-2.35107238174957E-2</v>
      </c>
      <c r="BH232">
        <v>21.4782615224197</v>
      </c>
      <c r="BI232">
        <v>0.97773276380304197</v>
      </c>
      <c r="BK232">
        <f>AS232-BI232*AV232</f>
        <v>0.15024509698099253</v>
      </c>
      <c r="BL232">
        <f>BK232*AO232</f>
        <v>1323.4661321349965</v>
      </c>
      <c r="BM232">
        <f t="shared" si="3"/>
        <v>1323.4661321410258</v>
      </c>
      <c r="BN232" s="12">
        <f>YEARFRAC(DATE(YEAR(A232),1,1),A232,3)</f>
        <v>2.7397260273972603E-3</v>
      </c>
    </row>
    <row r="233" spans="1:66" x14ac:dyDescent="0.25">
      <c r="A233" s="1">
        <v>41642</v>
      </c>
      <c r="B233">
        <v>9745</v>
      </c>
      <c r="C233">
        <v>2</v>
      </c>
      <c r="D233" s="2">
        <v>41640</v>
      </c>
      <c r="E233">
        <v>4</v>
      </c>
      <c r="F233">
        <v>3</v>
      </c>
      <c r="G233" s="1">
        <v>41641</v>
      </c>
      <c r="H233" s="1">
        <v>41645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s="1">
        <v>41659</v>
      </c>
      <c r="AF233" s="1">
        <v>41645</v>
      </c>
      <c r="AG233" s="1">
        <v>41640</v>
      </c>
      <c r="AH233" s="1">
        <v>41642</v>
      </c>
      <c r="AI233" s="1">
        <v>41640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8808.7142857142808</v>
      </c>
      <c r="AP233">
        <v>21</v>
      </c>
      <c r="AQ233">
        <v>31</v>
      </c>
      <c r="AR233">
        <v>184983</v>
      </c>
      <c r="AS233">
        <v>1.1062908483482199</v>
      </c>
      <c r="AT233">
        <v>0.67741935483870896</v>
      </c>
      <c r="AU233">
        <v>19</v>
      </c>
      <c r="AV233">
        <v>1.2567698630801001</v>
      </c>
      <c r="AW233">
        <v>-0.15047901473188199</v>
      </c>
      <c r="AX233">
        <v>7754.0051574094996</v>
      </c>
      <c r="AY233">
        <v>3</v>
      </c>
      <c r="AZ233">
        <v>1</v>
      </c>
      <c r="BA233">
        <v>2014</v>
      </c>
      <c r="BB233">
        <v>4.4987218614859303</v>
      </c>
      <c r="BC233">
        <v>4.4262986328473399</v>
      </c>
      <c r="BD233">
        <v>-7.2423228638587703E-2</v>
      </c>
      <c r="BE233">
        <v>38990</v>
      </c>
      <c r="BF233">
        <v>182005.02836366699</v>
      </c>
      <c r="BG233">
        <v>1.6362029462074299E-2</v>
      </c>
      <c r="BH233">
        <v>21.4782615224197</v>
      </c>
      <c r="BI233">
        <v>0.97773276380304197</v>
      </c>
      <c r="BK233">
        <f>AS233-BI233*AV233</f>
        <v>-0.1224942233454569</v>
      </c>
      <c r="BL233">
        <f>BK233*AO233</f>
        <v>-1079.0166151006019</v>
      </c>
      <c r="BM233">
        <f t="shared" si="3"/>
        <v>244.44951704042387</v>
      </c>
      <c r="BN233" s="12">
        <f>YEARFRAC(DATE(YEAR(A233),1,1),A233,3)</f>
        <v>5.4794520547945206E-3</v>
      </c>
    </row>
    <row r="234" spans="1:66" x14ac:dyDescent="0.25">
      <c r="A234" s="1">
        <v>41645</v>
      </c>
      <c r="B234">
        <v>12115</v>
      </c>
      <c r="C234">
        <v>3</v>
      </c>
      <c r="D234" s="2">
        <v>41640</v>
      </c>
      <c r="E234">
        <v>0</v>
      </c>
      <c r="F234">
        <v>4</v>
      </c>
      <c r="G234" s="1">
        <v>41642</v>
      </c>
      <c r="H234" s="1">
        <v>41646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s="1">
        <v>41659</v>
      </c>
      <c r="AF234" s="1">
        <v>41645</v>
      </c>
      <c r="AG234" s="1">
        <v>41640</v>
      </c>
      <c r="AH234" s="1">
        <v>41642</v>
      </c>
      <c r="AI234" s="1">
        <v>41640</v>
      </c>
      <c r="AJ234">
        <v>0</v>
      </c>
      <c r="AK234">
        <v>1</v>
      </c>
      <c r="AL234">
        <v>0</v>
      </c>
      <c r="AM234">
        <v>0</v>
      </c>
      <c r="AN234">
        <v>1</v>
      </c>
      <c r="AO234">
        <v>8808.7142857142808</v>
      </c>
      <c r="AP234">
        <v>21</v>
      </c>
      <c r="AQ234">
        <v>31</v>
      </c>
      <c r="AR234">
        <v>184983</v>
      </c>
      <c r="AS234">
        <v>1.37534259904964</v>
      </c>
      <c r="AT234">
        <v>0.67741935483870896</v>
      </c>
      <c r="AU234">
        <v>18</v>
      </c>
      <c r="AV234">
        <v>1.58806914130039</v>
      </c>
      <c r="AW234">
        <v>-0.21272654225075599</v>
      </c>
      <c r="AX234">
        <v>7628.76104379156</v>
      </c>
      <c r="AY234">
        <v>6</v>
      </c>
      <c r="AZ234">
        <v>1</v>
      </c>
      <c r="BA234">
        <v>2014</v>
      </c>
      <c r="BB234">
        <v>6.0867910027863203</v>
      </c>
      <c r="BC234">
        <v>5.8016412318969799</v>
      </c>
      <c r="BD234">
        <v>-0.28514977088934401</v>
      </c>
      <c r="BE234">
        <v>51105</v>
      </c>
      <c r="BF234">
        <v>176317.04448349201</v>
      </c>
      <c r="BG234">
        <v>4.9149845619824203E-2</v>
      </c>
      <c r="BH234">
        <v>21.4782615224197</v>
      </c>
      <c r="BI234">
        <v>0.97773276380304197</v>
      </c>
      <c r="BK234">
        <f>AS234-BI234*AV234</f>
        <v>-0.17736463158431404</v>
      </c>
      <c r="BL234">
        <f>BK234*AO234</f>
        <v>-1562.3543640171974</v>
      </c>
      <c r="BM234">
        <f t="shared" si="3"/>
        <v>-1317.9048469767736</v>
      </c>
      <c r="BN234" s="12">
        <f>YEARFRAC(DATE(YEAR(A234),1,1),A234,3)</f>
        <v>1.3698630136986301E-2</v>
      </c>
    </row>
    <row r="235" spans="1:66" x14ac:dyDescent="0.25">
      <c r="A235" s="1">
        <v>41646</v>
      </c>
      <c r="B235">
        <v>6373</v>
      </c>
      <c r="C235">
        <v>4</v>
      </c>
      <c r="D235" s="2">
        <v>41640</v>
      </c>
      <c r="E235">
        <v>1</v>
      </c>
      <c r="F235">
        <v>0</v>
      </c>
      <c r="G235" s="1">
        <v>41645</v>
      </c>
      <c r="H235" s="1">
        <v>41647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s="1">
        <v>41659</v>
      </c>
      <c r="AF235" s="1">
        <v>41645</v>
      </c>
      <c r="AG235" s="1">
        <v>41640</v>
      </c>
      <c r="AH235" s="1">
        <v>41642</v>
      </c>
      <c r="AI235" s="1">
        <v>41640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8808.7142857142808</v>
      </c>
      <c r="AP235">
        <v>21</v>
      </c>
      <c r="AQ235">
        <v>31</v>
      </c>
      <c r="AR235">
        <v>184983</v>
      </c>
      <c r="AS235">
        <v>0.72348810431228805</v>
      </c>
      <c r="AT235">
        <v>0.67741935483870896</v>
      </c>
      <c r="AU235">
        <v>17</v>
      </c>
      <c r="AV235">
        <v>0.25675247061369</v>
      </c>
      <c r="AW235">
        <v>0.466735633698597</v>
      </c>
      <c r="AX235">
        <v>24821.572251153899</v>
      </c>
      <c r="AY235">
        <v>7</v>
      </c>
      <c r="AZ235">
        <v>1</v>
      </c>
      <c r="BA235">
        <v>2014</v>
      </c>
      <c r="BB235">
        <v>6.34354347340002</v>
      </c>
      <c r="BC235">
        <v>6.5251293362092699</v>
      </c>
      <c r="BD235">
        <v>0.18158586280925201</v>
      </c>
      <c r="BE235">
        <v>57478</v>
      </c>
      <c r="BF235">
        <v>190278.194681158</v>
      </c>
      <c r="BG235">
        <v>-2.7828699394753E-2</v>
      </c>
      <c r="BH235">
        <v>21.4782615224197</v>
      </c>
      <c r="BI235">
        <v>0.97773276380304197</v>
      </c>
      <c r="BK235">
        <f>AS235-BI235*AV235</f>
        <v>0.47245280160590564</v>
      </c>
      <c r="BL235">
        <f>BK235*AO235</f>
        <v>4161.7017428316758</v>
      </c>
      <c r="BM235">
        <f t="shared" si="3"/>
        <v>2843.7968958549022</v>
      </c>
      <c r="BN235" s="12">
        <f>YEARFRAC(DATE(YEAR(A235),1,1),A235,3)</f>
        <v>1.643835616438356E-2</v>
      </c>
    </row>
    <row r="236" spans="1:66" x14ac:dyDescent="0.25">
      <c r="A236" s="1">
        <v>41647</v>
      </c>
      <c r="B236">
        <v>6443</v>
      </c>
      <c r="C236">
        <v>5</v>
      </c>
      <c r="D236" s="2">
        <v>41640</v>
      </c>
      <c r="E236">
        <v>2</v>
      </c>
      <c r="F236">
        <v>1</v>
      </c>
      <c r="G236" s="1">
        <v>41646</v>
      </c>
      <c r="H236" s="1">
        <v>41648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s="1">
        <v>41659</v>
      </c>
      <c r="AF236" s="1">
        <v>41645</v>
      </c>
      <c r="AG236" s="1">
        <v>41640</v>
      </c>
      <c r="AH236" s="1">
        <v>41642</v>
      </c>
      <c r="AI236" s="1">
        <v>41640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8808.7142857142808</v>
      </c>
      <c r="AP236">
        <v>21</v>
      </c>
      <c r="AQ236">
        <v>31</v>
      </c>
      <c r="AR236">
        <v>184983</v>
      </c>
      <c r="AS236">
        <v>0.73143478049334198</v>
      </c>
      <c r="AT236">
        <v>0.67741935483870896</v>
      </c>
      <c r="AU236">
        <v>16</v>
      </c>
      <c r="AV236">
        <v>0.90599327635193505</v>
      </c>
      <c r="AW236">
        <v>-0.17455849585859201</v>
      </c>
      <c r="AX236">
        <v>7111.5318051181603</v>
      </c>
      <c r="AY236">
        <v>8</v>
      </c>
      <c r="AZ236">
        <v>1</v>
      </c>
      <c r="BA236">
        <v>2014</v>
      </c>
      <c r="BB236">
        <v>7.2495367497519503</v>
      </c>
      <c r="BC236">
        <v>7.2565641167026103</v>
      </c>
      <c r="BD236">
        <v>7.0273669506599702E-3</v>
      </c>
      <c r="BE236">
        <v>63921</v>
      </c>
      <c r="BF236">
        <v>185162.31399832899</v>
      </c>
      <c r="BG236" s="3">
        <v>-9.6841519452517399E-4</v>
      </c>
      <c r="BH236">
        <v>21.4782615224197</v>
      </c>
      <c r="BI236">
        <v>0.97773276380304197</v>
      </c>
      <c r="BK236">
        <f>AS236-BI236*AV236</f>
        <v>-0.15438452958120863</v>
      </c>
      <c r="BL236">
        <f>BK236*AO236</f>
        <v>-1359.9292112152714</v>
      </c>
      <c r="BM236">
        <f t="shared" si="3"/>
        <v>1483.8676846396309</v>
      </c>
      <c r="BN236" s="12">
        <f>YEARFRAC(DATE(YEAR(A236),1,1),A236,3)</f>
        <v>1.9178082191780823E-2</v>
      </c>
    </row>
    <row r="237" spans="1:66" x14ac:dyDescent="0.25">
      <c r="A237" s="1">
        <v>41648</v>
      </c>
      <c r="B237">
        <v>2290</v>
      </c>
      <c r="C237">
        <v>6</v>
      </c>
      <c r="D237" s="2">
        <v>41640</v>
      </c>
      <c r="E237">
        <v>3</v>
      </c>
      <c r="F237">
        <v>2</v>
      </c>
      <c r="G237" s="1">
        <v>41647</v>
      </c>
      <c r="H237" s="1">
        <v>41649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s="1">
        <v>41659</v>
      </c>
      <c r="AF237" s="1">
        <v>41645</v>
      </c>
      <c r="AG237" s="1">
        <v>41640</v>
      </c>
      <c r="AH237" s="1">
        <v>41642</v>
      </c>
      <c r="AI237" s="1">
        <v>41640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8808.7142857142808</v>
      </c>
      <c r="AP237">
        <v>21</v>
      </c>
      <c r="AQ237">
        <v>31</v>
      </c>
      <c r="AR237">
        <v>184983</v>
      </c>
      <c r="AS237">
        <v>0.25996983506592403</v>
      </c>
      <c r="AT237">
        <v>0.67741935483870896</v>
      </c>
      <c r="AU237">
        <v>15</v>
      </c>
      <c r="AV237">
        <v>0.30231064714272998</v>
      </c>
      <c r="AW237">
        <v>-4.2340812076805803E-2</v>
      </c>
      <c r="AX237">
        <v>7574.9895732875502</v>
      </c>
      <c r="AY237">
        <v>9</v>
      </c>
      <c r="AZ237">
        <v>1</v>
      </c>
      <c r="BA237">
        <v>2014</v>
      </c>
      <c r="BB237">
        <v>7.5518473968946802</v>
      </c>
      <c r="BC237">
        <v>7.5165339517685403</v>
      </c>
      <c r="BD237">
        <v>-3.5313445126146002E-2</v>
      </c>
      <c r="BE237">
        <v>66211</v>
      </c>
      <c r="BF237">
        <v>184117.994832859</v>
      </c>
      <c r="BG237">
        <v>4.6981022573360197E-3</v>
      </c>
      <c r="BH237">
        <v>21.4782615224197</v>
      </c>
      <c r="BI237">
        <v>0.97773276380304197</v>
      </c>
      <c r="BK237">
        <f>AS237-BI237*AV237</f>
        <v>-3.5609189492023574E-2</v>
      </c>
      <c r="BL237">
        <f>BK237*AO237</f>
        <v>-313.67117618109489</v>
      </c>
      <c r="BM237">
        <f t="shared" si="3"/>
        <v>1170.1965084585358</v>
      </c>
      <c r="BN237" s="12">
        <f>YEARFRAC(DATE(YEAR(A237),1,1),A237,3)</f>
        <v>2.1917808219178082E-2</v>
      </c>
    </row>
    <row r="238" spans="1:66" x14ac:dyDescent="0.25">
      <c r="A238" s="1">
        <v>41649</v>
      </c>
      <c r="B238">
        <v>5445</v>
      </c>
      <c r="C238">
        <v>7</v>
      </c>
      <c r="D238" s="2">
        <v>41640</v>
      </c>
      <c r="E238">
        <v>4</v>
      </c>
      <c r="F238">
        <v>3</v>
      </c>
      <c r="G238" s="1">
        <v>41648</v>
      </c>
      <c r="H238" s="1">
        <v>41652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s="1">
        <v>41659</v>
      </c>
      <c r="AF238" s="1">
        <v>41645</v>
      </c>
      <c r="AG238" s="1">
        <v>41640</v>
      </c>
      <c r="AH238" s="1">
        <v>41642</v>
      </c>
      <c r="AI238" s="1">
        <v>41640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8808.7142857142808</v>
      </c>
      <c r="AP238">
        <v>21</v>
      </c>
      <c r="AQ238">
        <v>31</v>
      </c>
      <c r="AR238">
        <v>184983</v>
      </c>
      <c r="AS238">
        <v>0.61813788294059402</v>
      </c>
      <c r="AT238">
        <v>0.67741935483870896</v>
      </c>
      <c r="AU238">
        <v>14</v>
      </c>
      <c r="AV238">
        <v>0.81935963698752701</v>
      </c>
      <c r="AW238">
        <v>-0.20122175404693299</v>
      </c>
      <c r="AX238">
        <v>6645.4335241838098</v>
      </c>
      <c r="AY238">
        <v>10</v>
      </c>
      <c r="AZ238">
        <v>1</v>
      </c>
      <c r="BA238">
        <v>2014</v>
      </c>
      <c r="BB238">
        <v>8.3712070338822109</v>
      </c>
      <c r="BC238">
        <v>8.1346718347091294</v>
      </c>
      <c r="BD238">
        <v>-0.236535199173079</v>
      </c>
      <c r="BE238">
        <v>71656</v>
      </c>
      <c r="BF238">
        <v>179756.15629973801</v>
      </c>
      <c r="BG238">
        <v>2.9077411354669201E-2</v>
      </c>
      <c r="BH238">
        <v>21.4782615224197</v>
      </c>
      <c r="BI238">
        <v>0.97773276380304197</v>
      </c>
      <c r="BK238">
        <f>AS238-BI238*AV238</f>
        <v>-0.18297687947987795</v>
      </c>
      <c r="BL238">
        <f>BK238*AO238</f>
        <v>-1611.7910522298212</v>
      </c>
      <c r="BM238">
        <f t="shared" si="3"/>
        <v>-441.59454377128532</v>
      </c>
      <c r="BN238" s="12">
        <f>YEARFRAC(DATE(YEAR(A238),1,1),A238,3)</f>
        <v>2.4657534246575342E-2</v>
      </c>
    </row>
    <row r="239" spans="1:66" x14ac:dyDescent="0.25">
      <c r="A239" s="1">
        <v>41652</v>
      </c>
      <c r="B239">
        <v>12221</v>
      </c>
      <c r="C239">
        <v>8</v>
      </c>
      <c r="D239" s="2">
        <v>41640</v>
      </c>
      <c r="E239">
        <v>0</v>
      </c>
      <c r="F239">
        <v>4</v>
      </c>
      <c r="G239" s="1">
        <v>41649</v>
      </c>
      <c r="H239" s="1">
        <v>41653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s="1">
        <v>41659</v>
      </c>
      <c r="AF239" s="1">
        <v>41645</v>
      </c>
      <c r="AG239" s="1">
        <v>41640</v>
      </c>
      <c r="AH239" s="1">
        <v>41642</v>
      </c>
      <c r="AI239" s="1">
        <v>41640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8808.7142857142808</v>
      </c>
      <c r="AP239">
        <v>21</v>
      </c>
      <c r="AQ239">
        <v>31</v>
      </c>
      <c r="AR239">
        <v>184983</v>
      </c>
      <c r="AS239">
        <v>1.38737613726666</v>
      </c>
      <c r="AT239">
        <v>0.67741935483870896</v>
      </c>
      <c r="AU239">
        <v>13</v>
      </c>
      <c r="AV239">
        <v>1.64714304452937</v>
      </c>
      <c r="AW239">
        <v>-0.25976690726270901</v>
      </c>
      <c r="AX239">
        <v>7419.5134664165098</v>
      </c>
      <c r="AY239">
        <v>13</v>
      </c>
      <c r="AZ239">
        <v>1</v>
      </c>
      <c r="BA239">
        <v>2014</v>
      </c>
      <c r="BB239">
        <v>10.018350078411499</v>
      </c>
      <c r="BC239">
        <v>9.5220479719758</v>
      </c>
      <c r="BD239">
        <v>-0.49630210643578798</v>
      </c>
      <c r="BE239">
        <v>83877</v>
      </c>
      <c r="BF239">
        <v>175819.07062677399</v>
      </c>
      <c r="BG239">
        <v>5.2121361696186197E-2</v>
      </c>
      <c r="BH239">
        <v>21.4782615224197</v>
      </c>
      <c r="BI239">
        <v>0.97773276380304197</v>
      </c>
      <c r="BK239">
        <f>AS239-BI239*AV239</f>
        <v>-0.22308958403999801</v>
      </c>
      <c r="BL239">
        <f>BK239*AO239</f>
        <v>-1965.1324059271872</v>
      </c>
      <c r="BM239">
        <f t="shared" si="3"/>
        <v>-2406.7269496984727</v>
      </c>
      <c r="BN239" s="12">
        <f>YEARFRAC(DATE(YEAR(A239),1,1),A239,3)</f>
        <v>3.287671232876712E-2</v>
      </c>
    </row>
    <row r="240" spans="1:66" x14ac:dyDescent="0.25">
      <c r="A240" s="1">
        <v>41653</v>
      </c>
      <c r="B240">
        <v>2630</v>
      </c>
      <c r="C240">
        <v>9</v>
      </c>
      <c r="D240" s="2">
        <v>41640</v>
      </c>
      <c r="E240">
        <v>1</v>
      </c>
      <c r="F240">
        <v>0</v>
      </c>
      <c r="G240" s="1">
        <v>41652</v>
      </c>
      <c r="H240" s="1">
        <v>41654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s="1">
        <v>41659</v>
      </c>
      <c r="AF240" s="1">
        <v>41645</v>
      </c>
      <c r="AG240" s="1">
        <v>41640</v>
      </c>
      <c r="AH240" s="1">
        <v>41642</v>
      </c>
      <c r="AI240" s="1">
        <v>41640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8808.7142857142808</v>
      </c>
      <c r="AP240">
        <v>21</v>
      </c>
      <c r="AQ240">
        <v>31</v>
      </c>
      <c r="AR240">
        <v>184983</v>
      </c>
      <c r="AS240">
        <v>0.29856797651676098</v>
      </c>
      <c r="AT240">
        <v>0.67741935483870896</v>
      </c>
      <c r="AU240">
        <v>12</v>
      </c>
      <c r="AV240">
        <v>0.25675247061369</v>
      </c>
      <c r="AW240">
        <v>4.1815505903070198E-2</v>
      </c>
      <c r="AX240">
        <v>10243.3288907162</v>
      </c>
      <c r="AY240">
        <v>14</v>
      </c>
      <c r="AZ240">
        <v>1</v>
      </c>
      <c r="BA240">
        <v>2014</v>
      </c>
      <c r="BB240">
        <v>10.275102549025201</v>
      </c>
      <c r="BC240">
        <v>9.8206159484925593</v>
      </c>
      <c r="BD240">
        <v>-0.454486600532717</v>
      </c>
      <c r="BE240">
        <v>86507</v>
      </c>
      <c r="BF240">
        <v>176800.863186745</v>
      </c>
      <c r="BG240">
        <v>4.62788284275059E-2</v>
      </c>
      <c r="BH240">
        <v>21.4782615224197</v>
      </c>
      <c r="BI240">
        <v>0.97773276380304197</v>
      </c>
      <c r="BK240">
        <f>AS240-BI240*AV240</f>
        <v>4.7532673810378567E-2</v>
      </c>
      <c r="BL240">
        <f>BK240*AO240</f>
        <v>418.70174283167876</v>
      </c>
      <c r="BM240">
        <f t="shared" si="3"/>
        <v>-1988.025206866794</v>
      </c>
      <c r="BN240" s="12">
        <f>YEARFRAC(DATE(YEAR(A240),1,1),A240,3)</f>
        <v>3.5616438356164383E-2</v>
      </c>
    </row>
    <row r="241" spans="1:66" x14ac:dyDescent="0.25">
      <c r="A241" s="1">
        <v>41654</v>
      </c>
      <c r="B241">
        <v>10781</v>
      </c>
      <c r="C241">
        <v>10</v>
      </c>
      <c r="D241" s="2">
        <v>41640</v>
      </c>
      <c r="E241">
        <v>2</v>
      </c>
      <c r="F241">
        <v>1</v>
      </c>
      <c r="G241" s="1">
        <v>41653</v>
      </c>
      <c r="H241" s="1">
        <v>41655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s="1">
        <v>41659</v>
      </c>
      <c r="AF241" s="1">
        <v>41645</v>
      </c>
      <c r="AG241" s="1">
        <v>41640</v>
      </c>
      <c r="AH241" s="1">
        <v>41642</v>
      </c>
      <c r="AI241" s="1">
        <v>41640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8808.7142857142808</v>
      </c>
      <c r="AP241">
        <v>21</v>
      </c>
      <c r="AQ241">
        <v>31</v>
      </c>
      <c r="AR241">
        <v>184983</v>
      </c>
      <c r="AS241">
        <v>1.2239016558278299</v>
      </c>
      <c r="AT241">
        <v>0.67741935483870896</v>
      </c>
      <c r="AU241">
        <v>11</v>
      </c>
      <c r="AV241">
        <v>1.24056449765483</v>
      </c>
      <c r="AW241">
        <v>-1.6662841826997201E-2</v>
      </c>
      <c r="AX241">
        <v>8690.3986212570599</v>
      </c>
      <c r="AY241">
        <v>15</v>
      </c>
      <c r="AZ241">
        <v>1</v>
      </c>
      <c r="BA241">
        <v>2014</v>
      </c>
      <c r="BB241">
        <v>11.5156670466801</v>
      </c>
      <c r="BC241">
        <v>11.044517604320299</v>
      </c>
      <c r="BD241">
        <v>-0.47114944235971301</v>
      </c>
      <c r="BE241">
        <v>97288</v>
      </c>
      <c r="BF241">
        <v>177414.64664775899</v>
      </c>
      <c r="BG241">
        <v>4.2659123670137203E-2</v>
      </c>
      <c r="BH241">
        <v>21.4782615224197</v>
      </c>
      <c r="BI241">
        <v>0.97773276380304197</v>
      </c>
      <c r="BK241">
        <f>AS241-BI241*AV241</f>
        <v>1.09611008598407E-2</v>
      </c>
      <c r="BL241">
        <f>BK241*AO241</f>
        <v>96.553205731233859</v>
      </c>
      <c r="BM241">
        <f t="shared" si="3"/>
        <v>-1891.47200113556</v>
      </c>
      <c r="BN241" s="12">
        <f>YEARFRAC(DATE(YEAR(A241),1,1),A241,3)</f>
        <v>3.8356164383561646E-2</v>
      </c>
    </row>
    <row r="242" spans="1:66" x14ac:dyDescent="0.25">
      <c r="A242" s="1">
        <v>41655</v>
      </c>
      <c r="B242">
        <v>10692</v>
      </c>
      <c r="C242">
        <v>11</v>
      </c>
      <c r="D242" s="2">
        <v>41640</v>
      </c>
      <c r="E242">
        <v>3</v>
      </c>
      <c r="F242">
        <v>2</v>
      </c>
      <c r="G242" s="1">
        <v>41654</v>
      </c>
      <c r="H242" s="1">
        <v>41656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s="1">
        <v>41659</v>
      </c>
      <c r="AF242" s="1">
        <v>41645</v>
      </c>
      <c r="AG242" s="1">
        <v>41640</v>
      </c>
      <c r="AH242" s="1">
        <v>41642</v>
      </c>
      <c r="AI242" s="1">
        <v>41640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8808.7142857142808</v>
      </c>
      <c r="AP242">
        <v>21</v>
      </c>
      <c r="AQ242">
        <v>31</v>
      </c>
      <c r="AR242">
        <v>184983</v>
      </c>
      <c r="AS242">
        <v>1.21379802468334</v>
      </c>
      <c r="AT242">
        <v>0.67741935483870896</v>
      </c>
      <c r="AU242">
        <v>10</v>
      </c>
      <c r="AV242">
        <v>1.21441233119625</v>
      </c>
      <c r="AW242" s="3">
        <v>-6.1430651290981402E-4</v>
      </c>
      <c r="AX242">
        <v>8804.2584263516292</v>
      </c>
      <c r="AY242">
        <v>16</v>
      </c>
      <c r="AZ242">
        <v>1</v>
      </c>
      <c r="BA242">
        <v>2014</v>
      </c>
      <c r="BB242">
        <v>12.730079377876301</v>
      </c>
      <c r="BC242">
        <v>12.2583156290037</v>
      </c>
      <c r="BD242">
        <v>-0.47176374887262301</v>
      </c>
      <c r="BE242">
        <v>107980</v>
      </c>
      <c r="BF242">
        <v>178127.718821677</v>
      </c>
      <c r="BG242">
        <v>3.8485201650087099E-2</v>
      </c>
      <c r="BH242">
        <v>21.4782615224197</v>
      </c>
      <c r="BI242">
        <v>0.97773276380304197</v>
      </c>
      <c r="BK242">
        <f>AS242-BI242*AV242</f>
        <v>2.6427299706335283E-2</v>
      </c>
      <c r="BL242">
        <f>BK242*AO242</f>
        <v>232.79053245604842</v>
      </c>
      <c r="BM242">
        <f t="shared" si="3"/>
        <v>-1658.6814686795117</v>
      </c>
      <c r="BN242" s="12">
        <f>YEARFRAC(DATE(YEAR(A242),1,1),A242,3)</f>
        <v>4.1095890410958902E-2</v>
      </c>
    </row>
    <row r="243" spans="1:66" x14ac:dyDescent="0.25">
      <c r="A243" s="1">
        <v>41656</v>
      </c>
      <c r="B243">
        <v>7928</v>
      </c>
      <c r="C243">
        <v>12</v>
      </c>
      <c r="D243" s="2">
        <v>41640</v>
      </c>
      <c r="E243">
        <v>4</v>
      </c>
      <c r="F243">
        <v>3</v>
      </c>
      <c r="G243" s="1">
        <v>41655</v>
      </c>
      <c r="H243" s="1">
        <v>41660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 s="1">
        <v>41659</v>
      </c>
      <c r="AF243" s="1">
        <v>41645</v>
      </c>
      <c r="AG243" s="1">
        <v>41640</v>
      </c>
      <c r="AH243" s="1">
        <v>41642</v>
      </c>
      <c r="AI243" s="1">
        <v>41640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8808.7142857142808</v>
      </c>
      <c r="AP243">
        <v>21</v>
      </c>
      <c r="AQ243">
        <v>31</v>
      </c>
      <c r="AR243">
        <v>184983</v>
      </c>
      <c r="AS243">
        <v>0.90001783947714098</v>
      </c>
      <c r="AT243">
        <v>0.67741935483870896</v>
      </c>
      <c r="AU243">
        <v>9</v>
      </c>
      <c r="AV243">
        <v>0.93084654286719204</v>
      </c>
      <c r="AW243">
        <v>-3.0828703390051001E-2</v>
      </c>
      <c r="AX243">
        <v>8516.9785081654609</v>
      </c>
      <c r="AY243">
        <v>17</v>
      </c>
      <c r="AZ243">
        <v>1</v>
      </c>
      <c r="BA243">
        <v>2014</v>
      </c>
      <c r="BB243">
        <v>13.6609259207435</v>
      </c>
      <c r="BC243">
        <v>13.1583334684808</v>
      </c>
      <c r="BD243">
        <v>-0.50259245226267502</v>
      </c>
      <c r="BE243">
        <v>115908</v>
      </c>
      <c r="BF243">
        <v>178177.380810181</v>
      </c>
      <c r="BG243">
        <v>3.8195752787886797E-2</v>
      </c>
      <c r="BH243">
        <v>21.4782615224197</v>
      </c>
      <c r="BI243">
        <v>0.97773276380304197</v>
      </c>
      <c r="BK243">
        <f>AS243-BI243*AV243</f>
        <v>-1.0101323556905517E-2</v>
      </c>
      <c r="BL243">
        <f>BK243*AO243</f>
        <v>-88.979673120335818</v>
      </c>
      <c r="BM243">
        <f t="shared" si="3"/>
        <v>-1747.6611417998474</v>
      </c>
      <c r="BN243" s="12">
        <f>YEARFRAC(DATE(YEAR(A243),1,1),A243,3)</f>
        <v>4.3835616438356165E-2</v>
      </c>
    </row>
    <row r="244" spans="1:66" x14ac:dyDescent="0.25">
      <c r="A244" s="1">
        <v>41660</v>
      </c>
      <c r="B244">
        <v>14621</v>
      </c>
      <c r="C244">
        <v>13</v>
      </c>
      <c r="D244" s="2">
        <v>41640</v>
      </c>
      <c r="E244">
        <v>1</v>
      </c>
      <c r="F244">
        <v>4</v>
      </c>
      <c r="G244" s="1">
        <v>41656</v>
      </c>
      <c r="H244" s="1">
        <v>41661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s="1">
        <v>41659</v>
      </c>
      <c r="AF244" s="1">
        <v>41645</v>
      </c>
      <c r="AG244" s="1">
        <v>41640</v>
      </c>
      <c r="AH244" s="1">
        <v>41642</v>
      </c>
      <c r="AI244" s="1">
        <v>41640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8808.7142857142808</v>
      </c>
      <c r="AP244">
        <v>21</v>
      </c>
      <c r="AQ244">
        <v>31</v>
      </c>
      <c r="AR244">
        <v>184983</v>
      </c>
      <c r="AS244">
        <v>1.6598336063313901</v>
      </c>
      <c r="AT244">
        <v>0.67741935483870896</v>
      </c>
      <c r="AU244">
        <v>8</v>
      </c>
      <c r="AV244">
        <v>1.64714304452937</v>
      </c>
      <c r="AW244">
        <v>1.26905618020155E-2</v>
      </c>
      <c r="AX244">
        <v>8876.5818175661298</v>
      </c>
      <c r="AY244">
        <v>21</v>
      </c>
      <c r="AZ244">
        <v>1</v>
      </c>
      <c r="BA244">
        <v>2014</v>
      </c>
      <c r="BB244">
        <v>15.3080689652729</v>
      </c>
      <c r="BC244">
        <v>14.8181670748122</v>
      </c>
      <c r="BD244">
        <v>-0.48990189046065902</v>
      </c>
      <c r="BE244">
        <v>130529</v>
      </c>
      <c r="BF244">
        <v>179063.016126876</v>
      </c>
      <c r="BG244">
        <v>3.3060896667401501E-2</v>
      </c>
      <c r="BH244">
        <v>21.4782615224197</v>
      </c>
      <c r="BI244">
        <v>0.97773276380304197</v>
      </c>
      <c r="BK244">
        <f>AS244-BI244*AV244</f>
        <v>4.9367885024732105E-2</v>
      </c>
      <c r="BL244">
        <f>BK244*AO244</f>
        <v>434.8675940728578</v>
      </c>
      <c r="BM244">
        <f t="shared" si="3"/>
        <v>-1312.7935477269896</v>
      </c>
      <c r="BN244" s="12">
        <f>YEARFRAC(DATE(YEAR(A244),1,1),A244,3)</f>
        <v>5.4794520547945202E-2</v>
      </c>
    </row>
    <row r="245" spans="1:66" x14ac:dyDescent="0.25">
      <c r="A245" s="1">
        <v>41661</v>
      </c>
      <c r="B245">
        <v>3587</v>
      </c>
      <c r="C245">
        <v>14</v>
      </c>
      <c r="D245" s="2">
        <v>41640</v>
      </c>
      <c r="E245">
        <v>2</v>
      </c>
      <c r="F245">
        <v>1</v>
      </c>
      <c r="G245" s="1">
        <v>41660</v>
      </c>
      <c r="H245" s="1">
        <v>41662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s="1">
        <v>41659</v>
      </c>
      <c r="AF245" s="1">
        <v>41645</v>
      </c>
      <c r="AG245" s="1">
        <v>41640</v>
      </c>
      <c r="AH245" s="1">
        <v>41642</v>
      </c>
      <c r="AI245" s="1">
        <v>41640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8808.7142857142808</v>
      </c>
      <c r="AP245">
        <v>21</v>
      </c>
      <c r="AQ245">
        <v>31</v>
      </c>
      <c r="AR245">
        <v>184983</v>
      </c>
      <c r="AS245">
        <v>0.40721039230632</v>
      </c>
      <c r="AT245">
        <v>0.67741935483870896</v>
      </c>
      <c r="AU245">
        <v>7</v>
      </c>
      <c r="AV245">
        <v>0.38357612614948799</v>
      </c>
      <c r="AW245">
        <v>2.3634266156831198E-2</v>
      </c>
      <c r="AX245">
        <v>9351.4683408686906</v>
      </c>
      <c r="AY245">
        <v>22</v>
      </c>
      <c r="AZ245">
        <v>1</v>
      </c>
      <c r="BA245">
        <v>2014</v>
      </c>
      <c r="BB245">
        <v>15.6916450914224</v>
      </c>
      <c r="BC245">
        <v>15.2253774671186</v>
      </c>
      <c r="BD245">
        <v>-0.46626762430382801</v>
      </c>
      <c r="BE245">
        <v>134116</v>
      </c>
      <c r="BF245">
        <v>179486.34343887601</v>
      </c>
      <c r="BG245">
        <v>3.06243720597929E-2</v>
      </c>
      <c r="BH245">
        <v>21.4782615224197</v>
      </c>
      <c r="BI245">
        <v>0.97773276380304197</v>
      </c>
      <c r="BK245">
        <f>AS245-BI245*AV245</f>
        <v>3.2175446357316839E-2</v>
      </c>
      <c r="BL245">
        <f>BK245*AO245</f>
        <v>283.42431397693036</v>
      </c>
      <c r="BM245">
        <f t="shared" si="3"/>
        <v>-1029.3692337500593</v>
      </c>
      <c r="BN245" s="12">
        <f>YEARFRAC(DATE(YEAR(A245),1,1),A245,3)</f>
        <v>5.7534246575342465E-2</v>
      </c>
    </row>
    <row r="246" spans="1:66" x14ac:dyDescent="0.25">
      <c r="A246" s="1">
        <v>41662</v>
      </c>
      <c r="B246">
        <v>8107</v>
      </c>
      <c r="C246">
        <v>15</v>
      </c>
      <c r="D246" s="2">
        <v>41640</v>
      </c>
      <c r="E246">
        <v>3</v>
      </c>
      <c r="F246">
        <v>2</v>
      </c>
      <c r="G246" s="1">
        <v>41661</v>
      </c>
      <c r="H246" s="1">
        <v>41663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s="1">
        <v>41659</v>
      </c>
      <c r="AF246" s="1">
        <v>41645</v>
      </c>
      <c r="AG246" s="1">
        <v>41640</v>
      </c>
      <c r="AH246" s="1">
        <v>41642</v>
      </c>
      <c r="AI246" s="1">
        <v>41640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8808.7142857142808</v>
      </c>
      <c r="AP246">
        <v>21</v>
      </c>
      <c r="AQ246">
        <v>31</v>
      </c>
      <c r="AR246">
        <v>184983</v>
      </c>
      <c r="AS246">
        <v>0.92033862571155101</v>
      </c>
      <c r="AT246">
        <v>0.67741935483870896</v>
      </c>
      <c r="AU246">
        <v>6</v>
      </c>
      <c r="AV246">
        <v>0.82472779734517698</v>
      </c>
      <c r="AW246">
        <v>9.5610828366374301E-2</v>
      </c>
      <c r="AX246">
        <v>9829.9099728379006</v>
      </c>
      <c r="AY246">
        <v>23</v>
      </c>
      <c r="AZ246">
        <v>1</v>
      </c>
      <c r="BA246">
        <v>2014</v>
      </c>
      <c r="BB246">
        <v>16.516372888767599</v>
      </c>
      <c r="BC246">
        <v>16.145716092830099</v>
      </c>
      <c r="BD246">
        <v>-0.37065679593745299</v>
      </c>
      <c r="BE246">
        <v>142223</v>
      </c>
      <c r="BF246">
        <v>180831.652331558</v>
      </c>
      <c r="BG246">
        <v>2.2956974705014899E-2</v>
      </c>
      <c r="BH246">
        <v>21.4782615224197</v>
      </c>
      <c r="BI246">
        <v>0.97773276380304197</v>
      </c>
      <c r="BK246">
        <f>AS246-BI246*AV246</f>
        <v>0.11397523702805601</v>
      </c>
      <c r="BL246">
        <f>BK246*AO246</f>
        <v>1003.9752986267082</v>
      </c>
      <c r="BM246">
        <f t="shared" si="3"/>
        <v>-25.393935123351071</v>
      </c>
      <c r="BN246" s="12">
        <f>YEARFRAC(DATE(YEAR(A246),1,1),A246,3)</f>
        <v>6.0273972602739728E-2</v>
      </c>
    </row>
    <row r="247" spans="1:66" x14ac:dyDescent="0.25">
      <c r="A247" s="1">
        <v>41663</v>
      </c>
      <c r="B247">
        <v>5537</v>
      </c>
      <c r="C247">
        <v>16</v>
      </c>
      <c r="D247" s="2">
        <v>41640</v>
      </c>
      <c r="E247">
        <v>4</v>
      </c>
      <c r="F247">
        <v>3</v>
      </c>
      <c r="G247" s="1">
        <v>41662</v>
      </c>
      <c r="H247" s="1">
        <v>41666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s="1">
        <v>41659</v>
      </c>
      <c r="AF247" s="1">
        <v>41645</v>
      </c>
      <c r="AG247" s="1">
        <v>41640</v>
      </c>
      <c r="AH247" s="1">
        <v>41642</v>
      </c>
      <c r="AI247" s="1">
        <v>41640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8808.7142857142808</v>
      </c>
      <c r="AP247">
        <v>21</v>
      </c>
      <c r="AQ247">
        <v>31</v>
      </c>
      <c r="AR247">
        <v>184983</v>
      </c>
      <c r="AS247">
        <v>0.62858208592140896</v>
      </c>
      <c r="AT247">
        <v>0.67741935483870896</v>
      </c>
      <c r="AU247">
        <v>5</v>
      </c>
      <c r="AV247">
        <v>0.81935963698752701</v>
      </c>
      <c r="AW247">
        <v>-0.19077755106611799</v>
      </c>
      <c r="AX247">
        <v>6757.7163312040002</v>
      </c>
      <c r="AY247">
        <v>24</v>
      </c>
      <c r="AZ247">
        <v>1</v>
      </c>
      <c r="BA247">
        <v>2014</v>
      </c>
      <c r="BB247">
        <v>17.335732525755098</v>
      </c>
      <c r="BC247">
        <v>16.774298178751501</v>
      </c>
      <c r="BD247">
        <v>-0.56143434700357198</v>
      </c>
      <c r="BE247">
        <v>147760</v>
      </c>
      <c r="BF247">
        <v>178992.14788818601</v>
      </c>
      <c r="BG247">
        <v>3.3469915761647297E-2</v>
      </c>
      <c r="BH247">
        <v>21.4782615224197</v>
      </c>
      <c r="BI247">
        <v>0.97773276380304197</v>
      </c>
      <c r="BK247">
        <f>AS247-BI247*AV247</f>
        <v>-0.17253267649906301</v>
      </c>
      <c r="BL247">
        <f>BK247*AO247</f>
        <v>-1519.7910522298168</v>
      </c>
      <c r="BM247">
        <f t="shared" si="3"/>
        <v>-1545.1849873531678</v>
      </c>
      <c r="BN247" s="12">
        <f>YEARFRAC(DATE(YEAR(A247),1,1),A247,3)</f>
        <v>6.3013698630136991E-2</v>
      </c>
    </row>
    <row r="248" spans="1:66" x14ac:dyDescent="0.25">
      <c r="A248" s="1">
        <v>41666</v>
      </c>
      <c r="B248">
        <v>13738</v>
      </c>
      <c r="C248">
        <v>17</v>
      </c>
      <c r="D248" s="2">
        <v>41640</v>
      </c>
      <c r="E248">
        <v>0</v>
      </c>
      <c r="F248">
        <v>4</v>
      </c>
      <c r="G248" s="1">
        <v>41663</v>
      </c>
      <c r="H248" s="1">
        <v>41667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s="1">
        <v>41659</v>
      </c>
      <c r="AF248" s="1">
        <v>41645</v>
      </c>
      <c r="AG248" s="1">
        <v>41640</v>
      </c>
      <c r="AH248" s="1">
        <v>41642</v>
      </c>
      <c r="AI248" s="1">
        <v>41640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8808.7142857142808</v>
      </c>
      <c r="AP248">
        <v>21</v>
      </c>
      <c r="AQ248">
        <v>31</v>
      </c>
      <c r="AR248">
        <v>184983</v>
      </c>
      <c r="AS248">
        <v>1.5595919625046599</v>
      </c>
      <c r="AT248">
        <v>0.67741935483870896</v>
      </c>
      <c r="AU248">
        <v>4</v>
      </c>
      <c r="AV248">
        <v>1.64714304452937</v>
      </c>
      <c r="AW248">
        <v>-8.7551082024714302E-2</v>
      </c>
      <c r="AX248">
        <v>8340.5020867056701</v>
      </c>
      <c r="AY248">
        <v>27</v>
      </c>
      <c r="AZ248">
        <v>1</v>
      </c>
      <c r="BA248">
        <v>2014</v>
      </c>
      <c r="BB248">
        <v>18.982875570284499</v>
      </c>
      <c r="BC248">
        <v>18.333890141256202</v>
      </c>
      <c r="BD248">
        <v>-0.64898542902828604</v>
      </c>
      <c r="BE248">
        <v>161498</v>
      </c>
      <c r="BF248">
        <v>178658.81211953601</v>
      </c>
      <c r="BG248">
        <v>3.5398130131034801E-2</v>
      </c>
      <c r="BH248">
        <v>21.4782615224197</v>
      </c>
      <c r="BI248">
        <v>0.97773276380304197</v>
      </c>
      <c r="BK248">
        <f>AS248-BI248*AV248</f>
        <v>-5.087375880199807E-2</v>
      </c>
      <c r="BL248">
        <f>BK248*AO248</f>
        <v>-448.13240592714305</v>
      </c>
      <c r="BM248">
        <f t="shared" si="3"/>
        <v>-1993.3173932803109</v>
      </c>
      <c r="BN248" s="12">
        <f>YEARFRAC(DATE(YEAR(A248),1,1),A248,3)</f>
        <v>7.1232876712328766E-2</v>
      </c>
    </row>
    <row r="249" spans="1:66" x14ac:dyDescent="0.25">
      <c r="A249" s="1">
        <v>41667</v>
      </c>
      <c r="B249">
        <v>3107</v>
      </c>
      <c r="C249">
        <v>18</v>
      </c>
      <c r="D249" s="2">
        <v>41640</v>
      </c>
      <c r="E249">
        <v>1</v>
      </c>
      <c r="F249">
        <v>0</v>
      </c>
      <c r="G249" s="1">
        <v>41666</v>
      </c>
      <c r="H249" s="1">
        <v>41668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s="1">
        <v>41659</v>
      </c>
      <c r="AF249" s="1">
        <v>41645</v>
      </c>
      <c r="AG249" s="1">
        <v>41640</v>
      </c>
      <c r="AH249" s="1">
        <v>41642</v>
      </c>
      <c r="AI249" s="1">
        <v>41640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8808.7142857142808</v>
      </c>
      <c r="AP249">
        <v>21</v>
      </c>
      <c r="AQ249">
        <v>31</v>
      </c>
      <c r="AR249">
        <v>184983</v>
      </c>
      <c r="AS249">
        <v>0.35271889849337501</v>
      </c>
      <c r="AT249">
        <v>0.67741935483870896</v>
      </c>
      <c r="AU249">
        <v>3</v>
      </c>
      <c r="AV249">
        <v>0.25675247061369</v>
      </c>
      <c r="AW249">
        <v>9.5966427879684305E-2</v>
      </c>
      <c r="AX249">
        <v>12101.149377739701</v>
      </c>
      <c r="AY249">
        <v>28</v>
      </c>
      <c r="AZ249">
        <v>1</v>
      </c>
      <c r="BA249">
        <v>2014</v>
      </c>
      <c r="BB249">
        <v>19.2396280408982</v>
      </c>
      <c r="BC249">
        <v>18.686609039749499</v>
      </c>
      <c r="BD249">
        <v>-0.55301900114860203</v>
      </c>
      <c r="BE249">
        <v>164605</v>
      </c>
      <c r="BF249">
        <v>179665.89544517099</v>
      </c>
      <c r="BG249">
        <v>2.9594400994435999E-2</v>
      </c>
      <c r="BH249">
        <v>21.4782615224197</v>
      </c>
      <c r="BI249">
        <v>0.97773276380304197</v>
      </c>
      <c r="BK249">
        <f>AS249-BI249*AV249</f>
        <v>0.1016835957869926</v>
      </c>
      <c r="BL249">
        <f>BK249*AO249</f>
        <v>895.70174283167819</v>
      </c>
      <c r="BM249">
        <f t="shared" si="3"/>
        <v>-1097.6156504486326</v>
      </c>
      <c r="BN249" s="12">
        <f>YEARFRAC(DATE(YEAR(A249),1,1),A249,3)</f>
        <v>7.3972602739726029E-2</v>
      </c>
    </row>
    <row r="250" spans="1:66" x14ac:dyDescent="0.25">
      <c r="A250" s="1">
        <v>41668</v>
      </c>
      <c r="B250">
        <v>7902</v>
      </c>
      <c r="C250">
        <v>19</v>
      </c>
      <c r="D250" s="2">
        <v>41640</v>
      </c>
      <c r="E250">
        <v>2</v>
      </c>
      <c r="F250">
        <v>1</v>
      </c>
      <c r="G250" s="1">
        <v>41667</v>
      </c>
      <c r="H250" s="1">
        <v>41669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s="1">
        <v>41659</v>
      </c>
      <c r="AF250" s="1">
        <v>41645</v>
      </c>
      <c r="AG250" s="1">
        <v>41640</v>
      </c>
      <c r="AH250" s="1">
        <v>41642</v>
      </c>
      <c r="AI250" s="1">
        <v>41640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8808.7142857142808</v>
      </c>
      <c r="AP250">
        <v>21</v>
      </c>
      <c r="AQ250">
        <v>31</v>
      </c>
      <c r="AR250">
        <v>184983</v>
      </c>
      <c r="AS250">
        <v>0.89706621689560595</v>
      </c>
      <c r="AT250">
        <v>0.67741935483870896</v>
      </c>
      <c r="AU250">
        <v>2</v>
      </c>
      <c r="AV250">
        <v>0.90599327635193505</v>
      </c>
      <c r="AW250">
        <v>-8.9270594563288699E-3</v>
      </c>
      <c r="AX250">
        <v>8721.9190321346796</v>
      </c>
      <c r="AY250">
        <v>29</v>
      </c>
      <c r="AZ250">
        <v>1</v>
      </c>
      <c r="BA250">
        <v>2014</v>
      </c>
      <c r="BB250">
        <v>20.1456213172501</v>
      </c>
      <c r="BC250">
        <v>19.583675256645201</v>
      </c>
      <c r="BD250">
        <v>-0.56194606060493102</v>
      </c>
      <c r="BE250">
        <v>172507</v>
      </c>
      <c r="BF250">
        <v>179823.04655443999</v>
      </c>
      <c r="BG250">
        <v>2.8694616982797901E-2</v>
      </c>
      <c r="BH250">
        <v>21.4782615224197</v>
      </c>
      <c r="BI250">
        <v>0.97773276380304197</v>
      </c>
      <c r="BK250">
        <f>AS250-BI250*AV250</f>
        <v>1.1246906821055336E-2</v>
      </c>
      <c r="BL250">
        <f>BK250*AO250</f>
        <v>99.070788784727526</v>
      </c>
      <c r="BM250">
        <f t="shared" si="3"/>
        <v>-998.54486166390507</v>
      </c>
      <c r="BN250" s="12">
        <f>YEARFRAC(DATE(YEAR(A250),1,1),A250,3)</f>
        <v>7.6712328767123292E-2</v>
      </c>
    </row>
    <row r="251" spans="1:66" x14ac:dyDescent="0.25">
      <c r="A251" s="1">
        <v>41669</v>
      </c>
      <c r="B251">
        <v>2315</v>
      </c>
      <c r="C251">
        <v>20</v>
      </c>
      <c r="D251" s="2">
        <v>41640</v>
      </c>
      <c r="E251">
        <v>3</v>
      </c>
      <c r="F251">
        <v>2</v>
      </c>
      <c r="G251" s="1">
        <v>41668</v>
      </c>
      <c r="H251" s="1">
        <v>41670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s="1">
        <v>41659</v>
      </c>
      <c r="AF251" s="1">
        <v>41645</v>
      </c>
      <c r="AG251" s="1">
        <v>41640</v>
      </c>
      <c r="AH251" s="1">
        <v>41642</v>
      </c>
      <c r="AI251" s="1">
        <v>41640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8808.7142857142808</v>
      </c>
      <c r="AP251">
        <v>21</v>
      </c>
      <c r="AQ251">
        <v>31</v>
      </c>
      <c r="AR251">
        <v>184983</v>
      </c>
      <c r="AS251">
        <v>0.262807933702015</v>
      </c>
      <c r="AT251">
        <v>0.67741935483870896</v>
      </c>
      <c r="AU251">
        <v>1</v>
      </c>
      <c r="AV251">
        <v>0.30231064714272998</v>
      </c>
      <c r="AW251">
        <v>-3.9502713440714897E-2</v>
      </c>
      <c r="AX251">
        <v>7657.6859660090304</v>
      </c>
      <c r="AY251">
        <v>30</v>
      </c>
      <c r="AZ251">
        <v>1</v>
      </c>
      <c r="BA251">
        <v>2014</v>
      </c>
      <c r="BB251">
        <v>20.447931964392801</v>
      </c>
      <c r="BC251">
        <v>19.8464831903472</v>
      </c>
      <c r="BD251">
        <v>-0.60144877404564601</v>
      </c>
      <c r="BE251">
        <v>174822</v>
      </c>
      <c r="BF251">
        <v>179541.97062045001</v>
      </c>
      <c r="BG251">
        <v>3.0305055473917701E-2</v>
      </c>
      <c r="BH251">
        <v>21.4782615224197</v>
      </c>
      <c r="BI251">
        <v>0.97773276380304197</v>
      </c>
      <c r="BK251">
        <f>AS251-BI251*AV251</f>
        <v>-3.2771090855932605E-2</v>
      </c>
      <c r="BL251">
        <f>BK251*AO251</f>
        <v>-288.67117618109415</v>
      </c>
      <c r="BM251">
        <f t="shared" si="3"/>
        <v>-1287.2160378449992</v>
      </c>
      <c r="BN251" s="12">
        <f>YEARFRAC(DATE(YEAR(A251),1,1),A251,3)</f>
        <v>7.9452054794520555E-2</v>
      </c>
    </row>
    <row r="252" spans="1:66" x14ac:dyDescent="0.25">
      <c r="A252" s="1">
        <v>41670</v>
      </c>
      <c r="B252">
        <v>10161</v>
      </c>
      <c r="C252">
        <v>21</v>
      </c>
      <c r="D252" s="2">
        <v>41640</v>
      </c>
      <c r="E252">
        <v>4</v>
      </c>
      <c r="F252">
        <v>3</v>
      </c>
      <c r="G252" s="1">
        <v>41669</v>
      </c>
      <c r="H252" s="1">
        <v>41673</v>
      </c>
      <c r="I252">
        <v>0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s="1">
        <v>41659</v>
      </c>
      <c r="AF252" s="1">
        <v>41645</v>
      </c>
      <c r="AG252" s="1">
        <v>41640</v>
      </c>
      <c r="AH252" s="1">
        <v>41642</v>
      </c>
      <c r="AI252" s="1">
        <v>41640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8808.7142857142808</v>
      </c>
      <c r="AP252">
        <v>21</v>
      </c>
      <c r="AQ252">
        <v>31</v>
      </c>
      <c r="AR252">
        <v>184983</v>
      </c>
      <c r="AS252">
        <v>1.1535168096527699</v>
      </c>
      <c r="AT252">
        <v>0.67741935483870896</v>
      </c>
      <c r="AU252">
        <v>0</v>
      </c>
      <c r="AV252">
        <v>1.0303295580268801</v>
      </c>
      <c r="AW252">
        <v>0.123187251625895</v>
      </c>
      <c r="AX252">
        <v>9861.8931397626402</v>
      </c>
      <c r="AY252">
        <v>31</v>
      </c>
      <c r="AZ252">
        <v>1</v>
      </c>
      <c r="BA252">
        <v>2014</v>
      </c>
      <c r="BB252">
        <v>21.4782615224197</v>
      </c>
      <c r="BC252">
        <v>21</v>
      </c>
      <c r="BD252">
        <v>-0.47826152241974901</v>
      </c>
      <c r="BE252">
        <v>184983</v>
      </c>
      <c r="BF252">
        <v>180863.939846578</v>
      </c>
      <c r="BG252">
        <v>2.27743582104642E-2</v>
      </c>
      <c r="BH252">
        <v>21.4782615224197</v>
      </c>
      <c r="BI252">
        <v>0.97773276380304197</v>
      </c>
      <c r="BK252">
        <f>AS252-BI252*AV252</f>
        <v>0.14612984325518186</v>
      </c>
      <c r="BL252">
        <f>BK252*AO252</f>
        <v>1287.2160378511091</v>
      </c>
      <c r="BM252">
        <f t="shared" si="3"/>
        <v>6.1099854065105319E-9</v>
      </c>
      <c r="BN252" s="12">
        <f>YEARFRAC(DATE(YEAR(A252),1,1),A252,3)</f>
        <v>8.2191780821917804E-2</v>
      </c>
    </row>
    <row r="253" spans="1:66" x14ac:dyDescent="0.25">
      <c r="A253" s="1">
        <v>41673</v>
      </c>
      <c r="B253">
        <v>32241</v>
      </c>
      <c r="C253">
        <v>1</v>
      </c>
      <c r="D253" s="2">
        <v>41671</v>
      </c>
      <c r="E253">
        <v>0</v>
      </c>
      <c r="F253">
        <v>4</v>
      </c>
      <c r="G253" s="1">
        <v>41670</v>
      </c>
      <c r="H253" s="1">
        <v>41674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s="1">
        <v>41687</v>
      </c>
      <c r="AF253" s="1">
        <v>41673</v>
      </c>
      <c r="AG253" s="1">
        <v>41675</v>
      </c>
      <c r="AH253" s="1">
        <v>41677</v>
      </c>
      <c r="AI253" s="1">
        <v>41675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9320.9473684210498</v>
      </c>
      <c r="AP253">
        <v>19</v>
      </c>
      <c r="AQ253">
        <v>28</v>
      </c>
      <c r="AR253">
        <v>177098</v>
      </c>
      <c r="AS253">
        <v>3.4589831618651798</v>
      </c>
      <c r="AT253">
        <v>0.67857142857142805</v>
      </c>
      <c r="AU253">
        <v>18</v>
      </c>
      <c r="AV253">
        <v>3.3034629205039301</v>
      </c>
      <c r="AW253">
        <v>0.15552024136124701</v>
      </c>
      <c r="AX253">
        <v>9759.7584037909292</v>
      </c>
      <c r="AY253">
        <v>3</v>
      </c>
      <c r="AZ253">
        <v>2</v>
      </c>
      <c r="BA253">
        <v>2014</v>
      </c>
      <c r="BB253">
        <v>3.3034629205039301</v>
      </c>
      <c r="BC253">
        <v>3.4589831618651798</v>
      </c>
      <c r="BD253">
        <v>0.15552024136124701</v>
      </c>
      <c r="BE253">
        <v>32241</v>
      </c>
      <c r="BF253">
        <v>185435.40967202699</v>
      </c>
      <c r="BG253">
        <v>-4.4961260024575303E-2</v>
      </c>
      <c r="BH253">
        <v>19.2108659308631</v>
      </c>
      <c r="BI253">
        <v>0.98902361134463901</v>
      </c>
      <c r="BK253">
        <f>AS253-BI253*AV253</f>
        <v>0.19178033428527463</v>
      </c>
      <c r="BL253">
        <f>BK253*AO253</f>
        <v>1787.5744021712399</v>
      </c>
      <c r="BM253">
        <f t="shared" si="3"/>
        <v>1787.5744021773498</v>
      </c>
      <c r="BN253" s="12">
        <f>YEARFRAC(DATE(YEAR(A253),1,1),A253,3)</f>
        <v>9.0410958904109592E-2</v>
      </c>
    </row>
    <row r="254" spans="1:66" x14ac:dyDescent="0.25">
      <c r="A254" s="1">
        <v>41674</v>
      </c>
      <c r="B254">
        <v>3901</v>
      </c>
      <c r="C254">
        <v>2</v>
      </c>
      <c r="D254" s="2">
        <v>41671</v>
      </c>
      <c r="E254">
        <v>1</v>
      </c>
      <c r="F254">
        <v>0</v>
      </c>
      <c r="G254" s="1">
        <v>41673</v>
      </c>
      <c r="H254" s="1">
        <v>41675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s="1">
        <v>41687</v>
      </c>
      <c r="AF254" s="1">
        <v>41673</v>
      </c>
      <c r="AG254" s="1">
        <v>41675</v>
      </c>
      <c r="AH254" s="1">
        <v>41677</v>
      </c>
      <c r="AI254" s="1">
        <v>41675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9320.9473684210498</v>
      </c>
      <c r="AP254">
        <v>19</v>
      </c>
      <c r="AQ254">
        <v>28</v>
      </c>
      <c r="AR254">
        <v>177098</v>
      </c>
      <c r="AS254">
        <v>0.41851968966335001</v>
      </c>
      <c r="AT254">
        <v>0.67857142857142805</v>
      </c>
      <c r="AU254">
        <v>17</v>
      </c>
      <c r="AV254">
        <v>0.55925559469981401</v>
      </c>
      <c r="AW254">
        <v>-0.14073590503646399</v>
      </c>
      <c r="AX254">
        <v>6975.3437193487498</v>
      </c>
      <c r="AY254">
        <v>4</v>
      </c>
      <c r="AZ254">
        <v>2</v>
      </c>
      <c r="BA254">
        <v>2014</v>
      </c>
      <c r="BB254">
        <v>3.8627185152037402</v>
      </c>
      <c r="BC254">
        <v>3.8775028515285301</v>
      </c>
      <c r="BD254">
        <v>1.47843363247837E-2</v>
      </c>
      <c r="BE254">
        <v>36142</v>
      </c>
      <c r="BF254">
        <v>177775.832563812</v>
      </c>
      <c r="BG254">
        <v>-3.8128498909950599E-3</v>
      </c>
      <c r="BH254">
        <v>19.2108659308631</v>
      </c>
      <c r="BI254">
        <v>0.98902361134463901</v>
      </c>
      <c r="BK254">
        <f>AS254-BI254*AV254</f>
        <v>-0.13459729827135375</v>
      </c>
      <c r="BL254">
        <f>BK254*AO254</f>
        <v>-1254.5743331189578</v>
      </c>
      <c r="BM254">
        <f t="shared" si="3"/>
        <v>533.000069058392</v>
      </c>
      <c r="BN254" s="12">
        <f>YEARFRAC(DATE(YEAR(A254),1,1),A254,3)</f>
        <v>9.3150684931506855E-2</v>
      </c>
    </row>
    <row r="255" spans="1:66" x14ac:dyDescent="0.25">
      <c r="A255" s="1">
        <v>41675</v>
      </c>
      <c r="B255">
        <v>9407</v>
      </c>
      <c r="C255">
        <v>3</v>
      </c>
      <c r="D255" s="2">
        <v>41671</v>
      </c>
      <c r="E255">
        <v>2</v>
      </c>
      <c r="F255">
        <v>1</v>
      </c>
      <c r="G255" s="1">
        <v>41674</v>
      </c>
      <c r="H255" s="1">
        <v>41676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s="1">
        <v>41687</v>
      </c>
      <c r="AF255" s="1">
        <v>41673</v>
      </c>
      <c r="AG255" s="1">
        <v>41675</v>
      </c>
      <c r="AH255" s="1">
        <v>41677</v>
      </c>
      <c r="AI255" s="1">
        <v>41675</v>
      </c>
      <c r="AJ255">
        <v>0</v>
      </c>
      <c r="AK255">
        <v>0</v>
      </c>
      <c r="AL255">
        <v>1</v>
      </c>
      <c r="AM255">
        <v>0</v>
      </c>
      <c r="AN255">
        <v>1</v>
      </c>
      <c r="AO255">
        <v>9320.9473684210498</v>
      </c>
      <c r="AP255">
        <v>19</v>
      </c>
      <c r="AQ255">
        <v>28</v>
      </c>
      <c r="AR255">
        <v>177098</v>
      </c>
      <c r="AS255">
        <v>1.0092321765350201</v>
      </c>
      <c r="AT255">
        <v>0.67857142857142805</v>
      </c>
      <c r="AU255">
        <v>16</v>
      </c>
      <c r="AV255">
        <v>1.10216287478765</v>
      </c>
      <c r="AW255">
        <v>-9.2930698252624497E-2</v>
      </c>
      <c r="AX255">
        <v>8535.0361685993194</v>
      </c>
      <c r="AY255">
        <v>5</v>
      </c>
      <c r="AZ255">
        <v>2</v>
      </c>
      <c r="BA255">
        <v>2014</v>
      </c>
      <c r="BB255">
        <v>4.9648813899913904</v>
      </c>
      <c r="BC255">
        <v>4.8867350280635504</v>
      </c>
      <c r="BD255">
        <v>-7.8146361927840802E-2</v>
      </c>
      <c r="BE255">
        <v>45549</v>
      </c>
      <c r="BF255">
        <v>174310.50855406199</v>
      </c>
      <c r="BG255">
        <v>1.5991528388394401E-2</v>
      </c>
      <c r="BH255">
        <v>19.2108659308631</v>
      </c>
      <c r="BI255">
        <v>0.98902361134463901</v>
      </c>
      <c r="BK255">
        <f>AS255-BI255*AV255</f>
        <v>-8.0832930177450635E-2</v>
      </c>
      <c r="BL255">
        <f>BK255*AO255</f>
        <v>-753.43948781927099</v>
      </c>
      <c r="BM255">
        <f t="shared" si="3"/>
        <v>-220.43941876087899</v>
      </c>
      <c r="BN255" s="12">
        <f>YEARFRAC(DATE(YEAR(A255),1,1),A255,3)</f>
        <v>9.5890410958904104E-2</v>
      </c>
    </row>
    <row r="256" spans="1:66" x14ac:dyDescent="0.25">
      <c r="A256" s="1">
        <v>41676</v>
      </c>
      <c r="B256">
        <v>2624</v>
      </c>
      <c r="C256">
        <v>4</v>
      </c>
      <c r="D256" s="2">
        <v>41671</v>
      </c>
      <c r="E256">
        <v>3</v>
      </c>
      <c r="F256">
        <v>2</v>
      </c>
      <c r="G256" s="1">
        <v>41675</v>
      </c>
      <c r="H256" s="1">
        <v>41677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s="1">
        <v>41687</v>
      </c>
      <c r="AF256" s="1">
        <v>41673</v>
      </c>
      <c r="AG256" s="1">
        <v>41675</v>
      </c>
      <c r="AH256" s="1">
        <v>41677</v>
      </c>
      <c r="AI256" s="1">
        <v>41675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9320.9473684210498</v>
      </c>
      <c r="AP256">
        <v>19</v>
      </c>
      <c r="AQ256">
        <v>28</v>
      </c>
      <c r="AR256">
        <v>177098</v>
      </c>
      <c r="AS256">
        <v>0.281516448520028</v>
      </c>
      <c r="AT256">
        <v>0.67857142857142805</v>
      </c>
      <c r="AU256">
        <v>15</v>
      </c>
      <c r="AV256">
        <v>0.30338938265547899</v>
      </c>
      <c r="AW256">
        <v>-2.1872934135450901E-2</v>
      </c>
      <c r="AX256">
        <v>8648.9513147522994</v>
      </c>
      <c r="AY256">
        <v>6</v>
      </c>
      <c r="AZ256">
        <v>2</v>
      </c>
      <c r="BA256">
        <v>2014</v>
      </c>
      <c r="BB256">
        <v>5.2682707726468703</v>
      </c>
      <c r="BC256">
        <v>5.1682514765835803</v>
      </c>
      <c r="BD256">
        <v>-0.100019296063291</v>
      </c>
      <c r="BE256">
        <v>48173</v>
      </c>
      <c r="BF256">
        <v>173735.75495629699</v>
      </c>
      <c r="BG256">
        <v>1.93526372539067E-2</v>
      </c>
      <c r="BH256">
        <v>19.2108659308631</v>
      </c>
      <c r="BI256">
        <v>0.98902361134463901</v>
      </c>
      <c r="BK256">
        <f>AS256-BI256*AV256</f>
        <v>-1.8542814357514426E-2</v>
      </c>
      <c r="BL256">
        <f>BK256*AO256</f>
        <v>-172.83659668879415</v>
      </c>
      <c r="BM256">
        <f t="shared" si="3"/>
        <v>-393.27601544967314</v>
      </c>
      <c r="BN256" s="12">
        <f>YEARFRAC(DATE(YEAR(A256),1,1),A256,3)</f>
        <v>9.8630136986301367E-2</v>
      </c>
    </row>
    <row r="257" spans="1:66" x14ac:dyDescent="0.25">
      <c r="A257" s="1">
        <v>41677</v>
      </c>
      <c r="B257">
        <v>5526</v>
      </c>
      <c r="C257">
        <v>5</v>
      </c>
      <c r="D257" s="2">
        <v>41671</v>
      </c>
      <c r="E257">
        <v>4</v>
      </c>
      <c r="F257">
        <v>3</v>
      </c>
      <c r="G257" s="1">
        <v>41676</v>
      </c>
      <c r="H257" s="1">
        <v>41680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s="1">
        <v>41687</v>
      </c>
      <c r="AF257" s="1">
        <v>41673</v>
      </c>
      <c r="AG257" s="1">
        <v>41675</v>
      </c>
      <c r="AH257" s="1">
        <v>41677</v>
      </c>
      <c r="AI257" s="1">
        <v>41675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9320.9473684210498</v>
      </c>
      <c r="AP257">
        <v>19</v>
      </c>
      <c r="AQ257">
        <v>28</v>
      </c>
      <c r="AR257">
        <v>177098</v>
      </c>
      <c r="AS257">
        <v>0.59285819150978503</v>
      </c>
      <c r="AT257">
        <v>0.67857142857142805</v>
      </c>
      <c r="AU257">
        <v>14</v>
      </c>
      <c r="AV257">
        <v>0.82043837250027596</v>
      </c>
      <c r="AW257">
        <v>-0.22758018099048999</v>
      </c>
      <c r="AX257">
        <v>6735.4236286627802</v>
      </c>
      <c r="AY257">
        <v>7</v>
      </c>
      <c r="AZ257">
        <v>2</v>
      </c>
      <c r="BA257">
        <v>2014</v>
      </c>
      <c r="BB257">
        <v>6.08870914514715</v>
      </c>
      <c r="BC257">
        <v>5.7611096680933702</v>
      </c>
      <c r="BD257">
        <v>-0.32759947705378201</v>
      </c>
      <c r="BE257">
        <v>53699</v>
      </c>
      <c r="BF257">
        <v>167569.344450159</v>
      </c>
      <c r="BG257">
        <v>5.6863954329513702E-2</v>
      </c>
      <c r="BH257">
        <v>19.2108659308631</v>
      </c>
      <c r="BI257">
        <v>0.98902361134463901</v>
      </c>
      <c r="BK257">
        <f>AS257-BI257*AV257</f>
        <v>-0.21857473054615606</v>
      </c>
      <c r="BL257">
        <f>BK257*AO257</f>
        <v>-2037.3235594875334</v>
      </c>
      <c r="BM257">
        <f t="shared" si="3"/>
        <v>-2430.5995749372064</v>
      </c>
      <c r="BN257" s="12">
        <f>YEARFRAC(DATE(YEAR(A257),1,1),A257,3)</f>
        <v>0.10136986301369863</v>
      </c>
    </row>
    <row r="258" spans="1:66" x14ac:dyDescent="0.25">
      <c r="A258" s="1">
        <v>41680</v>
      </c>
      <c r="B258">
        <v>13404</v>
      </c>
      <c r="C258">
        <v>6</v>
      </c>
      <c r="D258" s="2">
        <v>41671</v>
      </c>
      <c r="E258">
        <v>0</v>
      </c>
      <c r="F258">
        <v>4</v>
      </c>
      <c r="G258" s="1">
        <v>41677</v>
      </c>
      <c r="H258" s="1">
        <v>41681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s="1">
        <v>41687</v>
      </c>
      <c r="AF258" s="1">
        <v>41673</v>
      </c>
      <c r="AG258" s="1">
        <v>41675</v>
      </c>
      <c r="AH258" s="1">
        <v>41677</v>
      </c>
      <c r="AI258" s="1">
        <v>41675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9320.9473684210498</v>
      </c>
      <c r="AP258">
        <v>19</v>
      </c>
      <c r="AQ258">
        <v>28</v>
      </c>
      <c r="AR258">
        <v>177098</v>
      </c>
      <c r="AS258">
        <v>1.4380512484612999</v>
      </c>
      <c r="AT258">
        <v>0.67857142857142805</v>
      </c>
      <c r="AU258">
        <v>13</v>
      </c>
      <c r="AV258">
        <v>1.6482217800421199</v>
      </c>
      <c r="AW258">
        <v>-0.210170531580821</v>
      </c>
      <c r="AX258">
        <v>8132.4007256216501</v>
      </c>
      <c r="AY258">
        <v>10</v>
      </c>
      <c r="AZ258">
        <v>2</v>
      </c>
      <c r="BA258">
        <v>2014</v>
      </c>
      <c r="BB258">
        <v>7.7369309251892702</v>
      </c>
      <c r="BC258">
        <v>7.1991609165546704</v>
      </c>
      <c r="BD258">
        <v>-0.537770008634604</v>
      </c>
      <c r="BE258">
        <v>67103</v>
      </c>
      <c r="BF258">
        <v>164788.46875174899</v>
      </c>
      <c r="BG258">
        <v>7.4698984349410094E-2</v>
      </c>
      <c r="BH258">
        <v>19.2108659308631</v>
      </c>
      <c r="BI258">
        <v>0.98902361134463901</v>
      </c>
      <c r="BK258">
        <f>AS258-BI258*AV258</f>
        <v>-0.19207900873284678</v>
      </c>
      <c r="BL258">
        <f>BK258*AO258</f>
        <v>-1790.3583309773521</v>
      </c>
      <c r="BM258">
        <f t="shared" si="3"/>
        <v>-4220.9579059145581</v>
      </c>
      <c r="BN258" s="12">
        <f>YEARFRAC(DATE(YEAR(A258),1,1),A258,3)</f>
        <v>0.1095890410958904</v>
      </c>
    </row>
    <row r="259" spans="1:66" x14ac:dyDescent="0.25">
      <c r="A259" s="1">
        <v>41681</v>
      </c>
      <c r="B259">
        <v>3618</v>
      </c>
      <c r="C259">
        <v>7</v>
      </c>
      <c r="D259" s="2">
        <v>41671</v>
      </c>
      <c r="E259">
        <v>1</v>
      </c>
      <c r="F259">
        <v>0</v>
      </c>
      <c r="G259" s="1">
        <v>41680</v>
      </c>
      <c r="H259" s="1">
        <v>41682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s="1">
        <v>41687</v>
      </c>
      <c r="AF259" s="1">
        <v>41673</v>
      </c>
      <c r="AG259" s="1">
        <v>41675</v>
      </c>
      <c r="AH259" s="1">
        <v>41677</v>
      </c>
      <c r="AI259" s="1">
        <v>41675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9320.9473684210498</v>
      </c>
      <c r="AP259">
        <v>19</v>
      </c>
      <c r="AQ259">
        <v>28</v>
      </c>
      <c r="AR259">
        <v>177098</v>
      </c>
      <c r="AS259">
        <v>0.388157969034094</v>
      </c>
      <c r="AT259">
        <v>0.67857142857142805</v>
      </c>
      <c r="AU259">
        <v>12</v>
      </c>
      <c r="AV259">
        <v>0.25783120612643901</v>
      </c>
      <c r="AW259">
        <v>0.13032676290765399</v>
      </c>
      <c r="AX259">
        <v>14032.436392613101</v>
      </c>
      <c r="AY259">
        <v>11</v>
      </c>
      <c r="AZ259">
        <v>2</v>
      </c>
      <c r="BA259">
        <v>2014</v>
      </c>
      <c r="BB259">
        <v>7.99476213131571</v>
      </c>
      <c r="BC259">
        <v>7.5873188855887603</v>
      </c>
      <c r="BD259">
        <v>-0.40744324572694901</v>
      </c>
      <c r="BE259">
        <v>70721</v>
      </c>
      <c r="BF259">
        <v>168072.41765664099</v>
      </c>
      <c r="BG259">
        <v>5.37005563982344E-2</v>
      </c>
      <c r="BH259">
        <v>19.2108659308631</v>
      </c>
      <c r="BI259">
        <v>0.98902361134463901</v>
      </c>
      <c r="BK259">
        <f>AS259-BI259*AV259</f>
        <v>0.13315681843357929</v>
      </c>
      <c r="BL259">
        <f>BK259*AO259</f>
        <v>1241.1476963657904</v>
      </c>
      <c r="BM259">
        <f t="shared" si="3"/>
        <v>-2979.8102095487675</v>
      </c>
      <c r="BN259" s="12">
        <f>YEARFRAC(DATE(YEAR(A259),1,1),A259,3)</f>
        <v>0.11232876712328767</v>
      </c>
    </row>
    <row r="260" spans="1:66" x14ac:dyDescent="0.25">
      <c r="A260" s="1">
        <v>41682</v>
      </c>
      <c r="B260">
        <v>6955</v>
      </c>
      <c r="C260">
        <v>8</v>
      </c>
      <c r="D260" s="2">
        <v>41671</v>
      </c>
      <c r="E260">
        <v>2</v>
      </c>
      <c r="F260">
        <v>1</v>
      </c>
      <c r="G260" s="1">
        <v>41681</v>
      </c>
      <c r="H260" s="1">
        <v>41683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s="1">
        <v>41687</v>
      </c>
      <c r="AF260" s="1">
        <v>41673</v>
      </c>
      <c r="AG260" s="1">
        <v>41675</v>
      </c>
      <c r="AH260" s="1">
        <v>41677</v>
      </c>
      <c r="AI260" s="1">
        <v>41675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9320.9473684210498</v>
      </c>
      <c r="AP260">
        <v>19</v>
      </c>
      <c r="AQ260">
        <v>28</v>
      </c>
      <c r="AR260">
        <v>177098</v>
      </c>
      <c r="AS260">
        <v>0.74616878790274299</v>
      </c>
      <c r="AT260">
        <v>0.67857142857142805</v>
      </c>
      <c r="AU260">
        <v>11</v>
      </c>
      <c r="AV260">
        <v>0.907072011864684</v>
      </c>
      <c r="AW260">
        <v>-0.16090322396194101</v>
      </c>
      <c r="AX260">
        <v>7667.5279459923804</v>
      </c>
      <c r="AY260">
        <v>12</v>
      </c>
      <c r="AZ260">
        <v>2</v>
      </c>
      <c r="BA260">
        <v>2014</v>
      </c>
      <c r="BB260">
        <v>8.9018341431804</v>
      </c>
      <c r="BC260">
        <v>8.3334876734915095</v>
      </c>
      <c r="BD260">
        <v>-0.56834646968889002</v>
      </c>
      <c r="BE260">
        <v>77676</v>
      </c>
      <c r="BF260">
        <v>165791.00174884999</v>
      </c>
      <c r="BG260">
        <v>6.8200313237010798E-2</v>
      </c>
      <c r="BH260">
        <v>19.2108659308631</v>
      </c>
      <c r="BI260">
        <v>0.98902361134463901</v>
      </c>
      <c r="BK260">
        <f>AS260-BI260*AV260</f>
        <v>-0.15094684902131406</v>
      </c>
      <c r="BL260">
        <f>BK260*AO260</f>
        <v>-1406.9676351566668</v>
      </c>
      <c r="BM260">
        <f t="shared" ref="BM260:BM323" si="4">BM259+BL260</f>
        <v>-4386.7778447054343</v>
      </c>
      <c r="BN260" s="12">
        <f>YEARFRAC(DATE(YEAR(A260),1,1),A260,3)</f>
        <v>0.11506849315068493</v>
      </c>
    </row>
    <row r="261" spans="1:66" x14ac:dyDescent="0.25">
      <c r="A261" s="1">
        <v>41683</v>
      </c>
      <c r="B261">
        <v>2399</v>
      </c>
      <c r="C261">
        <v>9</v>
      </c>
      <c r="D261" s="2">
        <v>41671</v>
      </c>
      <c r="E261">
        <v>3</v>
      </c>
      <c r="F261">
        <v>2</v>
      </c>
      <c r="G261" s="1">
        <v>41682</v>
      </c>
      <c r="H261" s="1">
        <v>41684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s="1">
        <v>41687</v>
      </c>
      <c r="AF261" s="1">
        <v>41673</v>
      </c>
      <c r="AG261" s="1">
        <v>41675</v>
      </c>
      <c r="AH261" s="1">
        <v>41677</v>
      </c>
      <c r="AI261" s="1">
        <v>41675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9320.9473684210498</v>
      </c>
      <c r="AP261">
        <v>19</v>
      </c>
      <c r="AQ261">
        <v>28</v>
      </c>
      <c r="AR261">
        <v>177098</v>
      </c>
      <c r="AS261">
        <v>0.25737727134129101</v>
      </c>
      <c r="AT261">
        <v>0.67857142857142805</v>
      </c>
      <c r="AU261">
        <v>10</v>
      </c>
      <c r="AV261">
        <v>0.30338938265547899</v>
      </c>
      <c r="AW261">
        <v>-4.6012111314188198E-2</v>
      </c>
      <c r="AX261">
        <v>7907.3301082663002</v>
      </c>
      <c r="AY261">
        <v>13</v>
      </c>
      <c r="AZ261">
        <v>2</v>
      </c>
      <c r="BA261">
        <v>2014</v>
      </c>
      <c r="BB261">
        <v>9.2052235258358799</v>
      </c>
      <c r="BC261">
        <v>8.5908649448328003</v>
      </c>
      <c r="BD261">
        <v>-0.61435858100307705</v>
      </c>
      <c r="BE261">
        <v>80075</v>
      </c>
      <c r="BF261">
        <v>165278.44171625801</v>
      </c>
      <c r="BG261">
        <v>7.1513006542210697E-2</v>
      </c>
      <c r="BH261">
        <v>19.2108659308631</v>
      </c>
      <c r="BI261">
        <v>0.98902361134463901</v>
      </c>
      <c r="BK261">
        <f>AS261-BI261*AV261</f>
        <v>-4.2681991536251407E-2</v>
      </c>
      <c r="BL261">
        <f>BK261*AO261</f>
        <v>-397.83659668879204</v>
      </c>
      <c r="BM261">
        <f t="shared" si="4"/>
        <v>-4784.6144413942266</v>
      </c>
      <c r="BN261" s="12">
        <f>YEARFRAC(DATE(YEAR(A261),1,1),A261,3)</f>
        <v>0.11780821917808219</v>
      </c>
    </row>
    <row r="262" spans="1:66" x14ac:dyDescent="0.25">
      <c r="A262" s="1">
        <v>41684</v>
      </c>
      <c r="B262">
        <v>9162</v>
      </c>
      <c r="C262">
        <v>10</v>
      </c>
      <c r="D262" s="2">
        <v>41671</v>
      </c>
      <c r="E262">
        <v>4</v>
      </c>
      <c r="F262">
        <v>3</v>
      </c>
      <c r="G262" s="1">
        <v>41683</v>
      </c>
      <c r="H262" s="1">
        <v>41688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s="1">
        <v>41687</v>
      </c>
      <c r="AF262" s="1">
        <v>41673</v>
      </c>
      <c r="AG262" s="1">
        <v>41675</v>
      </c>
      <c r="AH262" s="1">
        <v>41677</v>
      </c>
      <c r="AI262" s="1">
        <v>41675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9320.9473684210498</v>
      </c>
      <c r="AP262">
        <v>19</v>
      </c>
      <c r="AQ262">
        <v>28</v>
      </c>
      <c r="AR262">
        <v>177098</v>
      </c>
      <c r="AS262">
        <v>0.98294729471817799</v>
      </c>
      <c r="AT262">
        <v>0.67857142857142805</v>
      </c>
      <c r="AU262">
        <v>9</v>
      </c>
      <c r="AV262">
        <v>0.82043837250027596</v>
      </c>
      <c r="AW262">
        <v>0.162508922217902</v>
      </c>
      <c r="AX262">
        <v>11167.200739379001</v>
      </c>
      <c r="AY262">
        <v>14</v>
      </c>
      <c r="AZ262">
        <v>2</v>
      </c>
      <c r="BA262">
        <v>2014</v>
      </c>
      <c r="BB262">
        <v>10.0256618983361</v>
      </c>
      <c r="BC262">
        <v>9.5738122395509802</v>
      </c>
      <c r="BD262">
        <v>-0.45184965878517602</v>
      </c>
      <c r="BE262">
        <v>89237</v>
      </c>
      <c r="BF262">
        <v>169116.31543064301</v>
      </c>
      <c r="BG262">
        <v>4.7196419511812603E-2</v>
      </c>
      <c r="BH262">
        <v>19.2108659308631</v>
      </c>
      <c r="BI262">
        <v>0.98902361134463901</v>
      </c>
      <c r="BK262">
        <f>AS262-BI262*AV262</f>
        <v>0.1715143726622369</v>
      </c>
      <c r="BL262">
        <f>BK262*AO262</f>
        <v>1598.6764405124643</v>
      </c>
      <c r="BM262">
        <f t="shared" si="4"/>
        <v>-3185.9380008817625</v>
      </c>
      <c r="BN262" s="12">
        <f>YEARFRAC(DATE(YEAR(A262),1,1),A262,3)</f>
        <v>0.12054794520547946</v>
      </c>
    </row>
    <row r="263" spans="1:66" x14ac:dyDescent="0.25">
      <c r="A263" s="1">
        <v>41688</v>
      </c>
      <c r="B263">
        <v>28853</v>
      </c>
      <c r="C263">
        <v>11</v>
      </c>
      <c r="D263" s="2">
        <v>41671</v>
      </c>
      <c r="E263">
        <v>1</v>
      </c>
      <c r="F263">
        <v>4</v>
      </c>
      <c r="G263" s="1">
        <v>41684</v>
      </c>
      <c r="H263" s="1">
        <v>41689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 s="1">
        <v>41687</v>
      </c>
      <c r="AF263" s="1">
        <v>41673</v>
      </c>
      <c r="AG263" s="1">
        <v>41675</v>
      </c>
      <c r="AH263" s="1">
        <v>41677</v>
      </c>
      <c r="AI263" s="1">
        <v>41675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9320.9473684210498</v>
      </c>
      <c r="AP263">
        <v>19</v>
      </c>
      <c r="AQ263">
        <v>28</v>
      </c>
      <c r="AR263">
        <v>177098</v>
      </c>
      <c r="AS263">
        <v>3.0955007961693499</v>
      </c>
      <c r="AT263">
        <v>0.67857142857142805</v>
      </c>
      <c r="AU263">
        <v>8</v>
      </c>
      <c r="AV263">
        <v>2.89489468539854</v>
      </c>
      <c r="AW263">
        <v>0.20060611077080301</v>
      </c>
      <c r="AX263">
        <v>9966.8565304052499</v>
      </c>
      <c r="AY263">
        <v>18</v>
      </c>
      <c r="AZ263">
        <v>2</v>
      </c>
      <c r="BA263">
        <v>2014</v>
      </c>
      <c r="BB263">
        <v>12.920556583734699</v>
      </c>
      <c r="BC263">
        <v>12.6693130357203</v>
      </c>
      <c r="BD263">
        <v>-0.25124354801437399</v>
      </c>
      <c r="BE263">
        <v>118090</v>
      </c>
      <c r="BF263">
        <v>173654.28381193199</v>
      </c>
      <c r="BG263">
        <v>1.98308738055494E-2</v>
      </c>
      <c r="BH263">
        <v>19.2108659308631</v>
      </c>
      <c r="BI263">
        <v>0.98902361134463901</v>
      </c>
      <c r="BK263">
        <f>AS263-BI263*AV263</f>
        <v>0.23238159995408347</v>
      </c>
      <c r="BL263">
        <f>BK263*AO263</f>
        <v>2166.0166625614875</v>
      </c>
      <c r="BM263">
        <f t="shared" si="4"/>
        <v>-1019.921338320275</v>
      </c>
      <c r="BN263" s="12">
        <f>YEARFRAC(DATE(YEAR(A263),1,1),A263,3)</f>
        <v>0.13150684931506848</v>
      </c>
    </row>
    <row r="264" spans="1:66" x14ac:dyDescent="0.25">
      <c r="A264" s="1">
        <v>41689</v>
      </c>
      <c r="B264">
        <v>4557</v>
      </c>
      <c r="C264">
        <v>12</v>
      </c>
      <c r="D264" s="2">
        <v>41671</v>
      </c>
      <c r="E264">
        <v>2</v>
      </c>
      <c r="F264">
        <v>1</v>
      </c>
      <c r="G264" s="1">
        <v>41688</v>
      </c>
      <c r="H264" s="1">
        <v>41690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 s="1">
        <v>41687</v>
      </c>
      <c r="AF264" s="1">
        <v>41673</v>
      </c>
      <c r="AG264" s="1">
        <v>41675</v>
      </c>
      <c r="AH264" s="1">
        <v>41677</v>
      </c>
      <c r="AI264" s="1">
        <v>41675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9320.9473684210498</v>
      </c>
      <c r="AP264">
        <v>19</v>
      </c>
      <c r="AQ264">
        <v>28</v>
      </c>
      <c r="AR264">
        <v>177098</v>
      </c>
      <c r="AS264">
        <v>0.48889880179335699</v>
      </c>
      <c r="AT264">
        <v>0.67857142857142805</v>
      </c>
      <c r="AU264">
        <v>7</v>
      </c>
      <c r="AV264">
        <v>0.49614176754190098</v>
      </c>
      <c r="AW264">
        <v>-7.2429657485444101E-3</v>
      </c>
      <c r="AX264">
        <v>9184.8747638750992</v>
      </c>
      <c r="AY264">
        <v>19</v>
      </c>
      <c r="AZ264">
        <v>2</v>
      </c>
      <c r="BA264">
        <v>2014</v>
      </c>
      <c r="BB264">
        <v>13.416698351276599</v>
      </c>
      <c r="BC264">
        <v>13.158211837513599</v>
      </c>
      <c r="BD264">
        <v>-0.25848651376291798</v>
      </c>
      <c r="BE264">
        <v>122647</v>
      </c>
      <c r="BF264">
        <v>173686.02460815301</v>
      </c>
      <c r="BG264">
        <v>1.96445016203479E-2</v>
      </c>
      <c r="BH264">
        <v>19.2108659308631</v>
      </c>
      <c r="BI264">
        <v>0.98902361134463901</v>
      </c>
      <c r="BK264">
        <f>AS264-BI264*AV264</f>
        <v>-1.7971208798463478E-3</v>
      </c>
      <c r="BL264">
        <f>BK264*AO264</f>
        <v>-16.750869135738338</v>
      </c>
      <c r="BM264">
        <f t="shared" si="4"/>
        <v>-1036.6722074560134</v>
      </c>
      <c r="BN264" s="12">
        <f>YEARFRAC(DATE(YEAR(A264),1,1),A264,3)</f>
        <v>0.13424657534246576</v>
      </c>
    </row>
    <row r="265" spans="1:66" x14ac:dyDescent="0.25">
      <c r="A265" s="1">
        <v>41690</v>
      </c>
      <c r="B265">
        <v>7908</v>
      </c>
      <c r="C265">
        <v>13</v>
      </c>
      <c r="D265" s="2">
        <v>41671</v>
      </c>
      <c r="E265">
        <v>3</v>
      </c>
      <c r="F265">
        <v>2</v>
      </c>
      <c r="G265" s="1">
        <v>41689</v>
      </c>
      <c r="H265" s="1">
        <v>41691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s="1">
        <v>41687</v>
      </c>
      <c r="AF265" s="1">
        <v>41673</v>
      </c>
      <c r="AG265" s="1">
        <v>41675</v>
      </c>
      <c r="AH265" s="1">
        <v>41677</v>
      </c>
      <c r="AI265" s="1">
        <v>41675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9320.9473684210498</v>
      </c>
      <c r="AP265">
        <v>19</v>
      </c>
      <c r="AQ265">
        <v>28</v>
      </c>
      <c r="AR265">
        <v>177098</v>
      </c>
      <c r="AS265">
        <v>0.84841161390868303</v>
      </c>
      <c r="AT265">
        <v>0.67857142857142805</v>
      </c>
      <c r="AU265">
        <v>6</v>
      </c>
      <c r="AV265">
        <v>0.82580653285792605</v>
      </c>
      <c r="AW265">
        <v>2.2605081050756998E-2</v>
      </c>
      <c r="AX265">
        <v>9576.0928078786601</v>
      </c>
      <c r="AY265">
        <v>20</v>
      </c>
      <c r="AZ265">
        <v>2</v>
      </c>
      <c r="BA265">
        <v>2014</v>
      </c>
      <c r="BB265">
        <v>14.242504884134499</v>
      </c>
      <c r="BC265">
        <v>14.0066234514223</v>
      </c>
      <c r="BD265">
        <v>-0.23588143271216</v>
      </c>
      <c r="BE265">
        <v>130555</v>
      </c>
      <c r="BF265">
        <v>174164.93939652399</v>
      </c>
      <c r="BG265">
        <v>1.6840706365116299E-2</v>
      </c>
      <c r="BH265">
        <v>19.2108659308631</v>
      </c>
      <c r="BI265">
        <v>0.98902361134463901</v>
      </c>
      <c r="BK265">
        <f>AS265-BI265*AV265</f>
        <v>3.1669454509541728E-2</v>
      </c>
      <c r="BL265">
        <f>BK265*AO265</f>
        <v>295.18931867004312</v>
      </c>
      <c r="BM265">
        <f t="shared" si="4"/>
        <v>-741.48288878597032</v>
      </c>
      <c r="BN265" s="12">
        <f>YEARFRAC(DATE(YEAR(A265),1,1),A265,3)</f>
        <v>0.13698630136986301</v>
      </c>
    </row>
    <row r="266" spans="1:66" x14ac:dyDescent="0.25">
      <c r="A266" s="1">
        <v>41691</v>
      </c>
      <c r="B266">
        <v>6163</v>
      </c>
      <c r="C266">
        <v>14</v>
      </c>
      <c r="D266" s="2">
        <v>41671</v>
      </c>
      <c r="E266">
        <v>4</v>
      </c>
      <c r="F266">
        <v>3</v>
      </c>
      <c r="G266" s="1">
        <v>41690</v>
      </c>
      <c r="H266" s="1">
        <v>41694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s="1">
        <v>41687</v>
      </c>
      <c r="AF266" s="1">
        <v>41673</v>
      </c>
      <c r="AG266" s="1">
        <v>41675</v>
      </c>
      <c r="AH266" s="1">
        <v>41677</v>
      </c>
      <c r="AI266" s="1">
        <v>41675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9320.9473684210498</v>
      </c>
      <c r="AP266">
        <v>19</v>
      </c>
      <c r="AQ266">
        <v>28</v>
      </c>
      <c r="AR266">
        <v>177098</v>
      </c>
      <c r="AS266">
        <v>0.66119888423358797</v>
      </c>
      <c r="AT266">
        <v>0.67857142857142805</v>
      </c>
      <c r="AU266">
        <v>5</v>
      </c>
      <c r="AV266">
        <v>0.82043837250027596</v>
      </c>
      <c r="AW266">
        <v>-0.15923948826668799</v>
      </c>
      <c r="AX266">
        <v>7511.8378254521704</v>
      </c>
      <c r="AY266">
        <v>21</v>
      </c>
      <c r="AZ266">
        <v>2</v>
      </c>
      <c r="BA266">
        <v>2014</v>
      </c>
      <c r="BB266">
        <v>15.062943256634799</v>
      </c>
      <c r="BC266">
        <v>14.667822335655901</v>
      </c>
      <c r="BD266">
        <v>-0.39512092097884899</v>
      </c>
      <c r="BE266">
        <v>136718</v>
      </c>
      <c r="BF266">
        <v>172452.48526418</v>
      </c>
      <c r="BG266">
        <v>2.6937940202503601E-2</v>
      </c>
      <c r="BH266">
        <v>19.2108659308631</v>
      </c>
      <c r="BI266">
        <v>0.98902361134463901</v>
      </c>
      <c r="BK266">
        <f>AS266-BI266*AV266</f>
        <v>-0.15023403782235312</v>
      </c>
      <c r="BL266">
        <f>BK266*AO266</f>
        <v>-1400.3235594875307</v>
      </c>
      <c r="BM266">
        <f t="shared" si="4"/>
        <v>-2141.8064482735008</v>
      </c>
      <c r="BN266" s="12">
        <f>YEARFRAC(DATE(YEAR(A266),1,1),A266,3)</f>
        <v>0.13972602739726028</v>
      </c>
    </row>
    <row r="267" spans="1:66" x14ac:dyDescent="0.25">
      <c r="A267" s="1">
        <v>41694</v>
      </c>
      <c r="B267">
        <v>16506</v>
      </c>
      <c r="C267">
        <v>15</v>
      </c>
      <c r="D267" s="2">
        <v>41671</v>
      </c>
      <c r="E267">
        <v>0</v>
      </c>
      <c r="F267">
        <v>4</v>
      </c>
      <c r="G267" s="1">
        <v>41691</v>
      </c>
      <c r="H267" s="1">
        <v>41695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 s="1">
        <v>41687</v>
      </c>
      <c r="AF267" s="1">
        <v>41673</v>
      </c>
      <c r="AG267" s="1">
        <v>41675</v>
      </c>
      <c r="AH267" s="1">
        <v>41677</v>
      </c>
      <c r="AI267" s="1">
        <v>41675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9320.9473684210498</v>
      </c>
      <c r="AP267">
        <v>19</v>
      </c>
      <c r="AQ267">
        <v>28</v>
      </c>
      <c r="AR267">
        <v>177098</v>
      </c>
      <c r="AS267">
        <v>1.7708500378321601</v>
      </c>
      <c r="AT267">
        <v>0.67857142857142805</v>
      </c>
      <c r="AU267">
        <v>4</v>
      </c>
      <c r="AV267">
        <v>1.6482217800421199</v>
      </c>
      <c r="AW267">
        <v>0.122628257790035</v>
      </c>
      <c r="AX267">
        <v>10014.429004559101</v>
      </c>
      <c r="AY267">
        <v>24</v>
      </c>
      <c r="AZ267">
        <v>2</v>
      </c>
      <c r="BA267">
        <v>2014</v>
      </c>
      <c r="BB267">
        <v>16.711165036676899</v>
      </c>
      <c r="BC267">
        <v>16.4386723734881</v>
      </c>
      <c r="BD267">
        <v>-0.27249266318881299</v>
      </c>
      <c r="BE267">
        <v>153224</v>
      </c>
      <c r="BF267">
        <v>174210.23570831199</v>
      </c>
      <c r="BG267">
        <v>1.6576318147704099E-2</v>
      </c>
      <c r="BH267">
        <v>19.2108659308631</v>
      </c>
      <c r="BI267">
        <v>0.98902361134463901</v>
      </c>
      <c r="BK267">
        <f>AS267-BI267*AV267</f>
        <v>0.14071978063801338</v>
      </c>
      <c r="BL267">
        <f>BK267*AO267</f>
        <v>1311.6416690226781</v>
      </c>
      <c r="BM267">
        <f t="shared" si="4"/>
        <v>-830.16477925082268</v>
      </c>
      <c r="BN267" s="12">
        <f>YEARFRAC(DATE(YEAR(A267),1,1),A267,3)</f>
        <v>0.14794520547945206</v>
      </c>
    </row>
    <row r="268" spans="1:66" x14ac:dyDescent="0.25">
      <c r="A268" s="1">
        <v>41695</v>
      </c>
      <c r="B268">
        <v>2098</v>
      </c>
      <c r="C268">
        <v>16</v>
      </c>
      <c r="D268" s="2">
        <v>41671</v>
      </c>
      <c r="E268">
        <v>1</v>
      </c>
      <c r="F268">
        <v>0</v>
      </c>
      <c r="G268" s="1">
        <v>41694</v>
      </c>
      <c r="H268" s="1">
        <v>41696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 s="1">
        <v>41687</v>
      </c>
      <c r="AF268" s="1">
        <v>41673</v>
      </c>
      <c r="AG268" s="1">
        <v>41675</v>
      </c>
      <c r="AH268" s="1">
        <v>41677</v>
      </c>
      <c r="AI268" s="1">
        <v>41675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9320.9473684210498</v>
      </c>
      <c r="AP268">
        <v>19</v>
      </c>
      <c r="AQ268">
        <v>28</v>
      </c>
      <c r="AR268">
        <v>177098</v>
      </c>
      <c r="AS268">
        <v>0.225084416537736</v>
      </c>
      <c r="AT268">
        <v>0.67857142857142805</v>
      </c>
      <c r="AU268">
        <v>3</v>
      </c>
      <c r="AV268">
        <v>0.25783120612643901</v>
      </c>
      <c r="AW268">
        <v>-3.2746789588703203E-2</v>
      </c>
      <c r="AX268">
        <v>8137.1065648707699</v>
      </c>
      <c r="AY268">
        <v>25</v>
      </c>
      <c r="AZ268">
        <v>2</v>
      </c>
      <c r="BA268">
        <v>2014</v>
      </c>
      <c r="BB268">
        <v>16.9689962428033</v>
      </c>
      <c r="BC268">
        <v>16.663756790025801</v>
      </c>
      <c r="BD268">
        <v>-0.30523945277751702</v>
      </c>
      <c r="BE268">
        <v>155322</v>
      </c>
      <c r="BF268">
        <v>173912.34919104699</v>
      </c>
      <c r="BG268">
        <v>1.8317565277970099E-2</v>
      </c>
      <c r="BH268">
        <v>19.2108659308631</v>
      </c>
      <c r="BI268">
        <v>0.98902361134463901</v>
      </c>
      <c r="BK268">
        <f>AS268-BI268*AV268</f>
        <v>-2.9916734062778699E-2</v>
      </c>
      <c r="BL268">
        <f>BK268*AO268</f>
        <v>-278.85230363420948</v>
      </c>
      <c r="BM268">
        <f t="shared" si="4"/>
        <v>-1109.0170828850321</v>
      </c>
      <c r="BN268" s="12">
        <f>YEARFRAC(DATE(YEAR(A268),1,1),A268,3)</f>
        <v>0.15068493150684931</v>
      </c>
    </row>
    <row r="269" spans="1:66" x14ac:dyDescent="0.25">
      <c r="A269" s="1">
        <v>41696</v>
      </c>
      <c r="B269">
        <v>7868</v>
      </c>
      <c r="C269">
        <v>17</v>
      </c>
      <c r="D269" s="2">
        <v>41671</v>
      </c>
      <c r="E269">
        <v>2</v>
      </c>
      <c r="F269">
        <v>1</v>
      </c>
      <c r="G269" s="1">
        <v>41695</v>
      </c>
      <c r="H269" s="1">
        <v>41697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s="1">
        <v>41687</v>
      </c>
      <c r="AF269" s="1">
        <v>41673</v>
      </c>
      <c r="AG269" s="1">
        <v>41675</v>
      </c>
      <c r="AH269" s="1">
        <v>41677</v>
      </c>
      <c r="AI269" s="1">
        <v>41675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9320.9473684210498</v>
      </c>
      <c r="AP269">
        <v>19</v>
      </c>
      <c r="AQ269">
        <v>28</v>
      </c>
      <c r="AR269">
        <v>177098</v>
      </c>
      <c r="AS269">
        <v>0.84412020463246296</v>
      </c>
      <c r="AT269">
        <v>0.67857142857142805</v>
      </c>
      <c r="AU269">
        <v>2</v>
      </c>
      <c r="AV269">
        <v>0.907072011864684</v>
      </c>
      <c r="AW269">
        <v>-6.2951807232220797E-2</v>
      </c>
      <c r="AX269">
        <v>8674.0632464511891</v>
      </c>
      <c r="AY269">
        <v>26</v>
      </c>
      <c r="AZ269">
        <v>2</v>
      </c>
      <c r="BA269">
        <v>2014</v>
      </c>
      <c r="BB269">
        <v>17.876068254667999</v>
      </c>
      <c r="BC269">
        <v>17.5078769946583</v>
      </c>
      <c r="BD269">
        <v>-0.36819126000973701</v>
      </c>
      <c r="BE269">
        <v>163190</v>
      </c>
      <c r="BF269">
        <v>173450.333475333</v>
      </c>
      <c r="BG269">
        <v>2.1030034659374499E-2</v>
      </c>
      <c r="BH269">
        <v>19.2108659308631</v>
      </c>
      <c r="BI269">
        <v>0.98902361134463901</v>
      </c>
      <c r="BK269">
        <f>AS269-BI269*AV269</f>
        <v>-5.2995432291594091E-2</v>
      </c>
      <c r="BL269">
        <f>BK269*AO269</f>
        <v>-493.96763515666987</v>
      </c>
      <c r="BM269">
        <f t="shared" si="4"/>
        <v>-1602.9847180417019</v>
      </c>
      <c r="BN269" s="12">
        <f>YEARFRAC(DATE(YEAR(A269),1,1),A269,3)</f>
        <v>0.15342465753424658</v>
      </c>
    </row>
    <row r="270" spans="1:66" x14ac:dyDescent="0.25">
      <c r="A270" s="1">
        <v>41697</v>
      </c>
      <c r="B270">
        <v>3170</v>
      </c>
      <c r="C270">
        <v>18</v>
      </c>
      <c r="D270" s="2">
        <v>41671</v>
      </c>
      <c r="E270">
        <v>3</v>
      </c>
      <c r="F270">
        <v>2</v>
      </c>
      <c r="G270" s="1">
        <v>41696</v>
      </c>
      <c r="H270" s="1">
        <v>41698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s="1">
        <v>41687</v>
      </c>
      <c r="AF270" s="1">
        <v>41673</v>
      </c>
      <c r="AG270" s="1">
        <v>41675</v>
      </c>
      <c r="AH270" s="1">
        <v>41677</v>
      </c>
      <c r="AI270" s="1">
        <v>41675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9320.9473684210498</v>
      </c>
      <c r="AP270">
        <v>19</v>
      </c>
      <c r="AQ270">
        <v>28</v>
      </c>
      <c r="AR270">
        <v>177098</v>
      </c>
      <c r="AS270">
        <v>0.34009418514042999</v>
      </c>
      <c r="AT270">
        <v>0.67857142857142805</v>
      </c>
      <c r="AU270">
        <v>1</v>
      </c>
      <c r="AV270">
        <v>0.30338938265547899</v>
      </c>
      <c r="AW270">
        <v>3.6704802484951199E-2</v>
      </c>
      <c r="AX270">
        <v>10448.618775825</v>
      </c>
      <c r="AY270">
        <v>27</v>
      </c>
      <c r="AZ270">
        <v>2</v>
      </c>
      <c r="BA270">
        <v>2014</v>
      </c>
      <c r="BB270">
        <v>18.179457637323502</v>
      </c>
      <c r="BC270">
        <v>17.847971179798702</v>
      </c>
      <c r="BD270">
        <v>-0.331486457524786</v>
      </c>
      <c r="BE270">
        <v>166360</v>
      </c>
      <c r="BF270">
        <v>173868.77337366701</v>
      </c>
      <c r="BG270">
        <v>1.8572780860380299E-2</v>
      </c>
      <c r="BH270">
        <v>19.2108659308631</v>
      </c>
      <c r="BI270">
        <v>0.98902361134463901</v>
      </c>
      <c r="BK270">
        <f>AS270-BI270*AV270</f>
        <v>4.0034922262887573E-2</v>
      </c>
      <c r="BL270">
        <f>BK270*AO270</f>
        <v>373.16340331120324</v>
      </c>
      <c r="BM270">
        <f t="shared" si="4"/>
        <v>-1229.8213147304987</v>
      </c>
      <c r="BN270" s="12">
        <f>YEARFRAC(DATE(YEAR(A270),1,1),A270,3)</f>
        <v>0.15616438356164383</v>
      </c>
    </row>
    <row r="271" spans="1:66" x14ac:dyDescent="0.25">
      <c r="A271" s="1">
        <v>41698</v>
      </c>
      <c r="B271">
        <v>10738</v>
      </c>
      <c r="C271">
        <v>19</v>
      </c>
      <c r="D271" s="2">
        <v>41671</v>
      </c>
      <c r="E271">
        <v>4</v>
      </c>
      <c r="F271">
        <v>3</v>
      </c>
      <c r="G271" s="1">
        <v>41697</v>
      </c>
      <c r="H271" s="1">
        <v>41701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s="1">
        <v>41687</v>
      </c>
      <c r="AF271" s="1">
        <v>41673</v>
      </c>
      <c r="AG271" s="1">
        <v>41675</v>
      </c>
      <c r="AH271" s="1">
        <v>41677</v>
      </c>
      <c r="AI271" s="1">
        <v>41675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9320.9473684210498</v>
      </c>
      <c r="AP271">
        <v>19</v>
      </c>
      <c r="AQ271">
        <v>28</v>
      </c>
      <c r="AR271">
        <v>177098</v>
      </c>
      <c r="AS271">
        <v>1.1520288202012401</v>
      </c>
      <c r="AT271">
        <v>0.67857142857142805</v>
      </c>
      <c r="AU271">
        <v>0</v>
      </c>
      <c r="AV271">
        <v>1.03140829353963</v>
      </c>
      <c r="AW271">
        <v>0.12062052666161199</v>
      </c>
      <c r="AX271">
        <v>10411.0080045496</v>
      </c>
      <c r="AY271">
        <v>28</v>
      </c>
      <c r="AZ271">
        <v>2</v>
      </c>
      <c r="BA271">
        <v>2014</v>
      </c>
      <c r="BB271">
        <v>19.2108659308631</v>
      </c>
      <c r="BC271">
        <v>18.999999999999901</v>
      </c>
      <c r="BD271">
        <v>-0.21086593086317501</v>
      </c>
      <c r="BE271">
        <v>177098</v>
      </c>
      <c r="BF271">
        <v>175154.103521913</v>
      </c>
      <c r="BG271">
        <v>1.10982068875353E-2</v>
      </c>
      <c r="BH271">
        <v>19.2108659308631</v>
      </c>
      <c r="BI271">
        <v>0.98902361134463901</v>
      </c>
      <c r="BK271">
        <f>AS271-BI271*AV271</f>
        <v>0.13194166495386361</v>
      </c>
      <c r="BL271">
        <f>BK271*AO271</f>
        <v>1229.8213147368069</v>
      </c>
      <c r="BM271">
        <f t="shared" si="4"/>
        <v>6.3082552514970303E-9</v>
      </c>
      <c r="BN271" s="12">
        <f>YEARFRAC(DATE(YEAR(A271),1,1),A271,3)</f>
        <v>0.15890410958904111</v>
      </c>
    </row>
    <row r="272" spans="1:66" x14ac:dyDescent="0.25">
      <c r="A272" s="1">
        <v>41701</v>
      </c>
      <c r="B272">
        <v>35500</v>
      </c>
      <c r="C272">
        <v>1</v>
      </c>
      <c r="D272" s="2">
        <v>41699</v>
      </c>
      <c r="E272">
        <v>0</v>
      </c>
      <c r="F272">
        <v>4</v>
      </c>
      <c r="G272" s="1">
        <v>41698</v>
      </c>
      <c r="H272" s="1">
        <v>41702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s="1">
        <v>41715</v>
      </c>
      <c r="AF272" s="1">
        <v>41701</v>
      </c>
      <c r="AG272" s="1">
        <v>41703</v>
      </c>
      <c r="AH272" s="1">
        <v>41705</v>
      </c>
      <c r="AI272" s="1">
        <v>41703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9713.1428571428496</v>
      </c>
      <c r="AP272">
        <v>21</v>
      </c>
      <c r="AQ272">
        <v>31</v>
      </c>
      <c r="AR272">
        <v>203976</v>
      </c>
      <c r="AS272">
        <v>3.65484174608777</v>
      </c>
      <c r="AT272">
        <v>0.67741935483870896</v>
      </c>
      <c r="AU272">
        <v>20</v>
      </c>
      <c r="AV272">
        <v>3.3023841849911801</v>
      </c>
      <c r="AW272">
        <v>0.35245756109658999</v>
      </c>
      <c r="AX272">
        <v>10749.8092321728</v>
      </c>
      <c r="AY272">
        <v>3</v>
      </c>
      <c r="AZ272">
        <v>3</v>
      </c>
      <c r="BA272">
        <v>2014</v>
      </c>
      <c r="BB272">
        <v>3.3023841849911801</v>
      </c>
      <c r="BC272">
        <v>3.65484174608777</v>
      </c>
      <c r="BD272">
        <v>0.35245756109658999</v>
      </c>
      <c r="BE272">
        <v>35500</v>
      </c>
      <c r="BF272">
        <v>225745.99387563</v>
      </c>
      <c r="BG272">
        <v>-9.6435792732713702E-2</v>
      </c>
      <c r="BH272">
        <v>21.6724548298433</v>
      </c>
      <c r="BI272">
        <v>0.96897191226729795</v>
      </c>
      <c r="BK272">
        <f>AS272-BI272*AV272</f>
        <v>0.4549242273155838</v>
      </c>
      <c r="BL272">
        <f>BK272*AO272</f>
        <v>4418.7440090915925</v>
      </c>
      <c r="BM272">
        <f t="shared" si="4"/>
        <v>4418.7440090979007</v>
      </c>
      <c r="BN272" s="12">
        <f>YEARFRAC(DATE(YEAR(A272),1,1),A272,3)</f>
        <v>0.16712328767123288</v>
      </c>
    </row>
    <row r="273" spans="1:66" x14ac:dyDescent="0.25">
      <c r="A273" s="1">
        <v>41702</v>
      </c>
      <c r="B273">
        <v>3942</v>
      </c>
      <c r="C273">
        <v>2</v>
      </c>
      <c r="D273" s="2">
        <v>41699</v>
      </c>
      <c r="E273">
        <v>1</v>
      </c>
      <c r="F273">
        <v>0</v>
      </c>
      <c r="G273" s="1">
        <v>41701</v>
      </c>
      <c r="H273" s="1">
        <v>41703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s="1">
        <v>41715</v>
      </c>
      <c r="AF273" s="1">
        <v>41701</v>
      </c>
      <c r="AG273" s="1">
        <v>41703</v>
      </c>
      <c r="AH273" s="1">
        <v>41705</v>
      </c>
      <c r="AI273" s="1">
        <v>41703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9713.1428571428496</v>
      </c>
      <c r="AP273">
        <v>21</v>
      </c>
      <c r="AQ273">
        <v>31</v>
      </c>
      <c r="AR273">
        <v>203976</v>
      </c>
      <c r="AS273">
        <v>0.40584186374867598</v>
      </c>
      <c r="AT273">
        <v>0.67741935483870896</v>
      </c>
      <c r="AU273">
        <v>19</v>
      </c>
      <c r="AV273">
        <v>0.55817685918706506</v>
      </c>
      <c r="AW273">
        <v>-0.15233499543838899</v>
      </c>
      <c r="AX273">
        <v>7062.2777263485405</v>
      </c>
      <c r="AY273">
        <v>4</v>
      </c>
      <c r="AZ273">
        <v>3</v>
      </c>
      <c r="BA273">
        <v>2014</v>
      </c>
      <c r="BB273">
        <v>3.8605610441782501</v>
      </c>
      <c r="BC273">
        <v>4.0606836098364498</v>
      </c>
      <c r="BD273">
        <v>0.200122565658201</v>
      </c>
      <c r="BE273">
        <v>39442</v>
      </c>
      <c r="BF273">
        <v>214549.644603872</v>
      </c>
      <c r="BG273">
        <v>-4.9282974219767101E-2</v>
      </c>
      <c r="BH273">
        <v>21.6724548298433</v>
      </c>
      <c r="BI273">
        <v>0.96897191226729795</v>
      </c>
      <c r="BK273">
        <f>AS273-BI273*AV273</f>
        <v>-0.13501583488116869</v>
      </c>
      <c r="BL273">
        <f>BK273*AO273</f>
        <v>-1311.4280921772022</v>
      </c>
      <c r="BM273">
        <f t="shared" si="4"/>
        <v>3107.3159169206983</v>
      </c>
      <c r="BN273" s="12">
        <f>YEARFRAC(DATE(YEAR(A273),1,1),A273,3)</f>
        <v>0.16986301369863013</v>
      </c>
    </row>
    <row r="274" spans="1:66" x14ac:dyDescent="0.25">
      <c r="A274" s="1">
        <v>41703</v>
      </c>
      <c r="B274">
        <v>10193</v>
      </c>
      <c r="C274">
        <v>3</v>
      </c>
      <c r="D274" s="2">
        <v>41699</v>
      </c>
      <c r="E274">
        <v>2</v>
      </c>
      <c r="F274">
        <v>1</v>
      </c>
      <c r="G274" s="1">
        <v>41702</v>
      </c>
      <c r="H274" s="1">
        <v>41704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 s="1">
        <v>41715</v>
      </c>
      <c r="AF274" s="1">
        <v>41701</v>
      </c>
      <c r="AG274" s="1">
        <v>41703</v>
      </c>
      <c r="AH274" s="1">
        <v>41705</v>
      </c>
      <c r="AI274" s="1">
        <v>41703</v>
      </c>
      <c r="AJ274">
        <v>0</v>
      </c>
      <c r="AK274">
        <v>0</v>
      </c>
      <c r="AL274">
        <v>1</v>
      </c>
      <c r="AM274">
        <v>0</v>
      </c>
      <c r="AN274">
        <v>1</v>
      </c>
      <c r="AO274">
        <v>9713.1428571428496</v>
      </c>
      <c r="AP274">
        <v>21</v>
      </c>
      <c r="AQ274">
        <v>31</v>
      </c>
      <c r="AR274">
        <v>203976</v>
      </c>
      <c r="AS274">
        <v>1.0494028709259899</v>
      </c>
      <c r="AT274">
        <v>0.67741935483870896</v>
      </c>
      <c r="AU274">
        <v>18</v>
      </c>
      <c r="AV274">
        <v>1.1010841392749</v>
      </c>
      <c r="AW274">
        <v>-5.1681268348910202E-2</v>
      </c>
      <c r="AX274">
        <v>9257.2398751583205</v>
      </c>
      <c r="AY274">
        <v>5</v>
      </c>
      <c r="AZ274">
        <v>3</v>
      </c>
      <c r="BA274">
        <v>2014</v>
      </c>
      <c r="BB274">
        <v>4.9616451834531503</v>
      </c>
      <c r="BC274">
        <v>5.1100864807624404</v>
      </c>
      <c r="BD274">
        <v>0.14844129730929101</v>
      </c>
      <c r="BE274">
        <v>49635</v>
      </c>
      <c r="BF274">
        <v>210078.504500107</v>
      </c>
      <c r="BG274">
        <v>-2.90486859406619E-2</v>
      </c>
      <c r="BH274">
        <v>21.6724548298433</v>
      </c>
      <c r="BI274">
        <v>0.96897191226729795</v>
      </c>
      <c r="BK274">
        <f>AS274-BI274*AV274</f>
        <v>-1.7516733074401714E-2</v>
      </c>
      <c r="BL274">
        <f>BK274*AO274</f>
        <v>-170.14253074210291</v>
      </c>
      <c r="BM274">
        <f t="shared" si="4"/>
        <v>2937.1733861785956</v>
      </c>
      <c r="BN274" s="12">
        <f>YEARFRAC(DATE(YEAR(A274),1,1),A274,3)</f>
        <v>0.17260273972602741</v>
      </c>
    </row>
    <row r="275" spans="1:66" x14ac:dyDescent="0.25">
      <c r="A275" s="1">
        <v>41704</v>
      </c>
      <c r="B275">
        <v>3585</v>
      </c>
      <c r="C275">
        <v>4</v>
      </c>
      <c r="D275" s="2">
        <v>41699</v>
      </c>
      <c r="E275">
        <v>3</v>
      </c>
      <c r="F275">
        <v>2</v>
      </c>
      <c r="G275" s="1">
        <v>41703</v>
      </c>
      <c r="H275" s="1">
        <v>41705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s="1">
        <v>41715</v>
      </c>
      <c r="AF275" s="1">
        <v>41701</v>
      </c>
      <c r="AG275" s="1">
        <v>41703</v>
      </c>
      <c r="AH275" s="1">
        <v>41705</v>
      </c>
      <c r="AI275" s="1">
        <v>41703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9713.1428571428496</v>
      </c>
      <c r="AP275">
        <v>21</v>
      </c>
      <c r="AQ275">
        <v>31</v>
      </c>
      <c r="AR275">
        <v>203976</v>
      </c>
      <c r="AS275">
        <v>0.36908753971055402</v>
      </c>
      <c r="AT275">
        <v>0.67741935483870896</v>
      </c>
      <c r="AU275">
        <v>17</v>
      </c>
      <c r="AV275">
        <v>0.30231064714272998</v>
      </c>
      <c r="AW275">
        <v>6.6776892567823404E-2</v>
      </c>
      <c r="AX275">
        <v>11858.6627162602</v>
      </c>
      <c r="AY275">
        <v>6</v>
      </c>
      <c r="AZ275">
        <v>3</v>
      </c>
      <c r="BA275">
        <v>2014</v>
      </c>
      <c r="BB275">
        <v>5.2639558305958802</v>
      </c>
      <c r="BC275">
        <v>5.47917402047299</v>
      </c>
      <c r="BD275">
        <v>0.215218189877114</v>
      </c>
      <c r="BE275">
        <v>53220</v>
      </c>
      <c r="BF275">
        <v>212315.611294459</v>
      </c>
      <c r="BG275">
        <v>-3.9279312734537802E-2</v>
      </c>
      <c r="BH275">
        <v>21.6724548298433</v>
      </c>
      <c r="BI275">
        <v>0.96897191226729795</v>
      </c>
      <c r="BK275">
        <f>AS275-BI275*AV275</f>
        <v>7.6157013849898592E-2</v>
      </c>
      <c r="BL275">
        <f>BK275*AO275</f>
        <v>739.72395509747162</v>
      </c>
      <c r="BM275">
        <f t="shared" si="4"/>
        <v>3676.897341276067</v>
      </c>
      <c r="BN275" s="12">
        <f>YEARFRAC(DATE(YEAR(A275),1,1),A275,3)</f>
        <v>0.17534246575342466</v>
      </c>
    </row>
    <row r="276" spans="1:66" x14ac:dyDescent="0.25">
      <c r="A276" s="1">
        <v>41705</v>
      </c>
      <c r="B276">
        <v>7260</v>
      </c>
      <c r="C276">
        <v>5</v>
      </c>
      <c r="D276" s="2">
        <v>41699</v>
      </c>
      <c r="E276">
        <v>4</v>
      </c>
      <c r="F276">
        <v>3</v>
      </c>
      <c r="G276" s="1">
        <v>41704</v>
      </c>
      <c r="H276" s="1">
        <v>41708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s="1">
        <v>41715</v>
      </c>
      <c r="AF276" s="1">
        <v>41701</v>
      </c>
      <c r="AG276" s="1">
        <v>41703</v>
      </c>
      <c r="AH276" s="1">
        <v>41705</v>
      </c>
      <c r="AI276" s="1">
        <v>41703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9713.1428571428496</v>
      </c>
      <c r="AP276">
        <v>21</v>
      </c>
      <c r="AQ276">
        <v>31</v>
      </c>
      <c r="AR276">
        <v>203976</v>
      </c>
      <c r="AS276">
        <v>0.74744087539710502</v>
      </c>
      <c r="AT276">
        <v>0.67741935483870896</v>
      </c>
      <c r="AU276">
        <v>16</v>
      </c>
      <c r="AV276">
        <v>0.81935963698752701</v>
      </c>
      <c r="AW276">
        <v>-7.1918761590422098E-2</v>
      </c>
      <c r="AX276">
        <v>8860.5780322450901</v>
      </c>
      <c r="AY276">
        <v>7</v>
      </c>
      <c r="AZ276">
        <v>3</v>
      </c>
      <c r="BA276">
        <v>2014</v>
      </c>
      <c r="BB276">
        <v>6.08331546758341</v>
      </c>
      <c r="BC276">
        <v>6.2266148958701004</v>
      </c>
      <c r="BD276">
        <v>0.14329942828669201</v>
      </c>
      <c r="BE276">
        <v>60480</v>
      </c>
      <c r="BF276">
        <v>208780.88712774499</v>
      </c>
      <c r="BG276">
        <v>-2.3014018159648299E-2</v>
      </c>
      <c r="BH276">
        <v>21.6724548298433</v>
      </c>
      <c r="BI276">
        <v>0.96897191226729795</v>
      </c>
      <c r="BK276">
        <f>AS276-BI276*AV276</f>
        <v>-4.6495598889338074E-2</v>
      </c>
      <c r="BL276">
        <f>BK276*AO276</f>
        <v>-451.61839424055313</v>
      </c>
      <c r="BM276">
        <f t="shared" si="4"/>
        <v>3225.2789470355137</v>
      </c>
      <c r="BN276" s="12">
        <f>YEARFRAC(DATE(YEAR(A276),1,1),A276,3)</f>
        <v>0.17808219178082191</v>
      </c>
    </row>
    <row r="277" spans="1:66" x14ac:dyDescent="0.25">
      <c r="A277" s="1">
        <v>41708</v>
      </c>
      <c r="B277">
        <v>16659</v>
      </c>
      <c r="C277">
        <v>6</v>
      </c>
      <c r="D277" s="2">
        <v>41699</v>
      </c>
      <c r="E277">
        <v>0</v>
      </c>
      <c r="F277">
        <v>4</v>
      </c>
      <c r="G277" s="1">
        <v>41705</v>
      </c>
      <c r="H277" s="1">
        <v>41709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 s="1">
        <v>41715</v>
      </c>
      <c r="AF277" s="1">
        <v>41701</v>
      </c>
      <c r="AG277" s="1">
        <v>41703</v>
      </c>
      <c r="AH277" s="1">
        <v>41705</v>
      </c>
      <c r="AI277" s="1">
        <v>41703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9713.1428571428496</v>
      </c>
      <c r="AP277">
        <v>21</v>
      </c>
      <c r="AQ277">
        <v>31</v>
      </c>
      <c r="AR277">
        <v>203976</v>
      </c>
      <c r="AS277">
        <v>1.71509883515707</v>
      </c>
      <c r="AT277">
        <v>0.67741935483870896</v>
      </c>
      <c r="AU277">
        <v>15</v>
      </c>
      <c r="AV277">
        <v>1.64714304452937</v>
      </c>
      <c r="AW277">
        <v>6.7955790627700199E-2</v>
      </c>
      <c r="AX277">
        <v>10113.875692417299</v>
      </c>
      <c r="AY277">
        <v>10</v>
      </c>
      <c r="AZ277">
        <v>3</v>
      </c>
      <c r="BA277">
        <v>2014</v>
      </c>
      <c r="BB277">
        <v>7.7304585121127802</v>
      </c>
      <c r="BC277">
        <v>7.9417137310271801</v>
      </c>
      <c r="BD277">
        <v>0.211255218914392</v>
      </c>
      <c r="BE277">
        <v>77139</v>
      </c>
      <c r="BF277">
        <v>209550.18353203201</v>
      </c>
      <c r="BG277">
        <v>-2.6600709377001E-2</v>
      </c>
      <c r="BH277">
        <v>21.6724548298433</v>
      </c>
      <c r="BI277">
        <v>0.96897191226729795</v>
      </c>
      <c r="BK277">
        <f>AS277-BI277*AV277</f>
        <v>0.11906348952166712</v>
      </c>
      <c r="BL277">
        <f>BK277*AO277</f>
        <v>1156.4806827938835</v>
      </c>
      <c r="BM277">
        <f t="shared" si="4"/>
        <v>4381.7596298293975</v>
      </c>
      <c r="BN277" s="12">
        <f>YEARFRAC(DATE(YEAR(A277),1,1),A277,3)</f>
        <v>0.18630136986301371</v>
      </c>
    </row>
    <row r="278" spans="1:66" x14ac:dyDescent="0.25">
      <c r="A278" s="1">
        <v>41709</v>
      </c>
      <c r="B278">
        <v>3074</v>
      </c>
      <c r="C278">
        <v>7</v>
      </c>
      <c r="D278" s="2">
        <v>41699</v>
      </c>
      <c r="E278">
        <v>1</v>
      </c>
      <c r="F278">
        <v>0</v>
      </c>
      <c r="G278" s="1">
        <v>41708</v>
      </c>
      <c r="H278" s="1">
        <v>41710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s="1">
        <v>41715</v>
      </c>
      <c r="AF278" s="1">
        <v>41701</v>
      </c>
      <c r="AG278" s="1">
        <v>41703</v>
      </c>
      <c r="AH278" s="1">
        <v>41705</v>
      </c>
      <c r="AI278" s="1">
        <v>41703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9713.1428571428496</v>
      </c>
      <c r="AP278">
        <v>21</v>
      </c>
      <c r="AQ278">
        <v>31</v>
      </c>
      <c r="AR278">
        <v>203976</v>
      </c>
      <c r="AS278">
        <v>0.31647840922461401</v>
      </c>
      <c r="AT278">
        <v>0.67741935483870896</v>
      </c>
      <c r="AU278">
        <v>14</v>
      </c>
      <c r="AV278">
        <v>0.25675247061369</v>
      </c>
      <c r="AW278">
        <v>5.9725938610923797E-2</v>
      </c>
      <c r="AX278">
        <v>11972.6209163733</v>
      </c>
      <c r="AY278">
        <v>11</v>
      </c>
      <c r="AZ278">
        <v>3</v>
      </c>
      <c r="BA278">
        <v>2014</v>
      </c>
      <c r="BB278">
        <v>7.9872109827264701</v>
      </c>
      <c r="BC278">
        <v>8.2581921402517899</v>
      </c>
      <c r="BD278">
        <v>0.27098115752531698</v>
      </c>
      <c r="BE278">
        <v>80213</v>
      </c>
      <c r="BF278">
        <v>210896.26950420099</v>
      </c>
      <c r="BG278">
        <v>-3.2813617426568402E-2</v>
      </c>
      <c r="BH278">
        <v>21.6724548298433</v>
      </c>
      <c r="BI278">
        <v>0.96897191226729795</v>
      </c>
      <c r="BK278">
        <f>AS278-BI278*AV278</f>
        <v>6.7692476794713602E-2</v>
      </c>
      <c r="BL278">
        <f>BK278*AO278</f>
        <v>657.50669746088056</v>
      </c>
      <c r="BM278">
        <f t="shared" si="4"/>
        <v>5039.2663272902782</v>
      </c>
      <c r="BN278" s="12">
        <f>YEARFRAC(DATE(YEAR(A278),1,1),A278,3)</f>
        <v>0.18904109589041096</v>
      </c>
    </row>
    <row r="279" spans="1:66" x14ac:dyDescent="0.25">
      <c r="A279" s="1">
        <v>41710</v>
      </c>
      <c r="B279">
        <v>7375</v>
      </c>
      <c r="C279">
        <v>8</v>
      </c>
      <c r="D279" s="2">
        <v>41699</v>
      </c>
      <c r="E279">
        <v>2</v>
      </c>
      <c r="F279">
        <v>1</v>
      </c>
      <c r="G279" s="1">
        <v>41709</v>
      </c>
      <c r="H279" s="1">
        <v>41711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 s="1">
        <v>41715</v>
      </c>
      <c r="AF279" s="1">
        <v>41701</v>
      </c>
      <c r="AG279" s="1">
        <v>41703</v>
      </c>
      <c r="AH279" s="1">
        <v>41705</v>
      </c>
      <c r="AI279" s="1">
        <v>41703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9713.1428571428496</v>
      </c>
      <c r="AP279">
        <v>21</v>
      </c>
      <c r="AQ279">
        <v>31</v>
      </c>
      <c r="AR279">
        <v>203976</v>
      </c>
      <c r="AS279">
        <v>0.75928050358865695</v>
      </c>
      <c r="AT279">
        <v>0.67741935483870896</v>
      </c>
      <c r="AU279">
        <v>13</v>
      </c>
      <c r="AV279">
        <v>0.90599327635193505</v>
      </c>
      <c r="AW279">
        <v>-0.14671277276327699</v>
      </c>
      <c r="AX279">
        <v>8140.2370111355604</v>
      </c>
      <c r="AY279">
        <v>12</v>
      </c>
      <c r="AZ279">
        <v>3</v>
      </c>
      <c r="BA279">
        <v>2014</v>
      </c>
      <c r="BB279">
        <v>8.8932042590784093</v>
      </c>
      <c r="BC279">
        <v>9.0174726438404509</v>
      </c>
      <c r="BD279">
        <v>0.124268384762038</v>
      </c>
      <c r="BE279">
        <v>87588</v>
      </c>
      <c r="BF279">
        <v>206826.24017348301</v>
      </c>
      <c r="BG279">
        <v>-1.3780844109011099E-2</v>
      </c>
      <c r="BH279">
        <v>21.6724548298433</v>
      </c>
      <c r="BI279">
        <v>0.96897191226729795</v>
      </c>
      <c r="BK279">
        <f>AS279-BI279*AV279</f>
        <v>-0.1186015338993921</v>
      </c>
      <c r="BL279">
        <f>BK279*AO279</f>
        <v>-1151.9936418410659</v>
      </c>
      <c r="BM279">
        <f t="shared" si="4"/>
        <v>3887.2726854492121</v>
      </c>
      <c r="BN279" s="12">
        <f>YEARFRAC(DATE(YEAR(A279),1,1),A279,3)</f>
        <v>0.19178082191780821</v>
      </c>
    </row>
    <row r="280" spans="1:66" x14ac:dyDescent="0.25">
      <c r="A280" s="1">
        <v>41711</v>
      </c>
      <c r="B280">
        <v>2978</v>
      </c>
      <c r="C280">
        <v>9</v>
      </c>
      <c r="D280" s="2">
        <v>41699</v>
      </c>
      <c r="E280">
        <v>3</v>
      </c>
      <c r="F280">
        <v>2</v>
      </c>
      <c r="G280" s="1">
        <v>41710</v>
      </c>
      <c r="H280" s="1">
        <v>41712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s="1">
        <v>41715</v>
      </c>
      <c r="AF280" s="1">
        <v>41701</v>
      </c>
      <c r="AG280" s="1">
        <v>41703</v>
      </c>
      <c r="AH280" s="1">
        <v>41705</v>
      </c>
      <c r="AI280" s="1">
        <v>41703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9713.1428571428496</v>
      </c>
      <c r="AP280">
        <v>21</v>
      </c>
      <c r="AQ280">
        <v>31</v>
      </c>
      <c r="AR280">
        <v>203976</v>
      </c>
      <c r="AS280">
        <v>0.30659489351688402</v>
      </c>
      <c r="AT280">
        <v>0.67741935483870896</v>
      </c>
      <c r="AU280">
        <v>12</v>
      </c>
      <c r="AV280">
        <v>0.30231064714272998</v>
      </c>
      <c r="AW280">
        <v>4.2842463741534897E-3</v>
      </c>
      <c r="AX280">
        <v>9850.7943009826795</v>
      </c>
      <c r="AY280">
        <v>13</v>
      </c>
      <c r="AZ280">
        <v>3</v>
      </c>
      <c r="BA280">
        <v>2014</v>
      </c>
      <c r="BB280">
        <v>9.1955149062211401</v>
      </c>
      <c r="BC280">
        <v>9.3240675373573296</v>
      </c>
      <c r="BD280">
        <v>0.128552631136191</v>
      </c>
      <c r="BE280">
        <v>90566</v>
      </c>
      <c r="BF280">
        <v>206827.56967891901</v>
      </c>
      <c r="BG280">
        <v>-1.3787183610708201E-2</v>
      </c>
      <c r="BH280">
        <v>21.6724548298433</v>
      </c>
      <c r="BI280">
        <v>0.96897191226729795</v>
      </c>
      <c r="BK280">
        <f>AS280-BI280*AV280</f>
        <v>1.3664367656228582E-2</v>
      </c>
      <c r="BL280">
        <f>BK280*AO280</f>
        <v>132.72395509747042</v>
      </c>
      <c r="BM280">
        <f t="shared" si="4"/>
        <v>4019.9966405466826</v>
      </c>
      <c r="BN280" s="12">
        <f>YEARFRAC(DATE(YEAR(A280),1,1),A280,3)</f>
        <v>0.19452054794520549</v>
      </c>
    </row>
    <row r="281" spans="1:66" x14ac:dyDescent="0.25">
      <c r="A281" s="1">
        <v>41712</v>
      </c>
      <c r="B281">
        <v>10720</v>
      </c>
      <c r="C281">
        <v>10</v>
      </c>
      <c r="D281" s="2">
        <v>41699</v>
      </c>
      <c r="E281">
        <v>4</v>
      </c>
      <c r="F281">
        <v>3</v>
      </c>
      <c r="G281" s="1">
        <v>41711</v>
      </c>
      <c r="H281" s="1">
        <v>41715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s="1">
        <v>41715</v>
      </c>
      <c r="AF281" s="1">
        <v>41701</v>
      </c>
      <c r="AG281" s="1">
        <v>41703</v>
      </c>
      <c r="AH281" s="1">
        <v>41705</v>
      </c>
      <c r="AI281" s="1">
        <v>41703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9713.1428571428496</v>
      </c>
      <c r="AP281">
        <v>21</v>
      </c>
      <c r="AQ281">
        <v>31</v>
      </c>
      <c r="AR281">
        <v>203976</v>
      </c>
      <c r="AS281">
        <v>1.10365925402988</v>
      </c>
      <c r="AT281">
        <v>0.67741935483870896</v>
      </c>
      <c r="AU281">
        <v>11</v>
      </c>
      <c r="AV281">
        <v>0.81935963698752701</v>
      </c>
      <c r="AW281">
        <v>0.28429961704235801</v>
      </c>
      <c r="AX281">
        <v>13083.387948439</v>
      </c>
      <c r="AY281">
        <v>14</v>
      </c>
      <c r="AZ281">
        <v>3</v>
      </c>
      <c r="BA281">
        <v>2014</v>
      </c>
      <c r="BB281">
        <v>10.014874543208601</v>
      </c>
      <c r="BC281">
        <v>10.427726791387199</v>
      </c>
      <c r="BD281">
        <v>0.41285224817854999</v>
      </c>
      <c r="BE281">
        <v>101286</v>
      </c>
      <c r="BF281">
        <v>212384.68747892301</v>
      </c>
      <c r="BG281">
        <v>-3.9591778384484001E-2</v>
      </c>
      <c r="BH281">
        <v>21.6724548298433</v>
      </c>
      <c r="BI281">
        <v>0.96897191226729795</v>
      </c>
      <c r="BK281">
        <f>AS281-BI281*AV281</f>
        <v>0.30972277974343687</v>
      </c>
      <c r="BL281">
        <f>BK281*AO281</f>
        <v>3008.3816057593917</v>
      </c>
      <c r="BM281">
        <f t="shared" si="4"/>
        <v>7028.3782463060743</v>
      </c>
      <c r="BN281" s="12">
        <f>YEARFRAC(DATE(YEAR(A281),1,1),A281,3)</f>
        <v>0.19726027397260273</v>
      </c>
    </row>
    <row r="282" spans="1:66" x14ac:dyDescent="0.25">
      <c r="A282" s="1">
        <v>41715</v>
      </c>
      <c r="B282">
        <v>34213</v>
      </c>
      <c r="C282">
        <v>11</v>
      </c>
      <c r="D282" s="2">
        <v>41699</v>
      </c>
      <c r="E282">
        <v>0</v>
      </c>
      <c r="F282">
        <v>4</v>
      </c>
      <c r="G282" s="1">
        <v>41712</v>
      </c>
      <c r="H282" s="1">
        <v>41716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 s="1">
        <v>41715</v>
      </c>
      <c r="AF282" s="1">
        <v>41701</v>
      </c>
      <c r="AG282" s="1">
        <v>41703</v>
      </c>
      <c r="AH282" s="1">
        <v>41705</v>
      </c>
      <c r="AI282" s="1">
        <v>41703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9713.1428571428496</v>
      </c>
      <c r="AP282">
        <v>21</v>
      </c>
      <c r="AQ282">
        <v>31</v>
      </c>
      <c r="AR282">
        <v>203976</v>
      </c>
      <c r="AS282">
        <v>3.5223408636310101</v>
      </c>
      <c r="AT282">
        <v>0.67741935483870896</v>
      </c>
      <c r="AU282">
        <v>10</v>
      </c>
      <c r="AV282">
        <v>3.4720053084651701</v>
      </c>
      <c r="AW282">
        <v>5.0335555165839103E-2</v>
      </c>
      <c r="AX282">
        <v>9853.9595883060701</v>
      </c>
      <c r="AY282">
        <v>17</v>
      </c>
      <c r="AZ282">
        <v>3</v>
      </c>
      <c r="BA282">
        <v>2014</v>
      </c>
      <c r="BB282">
        <v>13.4868798516738</v>
      </c>
      <c r="BC282">
        <v>13.9500676550182</v>
      </c>
      <c r="BD282">
        <v>0.46318780334438903</v>
      </c>
      <c r="BE282">
        <v>135499</v>
      </c>
      <c r="BF282">
        <v>210981.267075412</v>
      </c>
      <c r="BG282">
        <v>-3.32032657331068E-2</v>
      </c>
      <c r="BH282">
        <v>21.6724548298433</v>
      </c>
      <c r="BI282">
        <v>0.96897191226729795</v>
      </c>
      <c r="BK282">
        <f>AS282-BI282*AV282</f>
        <v>0.15806524048530468</v>
      </c>
      <c r="BL282">
        <f>BK282*AO282</f>
        <v>1535.3102615824039</v>
      </c>
      <c r="BM282">
        <f t="shared" si="4"/>
        <v>8563.6885078884789</v>
      </c>
      <c r="BN282" s="12">
        <f>YEARFRAC(DATE(YEAR(A282),1,1),A282,3)</f>
        <v>0.20547945205479451</v>
      </c>
    </row>
    <row r="283" spans="1:66" x14ac:dyDescent="0.25">
      <c r="A283" s="1">
        <v>41716</v>
      </c>
      <c r="B283">
        <v>2355</v>
      </c>
      <c r="C283">
        <v>12</v>
      </c>
      <c r="D283" s="2">
        <v>41699</v>
      </c>
      <c r="E283">
        <v>1</v>
      </c>
      <c r="F283">
        <v>0</v>
      </c>
      <c r="G283" s="1">
        <v>41715</v>
      </c>
      <c r="H283" s="1">
        <v>41717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 s="1">
        <v>41715</v>
      </c>
      <c r="AF283" s="1">
        <v>41701</v>
      </c>
      <c r="AG283" s="1">
        <v>41703</v>
      </c>
      <c r="AH283" s="1">
        <v>41705</v>
      </c>
      <c r="AI283" s="1">
        <v>41703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9713.1428571428496</v>
      </c>
      <c r="AP283">
        <v>21</v>
      </c>
      <c r="AQ283">
        <v>31</v>
      </c>
      <c r="AR283">
        <v>203976</v>
      </c>
      <c r="AS283">
        <v>0.242454994705259</v>
      </c>
      <c r="AT283">
        <v>0.67741935483870896</v>
      </c>
      <c r="AU283">
        <v>9</v>
      </c>
      <c r="AV283">
        <v>0.36823937649335498</v>
      </c>
      <c r="AW283">
        <v>-0.12578438178809501</v>
      </c>
      <c r="AX283">
        <v>6395.2965118125903</v>
      </c>
      <c r="AY283">
        <v>18</v>
      </c>
      <c r="AZ283">
        <v>3</v>
      </c>
      <c r="BA283">
        <v>2014</v>
      </c>
      <c r="BB283">
        <v>13.855119228167201</v>
      </c>
      <c r="BC283">
        <v>14.192522649723401</v>
      </c>
      <c r="BD283">
        <v>0.33740342155629199</v>
      </c>
      <c r="BE283">
        <v>137854</v>
      </c>
      <c r="BF283">
        <v>208943.27593476401</v>
      </c>
      <c r="BG283">
        <v>-2.3773322747726401E-2</v>
      </c>
      <c r="BH283">
        <v>21.6724548298433</v>
      </c>
      <c r="BI283">
        <v>0.96897191226729795</v>
      </c>
      <c r="BK283">
        <f>AS283-BI283*AV283</f>
        <v>-0.11435861810762465</v>
      </c>
      <c r="BL283">
        <f>BK283*AO283</f>
        <v>-1110.7815946248013</v>
      </c>
      <c r="BM283">
        <f t="shared" si="4"/>
        <v>7452.9069132636778</v>
      </c>
      <c r="BN283" s="12">
        <f>YEARFRAC(DATE(YEAR(A283),1,1),A283,3)</f>
        <v>0.20821917808219179</v>
      </c>
    </row>
    <row r="284" spans="1:66" x14ac:dyDescent="0.25">
      <c r="A284" s="1">
        <v>41717</v>
      </c>
      <c r="B284">
        <v>8904</v>
      </c>
      <c r="C284">
        <v>13</v>
      </c>
      <c r="D284" s="2">
        <v>41699</v>
      </c>
      <c r="E284">
        <v>2</v>
      </c>
      <c r="F284">
        <v>1</v>
      </c>
      <c r="G284" s="1">
        <v>41716</v>
      </c>
      <c r="H284" s="1">
        <v>41718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s="1">
        <v>41715</v>
      </c>
      <c r="AF284" s="1">
        <v>41701</v>
      </c>
      <c r="AG284" s="1">
        <v>41703</v>
      </c>
      <c r="AH284" s="1">
        <v>41705</v>
      </c>
      <c r="AI284" s="1">
        <v>41703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9713.1428571428496</v>
      </c>
      <c r="AP284">
        <v>21</v>
      </c>
      <c r="AQ284">
        <v>31</v>
      </c>
      <c r="AR284">
        <v>203976</v>
      </c>
      <c r="AS284">
        <v>0.91669608189198704</v>
      </c>
      <c r="AT284">
        <v>0.67741935483870896</v>
      </c>
      <c r="AU284">
        <v>8</v>
      </c>
      <c r="AV284">
        <v>0.90599327635193505</v>
      </c>
      <c r="AW284">
        <v>1.0702805540051799E-2</v>
      </c>
      <c r="AX284">
        <v>9827.8875046984504</v>
      </c>
      <c r="AY284">
        <v>19</v>
      </c>
      <c r="AZ284">
        <v>3</v>
      </c>
      <c r="BA284">
        <v>2014</v>
      </c>
      <c r="BB284">
        <v>14.761112504519099</v>
      </c>
      <c r="BC284">
        <v>15.1092187316154</v>
      </c>
      <c r="BD284">
        <v>0.34810622709634398</v>
      </c>
      <c r="BE284">
        <v>146758</v>
      </c>
      <c r="BF284">
        <v>208786.29568445199</v>
      </c>
      <c r="BG284">
        <v>-2.3039326736858001E-2</v>
      </c>
      <c r="BH284">
        <v>21.6724548298433</v>
      </c>
      <c r="BI284">
        <v>0.96897191226729795</v>
      </c>
      <c r="BK284">
        <f>AS284-BI284*AV284</f>
        <v>3.8814044403937986E-2</v>
      </c>
      <c r="BL284">
        <f>BK284*AO284</f>
        <v>377.00635815893565</v>
      </c>
      <c r="BM284">
        <f t="shared" si="4"/>
        <v>7829.9132714226134</v>
      </c>
      <c r="BN284" s="12">
        <f>YEARFRAC(DATE(YEAR(A284),1,1),A284,3)</f>
        <v>0.21095890410958903</v>
      </c>
    </row>
    <row r="285" spans="1:66" x14ac:dyDescent="0.25">
      <c r="A285" s="1">
        <v>41718</v>
      </c>
      <c r="B285">
        <v>2799</v>
      </c>
      <c r="C285">
        <v>14</v>
      </c>
      <c r="D285" s="2">
        <v>41699</v>
      </c>
      <c r="E285">
        <v>3</v>
      </c>
      <c r="F285">
        <v>2</v>
      </c>
      <c r="G285" s="1">
        <v>41717</v>
      </c>
      <c r="H285" s="1">
        <v>41719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s="1">
        <v>41715</v>
      </c>
      <c r="AF285" s="1">
        <v>41701</v>
      </c>
      <c r="AG285" s="1">
        <v>41703</v>
      </c>
      <c r="AH285" s="1">
        <v>41705</v>
      </c>
      <c r="AI285" s="1">
        <v>41703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9713.1428571428496</v>
      </c>
      <c r="AP285">
        <v>21</v>
      </c>
      <c r="AQ285">
        <v>31</v>
      </c>
      <c r="AR285">
        <v>203976</v>
      </c>
      <c r="AS285">
        <v>0.28816625485351199</v>
      </c>
      <c r="AT285">
        <v>0.67741935483870896</v>
      </c>
      <c r="AU285">
        <v>7</v>
      </c>
      <c r="AV285">
        <v>0.30231064714272998</v>
      </c>
      <c r="AW285">
        <v>-1.41443922892185E-2</v>
      </c>
      <c r="AX285">
        <v>9258.6881290968904</v>
      </c>
      <c r="AY285">
        <v>20</v>
      </c>
      <c r="AZ285">
        <v>3</v>
      </c>
      <c r="BA285">
        <v>2014</v>
      </c>
      <c r="BB285">
        <v>15.0634231516618</v>
      </c>
      <c r="BC285">
        <v>15.3973849864689</v>
      </c>
      <c r="BD285">
        <v>0.33396183480712499</v>
      </c>
      <c r="BE285">
        <v>149557</v>
      </c>
      <c r="BF285">
        <v>208498.225694038</v>
      </c>
      <c r="BG285">
        <v>-2.1689516440655698E-2</v>
      </c>
      <c r="BH285">
        <v>21.6724548298433</v>
      </c>
      <c r="BI285">
        <v>0.96897191226729795</v>
      </c>
      <c r="BK285">
        <f>AS285-BI285*AV285</f>
        <v>-4.7642710071434391E-3</v>
      </c>
      <c r="BL285">
        <f>BK285*AO285</f>
        <v>-46.276044902528064</v>
      </c>
      <c r="BM285">
        <f t="shared" si="4"/>
        <v>7783.6372265200853</v>
      </c>
      <c r="BN285" s="12">
        <f>YEARFRAC(DATE(YEAR(A285),1,1),A285,3)</f>
        <v>0.21369863013698631</v>
      </c>
    </row>
    <row r="286" spans="1:66" x14ac:dyDescent="0.25">
      <c r="A286" s="1">
        <v>41719</v>
      </c>
      <c r="B286">
        <v>5981</v>
      </c>
      <c r="C286">
        <v>15</v>
      </c>
      <c r="D286" s="2">
        <v>41699</v>
      </c>
      <c r="E286">
        <v>4</v>
      </c>
      <c r="F286">
        <v>3</v>
      </c>
      <c r="G286" s="1">
        <v>41718</v>
      </c>
      <c r="H286" s="1">
        <v>41722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s="1">
        <v>41715</v>
      </c>
      <c r="AF286" s="1">
        <v>41701</v>
      </c>
      <c r="AG286" s="1">
        <v>41703</v>
      </c>
      <c r="AH286" s="1">
        <v>41705</v>
      </c>
      <c r="AI286" s="1">
        <v>41703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9713.1428571428496</v>
      </c>
      <c r="AP286">
        <v>21</v>
      </c>
      <c r="AQ286">
        <v>31</v>
      </c>
      <c r="AR286">
        <v>203976</v>
      </c>
      <c r="AS286">
        <v>0.61576361924932299</v>
      </c>
      <c r="AT286">
        <v>0.67741935483870896</v>
      </c>
      <c r="AU286">
        <v>6</v>
      </c>
      <c r="AV286">
        <v>0.81935963698752701</v>
      </c>
      <c r="AW286">
        <v>-0.20359601773820399</v>
      </c>
      <c r="AX286">
        <v>7299.6029216057696</v>
      </c>
      <c r="AY286">
        <v>21</v>
      </c>
      <c r="AZ286">
        <v>3</v>
      </c>
      <c r="BA286">
        <v>2014</v>
      </c>
      <c r="BB286">
        <v>15.882782788649299</v>
      </c>
      <c r="BC286">
        <v>16.0131486057183</v>
      </c>
      <c r="BD286">
        <v>0.130365817068923</v>
      </c>
      <c r="BE286">
        <v>155538</v>
      </c>
      <c r="BF286">
        <v>205650.23418529899</v>
      </c>
      <c r="BG286">
        <v>-8.1411732494862596E-3</v>
      </c>
      <c r="BH286">
        <v>21.6724548298433</v>
      </c>
      <c r="BI286">
        <v>0.96897191226729795</v>
      </c>
      <c r="BK286">
        <f>AS286-BI286*AV286</f>
        <v>-0.1781728550371201</v>
      </c>
      <c r="BL286">
        <f>BK286*AO286</f>
        <v>-1730.6183942405514</v>
      </c>
      <c r="BM286">
        <f t="shared" si="4"/>
        <v>6053.0188322795339</v>
      </c>
      <c r="BN286" s="12">
        <f>YEARFRAC(DATE(YEAR(A286),1,1),A286,3)</f>
        <v>0.21643835616438356</v>
      </c>
    </row>
    <row r="287" spans="1:66" x14ac:dyDescent="0.25">
      <c r="A287" s="1">
        <v>41722</v>
      </c>
      <c r="B287">
        <v>13302</v>
      </c>
      <c r="C287">
        <v>16</v>
      </c>
      <c r="D287" s="2">
        <v>41699</v>
      </c>
      <c r="E287">
        <v>0</v>
      </c>
      <c r="F287">
        <v>4</v>
      </c>
      <c r="G287" s="1">
        <v>41719</v>
      </c>
      <c r="H287" s="1">
        <v>41723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s="1">
        <v>41715</v>
      </c>
      <c r="AF287" s="1">
        <v>41701</v>
      </c>
      <c r="AG287" s="1">
        <v>41703</v>
      </c>
      <c r="AH287" s="1">
        <v>41705</v>
      </c>
      <c r="AI287" s="1">
        <v>41703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9713.1428571428496</v>
      </c>
      <c r="AP287">
        <v>21</v>
      </c>
      <c r="AQ287">
        <v>31</v>
      </c>
      <c r="AR287">
        <v>203976</v>
      </c>
      <c r="AS287">
        <v>1.3694846452523799</v>
      </c>
      <c r="AT287">
        <v>0.67741935483870896</v>
      </c>
      <c r="AU287">
        <v>5</v>
      </c>
      <c r="AV287">
        <v>1.64714304452937</v>
      </c>
      <c r="AW287">
        <v>-0.27765839927699398</v>
      </c>
      <c r="AX287">
        <v>8075.80133624682</v>
      </c>
      <c r="AY287">
        <v>24</v>
      </c>
      <c r="AZ287">
        <v>3</v>
      </c>
      <c r="BA287">
        <v>2014</v>
      </c>
      <c r="BB287">
        <v>17.529925833178702</v>
      </c>
      <c r="BC287">
        <v>17.382633250970699</v>
      </c>
      <c r="BD287">
        <v>-0.14729258220807301</v>
      </c>
      <c r="BE287">
        <v>168840</v>
      </c>
      <c r="BF287">
        <v>202262.12214139401</v>
      </c>
      <c r="BG287">
        <v>8.4735482870437195E-3</v>
      </c>
      <c r="BH287">
        <v>21.6724548298433</v>
      </c>
      <c r="BI287">
        <v>0.96897191226729795</v>
      </c>
      <c r="BK287">
        <f>AS287-BI287*AV287</f>
        <v>-0.22655070038302294</v>
      </c>
      <c r="BL287">
        <f>BK287*AO287</f>
        <v>-2200.519317206069</v>
      </c>
      <c r="BM287">
        <f t="shared" si="4"/>
        <v>3852.4995150734649</v>
      </c>
      <c r="BN287" s="12">
        <f>YEARFRAC(DATE(YEAR(A287),1,1),A287,3)</f>
        <v>0.22465753424657534</v>
      </c>
    </row>
    <row r="288" spans="1:66" x14ac:dyDescent="0.25">
      <c r="A288" s="1">
        <v>41723</v>
      </c>
      <c r="B288">
        <v>1822</v>
      </c>
      <c r="C288">
        <v>17</v>
      </c>
      <c r="D288" s="2">
        <v>41699</v>
      </c>
      <c r="E288">
        <v>1</v>
      </c>
      <c r="F288">
        <v>0</v>
      </c>
      <c r="G288" s="1">
        <v>41722</v>
      </c>
      <c r="H288" s="1">
        <v>41724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s="1">
        <v>41715</v>
      </c>
      <c r="AF288" s="1">
        <v>41701</v>
      </c>
      <c r="AG288" s="1">
        <v>41703</v>
      </c>
      <c r="AH288" s="1">
        <v>41705</v>
      </c>
      <c r="AI288" s="1">
        <v>41703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9713.1428571428496</v>
      </c>
      <c r="AP288">
        <v>21</v>
      </c>
      <c r="AQ288">
        <v>31</v>
      </c>
      <c r="AR288">
        <v>203976</v>
      </c>
      <c r="AS288">
        <v>0.18758089186963101</v>
      </c>
      <c r="AT288">
        <v>0.67741935483870896</v>
      </c>
      <c r="AU288">
        <v>4</v>
      </c>
      <c r="AV288">
        <v>0.25675247061369</v>
      </c>
      <c r="AW288">
        <v>-6.9171578744058895E-2</v>
      </c>
      <c r="AX288">
        <v>7096.3289881692199</v>
      </c>
      <c r="AY288">
        <v>25</v>
      </c>
      <c r="AZ288">
        <v>3</v>
      </c>
      <c r="BA288">
        <v>2014</v>
      </c>
      <c r="BB288">
        <v>17.786678303792399</v>
      </c>
      <c r="BC288">
        <v>17.5702141428403</v>
      </c>
      <c r="BD288">
        <v>-0.216464160952131</v>
      </c>
      <c r="BE288">
        <v>170662</v>
      </c>
      <c r="BF288">
        <v>201493.608800235</v>
      </c>
      <c r="BG288">
        <v>1.23199500696089E-2</v>
      </c>
      <c r="BH288">
        <v>21.6724548298433</v>
      </c>
      <c r="BI288">
        <v>0.96897191226729795</v>
      </c>
      <c r="BK288">
        <f>AS288-BI288*AV288</f>
        <v>-6.1205040560269403E-2</v>
      </c>
      <c r="BL288">
        <f>BK288*AO288</f>
        <v>-594.4933025391191</v>
      </c>
      <c r="BM288">
        <f t="shared" si="4"/>
        <v>3258.0062125343457</v>
      </c>
      <c r="BN288" s="12">
        <f>YEARFRAC(DATE(YEAR(A288),1,1),A288,3)</f>
        <v>0.22739726027397261</v>
      </c>
    </row>
    <row r="289" spans="1:66" x14ac:dyDescent="0.25">
      <c r="A289" s="1">
        <v>41724</v>
      </c>
      <c r="B289">
        <v>7314</v>
      </c>
      <c r="C289">
        <v>18</v>
      </c>
      <c r="D289" s="2">
        <v>41699</v>
      </c>
      <c r="E289">
        <v>2</v>
      </c>
      <c r="F289">
        <v>1</v>
      </c>
      <c r="G289" s="1">
        <v>41723</v>
      </c>
      <c r="H289" s="1">
        <v>41725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s="1">
        <v>41715</v>
      </c>
      <c r="AF289" s="1">
        <v>41701</v>
      </c>
      <c r="AG289" s="1">
        <v>41703</v>
      </c>
      <c r="AH289" s="1">
        <v>41705</v>
      </c>
      <c r="AI289" s="1">
        <v>41703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9713.1428571428496</v>
      </c>
      <c r="AP289">
        <v>21</v>
      </c>
      <c r="AQ289">
        <v>31</v>
      </c>
      <c r="AR289">
        <v>203976</v>
      </c>
      <c r="AS289">
        <v>0.75300035298270296</v>
      </c>
      <c r="AT289">
        <v>0.67741935483870896</v>
      </c>
      <c r="AU289">
        <v>3</v>
      </c>
      <c r="AV289">
        <v>0.90599327635193505</v>
      </c>
      <c r="AW289">
        <v>-0.15299292336923101</v>
      </c>
      <c r="AX289">
        <v>8072.9075931451498</v>
      </c>
      <c r="AY289">
        <v>26</v>
      </c>
      <c r="AZ289">
        <v>3</v>
      </c>
      <c r="BA289">
        <v>2014</v>
      </c>
      <c r="BB289">
        <v>18.692671580144399</v>
      </c>
      <c r="BC289">
        <v>18.323214495822999</v>
      </c>
      <c r="BD289">
        <v>-0.36945708432136098</v>
      </c>
      <c r="BE289">
        <v>177976</v>
      </c>
      <c r="BF289">
        <v>199944.45331024801</v>
      </c>
      <c r="BG289">
        <v>2.0163333480901199E-2</v>
      </c>
      <c r="BH289">
        <v>21.6724548298433</v>
      </c>
      <c r="BI289">
        <v>0.96897191226729795</v>
      </c>
      <c r="BK289">
        <f>AS289-BI289*AV289</f>
        <v>-0.12488168450534609</v>
      </c>
      <c r="BL289">
        <f>BK289*AO289</f>
        <v>-1212.9936418410693</v>
      </c>
      <c r="BM289">
        <f t="shared" si="4"/>
        <v>2045.0125706932763</v>
      </c>
      <c r="BN289" s="12">
        <f>YEARFRAC(DATE(YEAR(A289),1,1),A289,3)</f>
        <v>0.23013698630136986</v>
      </c>
    </row>
    <row r="290" spans="1:66" x14ac:dyDescent="0.25">
      <c r="A290" s="1">
        <v>41725</v>
      </c>
      <c r="B290">
        <v>2378</v>
      </c>
      <c r="C290">
        <v>19</v>
      </c>
      <c r="D290" s="2">
        <v>41699</v>
      </c>
      <c r="E290">
        <v>3</v>
      </c>
      <c r="F290">
        <v>2</v>
      </c>
      <c r="G290" s="1">
        <v>41724</v>
      </c>
      <c r="H290" s="1">
        <v>41726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 s="1">
        <v>41715</v>
      </c>
      <c r="AF290" s="1">
        <v>41701</v>
      </c>
      <c r="AG290" s="1">
        <v>41703</v>
      </c>
      <c r="AH290" s="1">
        <v>41705</v>
      </c>
      <c r="AI290" s="1">
        <v>41703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9713.1428571428496</v>
      </c>
      <c r="AP290">
        <v>21</v>
      </c>
      <c r="AQ290">
        <v>31</v>
      </c>
      <c r="AR290">
        <v>203976</v>
      </c>
      <c r="AS290">
        <v>0.24482292034356901</v>
      </c>
      <c r="AT290">
        <v>0.67741935483870896</v>
      </c>
      <c r="AU290">
        <v>2</v>
      </c>
      <c r="AV290">
        <v>0.30231064714272998</v>
      </c>
      <c r="AW290">
        <v>-5.74877267991609E-2</v>
      </c>
      <c r="AX290">
        <v>7866.0808756671604</v>
      </c>
      <c r="AY290">
        <v>27</v>
      </c>
      <c r="AZ290">
        <v>3</v>
      </c>
      <c r="BA290">
        <v>2014</v>
      </c>
      <c r="BB290">
        <v>18.9949822272871</v>
      </c>
      <c r="BC290">
        <v>18.5680374161666</v>
      </c>
      <c r="BD290">
        <v>-0.42694481112052401</v>
      </c>
      <c r="BE290">
        <v>180354</v>
      </c>
      <c r="BF290">
        <v>199391.28948271301</v>
      </c>
      <c r="BG290">
        <v>2.2993534618192601E-2</v>
      </c>
      <c r="BH290">
        <v>21.6724548298433</v>
      </c>
      <c r="BI290">
        <v>0.96897191226729795</v>
      </c>
      <c r="BK290">
        <f>AS290-BI290*AV290</f>
        <v>-4.8107605517086427E-2</v>
      </c>
      <c r="BL290">
        <f>BK290*AO290</f>
        <v>-467.27604490253395</v>
      </c>
      <c r="BM290">
        <f t="shared" si="4"/>
        <v>1577.7365257907422</v>
      </c>
      <c r="BN290" s="12">
        <f>YEARFRAC(DATE(YEAR(A290),1,1),A290,3)</f>
        <v>0.23287671232876711</v>
      </c>
    </row>
    <row r="291" spans="1:66" x14ac:dyDescent="0.25">
      <c r="A291" s="1">
        <v>41726</v>
      </c>
      <c r="B291">
        <v>7287</v>
      </c>
      <c r="C291">
        <v>20</v>
      </c>
      <c r="D291" s="2">
        <v>41699</v>
      </c>
      <c r="E291">
        <v>4</v>
      </c>
      <c r="F291">
        <v>3</v>
      </c>
      <c r="G291" s="1">
        <v>41725</v>
      </c>
      <c r="H291" s="1">
        <v>41729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s="1">
        <v>41715</v>
      </c>
      <c r="AF291" s="1">
        <v>41701</v>
      </c>
      <c r="AG291" s="1">
        <v>41703</v>
      </c>
      <c r="AH291" s="1">
        <v>41705</v>
      </c>
      <c r="AI291" s="1">
        <v>41703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9713.1428571428496</v>
      </c>
      <c r="AP291">
        <v>21</v>
      </c>
      <c r="AQ291">
        <v>31</v>
      </c>
      <c r="AR291">
        <v>203976</v>
      </c>
      <c r="AS291">
        <v>0.75022061418990404</v>
      </c>
      <c r="AT291">
        <v>0.67741935483870896</v>
      </c>
      <c r="AU291">
        <v>1</v>
      </c>
      <c r="AV291">
        <v>0.81935963698752701</v>
      </c>
      <c r="AW291">
        <v>-6.9139022797623004E-2</v>
      </c>
      <c r="AX291">
        <v>8893.5305951749197</v>
      </c>
      <c r="AY291">
        <v>28</v>
      </c>
      <c r="AZ291">
        <v>3</v>
      </c>
      <c r="BA291">
        <v>2014</v>
      </c>
      <c r="BB291">
        <v>19.814341864274599</v>
      </c>
      <c r="BC291">
        <v>19.3182580303565</v>
      </c>
      <c r="BD291">
        <v>-0.49608383391814498</v>
      </c>
      <c r="BE291">
        <v>187641</v>
      </c>
      <c r="BF291">
        <v>198869.13363015401</v>
      </c>
      <c r="BG291">
        <v>2.5679532447418801E-2</v>
      </c>
      <c r="BH291">
        <v>21.6724548298433</v>
      </c>
      <c r="BI291">
        <v>0.96897191226729795</v>
      </c>
      <c r="BK291">
        <f>AS291-BI291*AV291</f>
        <v>-4.371586009653905E-2</v>
      </c>
      <c r="BL291">
        <f>BK291*AO291</f>
        <v>-424.61839424055438</v>
      </c>
      <c r="BM291">
        <f t="shared" si="4"/>
        <v>1153.1181315501879</v>
      </c>
      <c r="BN291" s="12">
        <f>YEARFRAC(DATE(YEAR(A291),1,1),A291,3)</f>
        <v>0.23561643835616439</v>
      </c>
    </row>
    <row r="292" spans="1:66" x14ac:dyDescent="0.25">
      <c r="A292" s="1">
        <v>41729</v>
      </c>
      <c r="B292">
        <v>16335</v>
      </c>
      <c r="C292">
        <v>21</v>
      </c>
      <c r="D292" s="2">
        <v>41699</v>
      </c>
      <c r="E292">
        <v>0</v>
      </c>
      <c r="F292">
        <v>4</v>
      </c>
      <c r="G292" s="1">
        <v>41726</v>
      </c>
      <c r="H292" s="1">
        <v>41730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s="1">
        <v>41715</v>
      </c>
      <c r="AF292" s="1">
        <v>41701</v>
      </c>
      <c r="AG292" s="1">
        <v>41703</v>
      </c>
      <c r="AH292" s="1">
        <v>41705</v>
      </c>
      <c r="AI292" s="1">
        <v>41703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9713.1428571428496</v>
      </c>
      <c r="AP292">
        <v>21</v>
      </c>
      <c r="AQ292">
        <v>31</v>
      </c>
      <c r="AR292">
        <v>203976</v>
      </c>
      <c r="AS292">
        <v>1.6817419696434801</v>
      </c>
      <c r="AT292">
        <v>0.67741935483870896</v>
      </c>
      <c r="AU292">
        <v>0</v>
      </c>
      <c r="AV292">
        <v>1.8581129655687301</v>
      </c>
      <c r="AW292">
        <v>-0.17637099592524499</v>
      </c>
      <c r="AX292">
        <v>8791.1770181314896</v>
      </c>
      <c r="AY292">
        <v>31</v>
      </c>
      <c r="AZ292">
        <v>3</v>
      </c>
      <c r="BA292">
        <v>2014</v>
      </c>
      <c r="BB292">
        <v>21.6724548298433</v>
      </c>
      <c r="BC292">
        <v>21</v>
      </c>
      <c r="BD292">
        <v>-0.672454829843392</v>
      </c>
      <c r="BE292">
        <v>203976</v>
      </c>
      <c r="BF292">
        <v>197647.01477663399</v>
      </c>
      <c r="BG292">
        <v>3.2021658563971198E-2</v>
      </c>
      <c r="BH292">
        <v>21.6724548298433</v>
      </c>
      <c r="BI292">
        <v>0.96897191226729795</v>
      </c>
      <c r="BK292">
        <f>AS292-BI292*AV292</f>
        <v>-0.11871730381231216</v>
      </c>
      <c r="BL292">
        <f>BK292*AO292</f>
        <v>-1153.1181315438175</v>
      </c>
      <c r="BM292">
        <f t="shared" si="4"/>
        <v>6.3703282648930326E-9</v>
      </c>
      <c r="BN292" s="12">
        <f>YEARFRAC(DATE(YEAR(A292),1,1),A292,3)</f>
        <v>0.24383561643835616</v>
      </c>
    </row>
    <row r="293" spans="1:66" x14ac:dyDescent="0.25">
      <c r="A293" s="1">
        <v>41730</v>
      </c>
      <c r="B293">
        <v>15481</v>
      </c>
      <c r="C293">
        <v>1</v>
      </c>
      <c r="D293" s="2">
        <v>41730</v>
      </c>
      <c r="E293">
        <v>1</v>
      </c>
      <c r="F293">
        <v>0</v>
      </c>
      <c r="G293" s="1">
        <v>41729</v>
      </c>
      <c r="H293" s="1">
        <v>41731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s="1">
        <v>41750</v>
      </c>
      <c r="AF293" s="1">
        <v>41736</v>
      </c>
      <c r="AG293" s="1">
        <v>41731</v>
      </c>
      <c r="AH293" s="1">
        <v>41733</v>
      </c>
      <c r="AI293" s="1">
        <v>41731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7617.3636363636297</v>
      </c>
      <c r="AP293">
        <v>22</v>
      </c>
      <c r="AQ293">
        <v>30</v>
      </c>
      <c r="AR293">
        <v>167582</v>
      </c>
      <c r="AS293">
        <v>2.0323304412168302</v>
      </c>
      <c r="AT293">
        <v>0.73333333333333295</v>
      </c>
      <c r="AU293">
        <v>21</v>
      </c>
      <c r="AV293">
        <v>1.9643482412942199</v>
      </c>
      <c r="AW293">
        <v>6.7982199922610204E-2</v>
      </c>
      <c r="AX293">
        <v>7880.9854966450403</v>
      </c>
      <c r="AY293">
        <v>1</v>
      </c>
      <c r="AZ293">
        <v>4</v>
      </c>
      <c r="BA293">
        <v>2014</v>
      </c>
      <c r="BB293">
        <v>1.9643482412942199</v>
      </c>
      <c r="BC293">
        <v>2.0323304412168302</v>
      </c>
      <c r="BD293">
        <v>6.7982199922610204E-2</v>
      </c>
      <c r="BE293">
        <v>15481</v>
      </c>
      <c r="BF293">
        <v>173381.68092618999</v>
      </c>
      <c r="BG293">
        <v>-3.34503673929651E-2</v>
      </c>
      <c r="BH293">
        <v>21.866580263669</v>
      </c>
      <c r="BI293">
        <v>1.00610153644155</v>
      </c>
      <c r="BK293">
        <f>AS293-BI293*AV293</f>
        <v>5.5996657544459039E-2</v>
      </c>
      <c r="BL293">
        <f>BK293*AO293</f>
        <v>426.54690293706938</v>
      </c>
      <c r="BM293">
        <f t="shared" si="4"/>
        <v>426.5469029434397</v>
      </c>
      <c r="BN293" s="12">
        <f>YEARFRAC(DATE(YEAR(A293),1,1),A293,3)</f>
        <v>0.24657534246575341</v>
      </c>
    </row>
    <row r="294" spans="1:66" x14ac:dyDescent="0.25">
      <c r="A294" s="1">
        <v>41731</v>
      </c>
      <c r="B294">
        <v>10323</v>
      </c>
      <c r="C294">
        <v>2</v>
      </c>
      <c r="D294" s="2">
        <v>41730</v>
      </c>
      <c r="E294">
        <v>2</v>
      </c>
      <c r="F294">
        <v>1</v>
      </c>
      <c r="G294" s="1">
        <v>41730</v>
      </c>
      <c r="H294" s="1">
        <v>41732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s="1">
        <v>41750</v>
      </c>
      <c r="AF294" s="1">
        <v>41736</v>
      </c>
      <c r="AG294" s="1">
        <v>41731</v>
      </c>
      <c r="AH294" s="1">
        <v>41733</v>
      </c>
      <c r="AI294" s="1">
        <v>41731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7617.3636363636297</v>
      </c>
      <c r="AP294">
        <v>22</v>
      </c>
      <c r="AQ294">
        <v>30</v>
      </c>
      <c r="AR294">
        <v>167582</v>
      </c>
      <c r="AS294">
        <v>1.3551932785143901</v>
      </c>
      <c r="AT294">
        <v>0.73333333333333295</v>
      </c>
      <c r="AU294">
        <v>20</v>
      </c>
      <c r="AV294">
        <v>1.3779512237767699</v>
      </c>
      <c r="AW294">
        <v>-2.2757945262377999E-2</v>
      </c>
      <c r="AX294">
        <v>7491.5569011986199</v>
      </c>
      <c r="AY294">
        <v>2</v>
      </c>
      <c r="AZ294">
        <v>4</v>
      </c>
      <c r="BA294">
        <v>2014</v>
      </c>
      <c r="BB294">
        <v>3.3422994650710001</v>
      </c>
      <c r="BC294">
        <v>3.38752371973123</v>
      </c>
      <c r="BD294">
        <v>4.5224254660232097E-2</v>
      </c>
      <c r="BE294">
        <v>25804</v>
      </c>
      <c r="BF294">
        <v>169849.53201610799</v>
      </c>
      <c r="BG294">
        <v>-1.3350239998856799E-2</v>
      </c>
      <c r="BH294">
        <v>21.866580263669</v>
      </c>
      <c r="BI294">
        <v>1.00610153644155</v>
      </c>
      <c r="BK294">
        <f>AS294-BI294*AV294</f>
        <v>-3.1165564868932183E-2</v>
      </c>
      <c r="BL294">
        <f>BK294*AO294</f>
        <v>-237.39944053933584</v>
      </c>
      <c r="BM294">
        <f t="shared" si="4"/>
        <v>189.14746240410386</v>
      </c>
      <c r="BN294" s="12">
        <f>YEARFRAC(DATE(YEAR(A294),1,1),A294,3)</f>
        <v>0.24931506849315069</v>
      </c>
    </row>
    <row r="295" spans="1:66" x14ac:dyDescent="0.25">
      <c r="A295" s="1">
        <v>41732</v>
      </c>
      <c r="B295">
        <v>2711</v>
      </c>
      <c r="C295">
        <v>3</v>
      </c>
      <c r="D295" s="2">
        <v>41730</v>
      </c>
      <c r="E295">
        <v>3</v>
      </c>
      <c r="F295">
        <v>2</v>
      </c>
      <c r="G295" s="1">
        <v>41731</v>
      </c>
      <c r="H295" s="1">
        <v>41733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s="1">
        <v>41750</v>
      </c>
      <c r="AF295" s="1">
        <v>41736</v>
      </c>
      <c r="AG295" s="1">
        <v>41731</v>
      </c>
      <c r="AH295" s="1">
        <v>41733</v>
      </c>
      <c r="AI295" s="1">
        <v>41731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7617.3636363636297</v>
      </c>
      <c r="AP295">
        <v>22</v>
      </c>
      <c r="AQ295">
        <v>30</v>
      </c>
      <c r="AR295">
        <v>167582</v>
      </c>
      <c r="AS295">
        <v>0.3558974114165</v>
      </c>
      <c r="AT295">
        <v>0.73333333333333295</v>
      </c>
      <c r="AU295">
        <v>19</v>
      </c>
      <c r="AV295">
        <v>0.431577211651687</v>
      </c>
      <c r="AW295">
        <v>-7.5679800235187E-2</v>
      </c>
      <c r="AX295">
        <v>6281.6106291264496</v>
      </c>
      <c r="AY295">
        <v>3</v>
      </c>
      <c r="AZ295">
        <v>4</v>
      </c>
      <c r="BA295">
        <v>2014</v>
      </c>
      <c r="BB295">
        <v>3.7738766767226899</v>
      </c>
      <c r="BC295">
        <v>3.7434211311477301</v>
      </c>
      <c r="BD295">
        <v>-3.04555455749548E-2</v>
      </c>
      <c r="BE295">
        <v>28515</v>
      </c>
      <c r="BF295">
        <v>166229.597238663</v>
      </c>
      <c r="BG295">
        <v>8.1357518985893905E-3</v>
      </c>
      <c r="BH295">
        <v>21.866580263669</v>
      </c>
      <c r="BI295">
        <v>1.00610153644155</v>
      </c>
      <c r="BK295">
        <f>AS295-BI295*AV295</f>
        <v>-7.8313084319422299E-2</v>
      </c>
      <c r="BL295">
        <f>BK295*AO295</f>
        <v>-596.53924074624615</v>
      </c>
      <c r="BM295">
        <f t="shared" si="4"/>
        <v>-407.39177834214229</v>
      </c>
      <c r="BN295" s="12">
        <f>YEARFRAC(DATE(YEAR(A295),1,1),A295,3)</f>
        <v>0.25205479452054796</v>
      </c>
    </row>
    <row r="296" spans="1:66" x14ac:dyDescent="0.25">
      <c r="A296" s="1">
        <v>41733</v>
      </c>
      <c r="B296">
        <v>8208</v>
      </c>
      <c r="C296">
        <v>4</v>
      </c>
      <c r="D296" s="2">
        <v>41730</v>
      </c>
      <c r="E296">
        <v>4</v>
      </c>
      <c r="F296">
        <v>3</v>
      </c>
      <c r="G296" s="1">
        <v>41732</v>
      </c>
      <c r="H296" s="1">
        <v>41736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s="1">
        <v>41750</v>
      </c>
      <c r="AF296" s="1">
        <v>41736</v>
      </c>
      <c r="AG296" s="1">
        <v>41731</v>
      </c>
      <c r="AH296" s="1">
        <v>41733</v>
      </c>
      <c r="AI296" s="1">
        <v>41731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7617.3636363636297</v>
      </c>
      <c r="AP296">
        <v>22</v>
      </c>
      <c r="AQ296">
        <v>30</v>
      </c>
      <c r="AR296">
        <v>167582</v>
      </c>
      <c r="AS296">
        <v>1.0775381604229499</v>
      </c>
      <c r="AT296">
        <v>0.73333333333333295</v>
      </c>
      <c r="AU296">
        <v>18</v>
      </c>
      <c r="AV296">
        <v>0.871714267206256</v>
      </c>
      <c r="AW296">
        <v>0.2058238932167</v>
      </c>
      <c r="AX296">
        <v>9415.9294034565792</v>
      </c>
      <c r="AY296">
        <v>4</v>
      </c>
      <c r="AZ296">
        <v>4</v>
      </c>
      <c r="BA296">
        <v>2014</v>
      </c>
      <c r="BB296">
        <v>4.6455909439289398</v>
      </c>
      <c r="BC296">
        <v>4.8209592915706896</v>
      </c>
      <c r="BD296">
        <v>0.175368347641746</v>
      </c>
      <c r="BE296">
        <v>36723</v>
      </c>
      <c r="BF296">
        <v>173908.12272350499</v>
      </c>
      <c r="BG296">
        <v>-3.6376234901707799E-2</v>
      </c>
      <c r="BH296">
        <v>21.866580263669</v>
      </c>
      <c r="BI296">
        <v>1.00610153644155</v>
      </c>
      <c r="BK296">
        <f>AS296-BI296*AV296</f>
        <v>0.20050509684871587</v>
      </c>
      <c r="BL296">
        <f>BK296*AO296</f>
        <v>1527.3202336409761</v>
      </c>
      <c r="BM296">
        <f t="shared" si="4"/>
        <v>1119.9284552988338</v>
      </c>
      <c r="BN296" s="12">
        <f>YEARFRAC(DATE(YEAR(A296),1,1),A296,3)</f>
        <v>0.25479452054794521</v>
      </c>
    </row>
    <row r="297" spans="1:66" x14ac:dyDescent="0.25">
      <c r="A297" s="1">
        <v>41736</v>
      </c>
      <c r="B297">
        <v>12416</v>
      </c>
      <c r="C297">
        <v>5</v>
      </c>
      <c r="D297" s="2">
        <v>41730</v>
      </c>
      <c r="E297">
        <v>0</v>
      </c>
      <c r="F297">
        <v>4</v>
      </c>
      <c r="G297" s="1">
        <v>41733</v>
      </c>
      <c r="H297" s="1">
        <v>41737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s="1">
        <v>41750</v>
      </c>
      <c r="AF297" s="1">
        <v>41736</v>
      </c>
      <c r="AG297" s="1">
        <v>41731</v>
      </c>
      <c r="AH297" s="1">
        <v>41733</v>
      </c>
      <c r="AI297" s="1">
        <v>41731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7617.3636363636297</v>
      </c>
      <c r="AP297">
        <v>22</v>
      </c>
      <c r="AQ297">
        <v>30</v>
      </c>
      <c r="AR297">
        <v>167582</v>
      </c>
      <c r="AS297">
        <v>1.6299602582616199</v>
      </c>
      <c r="AT297">
        <v>0.73333333333333295</v>
      </c>
      <c r="AU297">
        <v>17</v>
      </c>
      <c r="AV297">
        <v>1.6994976747481001</v>
      </c>
      <c r="AW297">
        <v>-6.9537416486478404E-2</v>
      </c>
      <c r="AX297">
        <v>7305.6881362548802</v>
      </c>
      <c r="AY297">
        <v>7</v>
      </c>
      <c r="AZ297">
        <v>4</v>
      </c>
      <c r="BA297">
        <v>2014</v>
      </c>
      <c r="BB297">
        <v>6.3450886186770497</v>
      </c>
      <c r="BC297">
        <v>6.45091954983232</v>
      </c>
      <c r="BD297">
        <v>0.105830931155267</v>
      </c>
      <c r="BE297">
        <v>49139</v>
      </c>
      <c r="BF297">
        <v>170377.131820957</v>
      </c>
      <c r="BG297">
        <v>-1.64055574306484E-2</v>
      </c>
      <c r="BH297">
        <v>21.866580263669</v>
      </c>
      <c r="BI297">
        <v>1.00610153644155</v>
      </c>
      <c r="BK297">
        <f>AS297-BI297*AV297</f>
        <v>-7.9906963481285231E-2</v>
      </c>
      <c r="BL297">
        <f>BK297*AO297</f>
        <v>-608.68039791457863</v>
      </c>
      <c r="BM297">
        <f t="shared" si="4"/>
        <v>511.24805738425516</v>
      </c>
      <c r="BN297" s="12">
        <f>YEARFRAC(DATE(YEAR(A297),1,1),A297,3)</f>
        <v>0.26301369863013696</v>
      </c>
    </row>
    <row r="298" spans="1:66" x14ac:dyDescent="0.25">
      <c r="A298" s="1">
        <v>41737</v>
      </c>
      <c r="B298">
        <v>1982</v>
      </c>
      <c r="C298">
        <v>6</v>
      </c>
      <c r="D298" s="2">
        <v>41730</v>
      </c>
      <c r="E298">
        <v>1</v>
      </c>
      <c r="F298">
        <v>0</v>
      </c>
      <c r="G298" s="1">
        <v>41736</v>
      </c>
      <c r="H298" s="1">
        <v>41738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s="1">
        <v>41750</v>
      </c>
      <c r="AF298" s="1">
        <v>41736</v>
      </c>
      <c r="AG298" s="1">
        <v>41731</v>
      </c>
      <c r="AH298" s="1">
        <v>41733</v>
      </c>
      <c r="AI298" s="1">
        <v>41731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7617.3636363636297</v>
      </c>
      <c r="AP298">
        <v>22</v>
      </c>
      <c r="AQ298">
        <v>30</v>
      </c>
      <c r="AR298">
        <v>167582</v>
      </c>
      <c r="AS298">
        <v>0.26019500901051401</v>
      </c>
      <c r="AT298">
        <v>0.73333333333333295</v>
      </c>
      <c r="AU298">
        <v>16</v>
      </c>
      <c r="AV298">
        <v>0.30910710083241899</v>
      </c>
      <c r="AW298">
        <v>-4.8912091821905097E-2</v>
      </c>
      <c r="AX298">
        <v>6412.0170473680801</v>
      </c>
      <c r="AY298">
        <v>8</v>
      </c>
      <c r="AZ298">
        <v>4</v>
      </c>
      <c r="BA298">
        <v>2014</v>
      </c>
      <c r="BB298">
        <v>6.6541957195094703</v>
      </c>
      <c r="BC298">
        <v>6.71111455884283</v>
      </c>
      <c r="BD298">
        <v>5.6918839333362302E-2</v>
      </c>
      <c r="BE298">
        <v>51121</v>
      </c>
      <c r="BF298">
        <v>169015.467444487</v>
      </c>
      <c r="BG298">
        <v>-8.4812796494978492E-3</v>
      </c>
      <c r="BH298">
        <v>21.866580263669</v>
      </c>
      <c r="BI298">
        <v>1.00610153644155</v>
      </c>
      <c r="BK298">
        <f>AS298-BI298*AV298</f>
        <v>-5.0798120061975871E-2</v>
      </c>
      <c r="BL298">
        <f>BK298*AO298</f>
        <v>-386.94775255572875</v>
      </c>
      <c r="BM298">
        <f t="shared" si="4"/>
        <v>124.30030482852641</v>
      </c>
      <c r="BN298" s="12">
        <f>YEARFRAC(DATE(YEAR(A298),1,1),A298,3)</f>
        <v>0.26575342465753427</v>
      </c>
    </row>
    <row r="299" spans="1:66" x14ac:dyDescent="0.25">
      <c r="A299" s="1">
        <v>41738</v>
      </c>
      <c r="B299">
        <v>7326</v>
      </c>
      <c r="C299">
        <v>7</v>
      </c>
      <c r="D299" s="2">
        <v>41730</v>
      </c>
      <c r="E299">
        <v>2</v>
      </c>
      <c r="F299">
        <v>1</v>
      </c>
      <c r="G299" s="1">
        <v>41737</v>
      </c>
      <c r="H299" s="1">
        <v>41739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s="1">
        <v>41750</v>
      </c>
      <c r="AF299" s="1">
        <v>41736</v>
      </c>
      <c r="AG299" s="1">
        <v>41731</v>
      </c>
      <c r="AH299" s="1">
        <v>41733</v>
      </c>
      <c r="AI299" s="1">
        <v>41731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7617.3636363636297</v>
      </c>
      <c r="AP299">
        <v>22</v>
      </c>
      <c r="AQ299">
        <v>30</v>
      </c>
      <c r="AR299">
        <v>167582</v>
      </c>
      <c r="AS299">
        <v>0.96175006862312096</v>
      </c>
      <c r="AT299">
        <v>0.73333333333333295</v>
      </c>
      <c r="AU299">
        <v>15</v>
      </c>
      <c r="AV299">
        <v>0.95834790657066404</v>
      </c>
      <c r="AW299">
        <v>3.40216205245765E-3</v>
      </c>
      <c r="AX299">
        <v>7644.4054917542699</v>
      </c>
      <c r="AY299">
        <v>9</v>
      </c>
      <c r="AZ299">
        <v>4</v>
      </c>
      <c r="BA299">
        <v>2014</v>
      </c>
      <c r="BB299">
        <v>7.6125436260801296</v>
      </c>
      <c r="BC299">
        <v>7.67286462746595</v>
      </c>
      <c r="BD299">
        <v>6.03210013858195E-2</v>
      </c>
      <c r="BE299">
        <v>58447</v>
      </c>
      <c r="BF299">
        <v>168909.90228217599</v>
      </c>
      <c r="BG299">
        <v>-7.8616011508783005E-3</v>
      </c>
      <c r="BH299">
        <v>21.866580263669</v>
      </c>
      <c r="BI299">
        <v>1.00610153644155</v>
      </c>
      <c r="BK299">
        <f>AS299-BI299*AV299</f>
        <v>-2.4452326231670929E-3</v>
      </c>
      <c r="BL299">
        <f>BK299*AO299</f>
        <v>-18.626226066163063</v>
      </c>
      <c r="BM299">
        <f t="shared" si="4"/>
        <v>105.67407876236334</v>
      </c>
      <c r="BN299" s="12">
        <f>YEARFRAC(DATE(YEAR(A299),1,1),A299,3)</f>
        <v>0.26849315068493151</v>
      </c>
    </row>
    <row r="300" spans="1:66" x14ac:dyDescent="0.25">
      <c r="A300" s="1">
        <v>41739</v>
      </c>
      <c r="B300">
        <v>2359</v>
      </c>
      <c r="C300">
        <v>8</v>
      </c>
      <c r="D300" s="2">
        <v>41730</v>
      </c>
      <c r="E300">
        <v>3</v>
      </c>
      <c r="F300">
        <v>2</v>
      </c>
      <c r="G300" s="1">
        <v>41738</v>
      </c>
      <c r="H300" s="1">
        <v>41740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s="1">
        <v>41750</v>
      </c>
      <c r="AF300" s="1">
        <v>41736</v>
      </c>
      <c r="AG300" s="1">
        <v>41731</v>
      </c>
      <c r="AH300" s="1">
        <v>41733</v>
      </c>
      <c r="AI300" s="1">
        <v>41731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7617.3636363636297</v>
      </c>
      <c r="AP300">
        <v>22</v>
      </c>
      <c r="AQ300">
        <v>30</v>
      </c>
      <c r="AR300">
        <v>167582</v>
      </c>
      <c r="AS300">
        <v>0.309687197909083</v>
      </c>
      <c r="AT300">
        <v>0.73333333333333295</v>
      </c>
      <c r="AU300">
        <v>14</v>
      </c>
      <c r="AV300">
        <v>0.35466527736145897</v>
      </c>
      <c r="AW300">
        <v>-4.4978079452376099E-2</v>
      </c>
      <c r="AX300">
        <v>6651.3418442026004</v>
      </c>
      <c r="AY300">
        <v>10</v>
      </c>
      <c r="AZ300">
        <v>4</v>
      </c>
      <c r="BA300">
        <v>2014</v>
      </c>
      <c r="BB300">
        <v>7.9672089034415903</v>
      </c>
      <c r="BC300">
        <v>7.9825518253750403</v>
      </c>
      <c r="BD300">
        <v>1.53429219334446E-2</v>
      </c>
      <c r="BE300">
        <v>60806</v>
      </c>
      <c r="BF300">
        <v>167904.722495997</v>
      </c>
      <c r="BG300">
        <v>-1.92205729058614E-3</v>
      </c>
      <c r="BH300">
        <v>21.866580263669</v>
      </c>
      <c r="BI300">
        <v>1.00610153644155</v>
      </c>
      <c r="BK300">
        <f>AS300-BI300*AV300</f>
        <v>-4.7142082566749344E-2</v>
      </c>
      <c r="BL300">
        <f>BK300*AO300</f>
        <v>-359.09838548640823</v>
      </c>
      <c r="BM300">
        <f t="shared" si="4"/>
        <v>-253.4243067240449</v>
      </c>
      <c r="BN300" s="12">
        <f>YEARFRAC(DATE(YEAR(A300),1,1),A300,3)</f>
        <v>0.27123287671232876</v>
      </c>
    </row>
    <row r="301" spans="1:66" x14ac:dyDescent="0.25">
      <c r="A301" s="1">
        <v>41740</v>
      </c>
      <c r="B301">
        <v>7676</v>
      </c>
      <c r="C301">
        <v>9</v>
      </c>
      <c r="D301" s="2">
        <v>41730</v>
      </c>
      <c r="E301">
        <v>4</v>
      </c>
      <c r="F301">
        <v>3</v>
      </c>
      <c r="G301" s="1">
        <v>41739</v>
      </c>
      <c r="H301" s="1">
        <v>41743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s="1">
        <v>41750</v>
      </c>
      <c r="AF301" s="1">
        <v>41736</v>
      </c>
      <c r="AG301" s="1">
        <v>41731</v>
      </c>
      <c r="AH301" s="1">
        <v>41733</v>
      </c>
      <c r="AI301" s="1">
        <v>41731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7617.3636363636297</v>
      </c>
      <c r="AP301">
        <v>22</v>
      </c>
      <c r="AQ301">
        <v>30</v>
      </c>
      <c r="AR301">
        <v>167582</v>
      </c>
      <c r="AS301">
        <v>1.00769772409924</v>
      </c>
      <c r="AT301">
        <v>0.73333333333333295</v>
      </c>
      <c r="AU301">
        <v>13</v>
      </c>
      <c r="AV301">
        <v>0.871714267206256</v>
      </c>
      <c r="AW301">
        <v>0.13598345689298999</v>
      </c>
      <c r="AX301">
        <v>8805.6376828621705</v>
      </c>
      <c r="AY301">
        <v>11</v>
      </c>
      <c r="AZ301">
        <v>4</v>
      </c>
      <c r="BA301">
        <v>2014</v>
      </c>
      <c r="BB301">
        <v>8.8389231706478508</v>
      </c>
      <c r="BC301">
        <v>8.9902495494742798</v>
      </c>
      <c r="BD301">
        <v>0.15132637882643599</v>
      </c>
      <c r="BE301">
        <v>68482</v>
      </c>
      <c r="BF301">
        <v>170451.079946379</v>
      </c>
      <c r="BG301">
        <v>-1.6832277902150399E-2</v>
      </c>
      <c r="BH301">
        <v>21.866580263669</v>
      </c>
      <c r="BI301">
        <v>1.00610153644155</v>
      </c>
      <c r="BK301">
        <f>AS301-BI301*AV301</f>
        <v>0.13066466052500592</v>
      </c>
      <c r="BL301">
        <f>BK301*AO301</f>
        <v>995.32023364097824</v>
      </c>
      <c r="BM301">
        <f t="shared" si="4"/>
        <v>741.89592691693338</v>
      </c>
      <c r="BN301" s="12">
        <f>YEARFRAC(DATE(YEAR(A301),1,1),A301,3)</f>
        <v>0.27397260273972601</v>
      </c>
    </row>
    <row r="302" spans="1:66" x14ac:dyDescent="0.25">
      <c r="A302" s="1">
        <v>41743</v>
      </c>
      <c r="B302">
        <v>13101</v>
      </c>
      <c r="C302">
        <v>10</v>
      </c>
      <c r="D302" s="2">
        <v>41730</v>
      </c>
      <c r="E302">
        <v>0</v>
      </c>
      <c r="F302">
        <v>4</v>
      </c>
      <c r="G302" s="1">
        <v>41740</v>
      </c>
      <c r="H302" s="1">
        <v>41744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s="1">
        <v>41750</v>
      </c>
      <c r="AF302" s="1">
        <v>41736</v>
      </c>
      <c r="AG302" s="1">
        <v>41731</v>
      </c>
      <c r="AH302" s="1">
        <v>41733</v>
      </c>
      <c r="AI302" s="1">
        <v>41731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7617.3636363636297</v>
      </c>
      <c r="AP302">
        <v>22</v>
      </c>
      <c r="AQ302">
        <v>30</v>
      </c>
      <c r="AR302">
        <v>167582</v>
      </c>
      <c r="AS302">
        <v>1.71988638397918</v>
      </c>
      <c r="AT302">
        <v>0.73333333333333295</v>
      </c>
      <c r="AU302">
        <v>12</v>
      </c>
      <c r="AV302">
        <v>1.6994976747481001</v>
      </c>
      <c r="AW302">
        <v>2.0388709231080701E-2</v>
      </c>
      <c r="AX302">
        <v>7708.7484111690701</v>
      </c>
      <c r="AY302">
        <v>14</v>
      </c>
      <c r="AZ302">
        <v>4</v>
      </c>
      <c r="BA302">
        <v>2014</v>
      </c>
      <c r="BB302">
        <v>10.538420845395899</v>
      </c>
      <c r="BC302">
        <v>10.710135933453399</v>
      </c>
      <c r="BD302">
        <v>0.17171508805751501</v>
      </c>
      <c r="BE302">
        <v>81583</v>
      </c>
      <c r="BF302">
        <v>170312.61384708501</v>
      </c>
      <c r="BG302">
        <v>-1.60329513205483E-2</v>
      </c>
      <c r="BH302">
        <v>21.866580263669</v>
      </c>
      <c r="BI302">
        <v>1.00610153644155</v>
      </c>
      <c r="BK302">
        <f>AS302-BI302*AV302</f>
        <v>1.0019162236274859E-2</v>
      </c>
      <c r="BL302">
        <f>BK302*AO302</f>
        <v>76.319602085427817</v>
      </c>
      <c r="BM302">
        <f t="shared" si="4"/>
        <v>818.21552900236122</v>
      </c>
      <c r="BN302" s="12">
        <f>YEARFRAC(DATE(YEAR(A302),1,1),A302,3)</f>
        <v>0.28219178082191781</v>
      </c>
    </row>
    <row r="303" spans="1:66" x14ac:dyDescent="0.25">
      <c r="A303" s="1">
        <v>41744</v>
      </c>
      <c r="B303">
        <v>6541</v>
      </c>
      <c r="C303">
        <v>11</v>
      </c>
      <c r="D303" s="2">
        <v>41730</v>
      </c>
      <c r="E303">
        <v>1</v>
      </c>
      <c r="F303">
        <v>0</v>
      </c>
      <c r="G303" s="1">
        <v>41743</v>
      </c>
      <c r="H303" s="1">
        <v>41745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s="1">
        <v>41750</v>
      </c>
      <c r="AF303" s="1">
        <v>41736</v>
      </c>
      <c r="AG303" s="1">
        <v>41731</v>
      </c>
      <c r="AH303" s="1">
        <v>41733</v>
      </c>
      <c r="AI303" s="1">
        <v>41731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7617.3636363636297</v>
      </c>
      <c r="AP303">
        <v>22</v>
      </c>
      <c r="AQ303">
        <v>30</v>
      </c>
      <c r="AR303">
        <v>167582</v>
      </c>
      <c r="AS303">
        <v>0.85869604134095501</v>
      </c>
      <c r="AT303">
        <v>0.73333333333333295</v>
      </c>
      <c r="AU303">
        <v>11</v>
      </c>
      <c r="AV303">
        <v>0.64367832213531395</v>
      </c>
      <c r="AW303">
        <v>0.215017719205641</v>
      </c>
      <c r="AX303">
        <v>10161.908169131901</v>
      </c>
      <c r="AY303">
        <v>15</v>
      </c>
      <c r="AZ303">
        <v>4</v>
      </c>
      <c r="BA303">
        <v>2014</v>
      </c>
      <c r="BB303">
        <v>11.1820991675312</v>
      </c>
      <c r="BC303">
        <v>11.568831974794399</v>
      </c>
      <c r="BD303">
        <v>0.38673280726315601</v>
      </c>
      <c r="BE303">
        <v>88124</v>
      </c>
      <c r="BF303">
        <v>173377.82208454699</v>
      </c>
      <c r="BG303">
        <v>-3.3428855056910602E-2</v>
      </c>
      <c r="BH303">
        <v>21.866580263669</v>
      </c>
      <c r="BI303">
        <v>1.00610153644155</v>
      </c>
      <c r="BK303">
        <f>AS303-BI303*AV303</f>
        <v>0.21109029246649669</v>
      </c>
      <c r="BL303">
        <f>BK303*AO303</f>
        <v>1607.9515178236552</v>
      </c>
      <c r="BM303">
        <f t="shared" si="4"/>
        <v>2426.1670468260163</v>
      </c>
      <c r="BN303" s="12">
        <f>YEARFRAC(DATE(YEAR(A303),1,1),A303,3)</f>
        <v>0.28493150684931506</v>
      </c>
    </row>
    <row r="304" spans="1:66" x14ac:dyDescent="0.25">
      <c r="A304" s="1">
        <v>41745</v>
      </c>
      <c r="B304">
        <v>8423</v>
      </c>
      <c r="C304">
        <v>12</v>
      </c>
      <c r="D304" s="2">
        <v>41730</v>
      </c>
      <c r="E304">
        <v>2</v>
      </c>
      <c r="F304">
        <v>1</v>
      </c>
      <c r="G304" s="1">
        <v>41744</v>
      </c>
      <c r="H304" s="1">
        <v>41746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1</v>
      </c>
      <c r="AD304">
        <v>0</v>
      </c>
      <c r="AE304" s="1">
        <v>41750</v>
      </c>
      <c r="AF304" s="1">
        <v>41736</v>
      </c>
      <c r="AG304" s="1">
        <v>41731</v>
      </c>
      <c r="AH304" s="1">
        <v>41733</v>
      </c>
      <c r="AI304" s="1">
        <v>41731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7617.3636363636297</v>
      </c>
      <c r="AP304">
        <v>22</v>
      </c>
      <c r="AQ304">
        <v>30</v>
      </c>
      <c r="AR304">
        <v>167582</v>
      </c>
      <c r="AS304">
        <v>1.10576314878686</v>
      </c>
      <c r="AT304">
        <v>0.73333333333333295</v>
      </c>
      <c r="AU304">
        <v>10</v>
      </c>
      <c r="AV304">
        <v>1.03940206501829</v>
      </c>
      <c r="AW304">
        <v>6.6361083768572401E-2</v>
      </c>
      <c r="AX304">
        <v>8103.6975810239301</v>
      </c>
      <c r="AY304">
        <v>16</v>
      </c>
      <c r="AZ304">
        <v>4</v>
      </c>
      <c r="BA304">
        <v>2014</v>
      </c>
      <c r="BB304">
        <v>12.2215012325495</v>
      </c>
      <c r="BC304">
        <v>12.6745951235812</v>
      </c>
      <c r="BD304">
        <v>0.45309389103172898</v>
      </c>
      <c r="BE304">
        <v>96547</v>
      </c>
      <c r="BF304">
        <v>173794.852169474</v>
      </c>
      <c r="BG304">
        <v>-3.5748194448336899E-2</v>
      </c>
      <c r="BH304">
        <v>21.866580263669</v>
      </c>
      <c r="BI304">
        <v>1.00610153644155</v>
      </c>
      <c r="BK304">
        <f>AS304-BI304*AV304</f>
        <v>6.0019134191438672E-2</v>
      </c>
      <c r="BL304">
        <f>BK304*AO304</f>
        <v>457.18757027589396</v>
      </c>
      <c r="BM304">
        <f t="shared" si="4"/>
        <v>2883.3546171019102</v>
      </c>
      <c r="BN304" s="12">
        <f>YEARFRAC(DATE(YEAR(A304),1,1),A304,3)</f>
        <v>0.28767123287671231</v>
      </c>
    </row>
    <row r="305" spans="1:66" x14ac:dyDescent="0.25">
      <c r="A305" s="1">
        <v>41746</v>
      </c>
      <c r="B305">
        <v>9745</v>
      </c>
      <c r="C305">
        <v>13</v>
      </c>
      <c r="D305" s="2">
        <v>41730</v>
      </c>
      <c r="E305">
        <v>3</v>
      </c>
      <c r="F305">
        <v>2</v>
      </c>
      <c r="G305" s="1">
        <v>41745</v>
      </c>
      <c r="H305" s="1">
        <v>41747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 s="1">
        <v>41750</v>
      </c>
      <c r="AF305" s="1">
        <v>41736</v>
      </c>
      <c r="AG305" s="1">
        <v>41731</v>
      </c>
      <c r="AH305" s="1">
        <v>41733</v>
      </c>
      <c r="AI305" s="1">
        <v>41731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7617.3636363636297</v>
      </c>
      <c r="AP305">
        <v>22</v>
      </c>
      <c r="AQ305">
        <v>30</v>
      </c>
      <c r="AR305">
        <v>167582</v>
      </c>
      <c r="AS305">
        <v>1.2793140074709599</v>
      </c>
      <c r="AT305">
        <v>0.73333333333333295</v>
      </c>
      <c r="AU305">
        <v>9</v>
      </c>
      <c r="AV305">
        <v>0.87838760568261998</v>
      </c>
      <c r="AW305">
        <v>0.40092640178834899</v>
      </c>
      <c r="AX305">
        <v>11094.191148595301</v>
      </c>
      <c r="AY305">
        <v>17</v>
      </c>
      <c r="AZ305">
        <v>4</v>
      </c>
      <c r="BA305">
        <v>2014</v>
      </c>
      <c r="BB305">
        <v>13.099888838232101</v>
      </c>
      <c r="BC305">
        <v>13.9539091310522</v>
      </c>
      <c r="BD305">
        <v>0.85402029282007696</v>
      </c>
      <c r="BE305">
        <v>106292</v>
      </c>
      <c r="BF305">
        <v>178507.163600906</v>
      </c>
      <c r="BG305">
        <v>-6.1202942114592498E-2</v>
      </c>
      <c r="BH305">
        <v>21.866580263669</v>
      </c>
      <c r="BI305">
        <v>1.00610153644155</v>
      </c>
      <c r="BK305">
        <f>AS305-BI305*AV305</f>
        <v>0.39556688780246163</v>
      </c>
      <c r="BL305">
        <f>BK305*AO305</f>
        <v>3013.1768268960031</v>
      </c>
      <c r="BM305">
        <f t="shared" si="4"/>
        <v>5896.5314439979138</v>
      </c>
      <c r="BN305" s="12">
        <f>YEARFRAC(DATE(YEAR(A305),1,1),A305,3)</f>
        <v>0.29041095890410956</v>
      </c>
    </row>
    <row r="306" spans="1:66" x14ac:dyDescent="0.25">
      <c r="A306" s="1">
        <v>41747</v>
      </c>
      <c r="B306">
        <v>7309</v>
      </c>
      <c r="C306">
        <v>14</v>
      </c>
      <c r="D306" s="2">
        <v>41730</v>
      </c>
      <c r="E306">
        <v>4</v>
      </c>
      <c r="F306">
        <v>3</v>
      </c>
      <c r="G306" s="1">
        <v>41746</v>
      </c>
      <c r="H306" s="1">
        <v>41750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 s="1">
        <v>41750</v>
      </c>
      <c r="AF306" s="1">
        <v>41736</v>
      </c>
      <c r="AG306" s="1">
        <v>41731</v>
      </c>
      <c r="AH306" s="1">
        <v>41733</v>
      </c>
      <c r="AI306" s="1">
        <v>41731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7617.3636363636297</v>
      </c>
      <c r="AP306">
        <v>22</v>
      </c>
      <c r="AQ306">
        <v>30</v>
      </c>
      <c r="AR306">
        <v>167582</v>
      </c>
      <c r="AS306">
        <v>0.95951832535713799</v>
      </c>
      <c r="AT306">
        <v>0.73333333333333295</v>
      </c>
      <c r="AU306">
        <v>8</v>
      </c>
      <c r="AV306">
        <v>1.39543659552741</v>
      </c>
      <c r="AW306">
        <v>-0.43591827017027801</v>
      </c>
      <c r="AX306">
        <v>5237.7872440972496</v>
      </c>
      <c r="AY306">
        <v>18</v>
      </c>
      <c r="AZ306">
        <v>4</v>
      </c>
      <c r="BA306">
        <v>2014</v>
      </c>
      <c r="BB306">
        <v>14.4953254337596</v>
      </c>
      <c r="BC306">
        <v>14.9134274564094</v>
      </c>
      <c r="BD306">
        <v>0.41810202264980101</v>
      </c>
      <c r="BE306">
        <v>113601</v>
      </c>
      <c r="BF306">
        <v>172415.72198022599</v>
      </c>
      <c r="BG306">
        <v>-2.8035273841098898E-2</v>
      </c>
      <c r="BH306">
        <v>21.866580263669</v>
      </c>
      <c r="BI306">
        <v>1.00610153644155</v>
      </c>
      <c r="BK306">
        <f>AS306-BI306*AV306</f>
        <v>-0.44443257740975484</v>
      </c>
      <c r="BL306">
        <f>BK306*AO306</f>
        <v>-3385.4045539764306</v>
      </c>
      <c r="BM306">
        <f t="shared" si="4"/>
        <v>2511.1268900214832</v>
      </c>
      <c r="BN306" s="12">
        <f>YEARFRAC(DATE(YEAR(A306),1,1),A306,3)</f>
        <v>0.29315068493150687</v>
      </c>
    </row>
    <row r="307" spans="1:66" x14ac:dyDescent="0.25">
      <c r="A307" s="1">
        <v>41750</v>
      </c>
      <c r="B307">
        <v>11863</v>
      </c>
      <c r="C307">
        <v>15</v>
      </c>
      <c r="D307" s="2">
        <v>41730</v>
      </c>
      <c r="E307">
        <v>0</v>
      </c>
      <c r="F307">
        <v>4</v>
      </c>
      <c r="G307" s="1">
        <v>41747</v>
      </c>
      <c r="H307" s="1">
        <v>41751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s="1">
        <v>41750</v>
      </c>
      <c r="AF307" s="1">
        <v>41736</v>
      </c>
      <c r="AG307" s="1">
        <v>41731</v>
      </c>
      <c r="AH307" s="1">
        <v>41733</v>
      </c>
      <c r="AI307" s="1">
        <v>41731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7617.3636363636297</v>
      </c>
      <c r="AP307">
        <v>22</v>
      </c>
      <c r="AQ307">
        <v>30</v>
      </c>
      <c r="AR307">
        <v>167582</v>
      </c>
      <c r="AS307">
        <v>1.5573629626093399</v>
      </c>
      <c r="AT307">
        <v>0.73333333333333295</v>
      </c>
      <c r="AU307">
        <v>7</v>
      </c>
      <c r="AV307">
        <v>1.6994976747481001</v>
      </c>
      <c r="AW307">
        <v>-0.142134712138756</v>
      </c>
      <c r="AX307">
        <v>6980.2978705212399</v>
      </c>
      <c r="AY307">
        <v>21</v>
      </c>
      <c r="AZ307">
        <v>4</v>
      </c>
      <c r="BA307">
        <v>2014</v>
      </c>
      <c r="BB307">
        <v>16.194823108507698</v>
      </c>
      <c r="BC307">
        <v>16.470790419018702</v>
      </c>
      <c r="BD307">
        <v>0.27596731051104501</v>
      </c>
      <c r="BE307">
        <v>125464</v>
      </c>
      <c r="BF307">
        <v>170437.67514508701</v>
      </c>
      <c r="BG307">
        <v>-1.6754952463749601E-2</v>
      </c>
      <c r="BH307">
        <v>21.866580263669</v>
      </c>
      <c r="BI307">
        <v>1.00610153644155</v>
      </c>
      <c r="BK307">
        <f>AS307-BI307*AV307</f>
        <v>-0.15250425913356525</v>
      </c>
      <c r="BL307">
        <f>BK307*AO307</f>
        <v>-1161.6803979145959</v>
      </c>
      <c r="BM307">
        <f t="shared" si="4"/>
        <v>1349.4464921068873</v>
      </c>
      <c r="BN307" s="12">
        <f>YEARFRAC(DATE(YEAR(A307),1,1),A307,3)</f>
        <v>0.30136986301369861</v>
      </c>
    </row>
    <row r="308" spans="1:66" x14ac:dyDescent="0.25">
      <c r="A308" s="1">
        <v>41751</v>
      </c>
      <c r="B308">
        <v>1648</v>
      </c>
      <c r="C308">
        <v>16</v>
      </c>
      <c r="D308" s="2">
        <v>41730</v>
      </c>
      <c r="E308">
        <v>1</v>
      </c>
      <c r="F308">
        <v>0</v>
      </c>
      <c r="G308" s="1">
        <v>41750</v>
      </c>
      <c r="H308" s="1">
        <v>41752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s="1">
        <v>41750</v>
      </c>
      <c r="AF308" s="1">
        <v>41736</v>
      </c>
      <c r="AG308" s="1">
        <v>41731</v>
      </c>
      <c r="AH308" s="1">
        <v>41733</v>
      </c>
      <c r="AI308" s="1">
        <v>41731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7617.3636363636297</v>
      </c>
      <c r="AP308">
        <v>22</v>
      </c>
      <c r="AQ308">
        <v>30</v>
      </c>
      <c r="AR308">
        <v>167582</v>
      </c>
      <c r="AS308">
        <v>0.216347817784726</v>
      </c>
      <c r="AT308">
        <v>0.73333333333333295</v>
      </c>
      <c r="AU308">
        <v>6</v>
      </c>
      <c r="AV308">
        <v>0.30910710083241899</v>
      </c>
      <c r="AW308">
        <v>-9.2759283047693195E-2</v>
      </c>
      <c r="AX308">
        <v>5331.4854157732598</v>
      </c>
      <c r="AY308">
        <v>22</v>
      </c>
      <c r="AZ308">
        <v>4</v>
      </c>
      <c r="BA308">
        <v>2014</v>
      </c>
      <c r="BB308">
        <v>16.503930209340101</v>
      </c>
      <c r="BC308">
        <v>16.687138236803399</v>
      </c>
      <c r="BD308">
        <v>0.18320802746335099</v>
      </c>
      <c r="BE308">
        <v>127112</v>
      </c>
      <c r="BF308">
        <v>169442.306440279</v>
      </c>
      <c r="BG308">
        <v>-1.09789962103439E-2</v>
      </c>
      <c r="BH308">
        <v>21.866580263669</v>
      </c>
      <c r="BI308">
        <v>1.00610153644155</v>
      </c>
      <c r="BK308">
        <f>AS308-BI308*AV308</f>
        <v>-9.4645311287763878E-2</v>
      </c>
      <c r="BL308">
        <f>BK308*AO308</f>
        <v>-720.9477525557287</v>
      </c>
      <c r="BM308">
        <f t="shared" si="4"/>
        <v>628.49873955115856</v>
      </c>
      <c r="BN308" s="12">
        <f>YEARFRAC(DATE(YEAR(A308),1,1),A308,3)</f>
        <v>0.30410958904109592</v>
      </c>
    </row>
    <row r="309" spans="1:66" x14ac:dyDescent="0.25">
      <c r="A309" s="1">
        <v>41752</v>
      </c>
      <c r="B309">
        <v>6975</v>
      </c>
      <c r="C309">
        <v>17</v>
      </c>
      <c r="D309" s="2">
        <v>41730</v>
      </c>
      <c r="E309">
        <v>2</v>
      </c>
      <c r="F309">
        <v>1</v>
      </c>
      <c r="G309" s="1">
        <v>41751</v>
      </c>
      <c r="H309" s="1">
        <v>41753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s="1">
        <v>41750</v>
      </c>
      <c r="AF309" s="1">
        <v>41736</v>
      </c>
      <c r="AG309" s="1">
        <v>41731</v>
      </c>
      <c r="AH309" s="1">
        <v>41733</v>
      </c>
      <c r="AI309" s="1">
        <v>41731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7617.3636363636297</v>
      </c>
      <c r="AP309">
        <v>22</v>
      </c>
      <c r="AQ309">
        <v>30</v>
      </c>
      <c r="AR309">
        <v>167582</v>
      </c>
      <c r="AS309">
        <v>0.91567113413135004</v>
      </c>
      <c r="AT309">
        <v>0.73333333333333295</v>
      </c>
      <c r="AU309">
        <v>5</v>
      </c>
      <c r="AV309">
        <v>0.95834790657066404</v>
      </c>
      <c r="AW309">
        <v>-4.26767724393134E-2</v>
      </c>
      <c r="AX309">
        <v>7278.15019178079</v>
      </c>
      <c r="AY309">
        <v>23</v>
      </c>
      <c r="AZ309">
        <v>4</v>
      </c>
      <c r="BA309">
        <v>2014</v>
      </c>
      <c r="BB309">
        <v>17.462278115910699</v>
      </c>
      <c r="BC309">
        <v>17.6028093709348</v>
      </c>
      <c r="BD309">
        <v>0.14053125502403599</v>
      </c>
      <c r="BE309">
        <v>134087</v>
      </c>
      <c r="BF309">
        <v>168930.65042367901</v>
      </c>
      <c r="BG309">
        <v>-7.9834560531045692E-3</v>
      </c>
      <c r="BH309">
        <v>21.866580263669</v>
      </c>
      <c r="BI309">
        <v>1.00610153644155</v>
      </c>
      <c r="BK309">
        <f>AS309-BI309*AV309</f>
        <v>-4.852416711493801E-2</v>
      </c>
      <c r="BL309">
        <f>BK309*AO309</f>
        <v>-369.62622606616065</v>
      </c>
      <c r="BM309">
        <f t="shared" si="4"/>
        <v>258.87251348499791</v>
      </c>
      <c r="BN309" s="12">
        <f>YEARFRAC(DATE(YEAR(A309),1,1),A309,3)</f>
        <v>0.30684931506849317</v>
      </c>
    </row>
    <row r="310" spans="1:66" x14ac:dyDescent="0.25">
      <c r="A310" s="1">
        <v>41753</v>
      </c>
      <c r="B310">
        <v>1899</v>
      </c>
      <c r="C310">
        <v>18</v>
      </c>
      <c r="D310" s="2">
        <v>41730</v>
      </c>
      <c r="E310">
        <v>3</v>
      </c>
      <c r="F310">
        <v>2</v>
      </c>
      <c r="G310" s="1">
        <v>41752</v>
      </c>
      <c r="H310" s="1">
        <v>41754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 s="1">
        <v>41750</v>
      </c>
      <c r="AF310" s="1">
        <v>41736</v>
      </c>
      <c r="AG310" s="1">
        <v>41731</v>
      </c>
      <c r="AH310" s="1">
        <v>41733</v>
      </c>
      <c r="AI310" s="1">
        <v>41731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7617.3636363636297</v>
      </c>
      <c r="AP310">
        <v>22</v>
      </c>
      <c r="AQ310">
        <v>30</v>
      </c>
      <c r="AR310">
        <v>167582</v>
      </c>
      <c r="AS310">
        <v>0.24929885071189001</v>
      </c>
      <c r="AT310">
        <v>0.73333333333333295</v>
      </c>
      <c r="AU310">
        <v>4</v>
      </c>
      <c r="AV310">
        <v>0.35466527736145897</v>
      </c>
      <c r="AW310">
        <v>-0.10536642664956899</v>
      </c>
      <c r="AX310">
        <v>5354.3442823826799</v>
      </c>
      <c r="AY310">
        <v>24</v>
      </c>
      <c r="AZ310">
        <v>4</v>
      </c>
      <c r="BA310">
        <v>2014</v>
      </c>
      <c r="BB310">
        <v>17.816943393272201</v>
      </c>
      <c r="BC310">
        <v>17.852108221646699</v>
      </c>
      <c r="BD310">
        <v>3.5164828374465801E-2</v>
      </c>
      <c r="BE310">
        <v>135986</v>
      </c>
      <c r="BF310">
        <v>167912.75214634501</v>
      </c>
      <c r="BG310">
        <v>-1.9697857495521898E-3</v>
      </c>
      <c r="BH310">
        <v>21.866580263669</v>
      </c>
      <c r="BI310">
        <v>1.00610153644155</v>
      </c>
      <c r="BK310">
        <f>AS310-BI310*AV310</f>
        <v>-0.10753042976394234</v>
      </c>
      <c r="BL310">
        <f>BK310*AO310</f>
        <v>-819.09838548640766</v>
      </c>
      <c r="BM310">
        <f t="shared" si="4"/>
        <v>-560.2258720014097</v>
      </c>
      <c r="BN310" s="12">
        <f>YEARFRAC(DATE(YEAR(A310),1,1),A310,3)</f>
        <v>0.30958904109589042</v>
      </c>
    </row>
    <row r="311" spans="1:66" x14ac:dyDescent="0.25">
      <c r="A311" s="1">
        <v>41754</v>
      </c>
      <c r="B311">
        <v>6775</v>
      </c>
      <c r="C311">
        <v>19</v>
      </c>
      <c r="D311" s="2">
        <v>41730</v>
      </c>
      <c r="E311">
        <v>4</v>
      </c>
      <c r="F311">
        <v>3</v>
      </c>
      <c r="G311" s="1">
        <v>41753</v>
      </c>
      <c r="H311" s="1">
        <v>41757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s="1">
        <v>41750</v>
      </c>
      <c r="AF311" s="1">
        <v>41736</v>
      </c>
      <c r="AG311" s="1">
        <v>41731</v>
      </c>
      <c r="AH311" s="1">
        <v>41733</v>
      </c>
      <c r="AI311" s="1">
        <v>41731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7617.3636363636297</v>
      </c>
      <c r="AP311">
        <v>22</v>
      </c>
      <c r="AQ311">
        <v>30</v>
      </c>
      <c r="AR311">
        <v>167582</v>
      </c>
      <c r="AS311">
        <v>0.88941533100213599</v>
      </c>
      <c r="AT311">
        <v>0.73333333333333295</v>
      </c>
      <c r="AU311">
        <v>3</v>
      </c>
      <c r="AV311">
        <v>0.871714267206256</v>
      </c>
      <c r="AW311">
        <v>1.7701063795879799E-2</v>
      </c>
      <c r="AX311">
        <v>7772.0421184720199</v>
      </c>
      <c r="AY311">
        <v>25</v>
      </c>
      <c r="AZ311">
        <v>4</v>
      </c>
      <c r="BA311">
        <v>2014</v>
      </c>
      <c r="BB311">
        <v>18.688657660478501</v>
      </c>
      <c r="BC311">
        <v>18.7415235526488</v>
      </c>
      <c r="BD311">
        <v>5.2865892170348802E-2</v>
      </c>
      <c r="BE311">
        <v>142761</v>
      </c>
      <c r="BF311">
        <v>168056.050737224</v>
      </c>
      <c r="BG311">
        <v>-2.8207894636653702E-3</v>
      </c>
      <c r="BH311">
        <v>21.866580263669</v>
      </c>
      <c r="BI311">
        <v>1.00610153644155</v>
      </c>
      <c r="BK311">
        <f>AS311-BI311*AV311</f>
        <v>1.2382267427901938E-2</v>
      </c>
      <c r="BL311">
        <f>BK311*AO311</f>
        <v>94.320233641030043</v>
      </c>
      <c r="BM311">
        <f t="shared" si="4"/>
        <v>-465.90563836037967</v>
      </c>
      <c r="BN311" s="12">
        <f>YEARFRAC(DATE(YEAR(A311),1,1),A311,3)</f>
        <v>0.31232876712328766</v>
      </c>
    </row>
    <row r="312" spans="1:66" x14ac:dyDescent="0.25">
      <c r="A312" s="1">
        <v>41757</v>
      </c>
      <c r="B312">
        <v>14004</v>
      </c>
      <c r="C312">
        <v>20</v>
      </c>
      <c r="D312" s="2">
        <v>41730</v>
      </c>
      <c r="E312">
        <v>0</v>
      </c>
      <c r="F312">
        <v>4</v>
      </c>
      <c r="G312" s="1">
        <v>41754</v>
      </c>
      <c r="H312" s="1">
        <v>41758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s="1">
        <v>41750</v>
      </c>
      <c r="AF312" s="1">
        <v>41736</v>
      </c>
      <c r="AG312" s="1">
        <v>41731</v>
      </c>
      <c r="AH312" s="1">
        <v>41733</v>
      </c>
      <c r="AI312" s="1">
        <v>41731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7617.3636363636297</v>
      </c>
      <c r="AP312">
        <v>22</v>
      </c>
      <c r="AQ312">
        <v>30</v>
      </c>
      <c r="AR312">
        <v>167582</v>
      </c>
      <c r="AS312">
        <v>1.8384313351075801</v>
      </c>
      <c r="AT312">
        <v>0.73333333333333295</v>
      </c>
      <c r="AU312">
        <v>2</v>
      </c>
      <c r="AV312">
        <v>1.6994976747481001</v>
      </c>
      <c r="AW312">
        <v>0.13893366035948301</v>
      </c>
      <c r="AX312">
        <v>8240.0818830632506</v>
      </c>
      <c r="AY312">
        <v>28</v>
      </c>
      <c r="AZ312">
        <v>4</v>
      </c>
      <c r="BA312">
        <v>2014</v>
      </c>
      <c r="BB312">
        <v>20.3881553352266</v>
      </c>
      <c r="BC312">
        <v>20.579954887756401</v>
      </c>
      <c r="BD312">
        <v>0.191799552529833</v>
      </c>
      <c r="BE312">
        <v>156765</v>
      </c>
      <c r="BF312">
        <v>169158.51107143101</v>
      </c>
      <c r="BG312">
        <v>-9.3197265774347393E-3</v>
      </c>
      <c r="BH312">
        <v>21.866580263669</v>
      </c>
      <c r="BI312">
        <v>1.00610153644155</v>
      </c>
      <c r="BK312">
        <f>AS312-BI312*AV312</f>
        <v>0.12856411336467488</v>
      </c>
      <c r="BL312">
        <f>BK312*AO312</f>
        <v>979.31960208540579</v>
      </c>
      <c r="BM312">
        <f t="shared" si="4"/>
        <v>513.41396372502618</v>
      </c>
      <c r="BN312" s="12">
        <f>YEARFRAC(DATE(YEAR(A312),1,1),A312,3)</f>
        <v>0.32054794520547947</v>
      </c>
    </row>
    <row r="313" spans="1:66" x14ac:dyDescent="0.25">
      <c r="A313" s="1">
        <v>41758</v>
      </c>
      <c r="B313">
        <v>1962</v>
      </c>
      <c r="C313">
        <v>21</v>
      </c>
      <c r="D313" s="2">
        <v>41730</v>
      </c>
      <c r="E313">
        <v>1</v>
      </c>
      <c r="F313">
        <v>0</v>
      </c>
      <c r="G313" s="1">
        <v>41757</v>
      </c>
      <c r="H313" s="1">
        <v>41759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s="1">
        <v>41750</v>
      </c>
      <c r="AF313" s="1">
        <v>41736</v>
      </c>
      <c r="AG313" s="1">
        <v>41731</v>
      </c>
      <c r="AH313" s="1">
        <v>41733</v>
      </c>
      <c r="AI313" s="1">
        <v>41731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7617.3636363636297</v>
      </c>
      <c r="AP313">
        <v>22</v>
      </c>
      <c r="AQ313">
        <v>30</v>
      </c>
      <c r="AR313">
        <v>167582</v>
      </c>
      <c r="AS313">
        <v>0.25756942869759197</v>
      </c>
      <c r="AT313">
        <v>0.73333333333333295</v>
      </c>
      <c r="AU313">
        <v>1</v>
      </c>
      <c r="AV313">
        <v>0.30910710083241899</v>
      </c>
      <c r="AW313">
        <v>-5.1537672134826601E-2</v>
      </c>
      <c r="AX313">
        <v>6347.3145544582103</v>
      </c>
      <c r="AY313">
        <v>29</v>
      </c>
      <c r="AZ313">
        <v>4</v>
      </c>
      <c r="BA313">
        <v>2014</v>
      </c>
      <c r="BB313">
        <v>20.697262436058999</v>
      </c>
      <c r="BC313">
        <v>20.837524316454001</v>
      </c>
      <c r="BD313">
        <v>0.14026188039500501</v>
      </c>
      <c r="BE313">
        <v>158727</v>
      </c>
      <c r="BF313">
        <v>168717.67514124</v>
      </c>
      <c r="BG313">
        <v>-6.73121615912142E-3</v>
      </c>
      <c r="BH313">
        <v>21.866580263669</v>
      </c>
      <c r="BI313">
        <v>1.00610153644155</v>
      </c>
      <c r="BK313">
        <f>AS313-BI313*AV313</f>
        <v>-5.3423700374897909E-2</v>
      </c>
      <c r="BL313">
        <f>BK313*AO313</f>
        <v>-406.94775255573336</v>
      </c>
      <c r="BM313">
        <f t="shared" si="4"/>
        <v>106.46621116929282</v>
      </c>
      <c r="BN313" s="12">
        <f>YEARFRAC(DATE(YEAR(A313),1,1),A313,3)</f>
        <v>0.32328767123287672</v>
      </c>
    </row>
    <row r="314" spans="1:66" x14ac:dyDescent="0.25">
      <c r="A314" s="1">
        <v>41759</v>
      </c>
      <c r="B314">
        <v>8855</v>
      </c>
      <c r="C314">
        <v>22</v>
      </c>
      <c r="D314" s="2">
        <v>41730</v>
      </c>
      <c r="E314">
        <v>2</v>
      </c>
      <c r="F314">
        <v>1</v>
      </c>
      <c r="G314" s="1">
        <v>41758</v>
      </c>
      <c r="H314" s="1">
        <v>41760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 s="1">
        <v>41750</v>
      </c>
      <c r="AF314" s="1">
        <v>41736</v>
      </c>
      <c r="AG314" s="1">
        <v>41731</v>
      </c>
      <c r="AH314" s="1">
        <v>41733</v>
      </c>
      <c r="AI314" s="1">
        <v>41731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7617.3636363636297</v>
      </c>
      <c r="AP314">
        <v>22</v>
      </c>
      <c r="AQ314">
        <v>30</v>
      </c>
      <c r="AR314">
        <v>167582</v>
      </c>
      <c r="AS314">
        <v>1.16247568354596</v>
      </c>
      <c r="AT314">
        <v>0.73333333333333295</v>
      </c>
      <c r="AU314">
        <v>0</v>
      </c>
      <c r="AV314">
        <v>1.16931782761001</v>
      </c>
      <c r="AW314">
        <v>-6.8421440640541002E-3</v>
      </c>
      <c r="AX314">
        <v>7572.7914095852102</v>
      </c>
      <c r="AY314">
        <v>30</v>
      </c>
      <c r="AZ314">
        <v>4</v>
      </c>
      <c r="BA314">
        <v>2014</v>
      </c>
      <c r="BB314">
        <v>21.866580263669</v>
      </c>
      <c r="BC314">
        <v>22</v>
      </c>
      <c r="BD314">
        <v>0.133419736330949</v>
      </c>
      <c r="BE314">
        <v>167582</v>
      </c>
      <c r="BF314">
        <v>168604.507679948</v>
      </c>
      <c r="BG314">
        <v>-6.0645334695885698E-3</v>
      </c>
      <c r="BH314">
        <v>21.866580263669</v>
      </c>
      <c r="BI314">
        <v>1.00610153644155</v>
      </c>
      <c r="BK314">
        <f>AS314-BI314*AV314</f>
        <v>-1.3976779400966644E-2</v>
      </c>
      <c r="BL314">
        <f>BK314*AO314</f>
        <v>-106.46621116239955</v>
      </c>
      <c r="BM314">
        <f t="shared" si="4"/>
        <v>6.8932735075577511E-9</v>
      </c>
      <c r="BN314" s="12">
        <f>YEARFRAC(DATE(YEAR(A314),1,1),A314,3)</f>
        <v>0.32602739726027397</v>
      </c>
    </row>
    <row r="315" spans="1:66" x14ac:dyDescent="0.25">
      <c r="A315" s="1">
        <v>41760</v>
      </c>
      <c r="B315">
        <v>15579</v>
      </c>
      <c r="C315">
        <v>1</v>
      </c>
      <c r="D315" s="2">
        <v>41760</v>
      </c>
      <c r="E315">
        <v>3</v>
      </c>
      <c r="F315">
        <v>2</v>
      </c>
      <c r="G315" s="1">
        <v>41759</v>
      </c>
      <c r="H315" s="1">
        <v>41761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s="1">
        <v>41778</v>
      </c>
      <c r="AF315" s="1">
        <v>41764</v>
      </c>
      <c r="AG315" s="1">
        <v>41766</v>
      </c>
      <c r="AH315" s="1">
        <v>41761</v>
      </c>
      <c r="AI315" s="1">
        <v>41761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7726.0476190476102</v>
      </c>
      <c r="AP315">
        <v>21</v>
      </c>
      <c r="AQ315">
        <v>31</v>
      </c>
      <c r="AR315">
        <v>162247</v>
      </c>
      <c r="AS315">
        <v>2.0164255733542</v>
      </c>
      <c r="AT315">
        <v>0.67741935483870896</v>
      </c>
      <c r="AU315">
        <v>20</v>
      </c>
      <c r="AV315">
        <v>1.9575517876045301</v>
      </c>
      <c r="AW315">
        <v>5.8873785749667999E-2</v>
      </c>
      <c r="AX315">
        <v>7958.4101420193101</v>
      </c>
      <c r="AY315">
        <v>1</v>
      </c>
      <c r="AZ315">
        <v>5</v>
      </c>
      <c r="BA315">
        <v>2014</v>
      </c>
      <c r="BB315">
        <v>1.9575517876045301</v>
      </c>
      <c r="BC315">
        <v>2.0164255733542</v>
      </c>
      <c r="BD315">
        <v>5.8873785749668103E-2</v>
      </c>
      <c r="BE315">
        <v>15579</v>
      </c>
      <c r="BF315">
        <v>167126.612982405</v>
      </c>
      <c r="BG315">
        <v>-2.91971032938921E-2</v>
      </c>
      <c r="BH315">
        <v>20.3120402402512</v>
      </c>
      <c r="BI315">
        <v>1.03386955478679</v>
      </c>
      <c r="BK315">
        <f>AS315-BI315*AV315</f>
        <v>-7.4276217685804724E-3</v>
      </c>
      <c r="BL315">
        <f>BK315*AO315</f>
        <v>-57.386159480327358</v>
      </c>
      <c r="BM315">
        <f t="shared" si="4"/>
        <v>-57.386159473434084</v>
      </c>
      <c r="BN315" s="12">
        <f>YEARFRAC(DATE(YEAR(A315),1,1),A315,3)</f>
        <v>0.32876712328767121</v>
      </c>
    </row>
    <row r="316" spans="1:66" x14ac:dyDescent="0.25">
      <c r="A316" s="1">
        <v>41761</v>
      </c>
      <c r="B316">
        <v>9101</v>
      </c>
      <c r="C316">
        <v>2</v>
      </c>
      <c r="D316" s="2">
        <v>41760</v>
      </c>
      <c r="E316">
        <v>4</v>
      </c>
      <c r="F316">
        <v>3</v>
      </c>
      <c r="G316" s="1">
        <v>41760</v>
      </c>
      <c r="H316" s="1">
        <v>41764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s="1">
        <v>41778</v>
      </c>
      <c r="AF316" s="1">
        <v>41764</v>
      </c>
      <c r="AG316" s="1">
        <v>41766</v>
      </c>
      <c r="AH316" s="1">
        <v>41761</v>
      </c>
      <c r="AI316" s="1">
        <v>41761</v>
      </c>
      <c r="AJ316">
        <v>0</v>
      </c>
      <c r="AK316">
        <v>0</v>
      </c>
      <c r="AL316">
        <v>0</v>
      </c>
      <c r="AM316">
        <v>1</v>
      </c>
      <c r="AN316">
        <v>1</v>
      </c>
      <c r="AO316">
        <v>7726.0476190476102</v>
      </c>
      <c r="AP316">
        <v>21</v>
      </c>
      <c r="AQ316">
        <v>31</v>
      </c>
      <c r="AR316">
        <v>162247</v>
      </c>
      <c r="AS316">
        <v>1.17796322890407</v>
      </c>
      <c r="AT316">
        <v>0.67741935483870896</v>
      </c>
      <c r="AU316">
        <v>19</v>
      </c>
      <c r="AV316">
        <v>1.1207840255609001</v>
      </c>
      <c r="AW316">
        <v>5.7179203343175597E-2</v>
      </c>
      <c r="AX316">
        <v>8120.2085258534498</v>
      </c>
      <c r="AY316">
        <v>2</v>
      </c>
      <c r="AZ316">
        <v>5</v>
      </c>
      <c r="BA316">
        <v>2014</v>
      </c>
      <c r="BB316">
        <v>3.0783358131654399</v>
      </c>
      <c r="BC316">
        <v>3.1943888022582798</v>
      </c>
      <c r="BD316">
        <v>0.11605298909284301</v>
      </c>
      <c r="BE316">
        <v>24680</v>
      </c>
      <c r="BF316">
        <v>168363.69761330701</v>
      </c>
      <c r="BG316">
        <v>-3.6330264184121899E-2</v>
      </c>
      <c r="BH316">
        <v>20.3120402402512</v>
      </c>
      <c r="BI316">
        <v>1.03386955478679</v>
      </c>
      <c r="BK316">
        <f>AS316-BI316*AV316</f>
        <v>1.9218747385276069E-2</v>
      </c>
      <c r="BL316">
        <f>BK316*AO316</f>
        <v>148.48495747708967</v>
      </c>
      <c r="BM316">
        <f t="shared" si="4"/>
        <v>91.098798003655588</v>
      </c>
      <c r="BN316" s="12">
        <f>YEARFRAC(DATE(YEAR(A316),1,1),A316,3)</f>
        <v>0.33150684931506852</v>
      </c>
    </row>
    <row r="317" spans="1:66" x14ac:dyDescent="0.25">
      <c r="A317" s="1">
        <v>41764</v>
      </c>
      <c r="B317">
        <v>12618</v>
      </c>
      <c r="C317">
        <v>3</v>
      </c>
      <c r="D317" s="2">
        <v>41760</v>
      </c>
      <c r="E317">
        <v>0</v>
      </c>
      <c r="F317">
        <v>4</v>
      </c>
      <c r="G317" s="1">
        <v>41761</v>
      </c>
      <c r="H317" s="1">
        <v>41765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s="1">
        <v>41778</v>
      </c>
      <c r="AF317" s="1">
        <v>41764</v>
      </c>
      <c r="AG317" s="1">
        <v>41766</v>
      </c>
      <c r="AH317" s="1">
        <v>41761</v>
      </c>
      <c r="AI317" s="1">
        <v>41761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7726.0476190476102</v>
      </c>
      <c r="AP317">
        <v>21</v>
      </c>
      <c r="AQ317">
        <v>31</v>
      </c>
      <c r="AR317">
        <v>162247</v>
      </c>
      <c r="AS317">
        <v>1.6331765764544099</v>
      </c>
      <c r="AT317">
        <v>0.67741935483870896</v>
      </c>
      <c r="AU317">
        <v>18</v>
      </c>
      <c r="AV317">
        <v>1.7240549788196</v>
      </c>
      <c r="AW317">
        <v>-9.0878402365187003E-2</v>
      </c>
      <c r="AX317">
        <v>7318.7921238097997</v>
      </c>
      <c r="AY317">
        <v>5</v>
      </c>
      <c r="AZ317">
        <v>5</v>
      </c>
      <c r="BA317">
        <v>2014</v>
      </c>
      <c r="BB317">
        <v>4.8023907919850402</v>
      </c>
      <c r="BC317">
        <v>4.8275653787127002</v>
      </c>
      <c r="BD317">
        <v>2.5174586727656399E-2</v>
      </c>
      <c r="BE317">
        <v>37298</v>
      </c>
      <c r="BF317">
        <v>163097.51411884601</v>
      </c>
      <c r="BG317">
        <v>-5.2147583207604598E-3</v>
      </c>
      <c r="BH317">
        <v>20.3120402402512</v>
      </c>
      <c r="BI317">
        <v>1.03386955478679</v>
      </c>
      <c r="BK317">
        <f>AS317-BI317*AV317</f>
        <v>-0.14927137692575854</v>
      </c>
      <c r="BL317">
        <f>BK317*AO317</f>
        <v>-1153.2777662892152</v>
      </c>
      <c r="BM317">
        <f t="shared" si="4"/>
        <v>-1062.1789682855597</v>
      </c>
      <c r="BN317" s="12">
        <f>YEARFRAC(DATE(YEAR(A317),1,1),A317,3)</f>
        <v>0.33972602739726027</v>
      </c>
    </row>
    <row r="318" spans="1:66" x14ac:dyDescent="0.25">
      <c r="A318" s="1">
        <v>41765</v>
      </c>
      <c r="B318">
        <v>2101</v>
      </c>
      <c r="C318">
        <v>4</v>
      </c>
      <c r="D318" s="2">
        <v>41760</v>
      </c>
      <c r="E318">
        <v>1</v>
      </c>
      <c r="F318">
        <v>0</v>
      </c>
      <c r="G318" s="1">
        <v>41764</v>
      </c>
      <c r="H318" s="1">
        <v>41766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s="1">
        <v>41778</v>
      </c>
      <c r="AF318" s="1">
        <v>41764</v>
      </c>
      <c r="AG318" s="1">
        <v>41766</v>
      </c>
      <c r="AH318" s="1">
        <v>41761</v>
      </c>
      <c r="AI318" s="1">
        <v>41761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7726.0476190476102</v>
      </c>
      <c r="AP318">
        <v>21</v>
      </c>
      <c r="AQ318">
        <v>31</v>
      </c>
      <c r="AR318">
        <v>162247</v>
      </c>
      <c r="AS318">
        <v>0.27193723150505</v>
      </c>
      <c r="AT318">
        <v>0.67741935483870896</v>
      </c>
      <c r="AU318">
        <v>17</v>
      </c>
      <c r="AV318">
        <v>0.25675247061369</v>
      </c>
      <c r="AW318">
        <v>1.5184760891360199E-2</v>
      </c>
      <c r="AX318">
        <v>8182.9787069942504</v>
      </c>
      <c r="AY318">
        <v>6</v>
      </c>
      <c r="AZ318">
        <v>5</v>
      </c>
      <c r="BA318">
        <v>2014</v>
      </c>
      <c r="BB318">
        <v>5.05914326259873</v>
      </c>
      <c r="BC318">
        <v>5.0995026102177503</v>
      </c>
      <c r="BD318">
        <v>4.0359347619016703E-2</v>
      </c>
      <c r="BE318">
        <v>39399</v>
      </c>
      <c r="BF318">
        <v>163541.326476491</v>
      </c>
      <c r="BG318">
        <v>-7.9143694402961096E-3</v>
      </c>
      <c r="BH318">
        <v>20.3120402402512</v>
      </c>
      <c r="BI318">
        <v>1.03386955478679</v>
      </c>
      <c r="BK318">
        <f>AS318-BI318*AV318</f>
        <v>6.4886690212659359E-3</v>
      </c>
      <c r="BL318">
        <f>BK318*AO318</f>
        <v>50.131765842539671</v>
      </c>
      <c r="BM318">
        <f t="shared" si="4"/>
        <v>-1012.04720244302</v>
      </c>
      <c r="BN318" s="12">
        <f>YEARFRAC(DATE(YEAR(A318),1,1),A318,3)</f>
        <v>0.34246575342465752</v>
      </c>
    </row>
    <row r="319" spans="1:66" x14ac:dyDescent="0.25">
      <c r="A319" s="1">
        <v>41766</v>
      </c>
      <c r="B319">
        <v>9499</v>
      </c>
      <c r="C319">
        <v>5</v>
      </c>
      <c r="D319" s="2">
        <v>41760</v>
      </c>
      <c r="E319">
        <v>2</v>
      </c>
      <c r="F319">
        <v>1</v>
      </c>
      <c r="G319" s="1">
        <v>41765</v>
      </c>
      <c r="H319" s="1">
        <v>41767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s="1">
        <v>41778</v>
      </c>
      <c r="AF319" s="1">
        <v>41764</v>
      </c>
      <c r="AG319" s="1">
        <v>41766</v>
      </c>
      <c r="AH319" s="1">
        <v>41761</v>
      </c>
      <c r="AI319" s="1">
        <v>41761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7726.0476190476102</v>
      </c>
      <c r="AP319">
        <v>21</v>
      </c>
      <c r="AQ319">
        <v>31</v>
      </c>
      <c r="AR319">
        <v>162247</v>
      </c>
      <c r="AS319">
        <v>1.2294772784704799</v>
      </c>
      <c r="AT319">
        <v>0.67741935483870896</v>
      </c>
      <c r="AU319">
        <v>16</v>
      </c>
      <c r="AV319">
        <v>1.02417220498467</v>
      </c>
      <c r="AW319">
        <v>0.20530507348580601</v>
      </c>
      <c r="AX319">
        <v>9274.8074530514605</v>
      </c>
      <c r="AY319">
        <v>7</v>
      </c>
      <c r="AZ319">
        <v>5</v>
      </c>
      <c r="BA319">
        <v>2014</v>
      </c>
      <c r="BB319">
        <v>6.08331546758341</v>
      </c>
      <c r="BC319">
        <v>6.32897988868823</v>
      </c>
      <c r="BD319">
        <v>0.245664421104824</v>
      </c>
      <c r="BE319">
        <v>48898</v>
      </c>
      <c r="BF319">
        <v>168799.071077587</v>
      </c>
      <c r="BG319">
        <v>-3.8815800559565503E-2</v>
      </c>
      <c r="BH319">
        <v>20.3120402402512</v>
      </c>
      <c r="BI319">
        <v>1.03386955478679</v>
      </c>
      <c r="BK319">
        <f>AS319-BI319*AV319</f>
        <v>0.17061681687797425</v>
      </c>
      <c r="BL319">
        <f>BK319*AO319</f>
        <v>1318.1936518095551</v>
      </c>
      <c r="BM319">
        <f t="shared" si="4"/>
        <v>306.14644936653519</v>
      </c>
      <c r="BN319" s="12">
        <f>YEARFRAC(DATE(YEAR(A319),1,1),A319,3)</f>
        <v>0.34520547945205482</v>
      </c>
    </row>
    <row r="320" spans="1:66" x14ac:dyDescent="0.25">
      <c r="A320" s="1">
        <v>41767</v>
      </c>
      <c r="B320">
        <v>2382</v>
      </c>
      <c r="C320">
        <v>6</v>
      </c>
      <c r="D320" s="2">
        <v>41760</v>
      </c>
      <c r="E320">
        <v>3</v>
      </c>
      <c r="F320">
        <v>2</v>
      </c>
      <c r="G320" s="1">
        <v>41766</v>
      </c>
      <c r="H320" s="1">
        <v>41768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s="1">
        <v>41778</v>
      </c>
      <c r="AF320" s="1">
        <v>41764</v>
      </c>
      <c r="AG320" s="1">
        <v>41766</v>
      </c>
      <c r="AH320" s="1">
        <v>41761</v>
      </c>
      <c r="AI320" s="1">
        <v>41761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7726.0476190476102</v>
      </c>
      <c r="AP320">
        <v>21</v>
      </c>
      <c r="AQ320">
        <v>31</v>
      </c>
      <c r="AR320">
        <v>162247</v>
      </c>
      <c r="AS320">
        <v>0.30830770368635402</v>
      </c>
      <c r="AT320">
        <v>0.67741935483870896</v>
      </c>
      <c r="AU320">
        <v>15</v>
      </c>
      <c r="AV320">
        <v>0.30231064714272998</v>
      </c>
      <c r="AW320">
        <v>5.9970565436239303E-3</v>
      </c>
      <c r="AX320">
        <v>7879.3122985026002</v>
      </c>
      <c r="AY320">
        <v>8</v>
      </c>
      <c r="AZ320">
        <v>5</v>
      </c>
      <c r="BA320">
        <v>2014</v>
      </c>
      <c r="BB320">
        <v>6.3856261147261399</v>
      </c>
      <c r="BC320">
        <v>6.6372875923745802</v>
      </c>
      <c r="BD320">
        <v>0.25166147764844798</v>
      </c>
      <c r="BE320">
        <v>51280</v>
      </c>
      <c r="BF320">
        <v>168641.25469490999</v>
      </c>
      <c r="BG320">
        <v>-3.7916313576283202E-2</v>
      </c>
      <c r="BH320">
        <v>20.3120402402512</v>
      </c>
      <c r="BI320">
        <v>1.03386955478679</v>
      </c>
      <c r="BK320">
        <f>AS320-BI320*AV320</f>
        <v>-4.2420704824066013E-3</v>
      </c>
      <c r="BL320">
        <f>BK320*AO320</f>
        <v>-32.774438550429672</v>
      </c>
      <c r="BM320">
        <f t="shared" si="4"/>
        <v>273.3720108161055</v>
      </c>
      <c r="BN320" s="12">
        <f>YEARFRAC(DATE(YEAR(A320),1,1),A320,3)</f>
        <v>0.34794520547945207</v>
      </c>
    </row>
    <row r="321" spans="1:66" x14ac:dyDescent="0.25">
      <c r="A321" s="1">
        <v>41768</v>
      </c>
      <c r="B321">
        <v>6788</v>
      </c>
      <c r="C321">
        <v>7</v>
      </c>
      <c r="D321" s="2">
        <v>41760</v>
      </c>
      <c r="E321">
        <v>4</v>
      </c>
      <c r="F321">
        <v>3</v>
      </c>
      <c r="G321" s="1">
        <v>41767</v>
      </c>
      <c r="H321" s="1">
        <v>41771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s="1">
        <v>41778</v>
      </c>
      <c r="AF321" s="1">
        <v>41764</v>
      </c>
      <c r="AG321" s="1">
        <v>41766</v>
      </c>
      <c r="AH321" s="1">
        <v>41761</v>
      </c>
      <c r="AI321" s="1">
        <v>41761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7726.0476190476102</v>
      </c>
      <c r="AP321">
        <v>21</v>
      </c>
      <c r="AQ321">
        <v>31</v>
      </c>
      <c r="AR321">
        <v>162247</v>
      </c>
      <c r="AS321">
        <v>0.87858635290637099</v>
      </c>
      <c r="AT321">
        <v>0.67741935483870896</v>
      </c>
      <c r="AU321">
        <v>14</v>
      </c>
      <c r="AV321">
        <v>0.81935963698752701</v>
      </c>
      <c r="AW321">
        <v>5.9226715918843299E-2</v>
      </c>
      <c r="AX321">
        <v>8284.5184136197895</v>
      </c>
      <c r="AY321">
        <v>9</v>
      </c>
      <c r="AZ321">
        <v>5</v>
      </c>
      <c r="BA321">
        <v>2014</v>
      </c>
      <c r="BB321">
        <v>7.20498575171366</v>
      </c>
      <c r="BC321">
        <v>7.5158739452809602</v>
      </c>
      <c r="BD321">
        <v>0.31088819356729103</v>
      </c>
      <c r="BE321">
        <v>58068</v>
      </c>
      <c r="BF321">
        <v>169247.80173367599</v>
      </c>
      <c r="BG321">
        <v>-4.13642107133117E-2</v>
      </c>
      <c r="BH321">
        <v>20.3120402402512</v>
      </c>
      <c r="BI321">
        <v>1.03386955478679</v>
      </c>
      <c r="BK321">
        <f>AS321-BI321*AV321</f>
        <v>3.1475369803810604E-2</v>
      </c>
      <c r="BL321">
        <f>BK321*AO321</f>
        <v>243.18020593137396</v>
      </c>
      <c r="BM321">
        <f t="shared" si="4"/>
        <v>516.55221674747941</v>
      </c>
      <c r="BN321" s="12">
        <f>YEARFRAC(DATE(YEAR(A321),1,1),A321,3)</f>
        <v>0.35068493150684932</v>
      </c>
    </row>
    <row r="322" spans="1:66" x14ac:dyDescent="0.25">
      <c r="A322" s="1">
        <v>41771</v>
      </c>
      <c r="B322">
        <v>12975</v>
      </c>
      <c r="C322">
        <v>8</v>
      </c>
      <c r="D322" s="2">
        <v>41760</v>
      </c>
      <c r="E322">
        <v>0</v>
      </c>
      <c r="F322">
        <v>4</v>
      </c>
      <c r="G322" s="1">
        <v>41768</v>
      </c>
      <c r="H322" s="1">
        <v>41772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s="1">
        <v>41778</v>
      </c>
      <c r="AF322" s="1">
        <v>41764</v>
      </c>
      <c r="AG322" s="1">
        <v>41766</v>
      </c>
      <c r="AH322" s="1">
        <v>41761</v>
      </c>
      <c r="AI322" s="1">
        <v>41761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7726.0476190476102</v>
      </c>
      <c r="AP322">
        <v>21</v>
      </c>
      <c r="AQ322">
        <v>31</v>
      </c>
      <c r="AR322">
        <v>162247</v>
      </c>
      <c r="AS322">
        <v>1.67938390232176</v>
      </c>
      <c r="AT322">
        <v>0.67741935483870896</v>
      </c>
      <c r="AU322">
        <v>13</v>
      </c>
      <c r="AV322">
        <v>1.64714304452937</v>
      </c>
      <c r="AW322">
        <v>3.2240857792391601E-2</v>
      </c>
      <c r="AX322">
        <v>7877.27577340268</v>
      </c>
      <c r="AY322">
        <v>12</v>
      </c>
      <c r="AZ322">
        <v>5</v>
      </c>
      <c r="BA322">
        <v>2014</v>
      </c>
      <c r="BB322">
        <v>8.8521287962430399</v>
      </c>
      <c r="BC322">
        <v>9.1952578476027291</v>
      </c>
      <c r="BD322">
        <v>0.34312905135968302</v>
      </c>
      <c r="BE322">
        <v>71043</v>
      </c>
      <c r="BF322">
        <v>168536.07017480099</v>
      </c>
      <c r="BG322">
        <v>-3.7315870533107302E-2</v>
      </c>
      <c r="BH322">
        <v>20.3120402402512</v>
      </c>
      <c r="BI322">
        <v>1.03386955478679</v>
      </c>
      <c r="BK322">
        <f>AS322-BI322*AV322</f>
        <v>-2.3547143795977554E-2</v>
      </c>
      <c r="BL322">
        <f>BK322*AO322</f>
        <v>-181.92635426028409</v>
      </c>
      <c r="BM322">
        <f t="shared" si="4"/>
        <v>334.62586248719532</v>
      </c>
      <c r="BN322" s="12">
        <f>YEARFRAC(DATE(YEAR(A322),1,1),A322,3)</f>
        <v>0.35890410958904112</v>
      </c>
    </row>
    <row r="323" spans="1:66" x14ac:dyDescent="0.25">
      <c r="A323" s="1">
        <v>41772</v>
      </c>
      <c r="B323">
        <v>1757</v>
      </c>
      <c r="C323">
        <v>9</v>
      </c>
      <c r="D323" s="2">
        <v>41760</v>
      </c>
      <c r="E323">
        <v>1</v>
      </c>
      <c r="F323">
        <v>0</v>
      </c>
      <c r="G323" s="1">
        <v>41771</v>
      </c>
      <c r="H323" s="1">
        <v>41773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s="1">
        <v>41778</v>
      </c>
      <c r="AF323" s="1">
        <v>41764</v>
      </c>
      <c r="AG323" s="1">
        <v>41766</v>
      </c>
      <c r="AH323" s="1">
        <v>41761</v>
      </c>
      <c r="AI323" s="1">
        <v>41761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7726.0476190476102</v>
      </c>
      <c r="AP323">
        <v>21</v>
      </c>
      <c r="AQ323">
        <v>31</v>
      </c>
      <c r="AR323">
        <v>162247</v>
      </c>
      <c r="AS323">
        <v>0.227412525347155</v>
      </c>
      <c r="AT323">
        <v>0.67741935483870896</v>
      </c>
      <c r="AU323">
        <v>12</v>
      </c>
      <c r="AV323">
        <v>0.25675247061369</v>
      </c>
      <c r="AW323">
        <v>-2.9339945266534901E-2</v>
      </c>
      <c r="AX323">
        <v>6843.1668672960004</v>
      </c>
      <c r="AY323">
        <v>13</v>
      </c>
      <c r="AZ323">
        <v>5</v>
      </c>
      <c r="BA323">
        <v>2014</v>
      </c>
      <c r="BB323">
        <v>9.1088812668567307</v>
      </c>
      <c r="BC323">
        <v>9.4226703729498809</v>
      </c>
      <c r="BD323">
        <v>0.31378910609314797</v>
      </c>
      <c r="BE323">
        <v>72800</v>
      </c>
      <c r="BF323">
        <v>167836.19801507701</v>
      </c>
      <c r="BG323">
        <v>-3.3301505165028202E-2</v>
      </c>
      <c r="BH323">
        <v>20.3120402402512</v>
      </c>
      <c r="BI323">
        <v>1.03386955478679</v>
      </c>
      <c r="BK323">
        <f>AS323-BI323*AV323</f>
        <v>-3.8036037136629064E-2</v>
      </c>
      <c r="BL323">
        <f>BK323*AO323</f>
        <v>-293.86823415745948</v>
      </c>
      <c r="BM323">
        <f t="shared" si="4"/>
        <v>40.757628329735837</v>
      </c>
      <c r="BN323" s="12">
        <f>YEARFRAC(DATE(YEAR(A323),1,1),A323,3)</f>
        <v>0.36164383561643837</v>
      </c>
    </row>
    <row r="324" spans="1:66" x14ac:dyDescent="0.25">
      <c r="A324" s="1">
        <v>41773</v>
      </c>
      <c r="B324">
        <v>6714</v>
      </c>
      <c r="C324">
        <v>10</v>
      </c>
      <c r="D324" s="2">
        <v>41760</v>
      </c>
      <c r="E324">
        <v>2</v>
      </c>
      <c r="F324">
        <v>1</v>
      </c>
      <c r="G324" s="1">
        <v>41772</v>
      </c>
      <c r="H324" s="1">
        <v>41774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 s="1">
        <v>41778</v>
      </c>
      <c r="AF324" s="1">
        <v>41764</v>
      </c>
      <c r="AG324" s="1">
        <v>41766</v>
      </c>
      <c r="AH324" s="1">
        <v>41761</v>
      </c>
      <c r="AI324" s="1">
        <v>41761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7726.0476190476102</v>
      </c>
      <c r="AP324">
        <v>21</v>
      </c>
      <c r="AQ324">
        <v>31</v>
      </c>
      <c r="AR324">
        <v>162247</v>
      </c>
      <c r="AS324">
        <v>0.86900836379100999</v>
      </c>
      <c r="AT324">
        <v>0.67741935483870896</v>
      </c>
      <c r="AU324">
        <v>11</v>
      </c>
      <c r="AV324">
        <v>0.90599327635193505</v>
      </c>
      <c r="AW324">
        <v>-3.6984912560925502E-2</v>
      </c>
      <c r="AX324">
        <v>7410.6510227476801</v>
      </c>
      <c r="AY324">
        <v>14</v>
      </c>
      <c r="AZ324">
        <v>5</v>
      </c>
      <c r="BA324">
        <v>2014</v>
      </c>
      <c r="BB324">
        <v>10.014874543208601</v>
      </c>
      <c r="BC324">
        <v>10.291678736740799</v>
      </c>
      <c r="BD324">
        <v>0.27680419353222302</v>
      </c>
      <c r="BE324">
        <v>79514</v>
      </c>
      <c r="BF324">
        <v>166731.39466657801</v>
      </c>
      <c r="BG324">
        <v>-2.6895922483864701E-2</v>
      </c>
      <c r="BH324">
        <v>20.3120402402512</v>
      </c>
      <c r="BI324">
        <v>1.03386955478679</v>
      </c>
      <c r="BK324">
        <f>AS324-BI324*AV324</f>
        <v>-6.7670501470790345E-2</v>
      </c>
      <c r="BL324">
        <f>BK324*AO324</f>
        <v>-522.82551676815751</v>
      </c>
      <c r="BM324">
        <f t="shared" ref="BM324:BM387" si="5">BM323+BL324</f>
        <v>-482.06788843842168</v>
      </c>
      <c r="BN324" s="12">
        <f>YEARFRAC(DATE(YEAR(A324),1,1),A324,3)</f>
        <v>0.36438356164383562</v>
      </c>
    </row>
    <row r="325" spans="1:66" x14ac:dyDescent="0.25">
      <c r="A325" s="1">
        <v>41774</v>
      </c>
      <c r="B325">
        <v>5961</v>
      </c>
      <c r="C325">
        <v>11</v>
      </c>
      <c r="D325" s="2">
        <v>41760</v>
      </c>
      <c r="E325">
        <v>3</v>
      </c>
      <c r="F325">
        <v>2</v>
      </c>
      <c r="G325" s="1">
        <v>41773</v>
      </c>
      <c r="H325" s="1">
        <v>41775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s="1">
        <v>41778</v>
      </c>
      <c r="AF325" s="1">
        <v>41764</v>
      </c>
      <c r="AG325" s="1">
        <v>41766</v>
      </c>
      <c r="AH325" s="1">
        <v>41761</v>
      </c>
      <c r="AI325" s="1">
        <v>41761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7726.0476190476102</v>
      </c>
      <c r="AP325">
        <v>21</v>
      </c>
      <c r="AQ325">
        <v>31</v>
      </c>
      <c r="AR325">
        <v>162247</v>
      </c>
      <c r="AS325">
        <v>0.77154585292794298</v>
      </c>
      <c r="AT325">
        <v>0.67741935483870896</v>
      </c>
      <c r="AU325">
        <v>10</v>
      </c>
      <c r="AV325">
        <v>0.636881868445625</v>
      </c>
      <c r="AW325">
        <v>0.13466398448231701</v>
      </c>
      <c r="AX325">
        <v>9359.6635346966596</v>
      </c>
      <c r="AY325">
        <v>15</v>
      </c>
      <c r="AZ325">
        <v>5</v>
      </c>
      <c r="BA325">
        <v>2014</v>
      </c>
      <c r="BB325">
        <v>10.651756411654199</v>
      </c>
      <c r="BC325">
        <v>11.063224589668801</v>
      </c>
      <c r="BD325">
        <v>0.411468178014541</v>
      </c>
      <c r="BE325">
        <v>85475</v>
      </c>
      <c r="BF325">
        <v>168514.46190001801</v>
      </c>
      <c r="BG325">
        <v>-3.7192427459059298E-2</v>
      </c>
      <c r="BH325">
        <v>20.3120402402512</v>
      </c>
      <c r="BI325">
        <v>1.03386955478679</v>
      </c>
      <c r="BK325">
        <f>AS325-BI325*AV325</f>
        <v>0.11309307914628575</v>
      </c>
      <c r="BL325">
        <f>BK325*AO325</f>
        <v>873.76251486892397</v>
      </c>
      <c r="BM325">
        <f t="shared" si="5"/>
        <v>391.6946264305023</v>
      </c>
      <c r="BN325" s="12">
        <f>YEARFRAC(DATE(YEAR(A325),1,1),A325,3)</f>
        <v>0.36712328767123287</v>
      </c>
    </row>
    <row r="326" spans="1:66" x14ac:dyDescent="0.25">
      <c r="A326" s="1">
        <v>41775</v>
      </c>
      <c r="B326">
        <v>13429</v>
      </c>
      <c r="C326">
        <v>12</v>
      </c>
      <c r="D326" s="2">
        <v>41760</v>
      </c>
      <c r="E326">
        <v>4</v>
      </c>
      <c r="F326">
        <v>3</v>
      </c>
      <c r="G326" s="1">
        <v>41774</v>
      </c>
      <c r="H326" s="1">
        <v>41778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 s="1">
        <v>41778</v>
      </c>
      <c r="AF326" s="1">
        <v>41764</v>
      </c>
      <c r="AG326" s="1">
        <v>41766</v>
      </c>
      <c r="AH326" s="1">
        <v>41761</v>
      </c>
      <c r="AI326" s="1">
        <v>41761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7726.0476190476102</v>
      </c>
      <c r="AP326">
        <v>21</v>
      </c>
      <c r="AQ326">
        <v>31</v>
      </c>
      <c r="AR326">
        <v>162247</v>
      </c>
      <c r="AS326">
        <v>1.73814615986736</v>
      </c>
      <c r="AT326">
        <v>0.67741935483870896</v>
      </c>
      <c r="AU326">
        <v>9</v>
      </c>
      <c r="AV326">
        <v>1.84294822692072</v>
      </c>
      <c r="AW326">
        <v>-0.104802067053357</v>
      </c>
      <c r="AX326">
        <v>7286.6941153511198</v>
      </c>
      <c r="AY326">
        <v>16</v>
      </c>
      <c r="AZ326">
        <v>5</v>
      </c>
      <c r="BA326">
        <v>2014</v>
      </c>
      <c r="BB326">
        <v>12.494704638575</v>
      </c>
      <c r="BC326">
        <v>12.801370749536201</v>
      </c>
      <c r="BD326">
        <v>0.30666611096118301</v>
      </c>
      <c r="BE326">
        <v>98904</v>
      </c>
      <c r="BF326">
        <v>166229.13946982799</v>
      </c>
      <c r="BG326">
        <v>-2.39557245049162E-2</v>
      </c>
      <c r="BH326">
        <v>20.3120402402512</v>
      </c>
      <c r="BI326">
        <v>1.03386955478679</v>
      </c>
      <c r="BK326">
        <f>AS326-BI326*AV326</f>
        <v>-0.16722190299426876</v>
      </c>
      <c r="BL326">
        <f>BK326*AO326</f>
        <v>-1291.9643854814806</v>
      </c>
      <c r="BM326">
        <f t="shared" si="5"/>
        <v>-900.26975905097834</v>
      </c>
      <c r="BN326" s="12">
        <f>YEARFRAC(DATE(YEAR(A326),1,1),A326,3)</f>
        <v>0.36986301369863012</v>
      </c>
    </row>
    <row r="327" spans="1:66" x14ac:dyDescent="0.25">
      <c r="A327" s="1">
        <v>41778</v>
      </c>
      <c r="B327">
        <v>12124</v>
      </c>
      <c r="C327">
        <v>13</v>
      </c>
      <c r="D327" s="2">
        <v>41760</v>
      </c>
      <c r="E327">
        <v>0</v>
      </c>
      <c r="F327">
        <v>4</v>
      </c>
      <c r="G327" s="1">
        <v>41775</v>
      </c>
      <c r="H327" s="1">
        <v>41779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 s="1">
        <v>41778</v>
      </c>
      <c r="AF327" s="1">
        <v>41764</v>
      </c>
      <c r="AG327" s="1">
        <v>41766</v>
      </c>
      <c r="AH327" s="1">
        <v>41761</v>
      </c>
      <c r="AI327" s="1">
        <v>41761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7726.0476190476102</v>
      </c>
      <c r="AP327">
        <v>21</v>
      </c>
      <c r="AQ327">
        <v>31</v>
      </c>
      <c r="AR327">
        <v>162247</v>
      </c>
      <c r="AS327">
        <v>1.56923702749511</v>
      </c>
      <c r="AT327">
        <v>0.67741935483870896</v>
      </c>
      <c r="AU327">
        <v>8</v>
      </c>
      <c r="AV327">
        <v>1.64714304452937</v>
      </c>
      <c r="AW327">
        <v>-7.7906017034261393E-2</v>
      </c>
      <c r="AX327">
        <v>7360.6236205575397</v>
      </c>
      <c r="AY327">
        <v>19</v>
      </c>
      <c r="AZ327">
        <v>5</v>
      </c>
      <c r="BA327">
        <v>2014</v>
      </c>
      <c r="BB327">
        <v>14.141847683104301</v>
      </c>
      <c r="BC327">
        <v>14.370607777031299</v>
      </c>
      <c r="BD327">
        <v>0.22876009392692001</v>
      </c>
      <c r="BE327">
        <v>111028</v>
      </c>
      <c r="BF327">
        <v>164871.52543621301</v>
      </c>
      <c r="BG327">
        <v>-1.5918609531084E-2</v>
      </c>
      <c r="BH327">
        <v>20.3120402402512</v>
      </c>
      <c r="BI327">
        <v>1.03386955478679</v>
      </c>
      <c r="BK327">
        <f>AS327-BI327*AV327</f>
        <v>-0.13369401862262764</v>
      </c>
      <c r="BL327">
        <f>BK327*AO327</f>
        <v>-1032.9263542602591</v>
      </c>
      <c r="BM327">
        <f t="shared" si="5"/>
        <v>-1933.1961133112375</v>
      </c>
      <c r="BN327" s="12">
        <f>YEARFRAC(DATE(YEAR(A327),1,1),A327,3)</f>
        <v>0.37808219178082192</v>
      </c>
    </row>
    <row r="328" spans="1:66" x14ac:dyDescent="0.25">
      <c r="A328" s="1">
        <v>41779</v>
      </c>
      <c r="B328">
        <v>1717</v>
      </c>
      <c r="C328">
        <v>14</v>
      </c>
      <c r="D328" s="2">
        <v>41760</v>
      </c>
      <c r="E328">
        <v>1</v>
      </c>
      <c r="F328">
        <v>0</v>
      </c>
      <c r="G328" s="1">
        <v>41778</v>
      </c>
      <c r="H328" s="1">
        <v>41780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 s="1">
        <v>41778</v>
      </c>
      <c r="AF328" s="1">
        <v>41764</v>
      </c>
      <c r="AG328" s="1">
        <v>41766</v>
      </c>
      <c r="AH328" s="1">
        <v>41761</v>
      </c>
      <c r="AI328" s="1">
        <v>41761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7726.0476190476102</v>
      </c>
      <c r="AP328">
        <v>21</v>
      </c>
      <c r="AQ328">
        <v>31</v>
      </c>
      <c r="AR328">
        <v>162247</v>
      </c>
      <c r="AS328">
        <v>0.22223523393344699</v>
      </c>
      <c r="AT328">
        <v>0.67741935483870896</v>
      </c>
      <c r="AU328">
        <v>7</v>
      </c>
      <c r="AV328">
        <v>0.25675247061369</v>
      </c>
      <c r="AW328">
        <v>-3.4517236680243597E-2</v>
      </c>
      <c r="AX328">
        <v>6687.3747929124802</v>
      </c>
      <c r="AY328">
        <v>20</v>
      </c>
      <c r="AZ328">
        <v>5</v>
      </c>
      <c r="BA328">
        <v>2014</v>
      </c>
      <c r="BB328">
        <v>14.398600153718</v>
      </c>
      <c r="BC328">
        <v>14.5928430109647</v>
      </c>
      <c r="BD328">
        <v>0.194242857246678</v>
      </c>
      <c r="BE328">
        <v>112745</v>
      </c>
      <c r="BF328">
        <v>164435.77672296201</v>
      </c>
      <c r="BG328">
        <v>-1.3310830322831899E-2</v>
      </c>
      <c r="BH328">
        <v>20.3120402402512</v>
      </c>
      <c r="BI328">
        <v>1.03386955478679</v>
      </c>
      <c r="BK328">
        <f>AS328-BI328*AV328</f>
        <v>-4.3213328550337077E-2</v>
      </c>
      <c r="BL328">
        <f>BK328*AO328</f>
        <v>-333.86823415745391</v>
      </c>
      <c r="BM328">
        <f t="shared" si="5"/>
        <v>-2267.0643474686913</v>
      </c>
      <c r="BN328" s="12">
        <f>YEARFRAC(DATE(YEAR(A328),1,1),A328,3)</f>
        <v>0.38082191780821917</v>
      </c>
    </row>
    <row r="329" spans="1:66" x14ac:dyDescent="0.25">
      <c r="A329" s="1">
        <v>41780</v>
      </c>
      <c r="B329">
        <v>8997</v>
      </c>
      <c r="C329">
        <v>15</v>
      </c>
      <c r="D329" s="2">
        <v>41760</v>
      </c>
      <c r="E329">
        <v>2</v>
      </c>
      <c r="F329">
        <v>1</v>
      </c>
      <c r="G329" s="1">
        <v>41779</v>
      </c>
      <c r="H329" s="1">
        <v>41781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s="1">
        <v>41778</v>
      </c>
      <c r="AF329" s="1">
        <v>41764</v>
      </c>
      <c r="AG329" s="1">
        <v>41766</v>
      </c>
      <c r="AH329" s="1">
        <v>41761</v>
      </c>
      <c r="AI329" s="1">
        <v>41761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7726.0476190476102</v>
      </c>
      <c r="AP329">
        <v>21</v>
      </c>
      <c r="AQ329">
        <v>31</v>
      </c>
      <c r="AR329">
        <v>162247</v>
      </c>
      <c r="AS329">
        <v>1.1645022712284301</v>
      </c>
      <c r="AT329">
        <v>0.67741935483870896</v>
      </c>
      <c r="AU329">
        <v>6</v>
      </c>
      <c r="AV329">
        <v>0.90599327635193505</v>
      </c>
      <c r="AW329">
        <v>0.25850899487649998</v>
      </c>
      <c r="AX329">
        <v>9930.5372731100597</v>
      </c>
      <c r="AY329">
        <v>21</v>
      </c>
      <c r="AZ329">
        <v>5</v>
      </c>
      <c r="BA329">
        <v>2014</v>
      </c>
      <c r="BB329">
        <v>15.30459343007</v>
      </c>
      <c r="BC329">
        <v>15.757345282193199</v>
      </c>
      <c r="BD329">
        <v>0.45275185212317798</v>
      </c>
      <c r="BE329">
        <v>121742</v>
      </c>
      <c r="BF329">
        <v>167046.71128191499</v>
      </c>
      <c r="BG329">
        <v>-2.8732749331501599E-2</v>
      </c>
      <c r="BH329">
        <v>20.3120402402512</v>
      </c>
      <c r="BI329">
        <v>1.03386955478679</v>
      </c>
      <c r="BK329">
        <f>AS329-BI329*AV329</f>
        <v>0.22782340596662976</v>
      </c>
      <c r="BL329">
        <f>BK329*AO329</f>
        <v>1760.174483231797</v>
      </c>
      <c r="BM329">
        <f t="shared" si="5"/>
        <v>-506.88986423689425</v>
      </c>
      <c r="BN329" s="12">
        <f>YEARFRAC(DATE(YEAR(A329),1,1),A329,3)</f>
        <v>0.38356164383561642</v>
      </c>
    </row>
    <row r="330" spans="1:66" x14ac:dyDescent="0.25">
      <c r="A330" s="1">
        <v>41781</v>
      </c>
      <c r="B330">
        <v>2303</v>
      </c>
      <c r="C330">
        <v>16</v>
      </c>
      <c r="D330" s="2">
        <v>41760</v>
      </c>
      <c r="E330">
        <v>3</v>
      </c>
      <c r="F330">
        <v>2</v>
      </c>
      <c r="G330" s="1">
        <v>41780</v>
      </c>
      <c r="H330" s="1">
        <v>41782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s="1">
        <v>41778</v>
      </c>
      <c r="AF330" s="1">
        <v>41764</v>
      </c>
      <c r="AG330" s="1">
        <v>41766</v>
      </c>
      <c r="AH330" s="1">
        <v>41761</v>
      </c>
      <c r="AI330" s="1">
        <v>41761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7726.0476190476102</v>
      </c>
      <c r="AP330">
        <v>21</v>
      </c>
      <c r="AQ330">
        <v>31</v>
      </c>
      <c r="AR330">
        <v>162247</v>
      </c>
      <c r="AS330">
        <v>0.29808255314428</v>
      </c>
      <c r="AT330">
        <v>0.67741935483870896</v>
      </c>
      <c r="AU330">
        <v>5</v>
      </c>
      <c r="AV330">
        <v>0.30231064714272998</v>
      </c>
      <c r="AW330">
        <v>-4.2280939984507904E-3</v>
      </c>
      <c r="AX330">
        <v>7617.9916975027199</v>
      </c>
      <c r="AY330">
        <v>22</v>
      </c>
      <c r="AZ330">
        <v>5</v>
      </c>
      <c r="BA330">
        <v>2014</v>
      </c>
      <c r="BB330">
        <v>15.6069040772127</v>
      </c>
      <c r="BC330">
        <v>16.055427835337401</v>
      </c>
      <c r="BD330">
        <v>0.448523758124727</v>
      </c>
      <c r="BE330">
        <v>124045</v>
      </c>
      <c r="BF330">
        <v>166909.784740934</v>
      </c>
      <c r="BG330">
        <v>-2.7935958027698202E-2</v>
      </c>
      <c r="BH330">
        <v>20.3120402402512</v>
      </c>
      <c r="BI330">
        <v>1.03386955478679</v>
      </c>
      <c r="BK330">
        <f>AS330-BI330*AV330</f>
        <v>-1.4467221024480614E-2</v>
      </c>
      <c r="BL330">
        <f>BK330*AO330</f>
        <v>-111.77443855042398</v>
      </c>
      <c r="BM330">
        <f t="shared" si="5"/>
        <v>-618.66430278731821</v>
      </c>
      <c r="BN330" s="12">
        <f>YEARFRAC(DATE(YEAR(A330),1,1),A330,3)</f>
        <v>0.38630136986301372</v>
      </c>
    </row>
    <row r="331" spans="1:66" x14ac:dyDescent="0.25">
      <c r="A331" s="1">
        <v>41782</v>
      </c>
      <c r="B331">
        <v>7334</v>
      </c>
      <c r="C331">
        <v>17</v>
      </c>
      <c r="D331" s="2">
        <v>41760</v>
      </c>
      <c r="E331">
        <v>4</v>
      </c>
      <c r="F331">
        <v>3</v>
      </c>
      <c r="G331" s="1">
        <v>41781</v>
      </c>
      <c r="H331" s="1">
        <v>41786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 s="1">
        <v>41778</v>
      </c>
      <c r="AF331" s="1">
        <v>41764</v>
      </c>
      <c r="AG331" s="1">
        <v>41766</v>
      </c>
      <c r="AH331" s="1">
        <v>41761</v>
      </c>
      <c r="AI331" s="1">
        <v>41761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7726.0476190476102</v>
      </c>
      <c r="AP331">
        <v>21</v>
      </c>
      <c r="AQ331">
        <v>31</v>
      </c>
      <c r="AR331">
        <v>162247</v>
      </c>
      <c r="AS331">
        <v>0.94925638070349505</v>
      </c>
      <c r="AT331">
        <v>0.67741935483870896</v>
      </c>
      <c r="AU331">
        <v>4</v>
      </c>
      <c r="AV331">
        <v>0.81935963698752701</v>
      </c>
      <c r="AW331">
        <v>0.12989674371596699</v>
      </c>
      <c r="AX331">
        <v>8950.8924639787092</v>
      </c>
      <c r="AY331">
        <v>23</v>
      </c>
      <c r="AZ331">
        <v>5</v>
      </c>
      <c r="BA331">
        <v>2014</v>
      </c>
      <c r="BB331">
        <v>16.4262637142002</v>
      </c>
      <c r="BC331">
        <v>17.0046842160409</v>
      </c>
      <c r="BD331">
        <v>0.57842050184069604</v>
      </c>
      <c r="BE331">
        <v>131379</v>
      </c>
      <c r="BF331">
        <v>167960.228083694</v>
      </c>
      <c r="BG331">
        <v>-3.40153627372307E-2</v>
      </c>
      <c r="BH331">
        <v>20.3120402402512</v>
      </c>
      <c r="BI331">
        <v>1.03386955478679</v>
      </c>
      <c r="BK331">
        <f>AS331-BI331*AV331</f>
        <v>0.10214539760093466</v>
      </c>
      <c r="BL331">
        <f>BK331*AO331</f>
        <v>789.18020593137271</v>
      </c>
      <c r="BM331">
        <f t="shared" si="5"/>
        <v>170.5159031440545</v>
      </c>
      <c r="BN331" s="12">
        <f>YEARFRAC(DATE(YEAR(A331),1,1),A331,3)</f>
        <v>0.38904109589041097</v>
      </c>
    </row>
    <row r="332" spans="1:66" x14ac:dyDescent="0.25">
      <c r="A332" s="1">
        <v>41786</v>
      </c>
      <c r="B332">
        <v>14321</v>
      </c>
      <c r="C332">
        <v>18</v>
      </c>
      <c r="D332" s="2">
        <v>41760</v>
      </c>
      <c r="E332">
        <v>1</v>
      </c>
      <c r="F332">
        <v>4</v>
      </c>
      <c r="G332" s="1">
        <v>41782</v>
      </c>
      <c r="H332" s="1">
        <v>41787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s="1">
        <v>41778</v>
      </c>
      <c r="AF332" s="1">
        <v>41764</v>
      </c>
      <c r="AG332" s="1">
        <v>41766</v>
      </c>
      <c r="AH332" s="1">
        <v>41761</v>
      </c>
      <c r="AI332" s="1">
        <v>41761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7726.0476190476102</v>
      </c>
      <c r="AP332">
        <v>21</v>
      </c>
      <c r="AQ332">
        <v>31</v>
      </c>
      <c r="AR332">
        <v>162247</v>
      </c>
      <c r="AS332">
        <v>1.8535997583930599</v>
      </c>
      <c r="AT332">
        <v>0.67741935483870896</v>
      </c>
      <c r="AU332">
        <v>3</v>
      </c>
      <c r="AV332">
        <v>1.64714304452937</v>
      </c>
      <c r="AW332">
        <v>0.20645671386368999</v>
      </c>
      <c r="AX332">
        <v>8694.4482736724294</v>
      </c>
      <c r="AY332">
        <v>27</v>
      </c>
      <c r="AZ332">
        <v>5</v>
      </c>
      <c r="BA332">
        <v>2014</v>
      </c>
      <c r="BB332">
        <v>18.0734067587296</v>
      </c>
      <c r="BC332">
        <v>18.858283974433999</v>
      </c>
      <c r="BD332">
        <v>0.78487721570438396</v>
      </c>
      <c r="BE332">
        <v>145700</v>
      </c>
      <c r="BF332">
        <v>169292.930815167</v>
      </c>
      <c r="BG332">
        <v>-4.1619758020848101E-2</v>
      </c>
      <c r="BH332">
        <v>20.3120402402512</v>
      </c>
      <c r="BI332">
        <v>1.03386955478679</v>
      </c>
      <c r="BK332">
        <f>AS332-BI332*AV332</f>
        <v>0.1506687122753223</v>
      </c>
      <c r="BL332">
        <f>BK332*AO332</f>
        <v>1164.0736457397234</v>
      </c>
      <c r="BM332">
        <f t="shared" si="5"/>
        <v>1334.5895488837778</v>
      </c>
      <c r="BN332" s="12">
        <f>YEARFRAC(DATE(YEAR(A332),1,1),A332,3)</f>
        <v>0.4</v>
      </c>
    </row>
    <row r="333" spans="1:66" x14ac:dyDescent="0.25">
      <c r="A333" s="1">
        <v>41787</v>
      </c>
      <c r="B333">
        <v>3171</v>
      </c>
      <c r="C333">
        <v>19</v>
      </c>
      <c r="D333" s="2">
        <v>41760</v>
      </c>
      <c r="E333">
        <v>2</v>
      </c>
      <c r="F333">
        <v>1</v>
      </c>
      <c r="G333" s="1">
        <v>41786</v>
      </c>
      <c r="H333" s="1">
        <v>41788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s="1">
        <v>41778</v>
      </c>
      <c r="AF333" s="1">
        <v>41764</v>
      </c>
      <c r="AG333" s="1">
        <v>41766</v>
      </c>
      <c r="AH333" s="1">
        <v>41761</v>
      </c>
      <c r="AI333" s="1">
        <v>41761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7726.0476190476102</v>
      </c>
      <c r="AP333">
        <v>21</v>
      </c>
      <c r="AQ333">
        <v>31</v>
      </c>
      <c r="AR333">
        <v>162247</v>
      </c>
      <c r="AS333">
        <v>0.41042977682175902</v>
      </c>
      <c r="AT333">
        <v>0.67741935483870896</v>
      </c>
      <c r="AU333">
        <v>2</v>
      </c>
      <c r="AV333">
        <v>0.38357612614948799</v>
      </c>
      <c r="AW333">
        <v>2.68536506722706E-2</v>
      </c>
      <c r="AX333">
        <v>8266.9378614147208</v>
      </c>
      <c r="AY333">
        <v>28</v>
      </c>
      <c r="AZ333">
        <v>5</v>
      </c>
      <c r="BA333">
        <v>2014</v>
      </c>
      <c r="BB333">
        <v>18.4569828848791</v>
      </c>
      <c r="BC333">
        <v>19.268713751255799</v>
      </c>
      <c r="BD333">
        <v>0.81173086637665604</v>
      </c>
      <c r="BE333">
        <v>148871</v>
      </c>
      <c r="BF333">
        <v>169382.55940851499</v>
      </c>
      <c r="BG333">
        <v>-4.2126883862382898E-2</v>
      </c>
      <c r="BH333">
        <v>20.3120402402512</v>
      </c>
      <c r="BI333">
        <v>1.03386955478679</v>
      </c>
      <c r="BK333">
        <f>AS333-BI333*AV333</f>
        <v>1.3862098052746297E-2</v>
      </c>
      <c r="BL333">
        <f>BK333*AO333</f>
        <v>107.09922965542503</v>
      </c>
      <c r="BM333">
        <f t="shared" si="5"/>
        <v>1441.6887785392028</v>
      </c>
      <c r="BN333" s="12">
        <f>YEARFRAC(DATE(YEAR(A333),1,1),A333,3)</f>
        <v>0.40273972602739727</v>
      </c>
    </row>
    <row r="334" spans="1:66" x14ac:dyDescent="0.25">
      <c r="A334" s="1">
        <v>41788</v>
      </c>
      <c r="B334">
        <v>6169</v>
      </c>
      <c r="C334">
        <v>20</v>
      </c>
      <c r="D334" s="2">
        <v>41760</v>
      </c>
      <c r="E334">
        <v>3</v>
      </c>
      <c r="F334">
        <v>2</v>
      </c>
      <c r="G334" s="1">
        <v>41787</v>
      </c>
      <c r="H334" s="1">
        <v>41789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s="1">
        <v>41778</v>
      </c>
      <c r="AF334" s="1">
        <v>41764</v>
      </c>
      <c r="AG334" s="1">
        <v>41766</v>
      </c>
      <c r="AH334" s="1">
        <v>41761</v>
      </c>
      <c r="AI334" s="1">
        <v>41761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7726.0476190476102</v>
      </c>
      <c r="AP334">
        <v>21</v>
      </c>
      <c r="AQ334">
        <v>31</v>
      </c>
      <c r="AR334">
        <v>162247</v>
      </c>
      <c r="AS334">
        <v>0.79846776827922805</v>
      </c>
      <c r="AT334">
        <v>0.67741935483870896</v>
      </c>
      <c r="AU334">
        <v>1</v>
      </c>
      <c r="AV334">
        <v>0.82472779734517698</v>
      </c>
      <c r="AW334">
        <v>-2.62600290659489E-2</v>
      </c>
      <c r="AX334">
        <v>7480.0437427454099</v>
      </c>
      <c r="AY334">
        <v>29</v>
      </c>
      <c r="AZ334">
        <v>5</v>
      </c>
      <c r="BA334">
        <v>2014</v>
      </c>
      <c r="BB334">
        <v>19.281710682224301</v>
      </c>
      <c r="BC334">
        <v>20.067181519535001</v>
      </c>
      <c r="BD334">
        <v>0.78547083731070799</v>
      </c>
      <c r="BE334">
        <v>155040</v>
      </c>
      <c r="BF334">
        <v>168856.38694919</v>
      </c>
      <c r="BG334">
        <v>-3.9142060709724903E-2</v>
      </c>
      <c r="BH334">
        <v>20.3120402402512</v>
      </c>
      <c r="BI334">
        <v>1.03386955478679</v>
      </c>
      <c r="BK334">
        <f>AS334-BI334*AV334</f>
        <v>-5.419319238232001E-2</v>
      </c>
      <c r="BL334">
        <f>BK334*AO334</f>
        <v>-418.69918497401261</v>
      </c>
      <c r="BM334">
        <f t="shared" si="5"/>
        <v>1022.9895935651901</v>
      </c>
      <c r="BN334" s="12">
        <f>YEARFRAC(DATE(YEAR(A334),1,1),A334,3)</f>
        <v>0.40547945205479452</v>
      </c>
    </row>
    <row r="335" spans="1:66" x14ac:dyDescent="0.25">
      <c r="A335" s="1">
        <v>41789</v>
      </c>
      <c r="B335">
        <v>7207</v>
      </c>
      <c r="C335">
        <v>21</v>
      </c>
      <c r="D335" s="2">
        <v>41760</v>
      </c>
      <c r="E335">
        <v>4</v>
      </c>
      <c r="F335">
        <v>3</v>
      </c>
      <c r="G335" s="1">
        <v>41788</v>
      </c>
      <c r="H335" s="1">
        <v>41792</v>
      </c>
      <c r="I335">
        <v>0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s="1">
        <v>41778</v>
      </c>
      <c r="AF335" s="1">
        <v>41764</v>
      </c>
      <c r="AG335" s="1">
        <v>41766</v>
      </c>
      <c r="AH335" s="1">
        <v>41761</v>
      </c>
      <c r="AI335" s="1">
        <v>41761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7726.0476190476102</v>
      </c>
      <c r="AP335">
        <v>21</v>
      </c>
      <c r="AQ335">
        <v>31</v>
      </c>
      <c r="AR335">
        <v>162247</v>
      </c>
      <c r="AS335">
        <v>0.93281848046496996</v>
      </c>
      <c r="AT335">
        <v>0.67741935483870896</v>
      </c>
      <c r="AU335">
        <v>0</v>
      </c>
      <c r="AV335">
        <v>1.0303295580268801</v>
      </c>
      <c r="AW335">
        <v>-9.7511077561913101E-2</v>
      </c>
      <c r="AX335">
        <v>6994.84931190526</v>
      </c>
      <c r="AY335">
        <v>30</v>
      </c>
      <c r="AZ335">
        <v>5</v>
      </c>
      <c r="BA335">
        <v>2014</v>
      </c>
      <c r="BB335">
        <v>20.3120402402512</v>
      </c>
      <c r="BC335">
        <v>21</v>
      </c>
      <c r="BD335">
        <v>0.68795975974879298</v>
      </c>
      <c r="BE335">
        <v>162247</v>
      </c>
      <c r="BF335">
        <v>167742.23365549301</v>
      </c>
      <c r="BG335">
        <v>-3.2759988559466303E-2</v>
      </c>
      <c r="BH335">
        <v>20.3120402402512</v>
      </c>
      <c r="BI335">
        <v>1.03386955478679</v>
      </c>
      <c r="BK335">
        <f>AS335-BI335*AV335</f>
        <v>-0.13240788097595058</v>
      </c>
      <c r="BL335">
        <f>BK335*AO335</f>
        <v>-1022.9895935573822</v>
      </c>
      <c r="BM335">
        <f t="shared" si="5"/>
        <v>7.8078983278828673E-9</v>
      </c>
      <c r="BN335" s="12">
        <f>YEARFRAC(DATE(YEAR(A335),1,1),A335,3)</f>
        <v>0.40821917808219177</v>
      </c>
    </row>
    <row r="336" spans="1:66" x14ac:dyDescent="0.25">
      <c r="A336" s="1">
        <v>41792</v>
      </c>
      <c r="B336">
        <v>27093</v>
      </c>
      <c r="C336">
        <v>1</v>
      </c>
      <c r="D336" s="2">
        <v>41791</v>
      </c>
      <c r="E336">
        <v>0</v>
      </c>
      <c r="F336">
        <v>4</v>
      </c>
      <c r="G336" s="1">
        <v>41789</v>
      </c>
      <c r="H336" s="1">
        <v>41793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s="1">
        <v>41806</v>
      </c>
      <c r="AF336" s="1">
        <v>41792</v>
      </c>
      <c r="AG336" s="1">
        <v>41794</v>
      </c>
      <c r="AH336" s="1">
        <v>41796</v>
      </c>
      <c r="AI336" s="1">
        <v>41794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8126.4761904761899</v>
      </c>
      <c r="AP336">
        <v>21</v>
      </c>
      <c r="AQ336">
        <v>30</v>
      </c>
      <c r="AR336">
        <v>170656</v>
      </c>
      <c r="AS336">
        <v>3.3339173542096301</v>
      </c>
      <c r="AT336">
        <v>0.7</v>
      </c>
      <c r="AU336">
        <v>20</v>
      </c>
      <c r="AV336">
        <v>3.32352740104105</v>
      </c>
      <c r="AW336">
        <v>1.03899531685818E-2</v>
      </c>
      <c r="AX336">
        <v>8151.8810380541499</v>
      </c>
      <c r="AY336">
        <v>2</v>
      </c>
      <c r="AZ336">
        <v>6</v>
      </c>
      <c r="BA336">
        <v>2014</v>
      </c>
      <c r="BB336">
        <v>3.32352740104105</v>
      </c>
      <c r="BC336">
        <v>3.3339173542096301</v>
      </c>
      <c r="BD336">
        <v>1.03899531685818E-2</v>
      </c>
      <c r="BE336">
        <v>27093</v>
      </c>
      <c r="BF336">
        <v>171189.50179913701</v>
      </c>
      <c r="BG336">
        <v>-3.11643993078081E-3</v>
      </c>
      <c r="BH336">
        <v>21.5382730083113</v>
      </c>
      <c r="BI336">
        <v>0.97500853443061097</v>
      </c>
      <c r="BK336">
        <f>AS336-BI336*AV336</f>
        <v>9.3449773780618361E-2</v>
      </c>
      <c r="BL336">
        <f>BK336*AO336</f>
        <v>759.41736163358121</v>
      </c>
      <c r="BM336">
        <f t="shared" si="5"/>
        <v>759.41736164138911</v>
      </c>
      <c r="BN336" s="12">
        <f>YEARFRAC(DATE(YEAR(A336),1,1),A336,3)</f>
        <v>0.41643835616438357</v>
      </c>
    </row>
    <row r="337" spans="1:66" x14ac:dyDescent="0.25">
      <c r="A337" s="1">
        <v>41793</v>
      </c>
      <c r="B337">
        <v>2699</v>
      </c>
      <c r="C337">
        <v>2</v>
      </c>
      <c r="D337" s="2">
        <v>41791</v>
      </c>
      <c r="E337">
        <v>1</v>
      </c>
      <c r="F337">
        <v>0</v>
      </c>
      <c r="G337" s="1">
        <v>41792</v>
      </c>
      <c r="H337" s="1">
        <v>41794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s="1">
        <v>41806</v>
      </c>
      <c r="AF337" s="1">
        <v>41792</v>
      </c>
      <c r="AG337" s="1">
        <v>41794</v>
      </c>
      <c r="AH337" s="1">
        <v>41796</v>
      </c>
      <c r="AI337" s="1">
        <v>41794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8126.4761904761899</v>
      </c>
      <c r="AP337">
        <v>21</v>
      </c>
      <c r="AQ337">
        <v>30</v>
      </c>
      <c r="AR337">
        <v>170656</v>
      </c>
      <c r="AS337">
        <v>0.332124273392087</v>
      </c>
      <c r="AT337">
        <v>0.7</v>
      </c>
      <c r="AU337">
        <v>19</v>
      </c>
      <c r="AV337">
        <v>0.57932007523693596</v>
      </c>
      <c r="AW337">
        <v>-0.24719580184484899</v>
      </c>
      <c r="AX337">
        <v>4658.9098416728102</v>
      </c>
      <c r="AY337">
        <v>3</v>
      </c>
      <c r="AZ337">
        <v>6</v>
      </c>
      <c r="BA337">
        <v>2014</v>
      </c>
      <c r="BB337">
        <v>3.9028474762779899</v>
      </c>
      <c r="BC337">
        <v>3.6660416276017198</v>
      </c>
      <c r="BD337">
        <v>-0.236805848676267</v>
      </c>
      <c r="BE337">
        <v>29792</v>
      </c>
      <c r="BF337">
        <v>160301.421924036</v>
      </c>
      <c r="BG337">
        <v>6.4594424376785697E-2</v>
      </c>
      <c r="BH337">
        <v>21.5382730083113</v>
      </c>
      <c r="BI337">
        <v>0.97500853443061097</v>
      </c>
      <c r="BK337">
        <f>AS337-BI337*AV337</f>
        <v>-0.23271774413090923</v>
      </c>
      <c r="BL337">
        <f>BK337*AO337</f>
        <v>-1891.175206781164</v>
      </c>
      <c r="BM337">
        <f t="shared" si="5"/>
        <v>-1131.7578451397749</v>
      </c>
      <c r="BN337" s="12">
        <f>YEARFRAC(DATE(YEAR(A337),1,1),A337,3)</f>
        <v>0.41917808219178082</v>
      </c>
    </row>
    <row r="338" spans="1:66" x14ac:dyDescent="0.25">
      <c r="A338" s="1">
        <v>41794</v>
      </c>
      <c r="B338">
        <v>9980</v>
      </c>
      <c r="C338">
        <v>3</v>
      </c>
      <c r="D338" s="2">
        <v>41791</v>
      </c>
      <c r="E338">
        <v>2</v>
      </c>
      <c r="F338">
        <v>1</v>
      </c>
      <c r="G338" s="1">
        <v>41793</v>
      </c>
      <c r="H338" s="1">
        <v>41795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s="1">
        <v>41806</v>
      </c>
      <c r="AF338" s="1">
        <v>41792</v>
      </c>
      <c r="AG338" s="1">
        <v>41794</v>
      </c>
      <c r="AH338" s="1">
        <v>41796</v>
      </c>
      <c r="AI338" s="1">
        <v>41794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8126.4761904761899</v>
      </c>
      <c r="AP338">
        <v>21</v>
      </c>
      <c r="AQ338">
        <v>30</v>
      </c>
      <c r="AR338">
        <v>170656</v>
      </c>
      <c r="AS338">
        <v>1.2280845677854799</v>
      </c>
      <c r="AT338">
        <v>0.7</v>
      </c>
      <c r="AU338">
        <v>18</v>
      </c>
      <c r="AV338">
        <v>1.1222273553247699</v>
      </c>
      <c r="AW338">
        <v>0.105857212460713</v>
      </c>
      <c r="AX338">
        <v>8893.0286297572802</v>
      </c>
      <c r="AY338">
        <v>4</v>
      </c>
      <c r="AZ338">
        <v>6</v>
      </c>
      <c r="BA338">
        <v>2014</v>
      </c>
      <c r="BB338">
        <v>5.02507483160276</v>
      </c>
      <c r="BC338">
        <v>4.8941261953872104</v>
      </c>
      <c r="BD338">
        <v>-0.130948636215554</v>
      </c>
      <c r="BE338">
        <v>39772</v>
      </c>
      <c r="BF338">
        <v>166208.86812417899</v>
      </c>
      <c r="BG338">
        <v>2.6756285185080799E-2</v>
      </c>
      <c r="BH338">
        <v>21.5382730083113</v>
      </c>
      <c r="BI338">
        <v>0.97500853443061097</v>
      </c>
      <c r="BK338">
        <f>AS338-BI338*AV338</f>
        <v>0.13390331877233552</v>
      </c>
      <c r="BL338">
        <f>BK338*AO338</f>
        <v>1088.1621318291282</v>
      </c>
      <c r="BM338">
        <f t="shared" si="5"/>
        <v>-43.595713310646715</v>
      </c>
      <c r="BN338" s="12">
        <f>YEARFRAC(DATE(YEAR(A338),1,1),A338,3)</f>
        <v>0.42191780821917807</v>
      </c>
    </row>
    <row r="339" spans="1:66" x14ac:dyDescent="0.25">
      <c r="A339" s="1">
        <v>41795</v>
      </c>
      <c r="B339">
        <v>2101</v>
      </c>
      <c r="C339">
        <v>4</v>
      </c>
      <c r="D339" s="2">
        <v>41791</v>
      </c>
      <c r="E339">
        <v>3</v>
      </c>
      <c r="F339">
        <v>2</v>
      </c>
      <c r="G339" s="1">
        <v>41794</v>
      </c>
      <c r="H339" s="1">
        <v>41796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s="1">
        <v>41806</v>
      </c>
      <c r="AF339" s="1">
        <v>41792</v>
      </c>
      <c r="AG339" s="1">
        <v>41794</v>
      </c>
      <c r="AH339" s="1">
        <v>41796</v>
      </c>
      <c r="AI339" s="1">
        <v>41794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8126.4761904761899</v>
      </c>
      <c r="AP339">
        <v>21</v>
      </c>
      <c r="AQ339">
        <v>30</v>
      </c>
      <c r="AR339">
        <v>170656</v>
      </c>
      <c r="AS339">
        <v>0.258537642977686</v>
      </c>
      <c r="AT339">
        <v>0.7</v>
      </c>
      <c r="AU339">
        <v>17</v>
      </c>
      <c r="AV339">
        <v>0.323453863192602</v>
      </c>
      <c r="AW339">
        <v>-6.4916220214915901E-2</v>
      </c>
      <c r="AX339">
        <v>6495.5167926034301</v>
      </c>
      <c r="AY339">
        <v>5</v>
      </c>
      <c r="AZ339">
        <v>6</v>
      </c>
      <c r="BA339">
        <v>2014</v>
      </c>
      <c r="BB339">
        <v>5.3485286947953599</v>
      </c>
      <c r="BC339">
        <v>5.1526638383648899</v>
      </c>
      <c r="BD339">
        <v>-0.195864856430469</v>
      </c>
      <c r="BE339">
        <v>41873</v>
      </c>
      <c r="BF339">
        <v>164406.521901186</v>
      </c>
      <c r="BG339">
        <v>3.8012349063435799E-2</v>
      </c>
      <c r="BH339">
        <v>21.5382730083113</v>
      </c>
      <c r="BI339">
        <v>0.97500853443061097</v>
      </c>
      <c r="BK339">
        <f>AS339-BI339*AV339</f>
        <v>-5.6832634129652226E-2</v>
      </c>
      <c r="BL339">
        <f>BK339*AO339</f>
        <v>-461.8490480966633</v>
      </c>
      <c r="BM339">
        <f t="shared" si="5"/>
        <v>-505.44476140731001</v>
      </c>
      <c r="BN339" s="12">
        <f>YEARFRAC(DATE(YEAR(A339),1,1),A339,3)</f>
        <v>0.42465753424657532</v>
      </c>
    </row>
    <row r="340" spans="1:66" x14ac:dyDescent="0.25">
      <c r="A340" s="1">
        <v>41796</v>
      </c>
      <c r="B340">
        <v>7150</v>
      </c>
      <c r="C340">
        <v>5</v>
      </c>
      <c r="D340" s="2">
        <v>41791</v>
      </c>
      <c r="E340">
        <v>4</v>
      </c>
      <c r="F340">
        <v>3</v>
      </c>
      <c r="G340" s="1">
        <v>41795</v>
      </c>
      <c r="H340" s="1">
        <v>41799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s="1">
        <v>41806</v>
      </c>
      <c r="AF340" s="1">
        <v>41792</v>
      </c>
      <c r="AG340" s="1">
        <v>41794</v>
      </c>
      <c r="AH340" s="1">
        <v>41796</v>
      </c>
      <c r="AI340" s="1">
        <v>41794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8126.4761904761899</v>
      </c>
      <c r="AP340">
        <v>21</v>
      </c>
      <c r="AQ340">
        <v>30</v>
      </c>
      <c r="AR340">
        <v>170656</v>
      </c>
      <c r="AS340">
        <v>0.87984014625914098</v>
      </c>
      <c r="AT340">
        <v>0.7</v>
      </c>
      <c r="AU340">
        <v>16</v>
      </c>
      <c r="AV340">
        <v>0.84050285303739802</v>
      </c>
      <c r="AW340">
        <v>3.9337293221742203E-2</v>
      </c>
      <c r="AX340">
        <v>8506.8122900016497</v>
      </c>
      <c r="AY340">
        <v>6</v>
      </c>
      <c r="AZ340">
        <v>6</v>
      </c>
      <c r="BA340">
        <v>2014</v>
      </c>
      <c r="BB340">
        <v>6.1890315478327604</v>
      </c>
      <c r="BC340">
        <v>6.0325039846240296</v>
      </c>
      <c r="BD340">
        <v>-0.15652756320872699</v>
      </c>
      <c r="BE340">
        <v>49023</v>
      </c>
      <c r="BF340">
        <v>166339.917973192</v>
      </c>
      <c r="BG340">
        <v>2.5947361760173301E-2</v>
      </c>
      <c r="BH340">
        <v>21.5382730083113</v>
      </c>
      <c r="BI340">
        <v>0.97500853443061097</v>
      </c>
      <c r="BK340">
        <f>AS340-BI340*AV340</f>
        <v>6.0342691334400289E-2</v>
      </c>
      <c r="BL340">
        <f>BK340*AO340</f>
        <v>490.37344439825785</v>
      </c>
      <c r="BM340">
        <f t="shared" si="5"/>
        <v>-15.071317009052166</v>
      </c>
      <c r="BN340" s="12">
        <f>YEARFRAC(DATE(YEAR(A340),1,1),A340,3)</f>
        <v>0.42739726027397262</v>
      </c>
    </row>
    <row r="341" spans="1:66" x14ac:dyDescent="0.25">
      <c r="A341" s="1">
        <v>41799</v>
      </c>
      <c r="B341">
        <v>13199</v>
      </c>
      <c r="C341">
        <v>6</v>
      </c>
      <c r="D341" s="2">
        <v>41791</v>
      </c>
      <c r="E341">
        <v>0</v>
      </c>
      <c r="F341">
        <v>4</v>
      </c>
      <c r="G341" s="1">
        <v>41796</v>
      </c>
      <c r="H341" s="1">
        <v>41800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s="1">
        <v>41806</v>
      </c>
      <c r="AF341" s="1">
        <v>41792</v>
      </c>
      <c r="AG341" s="1">
        <v>41794</v>
      </c>
      <c r="AH341" s="1">
        <v>41796</v>
      </c>
      <c r="AI341" s="1">
        <v>41794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8126.4761904761899</v>
      </c>
      <c r="AP341">
        <v>21</v>
      </c>
      <c r="AQ341">
        <v>30</v>
      </c>
      <c r="AR341">
        <v>170656</v>
      </c>
      <c r="AS341">
        <v>1.6241972154509601</v>
      </c>
      <c r="AT341">
        <v>0.7</v>
      </c>
      <c r="AU341">
        <v>15</v>
      </c>
      <c r="AV341">
        <v>1.6682862605792399</v>
      </c>
      <c r="AW341">
        <v>-4.40890451282826E-2</v>
      </c>
      <c r="AX341">
        <v>7911.7117438928899</v>
      </c>
      <c r="AY341">
        <v>9</v>
      </c>
      <c r="AZ341">
        <v>6</v>
      </c>
      <c r="BA341">
        <v>2014</v>
      </c>
      <c r="BB341">
        <v>7.8573178084120103</v>
      </c>
      <c r="BC341">
        <v>7.6567012000750001</v>
      </c>
      <c r="BD341">
        <v>-0.20061660833701001</v>
      </c>
      <c r="BE341">
        <v>62222</v>
      </c>
      <c r="BF341">
        <v>166298.733468702</v>
      </c>
      <c r="BG341">
        <v>2.6201441468689499E-2</v>
      </c>
      <c r="BH341">
        <v>21.5382730083113</v>
      </c>
      <c r="BI341">
        <v>0.97500853443061097</v>
      </c>
      <c r="BK341">
        <f>AS341-BI341*AV341</f>
        <v>-2.3961264871290577E-3</v>
      </c>
      <c r="BL341">
        <f>BK341*AO341</f>
        <v>-19.472064847023642</v>
      </c>
      <c r="BM341">
        <f t="shared" si="5"/>
        <v>-34.543381856075811</v>
      </c>
      <c r="BN341" s="12">
        <f>YEARFRAC(DATE(YEAR(A341),1,1),A341,3)</f>
        <v>0.43561643835616437</v>
      </c>
    </row>
    <row r="342" spans="1:66" x14ac:dyDescent="0.25">
      <c r="A342" s="1">
        <v>41800</v>
      </c>
      <c r="B342">
        <v>1981</v>
      </c>
      <c r="C342">
        <v>7</v>
      </c>
      <c r="D342" s="2">
        <v>41791</v>
      </c>
      <c r="E342">
        <v>1</v>
      </c>
      <c r="F342">
        <v>0</v>
      </c>
      <c r="G342" s="1">
        <v>41799</v>
      </c>
      <c r="H342" s="1">
        <v>41801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s="1">
        <v>41806</v>
      </c>
      <c r="AF342" s="1">
        <v>41792</v>
      </c>
      <c r="AG342" s="1">
        <v>41794</v>
      </c>
      <c r="AH342" s="1">
        <v>41796</v>
      </c>
      <c r="AI342" s="1">
        <v>41794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8126.4761904761899</v>
      </c>
      <c r="AP342">
        <v>21</v>
      </c>
      <c r="AQ342">
        <v>30</v>
      </c>
      <c r="AR342">
        <v>170656</v>
      </c>
      <c r="AS342">
        <v>0.243771095068441</v>
      </c>
      <c r="AT342">
        <v>0.7</v>
      </c>
      <c r="AU342">
        <v>14</v>
      </c>
      <c r="AV342">
        <v>0.27789568666356201</v>
      </c>
      <c r="AW342">
        <v>-3.4124591595120199E-2</v>
      </c>
      <c r="AX342">
        <v>7128.5741199658196</v>
      </c>
      <c r="AY342">
        <v>10</v>
      </c>
      <c r="AZ342">
        <v>6</v>
      </c>
      <c r="BA342">
        <v>2014</v>
      </c>
      <c r="BB342">
        <v>8.1352134950755701</v>
      </c>
      <c r="BC342">
        <v>7.9004722951434401</v>
      </c>
      <c r="BD342">
        <v>-0.23474119993213</v>
      </c>
      <c r="BE342">
        <v>64203</v>
      </c>
      <c r="BF342">
        <v>165731.72920613899</v>
      </c>
      <c r="BG342">
        <v>2.97122996148508E-2</v>
      </c>
      <c r="BH342">
        <v>21.5382730083113</v>
      </c>
      <c r="BI342">
        <v>0.97500853443061097</v>
      </c>
      <c r="BK342">
        <f>AS342-BI342*AV342</f>
        <v>-2.7179571109986894E-2</v>
      </c>
      <c r="BL342">
        <f>BK342*AO342</f>
        <v>-220.87413749266301</v>
      </c>
      <c r="BM342">
        <f t="shared" si="5"/>
        <v>-255.41751934873884</v>
      </c>
      <c r="BN342" s="12">
        <f>YEARFRAC(DATE(YEAR(A342),1,1),A342,3)</f>
        <v>0.43835616438356162</v>
      </c>
    </row>
    <row r="343" spans="1:66" x14ac:dyDescent="0.25">
      <c r="A343" s="1">
        <v>41801</v>
      </c>
      <c r="B343">
        <v>7620</v>
      </c>
      <c r="C343">
        <v>8</v>
      </c>
      <c r="D343" s="2">
        <v>41791</v>
      </c>
      <c r="E343">
        <v>2</v>
      </c>
      <c r="F343">
        <v>1</v>
      </c>
      <c r="G343" s="1">
        <v>41800</v>
      </c>
      <c r="H343" s="1">
        <v>41802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s="1">
        <v>41806</v>
      </c>
      <c r="AF343" s="1">
        <v>41792</v>
      </c>
      <c r="AG343" s="1">
        <v>41794</v>
      </c>
      <c r="AH343" s="1">
        <v>41796</v>
      </c>
      <c r="AI343" s="1">
        <v>41794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8126.4761904761899</v>
      </c>
      <c r="AP343">
        <v>21</v>
      </c>
      <c r="AQ343">
        <v>30</v>
      </c>
      <c r="AR343">
        <v>170656</v>
      </c>
      <c r="AS343">
        <v>0.93767579223701403</v>
      </c>
      <c r="AT343">
        <v>0.7</v>
      </c>
      <c r="AU343">
        <v>13</v>
      </c>
      <c r="AV343">
        <v>0.92713649240180596</v>
      </c>
      <c r="AW343">
        <v>1.0539299835208101E-2</v>
      </c>
      <c r="AX343">
        <v>8218.8545725990098</v>
      </c>
      <c r="AY343">
        <v>11</v>
      </c>
      <c r="AZ343">
        <v>6</v>
      </c>
      <c r="BA343">
        <v>2014</v>
      </c>
      <c r="BB343">
        <v>9.0623499874773792</v>
      </c>
      <c r="BC343">
        <v>8.8381480873804605</v>
      </c>
      <c r="BD343">
        <v>-0.22420190009692301</v>
      </c>
      <c r="BE343">
        <v>71823</v>
      </c>
      <c r="BF343">
        <v>166433.98258555299</v>
      </c>
      <c r="BG343">
        <v>2.5367520195441001E-2</v>
      </c>
      <c r="BH343">
        <v>21.5382730083113</v>
      </c>
      <c r="BI343">
        <v>0.97500853443061097</v>
      </c>
      <c r="BK343">
        <f>AS343-BI343*AV343</f>
        <v>3.3709799563191867E-2</v>
      </c>
      <c r="BL343">
        <f>BK343*AO343</f>
        <v>273.94188353600339</v>
      </c>
      <c r="BM343">
        <f t="shared" si="5"/>
        <v>18.524364187264553</v>
      </c>
      <c r="BN343" s="12">
        <f>YEARFRAC(DATE(YEAR(A343),1,1),A343,3)</f>
        <v>0.44109589041095892</v>
      </c>
    </row>
    <row r="344" spans="1:66" x14ac:dyDescent="0.25">
      <c r="A344" s="1">
        <v>41802</v>
      </c>
      <c r="B344">
        <v>2262</v>
      </c>
      <c r="C344">
        <v>9</v>
      </c>
      <c r="D344" s="2">
        <v>41791</v>
      </c>
      <c r="E344">
        <v>3</v>
      </c>
      <c r="F344">
        <v>2</v>
      </c>
      <c r="G344" s="1">
        <v>41801</v>
      </c>
      <c r="H344" s="1">
        <v>41803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s="1">
        <v>41806</v>
      </c>
      <c r="AF344" s="1">
        <v>41792</v>
      </c>
      <c r="AG344" s="1">
        <v>41794</v>
      </c>
      <c r="AH344" s="1">
        <v>41796</v>
      </c>
      <c r="AI344" s="1">
        <v>41794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8126.4761904761899</v>
      </c>
      <c r="AP344">
        <v>21</v>
      </c>
      <c r="AQ344">
        <v>30</v>
      </c>
      <c r="AR344">
        <v>170656</v>
      </c>
      <c r="AS344">
        <v>0.278349428089255</v>
      </c>
      <c r="AT344">
        <v>0.7</v>
      </c>
      <c r="AU344">
        <v>12</v>
      </c>
      <c r="AV344">
        <v>0.323453863192602</v>
      </c>
      <c r="AW344">
        <v>-4.5104435103346399E-2</v>
      </c>
      <c r="AX344">
        <v>6993.26938832411</v>
      </c>
      <c r="AY344">
        <v>12</v>
      </c>
      <c r="AZ344">
        <v>6</v>
      </c>
      <c r="BA344">
        <v>2014</v>
      </c>
      <c r="BB344">
        <v>9.3858038506699799</v>
      </c>
      <c r="BC344">
        <v>9.1164975154697103</v>
      </c>
      <c r="BD344">
        <v>-0.26930633520026698</v>
      </c>
      <c r="BE344">
        <v>74085</v>
      </c>
      <c r="BF344">
        <v>165759.377113867</v>
      </c>
      <c r="BG344">
        <v>2.95405483019421E-2</v>
      </c>
      <c r="BH344">
        <v>21.5382730083113</v>
      </c>
      <c r="BI344">
        <v>0.97500853443061097</v>
      </c>
      <c r="BK344">
        <f>AS344-BI344*AV344</f>
        <v>-3.7020849018083224E-2</v>
      </c>
      <c r="BL344">
        <f>BK344*AO344</f>
        <v>-300.84904809666716</v>
      </c>
      <c r="BM344">
        <f t="shared" si="5"/>
        <v>-282.32468390940261</v>
      </c>
      <c r="BN344" s="12">
        <f>YEARFRAC(DATE(YEAR(A344),1,1),A344,3)</f>
        <v>0.44383561643835617</v>
      </c>
    </row>
    <row r="345" spans="1:66" x14ac:dyDescent="0.25">
      <c r="A345" s="1">
        <v>41803</v>
      </c>
      <c r="B345">
        <v>7059</v>
      </c>
      <c r="C345">
        <v>10</v>
      </c>
      <c r="D345" s="2">
        <v>41791</v>
      </c>
      <c r="E345">
        <v>4</v>
      </c>
      <c r="F345">
        <v>3</v>
      </c>
      <c r="G345" s="1">
        <v>41802</v>
      </c>
      <c r="H345" s="1">
        <v>41806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s="1">
        <v>41806</v>
      </c>
      <c r="AF345" s="1">
        <v>41792</v>
      </c>
      <c r="AG345" s="1">
        <v>41794</v>
      </c>
      <c r="AH345" s="1">
        <v>41796</v>
      </c>
      <c r="AI345" s="1">
        <v>41794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8126.4761904761899</v>
      </c>
      <c r="AP345">
        <v>21</v>
      </c>
      <c r="AQ345">
        <v>30</v>
      </c>
      <c r="AR345">
        <v>170656</v>
      </c>
      <c r="AS345">
        <v>0.86864218076129696</v>
      </c>
      <c r="AT345">
        <v>0.7</v>
      </c>
      <c r="AU345">
        <v>11</v>
      </c>
      <c r="AV345">
        <v>0.84050285303739802</v>
      </c>
      <c r="AW345">
        <v>2.8139327723898499E-2</v>
      </c>
      <c r="AX345">
        <v>8398.5437699470895</v>
      </c>
      <c r="AY345">
        <v>13</v>
      </c>
      <c r="AZ345">
        <v>6</v>
      </c>
      <c r="BA345">
        <v>2014</v>
      </c>
      <c r="BB345">
        <v>10.2263067037073</v>
      </c>
      <c r="BC345">
        <v>9.9851396962310108</v>
      </c>
      <c r="BD345">
        <v>-0.24116700747636999</v>
      </c>
      <c r="BE345">
        <v>81144</v>
      </c>
      <c r="BF345">
        <v>166631.41927693499</v>
      </c>
      <c r="BG345">
        <v>2.41525922333767E-2</v>
      </c>
      <c r="BH345">
        <v>21.5382730083113</v>
      </c>
      <c r="BI345">
        <v>0.97500853443061097</v>
      </c>
      <c r="BK345">
        <f>AS345-BI345*AV345</f>
        <v>4.9144725836556269E-2</v>
      </c>
      <c r="BL345">
        <f>BK345*AO345</f>
        <v>399.37344439825455</v>
      </c>
      <c r="BM345">
        <f t="shared" si="5"/>
        <v>117.04876048885194</v>
      </c>
      <c r="BN345" s="12">
        <f>YEARFRAC(DATE(YEAR(A345),1,1),A345,3)</f>
        <v>0.44657534246575342</v>
      </c>
    </row>
    <row r="346" spans="1:66" x14ac:dyDescent="0.25">
      <c r="A346" s="1">
        <v>41806</v>
      </c>
      <c r="B346">
        <v>24021</v>
      </c>
      <c r="C346">
        <v>11</v>
      </c>
      <c r="D346" s="2">
        <v>41791</v>
      </c>
      <c r="E346">
        <v>0</v>
      </c>
      <c r="F346">
        <v>4</v>
      </c>
      <c r="G346" s="1">
        <v>41803</v>
      </c>
      <c r="H346" s="1">
        <v>41807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s="1">
        <v>41806</v>
      </c>
      <c r="AF346" s="1">
        <v>41792</v>
      </c>
      <c r="AG346" s="1">
        <v>41794</v>
      </c>
      <c r="AH346" s="1">
        <v>41796</v>
      </c>
      <c r="AI346" s="1">
        <v>41794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8126.4761904761899</v>
      </c>
      <c r="AP346">
        <v>21</v>
      </c>
      <c r="AQ346">
        <v>30</v>
      </c>
      <c r="AR346">
        <v>170656</v>
      </c>
      <c r="AS346">
        <v>2.9558937277329802</v>
      </c>
      <c r="AT346">
        <v>0.7</v>
      </c>
      <c r="AU346">
        <v>10</v>
      </c>
      <c r="AV346">
        <v>2.9149591659356702</v>
      </c>
      <c r="AW346">
        <v>4.0934561797312197E-2</v>
      </c>
      <c r="AX346">
        <v>8240.5957108114399</v>
      </c>
      <c r="AY346">
        <v>16</v>
      </c>
      <c r="AZ346">
        <v>6</v>
      </c>
      <c r="BA346">
        <v>2014</v>
      </c>
      <c r="BB346">
        <v>13.141265869643</v>
      </c>
      <c r="BC346">
        <v>12.9410334239639</v>
      </c>
      <c r="BD346">
        <v>-0.20023244567905699</v>
      </c>
      <c r="BE346">
        <v>105165</v>
      </c>
      <c r="BF346">
        <v>168055.72780485699</v>
      </c>
      <c r="BG346">
        <v>1.54726781949476E-2</v>
      </c>
      <c r="BH346">
        <v>21.5382730083113</v>
      </c>
      <c r="BI346">
        <v>0.97500853443061097</v>
      </c>
      <c r="BK346">
        <f>AS346-BI346*AV346</f>
        <v>0.11378366342896618</v>
      </c>
      <c r="BL346">
        <f>BK346*AO346</f>
        <v>924.66023172065002</v>
      </c>
      <c r="BM346">
        <f t="shared" si="5"/>
        <v>1041.708992209502</v>
      </c>
      <c r="BN346" s="12">
        <f>YEARFRAC(DATE(YEAR(A346),1,1),A346,3)</f>
        <v>0.45479452054794522</v>
      </c>
    </row>
    <row r="347" spans="1:66" x14ac:dyDescent="0.25">
      <c r="A347" s="1">
        <v>41807</v>
      </c>
      <c r="B347">
        <v>3078</v>
      </c>
      <c r="C347">
        <v>12</v>
      </c>
      <c r="D347" s="2">
        <v>41791</v>
      </c>
      <c r="E347">
        <v>1</v>
      </c>
      <c r="F347">
        <v>0</v>
      </c>
      <c r="G347" s="1">
        <v>41806</v>
      </c>
      <c r="H347" s="1">
        <v>41808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 s="1">
        <v>41806</v>
      </c>
      <c r="AF347" s="1">
        <v>41792</v>
      </c>
      <c r="AG347" s="1">
        <v>41794</v>
      </c>
      <c r="AH347" s="1">
        <v>41796</v>
      </c>
      <c r="AI347" s="1">
        <v>41794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8126.4761904761899</v>
      </c>
      <c r="AP347">
        <v>21</v>
      </c>
      <c r="AQ347">
        <v>30</v>
      </c>
      <c r="AR347">
        <v>170656</v>
      </c>
      <c r="AS347">
        <v>0.37876195387211697</v>
      </c>
      <c r="AT347">
        <v>0.7</v>
      </c>
      <c r="AU347">
        <v>9</v>
      </c>
      <c r="AV347">
        <v>0.38938259254322599</v>
      </c>
      <c r="AW347">
        <v>-1.0620638671109401E-2</v>
      </c>
      <c r="AX347">
        <v>7904.8217843952598</v>
      </c>
      <c r="AY347">
        <v>17</v>
      </c>
      <c r="AZ347">
        <v>6</v>
      </c>
      <c r="BA347">
        <v>2014</v>
      </c>
      <c r="BB347">
        <v>13.5306484621862</v>
      </c>
      <c r="BC347">
        <v>13.319795377836099</v>
      </c>
      <c r="BD347">
        <v>-0.210853084350166</v>
      </c>
      <c r="BE347">
        <v>108243</v>
      </c>
      <c r="BF347">
        <v>167996.60462339001</v>
      </c>
      <c r="BG347">
        <v>1.58300543190792E-2</v>
      </c>
      <c r="BH347">
        <v>21.5382730083113</v>
      </c>
      <c r="BI347">
        <v>0.97500853443061097</v>
      </c>
      <c r="BK347">
        <f>AS347-BI347*AV347</f>
        <v>-8.8939701624557443E-4</v>
      </c>
      <c r="BL347">
        <f>BK347*AO347</f>
        <v>-7.2276636764002253</v>
      </c>
      <c r="BM347">
        <f t="shared" si="5"/>
        <v>1034.4813285331018</v>
      </c>
      <c r="BN347" s="12">
        <f>YEARFRAC(DATE(YEAR(A347),1,1),A347,3)</f>
        <v>0.45753424657534247</v>
      </c>
    </row>
    <row r="348" spans="1:66" x14ac:dyDescent="0.25">
      <c r="A348" s="1">
        <v>41808</v>
      </c>
      <c r="B348">
        <v>8440</v>
      </c>
      <c r="C348">
        <v>13</v>
      </c>
      <c r="D348" s="2">
        <v>41791</v>
      </c>
      <c r="E348">
        <v>2</v>
      </c>
      <c r="F348">
        <v>1</v>
      </c>
      <c r="G348" s="1">
        <v>41807</v>
      </c>
      <c r="H348" s="1">
        <v>41809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s="1">
        <v>41806</v>
      </c>
      <c r="AF348" s="1">
        <v>41792</v>
      </c>
      <c r="AG348" s="1">
        <v>41794</v>
      </c>
      <c r="AH348" s="1">
        <v>41796</v>
      </c>
      <c r="AI348" s="1">
        <v>41794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8126.4761904761899</v>
      </c>
      <c r="AP348">
        <v>21</v>
      </c>
      <c r="AQ348">
        <v>30</v>
      </c>
      <c r="AR348">
        <v>170656</v>
      </c>
      <c r="AS348">
        <v>1.0385805362835101</v>
      </c>
      <c r="AT348">
        <v>0.7</v>
      </c>
      <c r="AU348">
        <v>8</v>
      </c>
      <c r="AV348">
        <v>0.92713649240180596</v>
      </c>
      <c r="AW348">
        <v>0.11144404388171</v>
      </c>
      <c r="AX348">
        <v>9103.2982405164894</v>
      </c>
      <c r="AY348">
        <v>18</v>
      </c>
      <c r="AZ348">
        <v>6</v>
      </c>
      <c r="BA348">
        <v>2014</v>
      </c>
      <c r="BB348">
        <v>14.457784954588</v>
      </c>
      <c r="BC348">
        <v>14.3583759141196</v>
      </c>
      <c r="BD348">
        <v>-9.9409040468456597E-2</v>
      </c>
      <c r="BE348">
        <v>116683</v>
      </c>
      <c r="BF348">
        <v>169482.60108284399</v>
      </c>
      <c r="BG348">
        <v>6.9234181541870596E-3</v>
      </c>
      <c r="BH348">
        <v>21.5382730083113</v>
      </c>
      <c r="BI348">
        <v>0.97500853443061097</v>
      </c>
      <c r="BK348">
        <f>AS348-BI348*AV348</f>
        <v>0.13461454360968794</v>
      </c>
      <c r="BL348">
        <f>BK348*AO348</f>
        <v>1093.9418835359479</v>
      </c>
      <c r="BM348">
        <f t="shared" si="5"/>
        <v>2128.4232120690494</v>
      </c>
      <c r="BN348" s="12">
        <f>YEARFRAC(DATE(YEAR(A348),1,1),A348,3)</f>
        <v>0.46027397260273972</v>
      </c>
    </row>
    <row r="349" spans="1:66" x14ac:dyDescent="0.25">
      <c r="A349" s="1">
        <v>41809</v>
      </c>
      <c r="B349">
        <v>1849</v>
      </c>
      <c r="C349">
        <v>14</v>
      </c>
      <c r="D349" s="2">
        <v>41791</v>
      </c>
      <c r="E349">
        <v>3</v>
      </c>
      <c r="F349">
        <v>2</v>
      </c>
      <c r="G349" s="1">
        <v>41808</v>
      </c>
      <c r="H349" s="1">
        <v>41810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s="1">
        <v>41806</v>
      </c>
      <c r="AF349" s="1">
        <v>41792</v>
      </c>
      <c r="AG349" s="1">
        <v>41794</v>
      </c>
      <c r="AH349" s="1">
        <v>41796</v>
      </c>
      <c r="AI349" s="1">
        <v>41794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8126.4761904761899</v>
      </c>
      <c r="AP349">
        <v>21</v>
      </c>
      <c r="AQ349">
        <v>30</v>
      </c>
      <c r="AR349">
        <v>170656</v>
      </c>
      <c r="AS349">
        <v>0.227527892368273</v>
      </c>
      <c r="AT349">
        <v>0.7</v>
      </c>
      <c r="AU349">
        <v>7</v>
      </c>
      <c r="AV349">
        <v>0.323453863192602</v>
      </c>
      <c r="AW349">
        <v>-9.5925970824328993E-2</v>
      </c>
      <c r="AX349">
        <v>5716.4257732145297</v>
      </c>
      <c r="AY349">
        <v>19</v>
      </c>
      <c r="AZ349">
        <v>6</v>
      </c>
      <c r="BA349">
        <v>2014</v>
      </c>
      <c r="BB349">
        <v>14.781238817780601</v>
      </c>
      <c r="BC349">
        <v>14.585903806487901</v>
      </c>
      <c r="BD349">
        <v>-0.19533501129278499</v>
      </c>
      <c r="BE349">
        <v>118532</v>
      </c>
      <c r="BF349">
        <v>168400.77010363399</v>
      </c>
      <c r="BG349">
        <v>1.3392040279732001E-2</v>
      </c>
      <c r="BH349">
        <v>21.5382730083113</v>
      </c>
      <c r="BI349">
        <v>0.97500853443061097</v>
      </c>
      <c r="BK349">
        <f>AS349-BI349*AV349</f>
        <v>-8.7842384739065221E-2</v>
      </c>
      <c r="BL349">
        <f>BK349*AO349</f>
        <v>-713.8490480966625</v>
      </c>
      <c r="BM349">
        <f t="shared" si="5"/>
        <v>1414.5741639723869</v>
      </c>
      <c r="BN349" s="12">
        <f>YEARFRAC(DATE(YEAR(A349),1,1),A349,3)</f>
        <v>0.46301369863013697</v>
      </c>
    </row>
    <row r="350" spans="1:66" x14ac:dyDescent="0.25">
      <c r="A350" s="1">
        <v>41810</v>
      </c>
      <c r="B350">
        <v>7019</v>
      </c>
      <c r="C350">
        <v>15</v>
      </c>
      <c r="D350" s="2">
        <v>41791</v>
      </c>
      <c r="E350">
        <v>4</v>
      </c>
      <c r="F350">
        <v>3</v>
      </c>
      <c r="G350" s="1">
        <v>41809</v>
      </c>
      <c r="H350" s="1">
        <v>41813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s="1">
        <v>41806</v>
      </c>
      <c r="AF350" s="1">
        <v>41792</v>
      </c>
      <c r="AG350" s="1">
        <v>41794</v>
      </c>
      <c r="AH350" s="1">
        <v>41796</v>
      </c>
      <c r="AI350" s="1">
        <v>41794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8126.4761904761899</v>
      </c>
      <c r="AP350">
        <v>21</v>
      </c>
      <c r="AQ350">
        <v>30</v>
      </c>
      <c r="AR350">
        <v>170656</v>
      </c>
      <c r="AS350">
        <v>0.86371999812488198</v>
      </c>
      <c r="AT350">
        <v>0.7</v>
      </c>
      <c r="AU350">
        <v>6</v>
      </c>
      <c r="AV350">
        <v>0.84050285303739802</v>
      </c>
      <c r="AW350">
        <v>2.32171450874838E-2</v>
      </c>
      <c r="AX350">
        <v>8350.9532116813407</v>
      </c>
      <c r="AY350">
        <v>20</v>
      </c>
      <c r="AZ350">
        <v>6</v>
      </c>
      <c r="BA350">
        <v>2014</v>
      </c>
      <c r="BB350">
        <v>15.621741670818</v>
      </c>
      <c r="BC350">
        <v>15.449623804612701</v>
      </c>
      <c r="BD350">
        <v>-0.17211786620530101</v>
      </c>
      <c r="BE350">
        <v>125551</v>
      </c>
      <c r="BF350">
        <v>168775.73932266401</v>
      </c>
      <c r="BG350">
        <v>1.11405862292848E-2</v>
      </c>
      <c r="BH350">
        <v>21.5382730083113</v>
      </c>
      <c r="BI350">
        <v>0.97500853443061097</v>
      </c>
      <c r="BK350">
        <f>AS350-BI350*AV350</f>
        <v>4.4222543200141295E-2</v>
      </c>
      <c r="BL350">
        <f>BK350*AO350</f>
        <v>359.37344439825296</v>
      </c>
      <c r="BM350">
        <f t="shared" si="5"/>
        <v>1773.94760837064</v>
      </c>
      <c r="BN350" s="12">
        <f>YEARFRAC(DATE(YEAR(A350),1,1),A350,3)</f>
        <v>0.46575342465753422</v>
      </c>
    </row>
    <row r="351" spans="1:66" x14ac:dyDescent="0.25">
      <c r="A351" s="1">
        <v>41813</v>
      </c>
      <c r="B351">
        <v>13726</v>
      </c>
      <c r="C351">
        <v>16</v>
      </c>
      <c r="D351" s="2">
        <v>41791</v>
      </c>
      <c r="E351">
        <v>0</v>
      </c>
      <c r="F351">
        <v>4</v>
      </c>
      <c r="G351" s="1">
        <v>41810</v>
      </c>
      <c r="H351" s="1">
        <v>41814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s="1">
        <v>41806</v>
      </c>
      <c r="AF351" s="1">
        <v>41792</v>
      </c>
      <c r="AG351" s="1">
        <v>41794</v>
      </c>
      <c r="AH351" s="1">
        <v>41796</v>
      </c>
      <c r="AI351" s="1">
        <v>41794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8126.4761904761899</v>
      </c>
      <c r="AP351">
        <v>21</v>
      </c>
      <c r="AQ351">
        <v>30</v>
      </c>
      <c r="AR351">
        <v>170656</v>
      </c>
      <c r="AS351">
        <v>1.6890469716857299</v>
      </c>
      <c r="AT351">
        <v>0.7</v>
      </c>
      <c r="AU351">
        <v>5</v>
      </c>
      <c r="AV351">
        <v>1.6682862605792399</v>
      </c>
      <c r="AW351">
        <v>2.0760711106482099E-2</v>
      </c>
      <c r="AX351">
        <v>8227.6047728368703</v>
      </c>
      <c r="AY351">
        <v>23</v>
      </c>
      <c r="AZ351">
        <v>6</v>
      </c>
      <c r="BA351">
        <v>2014</v>
      </c>
      <c r="BB351">
        <v>17.290027931397301</v>
      </c>
      <c r="BC351">
        <v>17.1386707762985</v>
      </c>
      <c r="BD351">
        <v>-0.151357155098818</v>
      </c>
      <c r="BE351">
        <v>139277</v>
      </c>
      <c r="BF351">
        <v>169162.074902653</v>
      </c>
      <c r="BG351">
        <v>8.8313240317405804E-3</v>
      </c>
      <c r="BH351">
        <v>21.5382730083113</v>
      </c>
      <c r="BI351">
        <v>0.97500853443061097</v>
      </c>
      <c r="BK351">
        <f>AS351-BI351*AV351</f>
        <v>6.2453629747640793E-2</v>
      </c>
      <c r="BL351">
        <f>BK351*AO351</f>
        <v>507.5279351530184</v>
      </c>
      <c r="BM351">
        <f t="shared" si="5"/>
        <v>2281.4755435236584</v>
      </c>
      <c r="BN351" s="12">
        <f>YEARFRAC(DATE(YEAR(A351),1,1),A351,3)</f>
        <v>0.47397260273972602</v>
      </c>
    </row>
    <row r="352" spans="1:66" x14ac:dyDescent="0.25">
      <c r="A352" s="1">
        <v>41814</v>
      </c>
      <c r="B352">
        <v>1551</v>
      </c>
      <c r="C352">
        <v>17</v>
      </c>
      <c r="D352" s="2">
        <v>41791</v>
      </c>
      <c r="E352">
        <v>1</v>
      </c>
      <c r="F352">
        <v>0</v>
      </c>
      <c r="G352" s="1">
        <v>41813</v>
      </c>
      <c r="H352" s="1">
        <v>41815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s="1">
        <v>41806</v>
      </c>
      <c r="AF352" s="1">
        <v>41792</v>
      </c>
      <c r="AG352" s="1">
        <v>41794</v>
      </c>
      <c r="AH352" s="1">
        <v>41796</v>
      </c>
      <c r="AI352" s="1">
        <v>41794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8126.4761904761899</v>
      </c>
      <c r="AP352">
        <v>21</v>
      </c>
      <c r="AQ352">
        <v>30</v>
      </c>
      <c r="AR352">
        <v>170656</v>
      </c>
      <c r="AS352">
        <v>0.190857631726982</v>
      </c>
      <c r="AT352">
        <v>0.7</v>
      </c>
      <c r="AU352">
        <v>4</v>
      </c>
      <c r="AV352">
        <v>0.27789568666356101</v>
      </c>
      <c r="AW352">
        <v>-8.7038054936578998E-2</v>
      </c>
      <c r="AX352">
        <v>5581.2309238096896</v>
      </c>
      <c r="AY352">
        <v>24</v>
      </c>
      <c r="AZ352">
        <v>6</v>
      </c>
      <c r="BA352">
        <v>2014</v>
      </c>
      <c r="BB352">
        <v>17.567923618060899</v>
      </c>
      <c r="BC352">
        <v>17.329528408025499</v>
      </c>
      <c r="BD352">
        <v>-0.23839521003539499</v>
      </c>
      <c r="BE352">
        <v>140828</v>
      </c>
      <c r="BF352">
        <v>168340.21278186899</v>
      </c>
      <c r="BG352">
        <v>1.37565895864191E-2</v>
      </c>
      <c r="BH352">
        <v>21.5382730083113</v>
      </c>
      <c r="BI352">
        <v>0.97500853443061097</v>
      </c>
      <c r="BK352">
        <f>AS352-BI352*AV352</f>
        <v>-8.0093034451444889E-2</v>
      </c>
      <c r="BL352">
        <f>BK352*AO352</f>
        <v>-650.87413749265613</v>
      </c>
      <c r="BM352">
        <f t="shared" si="5"/>
        <v>1630.6014060310022</v>
      </c>
      <c r="BN352" s="12">
        <f>YEARFRAC(DATE(YEAR(A352),1,1),A352,3)</f>
        <v>0.47671232876712327</v>
      </c>
    </row>
    <row r="353" spans="1:66" x14ac:dyDescent="0.25">
      <c r="A353" s="1">
        <v>41815</v>
      </c>
      <c r="B353">
        <v>6899</v>
      </c>
      <c r="C353">
        <v>18</v>
      </c>
      <c r="D353" s="2">
        <v>41791</v>
      </c>
      <c r="E353">
        <v>2</v>
      </c>
      <c r="F353">
        <v>1</v>
      </c>
      <c r="G353" s="1">
        <v>41814</v>
      </c>
      <c r="H353" s="1">
        <v>41816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s="1">
        <v>41806</v>
      </c>
      <c r="AF353" s="1">
        <v>41792</v>
      </c>
      <c r="AG353" s="1">
        <v>41794</v>
      </c>
      <c r="AH353" s="1">
        <v>41796</v>
      </c>
      <c r="AI353" s="1">
        <v>41794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8126.4761904761899</v>
      </c>
      <c r="AP353">
        <v>21</v>
      </c>
      <c r="AQ353">
        <v>30</v>
      </c>
      <c r="AR353">
        <v>170656</v>
      </c>
      <c r="AS353">
        <v>0.84895345021563795</v>
      </c>
      <c r="AT353">
        <v>0.7</v>
      </c>
      <c r="AU353">
        <v>3</v>
      </c>
      <c r="AV353">
        <v>0.92713649240180596</v>
      </c>
      <c r="AW353">
        <v>-7.81830421861682E-2</v>
      </c>
      <c r="AX353">
        <v>7441.1912987349797</v>
      </c>
      <c r="AY353">
        <v>25</v>
      </c>
      <c r="AZ353">
        <v>6</v>
      </c>
      <c r="BA353">
        <v>2014</v>
      </c>
      <c r="BB353">
        <v>18.495060110462699</v>
      </c>
      <c r="BC353">
        <v>18.178481858241099</v>
      </c>
      <c r="BD353">
        <v>-0.31657825222156699</v>
      </c>
      <c r="BE353">
        <v>147727</v>
      </c>
      <c r="BF353">
        <v>167734.89685740601</v>
      </c>
      <c r="BG353">
        <v>1.7414999486222001E-2</v>
      </c>
      <c r="BH353">
        <v>21.5382730083113</v>
      </c>
      <c r="BI353">
        <v>0.97500853443061097</v>
      </c>
      <c r="BK353">
        <f>AS353-BI353*AV353</f>
        <v>-5.501254245818421E-2</v>
      </c>
      <c r="BL353">
        <f>BK353*AO353</f>
        <v>-447.05811646399445</v>
      </c>
      <c r="BM353">
        <f t="shared" si="5"/>
        <v>1183.5432895670078</v>
      </c>
      <c r="BN353" s="12">
        <f>YEARFRAC(DATE(YEAR(A353),1,1),A353,3)</f>
        <v>0.47945205479452052</v>
      </c>
    </row>
    <row r="354" spans="1:66" x14ac:dyDescent="0.25">
      <c r="A354" s="1">
        <v>41816</v>
      </c>
      <c r="B354">
        <v>2901</v>
      </c>
      <c r="C354">
        <v>19</v>
      </c>
      <c r="D354" s="2">
        <v>41791</v>
      </c>
      <c r="E354">
        <v>3</v>
      </c>
      <c r="F354">
        <v>2</v>
      </c>
      <c r="G354" s="1">
        <v>41815</v>
      </c>
      <c r="H354" s="1">
        <v>41817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s="1">
        <v>41806</v>
      </c>
      <c r="AF354" s="1">
        <v>41792</v>
      </c>
      <c r="AG354" s="1">
        <v>41794</v>
      </c>
      <c r="AH354" s="1">
        <v>41796</v>
      </c>
      <c r="AI354" s="1">
        <v>41794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8126.4761904761899</v>
      </c>
      <c r="AP354">
        <v>21</v>
      </c>
      <c r="AQ354">
        <v>30</v>
      </c>
      <c r="AR354">
        <v>170656</v>
      </c>
      <c r="AS354">
        <v>0.35698129570598103</v>
      </c>
      <c r="AT354">
        <v>0.7</v>
      </c>
      <c r="AU354">
        <v>2</v>
      </c>
      <c r="AV354">
        <v>0.323453863192602</v>
      </c>
      <c r="AW354">
        <v>3.3527432513379501E-2</v>
      </c>
      <c r="AX354">
        <v>8968.8216160602296</v>
      </c>
      <c r="AY354">
        <v>26</v>
      </c>
      <c r="AZ354">
        <v>6</v>
      </c>
      <c r="BA354">
        <v>2014</v>
      </c>
      <c r="BB354">
        <v>18.8185139736553</v>
      </c>
      <c r="BC354">
        <v>18.535463153947099</v>
      </c>
      <c r="BD354">
        <v>-0.28305081970819002</v>
      </c>
      <c r="BE354">
        <v>150628</v>
      </c>
      <c r="BF354">
        <v>168089.14903845501</v>
      </c>
      <c r="BG354">
        <v>1.52707713509663E-2</v>
      </c>
      <c r="BH354">
        <v>21.5382730083113</v>
      </c>
      <c r="BI354">
        <v>0.97500853443061097</v>
      </c>
      <c r="BK354">
        <f>AS354-BI354*AV354</f>
        <v>4.1611018598642802E-2</v>
      </c>
      <c r="BL354">
        <f>BK354*AO354</f>
        <v>338.15095190333267</v>
      </c>
      <c r="BM354">
        <f t="shared" si="5"/>
        <v>1521.6942414703406</v>
      </c>
      <c r="BN354" s="12">
        <f>YEARFRAC(DATE(YEAR(A354),1,1),A354,3)</f>
        <v>0.48219178082191783</v>
      </c>
    </row>
    <row r="355" spans="1:66" x14ac:dyDescent="0.25">
      <c r="A355" s="1">
        <v>41817</v>
      </c>
      <c r="B355">
        <v>5760</v>
      </c>
      <c r="C355">
        <v>20</v>
      </c>
      <c r="D355" s="2">
        <v>41791</v>
      </c>
      <c r="E355">
        <v>4</v>
      </c>
      <c r="F355">
        <v>3</v>
      </c>
      <c r="G355" s="1">
        <v>41816</v>
      </c>
      <c r="H355" s="1">
        <v>41820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s="1">
        <v>41806</v>
      </c>
      <c r="AF355" s="1">
        <v>41792</v>
      </c>
      <c r="AG355" s="1">
        <v>41794</v>
      </c>
      <c r="AH355" s="1">
        <v>41796</v>
      </c>
      <c r="AI355" s="1">
        <v>41794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8126.4761904761899</v>
      </c>
      <c r="AP355">
        <v>21</v>
      </c>
      <c r="AQ355">
        <v>30</v>
      </c>
      <c r="AR355">
        <v>170656</v>
      </c>
      <c r="AS355">
        <v>0.70879429964372698</v>
      </c>
      <c r="AT355">
        <v>0.7</v>
      </c>
      <c r="AU355">
        <v>1</v>
      </c>
      <c r="AV355">
        <v>0.84050285303739902</v>
      </c>
      <c r="AW355">
        <v>-0.13170855339367099</v>
      </c>
      <c r="AX355">
        <v>6853.0403902670596</v>
      </c>
      <c r="AY355">
        <v>27</v>
      </c>
      <c r="AZ355">
        <v>6</v>
      </c>
      <c r="BA355">
        <v>2014</v>
      </c>
      <c r="BB355">
        <v>19.659016826692699</v>
      </c>
      <c r="BC355">
        <v>19.244257453590802</v>
      </c>
      <c r="BD355">
        <v>-0.41475937310185801</v>
      </c>
      <c r="BE355">
        <v>156388</v>
      </c>
      <c r="BF355">
        <v>167055.55669197199</v>
      </c>
      <c r="BG355">
        <v>2.15523708359277E-2</v>
      </c>
      <c r="BH355">
        <v>21.5382730083113</v>
      </c>
      <c r="BI355">
        <v>0.97500853443061097</v>
      </c>
      <c r="BK355">
        <f>AS355-BI355*AV355</f>
        <v>-0.1107031552810146</v>
      </c>
      <c r="BL355">
        <f>BK355*AO355</f>
        <v>-899.62655560175358</v>
      </c>
      <c r="BM355">
        <f t="shared" si="5"/>
        <v>622.06768586858698</v>
      </c>
      <c r="BN355" s="12">
        <f>YEARFRAC(DATE(YEAR(A355),1,1),A355,3)</f>
        <v>0.48493150684931507</v>
      </c>
    </row>
    <row r="356" spans="1:66" x14ac:dyDescent="0.25">
      <c r="A356" s="1">
        <v>41820</v>
      </c>
      <c r="B356">
        <v>14268</v>
      </c>
      <c r="C356">
        <v>21</v>
      </c>
      <c r="D356" s="2">
        <v>41791</v>
      </c>
      <c r="E356">
        <v>0</v>
      </c>
      <c r="F356">
        <v>4</v>
      </c>
      <c r="G356" s="1">
        <v>41817</v>
      </c>
      <c r="H356" s="1">
        <v>41821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 s="1">
        <v>41806</v>
      </c>
      <c r="AF356" s="1">
        <v>41792</v>
      </c>
      <c r="AG356" s="1">
        <v>41794</v>
      </c>
      <c r="AH356" s="1">
        <v>41796</v>
      </c>
      <c r="AI356" s="1">
        <v>41794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8126.4761904761899</v>
      </c>
      <c r="AP356">
        <v>21</v>
      </c>
      <c r="AQ356">
        <v>30</v>
      </c>
      <c r="AR356">
        <v>170656</v>
      </c>
      <c r="AS356">
        <v>1.7557425464091501</v>
      </c>
      <c r="AT356">
        <v>0.7</v>
      </c>
      <c r="AU356">
        <v>0</v>
      </c>
      <c r="AV356">
        <v>1.8792561816186</v>
      </c>
      <c r="AW356">
        <v>-0.12351363520945299</v>
      </c>
      <c r="AX356">
        <v>7592.3656069663502</v>
      </c>
      <c r="AY356">
        <v>30</v>
      </c>
      <c r="AZ356">
        <v>6</v>
      </c>
      <c r="BA356">
        <v>2014</v>
      </c>
      <c r="BB356">
        <v>21.5382730083113</v>
      </c>
      <c r="BC356">
        <v>21</v>
      </c>
      <c r="BD356">
        <v>-0.53827300831131097</v>
      </c>
      <c r="BE356">
        <v>170656</v>
      </c>
      <c r="BF356">
        <v>166391.05645179001</v>
      </c>
      <c r="BG356">
        <v>2.56320480148244E-2</v>
      </c>
      <c r="BH356">
        <v>21.5382730083113</v>
      </c>
      <c r="BI356">
        <v>0.97500853443061097</v>
      </c>
      <c r="BK356">
        <f>AS356-BI356*AV356</f>
        <v>-7.6548269050467077E-2</v>
      </c>
      <c r="BL356">
        <f>BK356*AO356</f>
        <v>-622.06768586078613</v>
      </c>
      <c r="BM356">
        <f t="shared" si="5"/>
        <v>7.8008497439441271E-9</v>
      </c>
      <c r="BN356" s="12">
        <f>YEARFRAC(DATE(YEAR(A356),1,1),A356,3)</f>
        <v>0.49315068493150682</v>
      </c>
    </row>
    <row r="357" spans="1:66" x14ac:dyDescent="0.25">
      <c r="A357" s="1">
        <v>41821</v>
      </c>
      <c r="B357">
        <v>13487</v>
      </c>
      <c r="C357">
        <v>1</v>
      </c>
      <c r="D357" s="2">
        <v>41821</v>
      </c>
      <c r="E357">
        <v>1</v>
      </c>
      <c r="F357">
        <v>0</v>
      </c>
      <c r="G357" s="1">
        <v>41820</v>
      </c>
      <c r="H357" s="1">
        <v>41822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s="1">
        <v>41841</v>
      </c>
      <c r="AF357" s="1">
        <v>41827</v>
      </c>
      <c r="AG357" s="1">
        <v>41822</v>
      </c>
      <c r="AH357" s="1">
        <v>41824</v>
      </c>
      <c r="AI357" s="1">
        <v>41822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7495.5454545454504</v>
      </c>
      <c r="AP357">
        <v>22</v>
      </c>
      <c r="AQ357">
        <v>31</v>
      </c>
      <c r="AR357">
        <v>164902</v>
      </c>
      <c r="AS357">
        <v>1.79933536282155</v>
      </c>
      <c r="AT357">
        <v>0.70967741935483797</v>
      </c>
      <c r="AU357">
        <v>21</v>
      </c>
      <c r="AV357">
        <v>1.94219820543245</v>
      </c>
      <c r="AW357">
        <v>-0.14286284261090201</v>
      </c>
      <c r="AX357">
        <v>6944.1934207723798</v>
      </c>
      <c r="AY357">
        <v>1</v>
      </c>
      <c r="AZ357">
        <v>7</v>
      </c>
      <c r="BA357">
        <v>2014</v>
      </c>
      <c r="BB357">
        <v>1.94219820543245</v>
      </c>
      <c r="BC357">
        <v>1.79933536282155</v>
      </c>
      <c r="BD357">
        <v>-0.14286284261090201</v>
      </c>
      <c r="BE357">
        <v>13487</v>
      </c>
      <c r="BF357">
        <v>152772.25525699201</v>
      </c>
      <c r="BG357">
        <v>7.9397562879483394E-2</v>
      </c>
      <c r="BH357">
        <v>21.319927426082401</v>
      </c>
      <c r="BI357">
        <v>1.03189844694713</v>
      </c>
      <c r="BK357">
        <f>AS357-BI357*AV357</f>
        <v>-0.20481594902769795</v>
      </c>
      <c r="BL357">
        <f>BK357*AO357</f>
        <v>-1535.2072557529741</v>
      </c>
      <c r="BM357">
        <f t="shared" si="5"/>
        <v>-1535.2072557451734</v>
      </c>
      <c r="BN357" s="12">
        <f>YEARFRAC(DATE(YEAR(A357),1,1),A357,3)</f>
        <v>0.49589041095890413</v>
      </c>
    </row>
    <row r="358" spans="1:66" x14ac:dyDescent="0.25">
      <c r="A358" s="1">
        <v>41822</v>
      </c>
      <c r="B358">
        <v>11012</v>
      </c>
      <c r="C358">
        <v>2</v>
      </c>
      <c r="D358" s="2">
        <v>41821</v>
      </c>
      <c r="E358">
        <v>2</v>
      </c>
      <c r="F358">
        <v>1</v>
      </c>
      <c r="G358" s="1">
        <v>41821</v>
      </c>
      <c r="H358" s="1">
        <v>41823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 s="1">
        <v>41841</v>
      </c>
      <c r="AF358" s="1">
        <v>41827</v>
      </c>
      <c r="AG358" s="1">
        <v>41822</v>
      </c>
      <c r="AH358" s="1">
        <v>41824</v>
      </c>
      <c r="AI358" s="1">
        <v>41822</v>
      </c>
      <c r="AJ358">
        <v>0</v>
      </c>
      <c r="AK358">
        <v>0</v>
      </c>
      <c r="AL358">
        <v>1</v>
      </c>
      <c r="AM358">
        <v>0</v>
      </c>
      <c r="AN358">
        <v>1</v>
      </c>
      <c r="AO358">
        <v>7495.5454545454504</v>
      </c>
      <c r="AP358">
        <v>22</v>
      </c>
      <c r="AQ358">
        <v>31</v>
      </c>
      <c r="AR358">
        <v>164902</v>
      </c>
      <c r="AS358">
        <v>1.4691392463402499</v>
      </c>
      <c r="AT358">
        <v>0.70967741935483797</v>
      </c>
      <c r="AU358">
        <v>20</v>
      </c>
      <c r="AV358">
        <v>1.355801187915</v>
      </c>
      <c r="AW358">
        <v>0.113338058425243</v>
      </c>
      <c r="AX358">
        <v>8122.1347924429701</v>
      </c>
      <c r="AY358">
        <v>2</v>
      </c>
      <c r="AZ358">
        <v>7</v>
      </c>
      <c r="BA358">
        <v>2014</v>
      </c>
      <c r="BB358">
        <v>3.2979993933474598</v>
      </c>
      <c r="BC358">
        <v>3.2684746091618</v>
      </c>
      <c r="BD358">
        <v>-2.9524784185659798E-2</v>
      </c>
      <c r="BE358">
        <v>24499</v>
      </c>
      <c r="BF358">
        <v>163425.74261450599</v>
      </c>
      <c r="BG358">
        <v>9.0331997999613094E-3</v>
      </c>
      <c r="BH358">
        <v>21.319927426082401</v>
      </c>
      <c r="BI358">
        <v>1.03189844694713</v>
      </c>
      <c r="BK358">
        <f>AS358-BI358*AV358</f>
        <v>7.0090106161687427E-2</v>
      </c>
      <c r="BL358">
        <f>BK358*AO358</f>
        <v>525.36357664884429</v>
      </c>
      <c r="BM358">
        <f t="shared" si="5"/>
        <v>-1009.8436790963291</v>
      </c>
      <c r="BN358" s="12">
        <f>YEARFRAC(DATE(YEAR(A358),1,1),A358,3)</f>
        <v>0.49863013698630138</v>
      </c>
    </row>
    <row r="359" spans="1:66" x14ac:dyDescent="0.25">
      <c r="A359" s="1">
        <v>41823</v>
      </c>
      <c r="B359">
        <v>5920</v>
      </c>
      <c r="C359">
        <v>3</v>
      </c>
      <c r="D359" s="2">
        <v>41821</v>
      </c>
      <c r="E359">
        <v>3</v>
      </c>
      <c r="F359">
        <v>2</v>
      </c>
      <c r="G359" s="1">
        <v>41822</v>
      </c>
      <c r="H359" s="1">
        <v>41827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s="1">
        <v>41841</v>
      </c>
      <c r="AF359" s="1">
        <v>41827</v>
      </c>
      <c r="AG359" s="1">
        <v>41822</v>
      </c>
      <c r="AH359" s="1">
        <v>41824</v>
      </c>
      <c r="AI359" s="1">
        <v>41822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7495.5454545454504</v>
      </c>
      <c r="AP359">
        <v>22</v>
      </c>
      <c r="AQ359">
        <v>31</v>
      </c>
      <c r="AR359">
        <v>164902</v>
      </c>
      <c r="AS359">
        <v>0.78980242810881596</v>
      </c>
      <c r="AT359">
        <v>0.70967741935483797</v>
      </c>
      <c r="AU359">
        <v>19</v>
      </c>
      <c r="AV359">
        <v>0.409427175789917</v>
      </c>
      <c r="AW359">
        <v>0.38037525231889802</v>
      </c>
      <c r="AX359">
        <v>14459.2258405378</v>
      </c>
      <c r="AY359">
        <v>3</v>
      </c>
      <c r="AZ359">
        <v>7</v>
      </c>
      <c r="BA359">
        <v>2014</v>
      </c>
      <c r="BB359">
        <v>3.7074265691373798</v>
      </c>
      <c r="BC359">
        <v>4.0582770372706198</v>
      </c>
      <c r="BD359">
        <v>0.350850468133238</v>
      </c>
      <c r="BE359">
        <v>30419</v>
      </c>
      <c r="BF359">
        <v>180507.41869601101</v>
      </c>
      <c r="BG359">
        <v>-8.6453059983603905E-2</v>
      </c>
      <c r="BH359">
        <v>21.319927426082401</v>
      </c>
      <c r="BI359">
        <v>1.03189844694713</v>
      </c>
      <c r="BK359">
        <f>AS359-BI359*AV359</f>
        <v>0.36731516127325103</v>
      </c>
      <c r="BL359">
        <f>BK359*AO359</f>
        <v>2753.2274874673458</v>
      </c>
      <c r="BM359">
        <f t="shared" si="5"/>
        <v>1743.3838083710166</v>
      </c>
      <c r="BN359" s="12">
        <f>YEARFRAC(DATE(YEAR(A359),1,1),A359,3)</f>
        <v>0.50136986301369868</v>
      </c>
    </row>
    <row r="360" spans="1:66" x14ac:dyDescent="0.25">
      <c r="A360" s="1">
        <v>41827</v>
      </c>
      <c r="B360">
        <v>18901</v>
      </c>
      <c r="C360">
        <v>4</v>
      </c>
      <c r="D360" s="2">
        <v>41821</v>
      </c>
      <c r="E360">
        <v>0</v>
      </c>
      <c r="F360">
        <v>3</v>
      </c>
      <c r="G360" s="1">
        <v>41823</v>
      </c>
      <c r="H360" s="1">
        <v>41828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s="1">
        <v>41841</v>
      </c>
      <c r="AF360" s="1">
        <v>41827</v>
      </c>
      <c r="AG360" s="1">
        <v>41822</v>
      </c>
      <c r="AH360" s="1">
        <v>41824</v>
      </c>
      <c r="AI360" s="1">
        <v>41822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7495.5454545454504</v>
      </c>
      <c r="AP360">
        <v>22</v>
      </c>
      <c r="AQ360">
        <v>31</v>
      </c>
      <c r="AR360">
        <v>164902</v>
      </c>
      <c r="AS360">
        <v>2.5216310293386299</v>
      </c>
      <c r="AT360">
        <v>0.70967741935483797</v>
      </c>
      <c r="AU360">
        <v>18</v>
      </c>
      <c r="AV360">
        <v>2.2399548052601701</v>
      </c>
      <c r="AW360">
        <v>0.28167622407846399</v>
      </c>
      <c r="AX360">
        <v>8438.1166778963798</v>
      </c>
      <c r="AY360">
        <v>7</v>
      </c>
      <c r="AZ360">
        <v>7</v>
      </c>
      <c r="BA360">
        <v>2014</v>
      </c>
      <c r="BB360">
        <v>5.9473813743975503</v>
      </c>
      <c r="BC360">
        <v>6.5799080666092502</v>
      </c>
      <c r="BD360">
        <v>0.63252669221170299</v>
      </c>
      <c r="BE360">
        <v>49320</v>
      </c>
      <c r="BF360">
        <v>182439.956628796</v>
      </c>
      <c r="BG360">
        <v>-9.6130019721940504E-2</v>
      </c>
      <c r="BH360">
        <v>21.319927426082401</v>
      </c>
      <c r="BI360">
        <v>1.03189844694713</v>
      </c>
      <c r="BK360">
        <f>AS360-BI360*AV360</f>
        <v>0.2102251445588994</v>
      </c>
      <c r="BL360">
        <f>BK360*AO360</f>
        <v>1575.7521267296186</v>
      </c>
      <c r="BM360">
        <f t="shared" si="5"/>
        <v>3319.1359351006349</v>
      </c>
      <c r="BN360" s="12">
        <f>YEARFRAC(DATE(YEAR(A360),1,1),A360,3)</f>
        <v>0.51232876712328768</v>
      </c>
    </row>
    <row r="361" spans="1:66" x14ac:dyDescent="0.25">
      <c r="A361" s="1">
        <v>41828</v>
      </c>
      <c r="B361">
        <v>2247</v>
      </c>
      <c r="C361">
        <v>5</v>
      </c>
      <c r="D361" s="2">
        <v>41821</v>
      </c>
      <c r="E361">
        <v>1</v>
      </c>
      <c r="F361">
        <v>0</v>
      </c>
      <c r="G361" s="1">
        <v>41827</v>
      </c>
      <c r="H361" s="1">
        <v>41829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 s="1">
        <v>41841</v>
      </c>
      <c r="AF361" s="1">
        <v>41827</v>
      </c>
      <c r="AG361" s="1">
        <v>41822</v>
      </c>
      <c r="AH361" s="1">
        <v>41824</v>
      </c>
      <c r="AI361" s="1">
        <v>41822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7495.5454545454504</v>
      </c>
      <c r="AP361">
        <v>22</v>
      </c>
      <c r="AQ361">
        <v>31</v>
      </c>
      <c r="AR361">
        <v>164902</v>
      </c>
      <c r="AS361">
        <v>0.29977804999332902</v>
      </c>
      <c r="AT361">
        <v>0.70967741935483797</v>
      </c>
      <c r="AU361">
        <v>17</v>
      </c>
      <c r="AV361">
        <v>0.28695706497064899</v>
      </c>
      <c r="AW361">
        <v>1.28209850226796E-2</v>
      </c>
      <c r="AX361">
        <v>7830.43972180934</v>
      </c>
      <c r="AY361">
        <v>8</v>
      </c>
      <c r="AZ361">
        <v>7</v>
      </c>
      <c r="BA361">
        <v>2014</v>
      </c>
      <c r="BB361">
        <v>6.2343384393681998</v>
      </c>
      <c r="BC361">
        <v>6.8796861166025796</v>
      </c>
      <c r="BD361">
        <v>0.64534767723438202</v>
      </c>
      <c r="BE361">
        <v>51567</v>
      </c>
      <c r="BF361">
        <v>181971.83406600001</v>
      </c>
      <c r="BG361">
        <v>-9.3804814100018494E-2</v>
      </c>
      <c r="BH361">
        <v>21.319927426082401</v>
      </c>
      <c r="BI361">
        <v>1.03189844694713</v>
      </c>
      <c r="BK361">
        <f>AS361-BI361*AV361</f>
        <v>3.6675003096096614E-3</v>
      </c>
      <c r="BL361">
        <f>BK361*AO361</f>
        <v>27.489915275238729</v>
      </c>
      <c r="BM361">
        <f t="shared" si="5"/>
        <v>3346.6258503758736</v>
      </c>
      <c r="BN361" s="12">
        <f>YEARFRAC(DATE(YEAR(A361),1,1),A361,3)</f>
        <v>0.51506849315068493</v>
      </c>
    </row>
    <row r="362" spans="1:66" x14ac:dyDescent="0.25">
      <c r="A362" s="1">
        <v>41829</v>
      </c>
      <c r="B362">
        <v>6825</v>
      </c>
      <c r="C362">
        <v>6</v>
      </c>
      <c r="D362" s="2">
        <v>41821</v>
      </c>
      <c r="E362">
        <v>2</v>
      </c>
      <c r="F362">
        <v>1</v>
      </c>
      <c r="G362" s="1">
        <v>41828</v>
      </c>
      <c r="H362" s="1">
        <v>41830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s="1">
        <v>41841</v>
      </c>
      <c r="AF362" s="1">
        <v>41827</v>
      </c>
      <c r="AG362" s="1">
        <v>41822</v>
      </c>
      <c r="AH362" s="1">
        <v>41824</v>
      </c>
      <c r="AI362" s="1">
        <v>41822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7495.5454545454504</v>
      </c>
      <c r="AP362">
        <v>22</v>
      </c>
      <c r="AQ362">
        <v>31</v>
      </c>
      <c r="AR362">
        <v>164902</v>
      </c>
      <c r="AS362">
        <v>0.91054080605450505</v>
      </c>
      <c r="AT362">
        <v>0.70967741935483797</v>
      </c>
      <c r="AU362">
        <v>16</v>
      </c>
      <c r="AV362">
        <v>0.93619787070889404</v>
      </c>
      <c r="AW362">
        <v>-2.56570646543893E-2</v>
      </c>
      <c r="AX362">
        <v>7290.1255317233999</v>
      </c>
      <c r="AY362">
        <v>9</v>
      </c>
      <c r="AZ362">
        <v>7</v>
      </c>
      <c r="BA362">
        <v>2014</v>
      </c>
      <c r="BB362">
        <v>7.1705363100770896</v>
      </c>
      <c r="BC362">
        <v>7.7902269226570899</v>
      </c>
      <c r="BD362">
        <v>0.61969061257999303</v>
      </c>
      <c r="BE362">
        <v>58392</v>
      </c>
      <c r="BF362">
        <v>179153.126690768</v>
      </c>
      <c r="BG362">
        <v>-7.9547183764016705E-2</v>
      </c>
      <c r="BH362">
        <v>21.319927426082401</v>
      </c>
      <c r="BI362">
        <v>1.03189844694713</v>
      </c>
      <c r="BK362">
        <f>AS362-BI362*AV362</f>
        <v>-5.5520322765212682E-2</v>
      </c>
      <c r="BL362">
        <f>BK362*AO362</f>
        <v>-416.15510293768619</v>
      </c>
      <c r="BM362">
        <f t="shared" si="5"/>
        <v>2930.4707474381876</v>
      </c>
      <c r="BN362" s="12">
        <f>YEARFRAC(DATE(YEAR(A362),1,1),A362,3)</f>
        <v>0.51780821917808217</v>
      </c>
    </row>
    <row r="363" spans="1:66" x14ac:dyDescent="0.25">
      <c r="A363" s="1">
        <v>41830</v>
      </c>
      <c r="B363">
        <v>2115</v>
      </c>
      <c r="C363">
        <v>7</v>
      </c>
      <c r="D363" s="2">
        <v>41821</v>
      </c>
      <c r="E363">
        <v>3</v>
      </c>
      <c r="F363">
        <v>2</v>
      </c>
      <c r="G363" s="1">
        <v>41829</v>
      </c>
      <c r="H363" s="1">
        <v>41831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 s="1">
        <v>41841</v>
      </c>
      <c r="AF363" s="1">
        <v>41827</v>
      </c>
      <c r="AG363" s="1">
        <v>41822</v>
      </c>
      <c r="AH363" s="1">
        <v>41824</v>
      </c>
      <c r="AI363" s="1">
        <v>41822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7495.5454545454504</v>
      </c>
      <c r="AP363">
        <v>22</v>
      </c>
      <c r="AQ363">
        <v>31</v>
      </c>
      <c r="AR363">
        <v>164902</v>
      </c>
      <c r="AS363">
        <v>0.28216759044765899</v>
      </c>
      <c r="AT363">
        <v>0.70967741935483797</v>
      </c>
      <c r="AU363">
        <v>15</v>
      </c>
      <c r="AV363">
        <v>0.33251524149968897</v>
      </c>
      <c r="AW363">
        <v>-5.0347651052029901E-2</v>
      </c>
      <c r="AX363">
        <v>6360.6106909898499</v>
      </c>
      <c r="AY363">
        <v>10</v>
      </c>
      <c r="AZ363">
        <v>7</v>
      </c>
      <c r="BA363">
        <v>2014</v>
      </c>
      <c r="BB363">
        <v>7.5030515515767799</v>
      </c>
      <c r="BC363">
        <v>8.0723945131047508</v>
      </c>
      <c r="BD363">
        <v>0.56934296152796304</v>
      </c>
      <c r="BE363">
        <v>60507</v>
      </c>
      <c r="BF363">
        <v>177415.01452435699</v>
      </c>
      <c r="BG363">
        <v>-7.0529625454218203E-2</v>
      </c>
      <c r="BH363">
        <v>21.319927426082401</v>
      </c>
      <c r="BI363">
        <v>1.03189844694713</v>
      </c>
      <c r="BK363">
        <f>AS363-BI363*AV363</f>
        <v>-6.0954370842119909E-2</v>
      </c>
      <c r="BL363">
        <f>BK363*AO363</f>
        <v>-456.88625730032965</v>
      </c>
      <c r="BM363">
        <f t="shared" si="5"/>
        <v>2473.5844901378578</v>
      </c>
      <c r="BN363" s="12">
        <f>YEARFRAC(DATE(YEAR(A363),1,1),A363,3)</f>
        <v>0.52054794520547942</v>
      </c>
    </row>
    <row r="364" spans="1:66" x14ac:dyDescent="0.25">
      <c r="A364" s="1">
        <v>41831</v>
      </c>
      <c r="B364">
        <v>5831</v>
      </c>
      <c r="C364">
        <v>8</v>
      </c>
      <c r="D364" s="2">
        <v>41821</v>
      </c>
      <c r="E364">
        <v>4</v>
      </c>
      <c r="F364">
        <v>3</v>
      </c>
      <c r="G364" s="1">
        <v>41830</v>
      </c>
      <c r="H364" s="1">
        <v>41834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s="1">
        <v>41841</v>
      </c>
      <c r="AF364" s="1">
        <v>41827</v>
      </c>
      <c r="AG364" s="1">
        <v>41822</v>
      </c>
      <c r="AH364" s="1">
        <v>41824</v>
      </c>
      <c r="AI364" s="1">
        <v>41822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7495.5454545454504</v>
      </c>
      <c r="AP364">
        <v>22</v>
      </c>
      <c r="AQ364">
        <v>31</v>
      </c>
      <c r="AR364">
        <v>164902</v>
      </c>
      <c r="AS364">
        <v>0.77792870917271995</v>
      </c>
      <c r="AT364">
        <v>0.70967741935483797</v>
      </c>
      <c r="AU364">
        <v>14</v>
      </c>
      <c r="AV364">
        <v>0.849564231344486</v>
      </c>
      <c r="AW364">
        <v>-7.16355221717659E-2</v>
      </c>
      <c r="AX364">
        <v>6863.5187133197496</v>
      </c>
      <c r="AY364">
        <v>11</v>
      </c>
      <c r="AZ364">
        <v>7</v>
      </c>
      <c r="BA364">
        <v>2014</v>
      </c>
      <c r="BB364">
        <v>8.3526157829212693</v>
      </c>
      <c r="BC364">
        <v>8.8503232222774706</v>
      </c>
      <c r="BD364">
        <v>0.49770743935619699</v>
      </c>
      <c r="BE364">
        <v>66338</v>
      </c>
      <c r="BF364">
        <v>174728.01789639701</v>
      </c>
      <c r="BG364">
        <v>-5.6236074870508697E-2</v>
      </c>
      <c r="BH364">
        <v>21.319927426082401</v>
      </c>
      <c r="BI364">
        <v>1.03189844694713</v>
      </c>
      <c r="BK364">
        <f>AS364-BI364*AV364</f>
        <v>-9.8735301733487324E-2</v>
      </c>
      <c r="BL364">
        <f>BK364*AO364</f>
        <v>-740.0749421116144</v>
      </c>
      <c r="BM364">
        <f t="shared" si="5"/>
        <v>1733.5095480262435</v>
      </c>
      <c r="BN364" s="12">
        <f>YEARFRAC(DATE(YEAR(A364),1,1),A364,3)</f>
        <v>0.52328767123287667</v>
      </c>
    </row>
    <row r="365" spans="1:66" x14ac:dyDescent="0.25">
      <c r="A365" s="1">
        <v>41834</v>
      </c>
      <c r="B365">
        <v>11401</v>
      </c>
      <c r="C365">
        <v>9</v>
      </c>
      <c r="D365" s="2">
        <v>41821</v>
      </c>
      <c r="E365">
        <v>0</v>
      </c>
      <c r="F365">
        <v>4</v>
      </c>
      <c r="G365" s="1">
        <v>41831</v>
      </c>
      <c r="H365" s="1">
        <v>41835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s="1">
        <v>41841</v>
      </c>
      <c r="AF365" s="1">
        <v>41827</v>
      </c>
      <c r="AG365" s="1">
        <v>41822</v>
      </c>
      <c r="AH365" s="1">
        <v>41824</v>
      </c>
      <c r="AI365" s="1">
        <v>41822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7495.5454545454504</v>
      </c>
      <c r="AP365">
        <v>22</v>
      </c>
      <c r="AQ365">
        <v>31</v>
      </c>
      <c r="AR365">
        <v>164902</v>
      </c>
      <c r="AS365">
        <v>1.52103673697104</v>
      </c>
      <c r="AT365">
        <v>0.70967741935483797</v>
      </c>
      <c r="AU365">
        <v>13</v>
      </c>
      <c r="AV365">
        <v>1.67734763888633</v>
      </c>
      <c r="AW365">
        <v>-0.15631090191528599</v>
      </c>
      <c r="AX365">
        <v>6797.0405989122301</v>
      </c>
      <c r="AY365">
        <v>14</v>
      </c>
      <c r="AZ365">
        <v>7</v>
      </c>
      <c r="BA365">
        <v>2014</v>
      </c>
      <c r="BB365">
        <v>10.029963421807601</v>
      </c>
      <c r="BC365">
        <v>10.371359959248499</v>
      </c>
      <c r="BD365">
        <v>0.34139653744090998</v>
      </c>
      <c r="BE365">
        <v>77739</v>
      </c>
      <c r="BF365">
        <v>170514.87907537899</v>
      </c>
      <c r="BG365">
        <v>-3.2917239280319803E-2</v>
      </c>
      <c r="BH365">
        <v>21.319927426082401</v>
      </c>
      <c r="BI365">
        <v>1.03189844694713</v>
      </c>
      <c r="BK365">
        <f>AS365-BI365*AV365</f>
        <v>-0.20981568658619931</v>
      </c>
      <c r="BL365">
        <f>BK365*AO365</f>
        <v>-1572.6830158835191</v>
      </c>
      <c r="BM365">
        <f t="shared" si="5"/>
        <v>160.82653214272432</v>
      </c>
      <c r="BN365" s="12">
        <f>YEARFRAC(DATE(YEAR(A365),1,1),A365,3)</f>
        <v>0.53150684931506853</v>
      </c>
    </row>
    <row r="366" spans="1:66" x14ac:dyDescent="0.25">
      <c r="A366" s="1">
        <v>41835</v>
      </c>
      <c r="B366">
        <v>5478</v>
      </c>
      <c r="C366">
        <v>10</v>
      </c>
      <c r="D366" s="2">
        <v>41821</v>
      </c>
      <c r="E366">
        <v>1</v>
      </c>
      <c r="F366">
        <v>0</v>
      </c>
      <c r="G366" s="1">
        <v>41834</v>
      </c>
      <c r="H366" s="1">
        <v>41836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s="1">
        <v>41841</v>
      </c>
      <c r="AF366" s="1">
        <v>41827</v>
      </c>
      <c r="AG366" s="1">
        <v>41822</v>
      </c>
      <c r="AH366" s="1">
        <v>41824</v>
      </c>
      <c r="AI366" s="1">
        <v>41822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7495.5454545454504</v>
      </c>
      <c r="AP366">
        <v>22</v>
      </c>
      <c r="AQ366">
        <v>31</v>
      </c>
      <c r="AR366">
        <v>164902</v>
      </c>
      <c r="AS366">
        <v>0.73083407114528598</v>
      </c>
      <c r="AT366">
        <v>0.70967741935483797</v>
      </c>
      <c r="AU366">
        <v>12</v>
      </c>
      <c r="AV366">
        <v>0.62152828627354395</v>
      </c>
      <c r="AW366">
        <v>0.109305784871741</v>
      </c>
      <c r="AX366">
        <v>8813.7581522541404</v>
      </c>
      <c r="AY366">
        <v>15</v>
      </c>
      <c r="AZ366">
        <v>7</v>
      </c>
      <c r="BA366">
        <v>2014</v>
      </c>
      <c r="BB366">
        <v>10.6514917080811</v>
      </c>
      <c r="BC366">
        <v>11.1021940303938</v>
      </c>
      <c r="BD366">
        <v>0.450702322312652</v>
      </c>
      <c r="BE366">
        <v>83217</v>
      </c>
      <c r="BF366">
        <v>171879.587401923</v>
      </c>
      <c r="BG366">
        <v>-4.0595788641307501E-2</v>
      </c>
      <c r="BH366">
        <v>21.319927426082401</v>
      </c>
      <c r="BI366">
        <v>1.03189844694713</v>
      </c>
      <c r="BK366">
        <f>AS366-BI366*AV366</f>
        <v>8.9479997805904765E-2</v>
      </c>
      <c r="BL366">
        <f>BK366*AO366</f>
        <v>670.70139082678634</v>
      </c>
      <c r="BM366">
        <f t="shared" si="5"/>
        <v>831.52792296951066</v>
      </c>
      <c r="BN366" s="12">
        <f>YEARFRAC(DATE(YEAR(A366),1,1),A366,3)</f>
        <v>0.53424657534246578</v>
      </c>
    </row>
    <row r="367" spans="1:66" x14ac:dyDescent="0.25">
      <c r="A367" s="1">
        <v>41836</v>
      </c>
      <c r="B367">
        <v>14500</v>
      </c>
      <c r="C367">
        <v>11</v>
      </c>
      <c r="D367" s="2">
        <v>41821</v>
      </c>
      <c r="E367">
        <v>2</v>
      </c>
      <c r="F367">
        <v>1</v>
      </c>
      <c r="G367" s="1">
        <v>41835</v>
      </c>
      <c r="H367" s="1">
        <v>41837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s="1">
        <v>41841</v>
      </c>
      <c r="AF367" s="1">
        <v>41827</v>
      </c>
      <c r="AG367" s="1">
        <v>41822</v>
      </c>
      <c r="AH367" s="1">
        <v>41824</v>
      </c>
      <c r="AI367" s="1">
        <v>41822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7495.5454545454504</v>
      </c>
      <c r="AP367">
        <v>22</v>
      </c>
      <c r="AQ367">
        <v>31</v>
      </c>
      <c r="AR367">
        <v>164902</v>
      </c>
      <c r="AS367">
        <v>1.93448229857733</v>
      </c>
      <c r="AT367">
        <v>0.70967741935483797</v>
      </c>
      <c r="AU367">
        <v>11</v>
      </c>
      <c r="AV367">
        <v>1.8482995547624199</v>
      </c>
      <c r="AW367">
        <v>8.6182743814913601E-2</v>
      </c>
      <c r="AX367">
        <v>7845.0486895582198</v>
      </c>
      <c r="AY367">
        <v>16</v>
      </c>
      <c r="AZ367">
        <v>7</v>
      </c>
      <c r="BA367">
        <v>2014</v>
      </c>
      <c r="BB367">
        <v>12.4997912628435</v>
      </c>
      <c r="BC367">
        <v>13.036676328971099</v>
      </c>
      <c r="BD367">
        <v>0.53688506612756703</v>
      </c>
      <c r="BE367">
        <v>97717</v>
      </c>
      <c r="BF367">
        <v>171984.791969313</v>
      </c>
      <c r="BG367">
        <v>-4.1182664398475601E-2</v>
      </c>
      <c r="BH367">
        <v>21.319927426082401</v>
      </c>
      <c r="BI367">
        <v>1.03189844694713</v>
      </c>
      <c r="BK367">
        <f>AS367-BI367*AV367</f>
        <v>2.7224858524917073E-2</v>
      </c>
      <c r="BL367">
        <f>BK367*AO367</f>
        <v>204.06516456708513</v>
      </c>
      <c r="BM367">
        <f t="shared" si="5"/>
        <v>1035.5930875365957</v>
      </c>
      <c r="BN367" s="12">
        <f>YEARFRAC(DATE(YEAR(A367),1,1),A367,3)</f>
        <v>0.53698630136986303</v>
      </c>
    </row>
    <row r="368" spans="1:66" x14ac:dyDescent="0.25">
      <c r="A368" s="1">
        <v>41837</v>
      </c>
      <c r="B368">
        <v>2450</v>
      </c>
      <c r="C368">
        <v>12</v>
      </c>
      <c r="D368" s="2">
        <v>41821</v>
      </c>
      <c r="E368">
        <v>3</v>
      </c>
      <c r="F368">
        <v>2</v>
      </c>
      <c r="G368" s="1">
        <v>41836</v>
      </c>
      <c r="H368" s="1">
        <v>41838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 s="1">
        <v>41841</v>
      </c>
      <c r="AF368" s="1">
        <v>41827</v>
      </c>
      <c r="AG368" s="1">
        <v>41822</v>
      </c>
      <c r="AH368" s="1">
        <v>41824</v>
      </c>
      <c r="AI368" s="1">
        <v>41822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7495.5454545454504</v>
      </c>
      <c r="AP368">
        <v>22</v>
      </c>
      <c r="AQ368">
        <v>31</v>
      </c>
      <c r="AR368">
        <v>164902</v>
      </c>
      <c r="AS368">
        <v>0.32686080217341201</v>
      </c>
      <c r="AT368">
        <v>0.70967741935483797</v>
      </c>
      <c r="AU368">
        <v>10</v>
      </c>
      <c r="AV368">
        <v>0.44400214737935401</v>
      </c>
      <c r="AW368">
        <v>-0.11714134520594199</v>
      </c>
      <c r="AX368">
        <v>5517.9913305841001</v>
      </c>
      <c r="AY368">
        <v>17</v>
      </c>
      <c r="AZ368">
        <v>7</v>
      </c>
      <c r="BA368">
        <v>2014</v>
      </c>
      <c r="BB368">
        <v>12.9437934102229</v>
      </c>
      <c r="BC368">
        <v>13.363537131144501</v>
      </c>
      <c r="BD368">
        <v>0.41974372092162499</v>
      </c>
      <c r="BE368">
        <v>100167</v>
      </c>
      <c r="BF368">
        <v>170249.47248150199</v>
      </c>
      <c r="BG368">
        <v>-3.1409627316661998E-2</v>
      </c>
      <c r="BH368">
        <v>21.319927426082401</v>
      </c>
      <c r="BI368">
        <v>1.03189844694713</v>
      </c>
      <c r="BK368">
        <f>AS368-BI368*AV368</f>
        <v>-0.1313043241485341</v>
      </c>
      <c r="BL368">
        <f>BK368*AO368</f>
        <v>-984.19753003370715</v>
      </c>
      <c r="BM368">
        <f t="shared" si="5"/>
        <v>51.395557502888551</v>
      </c>
      <c r="BN368" s="12">
        <f>YEARFRAC(DATE(YEAR(A368),1,1),A368,3)</f>
        <v>0.53972602739726028</v>
      </c>
    </row>
    <row r="369" spans="1:66" x14ac:dyDescent="0.25">
      <c r="A369" s="1">
        <v>41838</v>
      </c>
      <c r="B369">
        <v>9721</v>
      </c>
      <c r="C369">
        <v>13</v>
      </c>
      <c r="D369" s="2">
        <v>41821</v>
      </c>
      <c r="E369">
        <v>4</v>
      </c>
      <c r="F369">
        <v>3</v>
      </c>
      <c r="G369" s="1">
        <v>41837</v>
      </c>
      <c r="H369" s="1">
        <v>41841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s="1">
        <v>41841</v>
      </c>
      <c r="AF369" s="1">
        <v>41827</v>
      </c>
      <c r="AG369" s="1">
        <v>41822</v>
      </c>
      <c r="AH369" s="1">
        <v>41824</v>
      </c>
      <c r="AI369" s="1">
        <v>41822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7495.5454545454504</v>
      </c>
      <c r="AP369">
        <v>22</v>
      </c>
      <c r="AQ369">
        <v>31</v>
      </c>
      <c r="AR369">
        <v>164902</v>
      </c>
      <c r="AS369">
        <v>1.2969036154807001</v>
      </c>
      <c r="AT369">
        <v>0.70967741935483797</v>
      </c>
      <c r="AU369">
        <v>9</v>
      </c>
      <c r="AV369">
        <v>0.849564231344486</v>
      </c>
      <c r="AW369">
        <v>0.44733938413622298</v>
      </c>
      <c r="AX369">
        <v>11442.3367196332</v>
      </c>
      <c r="AY369">
        <v>18</v>
      </c>
      <c r="AZ369">
        <v>7</v>
      </c>
      <c r="BA369">
        <v>2014</v>
      </c>
      <c r="BB369">
        <v>13.7933576415674</v>
      </c>
      <c r="BC369">
        <v>14.6604407466252</v>
      </c>
      <c r="BD369">
        <v>0.86708310505784703</v>
      </c>
      <c r="BE369">
        <v>109888</v>
      </c>
      <c r="BF369">
        <v>175268.129981242</v>
      </c>
      <c r="BG369">
        <v>-5.9144409096803102E-2</v>
      </c>
      <c r="BH369">
        <v>21.319927426082401</v>
      </c>
      <c r="BI369">
        <v>1.03189844694713</v>
      </c>
      <c r="BK369">
        <f>AS369-BI369*AV369</f>
        <v>0.42023960457449283</v>
      </c>
      <c r="BL369">
        <f>BK369*AO369</f>
        <v>3149.925057888317</v>
      </c>
      <c r="BM369">
        <f t="shared" si="5"/>
        <v>3201.3206153912056</v>
      </c>
      <c r="BN369" s="12">
        <f>YEARFRAC(DATE(YEAR(A369),1,1),A369,3)</f>
        <v>0.54246575342465753</v>
      </c>
    </row>
    <row r="370" spans="1:66" x14ac:dyDescent="0.25">
      <c r="A370" s="1">
        <v>41841</v>
      </c>
      <c r="B370">
        <v>13020</v>
      </c>
      <c r="C370">
        <v>14</v>
      </c>
      <c r="D370" s="2">
        <v>41821</v>
      </c>
      <c r="E370">
        <v>0</v>
      </c>
      <c r="F370">
        <v>4</v>
      </c>
      <c r="G370" s="1">
        <v>41838</v>
      </c>
      <c r="H370" s="1">
        <v>41842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s="1">
        <v>41841</v>
      </c>
      <c r="AF370" s="1">
        <v>41827</v>
      </c>
      <c r="AG370" s="1">
        <v>41822</v>
      </c>
      <c r="AH370" s="1">
        <v>41824</v>
      </c>
      <c r="AI370" s="1">
        <v>41822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7495.5454545454504</v>
      </c>
      <c r="AP370">
        <v>22</v>
      </c>
      <c r="AQ370">
        <v>31</v>
      </c>
      <c r="AR370">
        <v>164902</v>
      </c>
      <c r="AS370">
        <v>1.73703169155013</v>
      </c>
      <c r="AT370">
        <v>0.70967741935483797</v>
      </c>
      <c r="AU370">
        <v>8</v>
      </c>
      <c r="AV370">
        <v>1.67734763888633</v>
      </c>
      <c r="AW370">
        <v>5.9684052663796699E-2</v>
      </c>
      <c r="AX370">
        <v>7762.2549423592</v>
      </c>
      <c r="AY370">
        <v>21</v>
      </c>
      <c r="AZ370">
        <v>7</v>
      </c>
      <c r="BA370">
        <v>2014</v>
      </c>
      <c r="BB370">
        <v>15.4707052804537</v>
      </c>
      <c r="BC370">
        <v>16.397472438175399</v>
      </c>
      <c r="BD370">
        <v>0.92676715772164298</v>
      </c>
      <c r="BE370">
        <v>122908</v>
      </c>
      <c r="BF370">
        <v>174780.396302701</v>
      </c>
      <c r="BG370">
        <v>-5.6518903216084299E-2</v>
      </c>
      <c r="BH370">
        <v>21.319927426082401</v>
      </c>
      <c r="BI370">
        <v>1.03189844694713</v>
      </c>
      <c r="BK370">
        <f>AS370-BI370*AV370</f>
        <v>6.1792679928907024E-3</v>
      </c>
      <c r="BL370">
        <f>BK370*AO370</f>
        <v>46.316984116530094</v>
      </c>
      <c r="BM370">
        <f t="shared" si="5"/>
        <v>3247.6375995077356</v>
      </c>
      <c r="BN370" s="12">
        <f>YEARFRAC(DATE(YEAR(A370),1,1),A370,3)</f>
        <v>0.55068493150684927</v>
      </c>
    </row>
    <row r="371" spans="1:66" x14ac:dyDescent="0.25">
      <c r="A371" s="1">
        <v>41842</v>
      </c>
      <c r="B371">
        <v>1865</v>
      </c>
      <c r="C371">
        <v>15</v>
      </c>
      <c r="D371" s="2">
        <v>41821</v>
      </c>
      <c r="E371">
        <v>1</v>
      </c>
      <c r="F371">
        <v>0</v>
      </c>
      <c r="G371" s="1">
        <v>41841</v>
      </c>
      <c r="H371" s="1">
        <v>41843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s="1">
        <v>41841</v>
      </c>
      <c r="AF371" s="1">
        <v>41827</v>
      </c>
      <c r="AG371" s="1">
        <v>41822</v>
      </c>
      <c r="AH371" s="1">
        <v>41824</v>
      </c>
      <c r="AI371" s="1">
        <v>41822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7495.5454545454504</v>
      </c>
      <c r="AP371">
        <v>22</v>
      </c>
      <c r="AQ371">
        <v>31</v>
      </c>
      <c r="AR371">
        <v>164902</v>
      </c>
      <c r="AS371">
        <v>0.24881444736874</v>
      </c>
      <c r="AT371">
        <v>0.70967741935483797</v>
      </c>
      <c r="AU371">
        <v>7</v>
      </c>
      <c r="AV371">
        <v>0.28695706497064899</v>
      </c>
      <c r="AW371">
        <v>-3.8142617601909498E-2</v>
      </c>
      <c r="AX371">
        <v>6499.2301206828697</v>
      </c>
      <c r="AY371">
        <v>22</v>
      </c>
      <c r="AZ371">
        <v>7</v>
      </c>
      <c r="BA371">
        <v>2014</v>
      </c>
      <c r="BB371">
        <v>15.7576623454244</v>
      </c>
      <c r="BC371">
        <v>16.6462868855441</v>
      </c>
      <c r="BD371">
        <v>0.88862454011973302</v>
      </c>
      <c r="BE371">
        <v>124773</v>
      </c>
      <c r="BF371">
        <v>174201.346610087</v>
      </c>
      <c r="BG371">
        <v>-5.3382748130541301E-2</v>
      </c>
      <c r="BH371">
        <v>21.319927426082401</v>
      </c>
      <c r="BI371">
        <v>1.03189844694713</v>
      </c>
      <c r="BK371">
        <f>AS371-BI371*AV371</f>
        <v>-4.7296102314979355E-2</v>
      </c>
      <c r="BL371">
        <f>BK371*AO371</f>
        <v>-354.51008472476008</v>
      </c>
      <c r="BM371">
        <f t="shared" si="5"/>
        <v>2893.1275147829756</v>
      </c>
      <c r="BN371" s="12">
        <f>YEARFRAC(DATE(YEAR(A371),1,1),A371,3)</f>
        <v>0.55342465753424652</v>
      </c>
    </row>
    <row r="372" spans="1:66" x14ac:dyDescent="0.25">
      <c r="A372" s="1">
        <v>41843</v>
      </c>
      <c r="B372">
        <v>6937</v>
      </c>
      <c r="C372">
        <v>16</v>
      </c>
      <c r="D372" s="2">
        <v>41821</v>
      </c>
      <c r="E372">
        <v>2</v>
      </c>
      <c r="F372">
        <v>1</v>
      </c>
      <c r="G372" s="1">
        <v>41842</v>
      </c>
      <c r="H372" s="1">
        <v>41844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s="1">
        <v>41841</v>
      </c>
      <c r="AF372" s="1">
        <v>41827</v>
      </c>
      <c r="AG372" s="1">
        <v>41822</v>
      </c>
      <c r="AH372" s="1">
        <v>41824</v>
      </c>
      <c r="AI372" s="1">
        <v>41822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7495.5454545454504</v>
      </c>
      <c r="AP372">
        <v>22</v>
      </c>
      <c r="AQ372">
        <v>31</v>
      </c>
      <c r="AR372">
        <v>164902</v>
      </c>
      <c r="AS372">
        <v>0.92548301415386103</v>
      </c>
      <c r="AT372">
        <v>0.70967741935483797</v>
      </c>
      <c r="AU372">
        <v>6</v>
      </c>
      <c r="AV372">
        <v>0.93619787070889404</v>
      </c>
      <c r="AW372">
        <v>-1.0714856555033399E-2</v>
      </c>
      <c r="AX372">
        <v>7409.7583609619396</v>
      </c>
      <c r="AY372">
        <v>23</v>
      </c>
      <c r="AZ372">
        <v>7</v>
      </c>
      <c r="BA372">
        <v>2014</v>
      </c>
      <c r="BB372">
        <v>16.693860216133299</v>
      </c>
      <c r="BC372">
        <v>17.571769899698001</v>
      </c>
      <c r="BD372">
        <v>0.877909683564702</v>
      </c>
      <c r="BE372">
        <v>131710</v>
      </c>
      <c r="BF372">
        <v>173573.994419797</v>
      </c>
      <c r="BG372">
        <v>-4.9961369206171502E-2</v>
      </c>
      <c r="BH372">
        <v>21.319927426082401</v>
      </c>
      <c r="BI372">
        <v>1.03189844694713</v>
      </c>
      <c r="BK372">
        <f>AS372-BI372*AV372</f>
        <v>-4.0578114665856702E-2</v>
      </c>
      <c r="BL372">
        <f>BK372*AO372</f>
        <v>-304.15510293768625</v>
      </c>
      <c r="BM372">
        <f t="shared" si="5"/>
        <v>2588.9724118452896</v>
      </c>
      <c r="BN372" s="12">
        <f>YEARFRAC(DATE(YEAR(A372),1,1),A372,3)</f>
        <v>0.55616438356164388</v>
      </c>
    </row>
    <row r="373" spans="1:66" x14ac:dyDescent="0.25">
      <c r="A373" s="1">
        <v>41844</v>
      </c>
      <c r="B373">
        <v>1988</v>
      </c>
      <c r="C373">
        <v>17</v>
      </c>
      <c r="D373" s="2">
        <v>41821</v>
      </c>
      <c r="E373">
        <v>3</v>
      </c>
      <c r="F373">
        <v>2</v>
      </c>
      <c r="G373" s="1">
        <v>41843</v>
      </c>
      <c r="H373" s="1">
        <v>41845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 s="1">
        <v>41841</v>
      </c>
      <c r="AF373" s="1">
        <v>41827</v>
      </c>
      <c r="AG373" s="1">
        <v>41822</v>
      </c>
      <c r="AH373" s="1">
        <v>41824</v>
      </c>
      <c r="AI373" s="1">
        <v>41822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7495.5454545454504</v>
      </c>
      <c r="AP373">
        <v>22</v>
      </c>
      <c r="AQ373">
        <v>31</v>
      </c>
      <c r="AR373">
        <v>164902</v>
      </c>
      <c r="AS373">
        <v>0.26522419376356798</v>
      </c>
      <c r="AT373">
        <v>0.70967741935483797</v>
      </c>
      <c r="AU373">
        <v>5</v>
      </c>
      <c r="AV373">
        <v>0.33251524149968897</v>
      </c>
      <c r="AW373">
        <v>-6.7291047736121004E-2</v>
      </c>
      <c r="AX373">
        <v>5978.6733114363196</v>
      </c>
      <c r="AY373">
        <v>24</v>
      </c>
      <c r="AZ373">
        <v>7</v>
      </c>
      <c r="BA373">
        <v>2014</v>
      </c>
      <c r="BB373">
        <v>17.026375457632899</v>
      </c>
      <c r="BC373">
        <v>17.836994093461499</v>
      </c>
      <c r="BD373">
        <v>0.81061863582857896</v>
      </c>
      <c r="BE373">
        <v>133698</v>
      </c>
      <c r="BF373">
        <v>172752.915458667</v>
      </c>
      <c r="BG373">
        <v>-4.5445921637980599E-2</v>
      </c>
      <c r="BH373">
        <v>21.319927426082401</v>
      </c>
      <c r="BI373">
        <v>1.03189844694713</v>
      </c>
      <c r="BK373">
        <f>AS373-BI373*AV373</f>
        <v>-7.7897767526210915E-2</v>
      </c>
      <c r="BL373">
        <f>BK373*AO373</f>
        <v>-583.88625730032845</v>
      </c>
      <c r="BM373">
        <f t="shared" si="5"/>
        <v>2005.0861545449611</v>
      </c>
      <c r="BN373" s="12">
        <f>YEARFRAC(DATE(YEAR(A373),1,1),A373,3)</f>
        <v>0.55890410958904113</v>
      </c>
    </row>
    <row r="374" spans="1:66" x14ac:dyDescent="0.25">
      <c r="A374" s="1">
        <v>41845</v>
      </c>
      <c r="B374">
        <v>5410</v>
      </c>
      <c r="C374">
        <v>18</v>
      </c>
      <c r="D374" s="2">
        <v>41821</v>
      </c>
      <c r="E374">
        <v>4</v>
      </c>
      <c r="F374">
        <v>3</v>
      </c>
      <c r="G374" s="1">
        <v>41844</v>
      </c>
      <c r="H374" s="1">
        <v>41848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s="1">
        <v>41841</v>
      </c>
      <c r="AF374" s="1">
        <v>41827</v>
      </c>
      <c r="AG374" s="1">
        <v>41822</v>
      </c>
      <c r="AH374" s="1">
        <v>41824</v>
      </c>
      <c r="AI374" s="1">
        <v>41822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7495.5454545454504</v>
      </c>
      <c r="AP374">
        <v>22</v>
      </c>
      <c r="AQ374">
        <v>31</v>
      </c>
      <c r="AR374">
        <v>164902</v>
      </c>
      <c r="AS374">
        <v>0.72176201622781999</v>
      </c>
      <c r="AT374">
        <v>0.70967741935483797</v>
      </c>
      <c r="AU374">
        <v>4</v>
      </c>
      <c r="AV374">
        <v>0.849564231344486</v>
      </c>
      <c r="AW374">
        <v>-0.12780221511666601</v>
      </c>
      <c r="AX374">
        <v>6367.9705434848001</v>
      </c>
      <c r="AY374">
        <v>25</v>
      </c>
      <c r="AZ374">
        <v>7</v>
      </c>
      <c r="BA374">
        <v>2014</v>
      </c>
      <c r="BB374">
        <v>17.8759396889774</v>
      </c>
      <c r="BC374">
        <v>18.558756109689298</v>
      </c>
      <c r="BD374">
        <v>0.68281642071191495</v>
      </c>
      <c r="BE374">
        <v>139108</v>
      </c>
      <c r="BF374">
        <v>171200.846123186</v>
      </c>
      <c r="BG374">
        <v>-3.6792143647785901E-2</v>
      </c>
      <c r="BH374">
        <v>21.319927426082401</v>
      </c>
      <c r="BI374">
        <v>1.03189844694713</v>
      </c>
      <c r="BK374">
        <f>AS374-BI374*AV374</f>
        <v>-0.15490199467838728</v>
      </c>
      <c r="BL374">
        <f>BK374*AO374</f>
        <v>-1161.0749421116093</v>
      </c>
      <c r="BM374">
        <f t="shared" si="5"/>
        <v>844.01121243335183</v>
      </c>
      <c r="BN374" s="12">
        <f>YEARFRAC(DATE(YEAR(A374),1,1),A374,3)</f>
        <v>0.56164383561643838</v>
      </c>
    </row>
    <row r="375" spans="1:66" x14ac:dyDescent="0.25">
      <c r="A375" s="1">
        <v>41848</v>
      </c>
      <c r="B375">
        <v>12974</v>
      </c>
      <c r="C375">
        <v>19</v>
      </c>
      <c r="D375" s="2">
        <v>41821</v>
      </c>
      <c r="E375">
        <v>0</v>
      </c>
      <c r="F375">
        <v>4</v>
      </c>
      <c r="G375" s="1">
        <v>41845</v>
      </c>
      <c r="H375" s="1">
        <v>41849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s="1">
        <v>41841</v>
      </c>
      <c r="AF375" s="1">
        <v>41827</v>
      </c>
      <c r="AG375" s="1">
        <v>41822</v>
      </c>
      <c r="AH375" s="1">
        <v>41824</v>
      </c>
      <c r="AI375" s="1">
        <v>41822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7495.5454545454504</v>
      </c>
      <c r="AP375">
        <v>22</v>
      </c>
      <c r="AQ375">
        <v>31</v>
      </c>
      <c r="AR375">
        <v>164902</v>
      </c>
      <c r="AS375">
        <v>1.7308947132236101</v>
      </c>
      <c r="AT375">
        <v>0.70967741935483797</v>
      </c>
      <c r="AU375">
        <v>3</v>
      </c>
      <c r="AV375">
        <v>1.67734763888633</v>
      </c>
      <c r="AW375">
        <v>5.3547074337275402E-2</v>
      </c>
      <c r="AX375">
        <v>7734.8306929468699</v>
      </c>
      <c r="AY375">
        <v>28</v>
      </c>
      <c r="AZ375">
        <v>7</v>
      </c>
      <c r="BA375">
        <v>2014</v>
      </c>
      <c r="BB375">
        <v>19.553287327863799</v>
      </c>
      <c r="BC375">
        <v>20.289650822913</v>
      </c>
      <c r="BD375">
        <v>0.73636349504918597</v>
      </c>
      <c r="BE375">
        <v>152082</v>
      </c>
      <c r="BF375">
        <v>171112.097106667</v>
      </c>
      <c r="BG375">
        <v>-3.6292566169626603E-2</v>
      </c>
      <c r="BH375">
        <v>21.319927426082401</v>
      </c>
      <c r="BI375">
        <v>1.03189844694713</v>
      </c>
      <c r="BK375">
        <f>AS375-BI375*AV375</f>
        <v>4.2289666370765033E-5</v>
      </c>
      <c r="BL375">
        <f>BK375*AO375</f>
        <v>0.31698411653963143</v>
      </c>
      <c r="BM375">
        <f t="shared" si="5"/>
        <v>844.32819654989146</v>
      </c>
      <c r="BN375" s="12">
        <f>YEARFRAC(DATE(YEAR(A375),1,1),A375,3)</f>
        <v>0.56986301369863013</v>
      </c>
    </row>
    <row r="376" spans="1:66" x14ac:dyDescent="0.25">
      <c r="A376" s="1">
        <v>41849</v>
      </c>
      <c r="B376">
        <v>1475</v>
      </c>
      <c r="C376">
        <v>20</v>
      </c>
      <c r="D376" s="2">
        <v>41821</v>
      </c>
      <c r="E376">
        <v>1</v>
      </c>
      <c r="F376">
        <v>0</v>
      </c>
      <c r="G376" s="1">
        <v>41848</v>
      </c>
      <c r="H376" s="1">
        <v>41850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s="1">
        <v>41841</v>
      </c>
      <c r="AF376" s="1">
        <v>41827</v>
      </c>
      <c r="AG376" s="1">
        <v>41822</v>
      </c>
      <c r="AH376" s="1">
        <v>41824</v>
      </c>
      <c r="AI376" s="1">
        <v>41822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7495.5454545454504</v>
      </c>
      <c r="AP376">
        <v>22</v>
      </c>
      <c r="AQ376">
        <v>31</v>
      </c>
      <c r="AR376">
        <v>164902</v>
      </c>
      <c r="AS376">
        <v>0.19678354416562499</v>
      </c>
      <c r="AT376">
        <v>0.70967741935483797</v>
      </c>
      <c r="AU376">
        <v>2</v>
      </c>
      <c r="AV376">
        <v>0.28695706497064899</v>
      </c>
      <c r="AW376">
        <v>-9.0173520805023999E-2</v>
      </c>
      <c r="AX376">
        <v>5140.1417844542802</v>
      </c>
      <c r="AY376">
        <v>29</v>
      </c>
      <c r="AZ376">
        <v>7</v>
      </c>
      <c r="BA376">
        <v>2014</v>
      </c>
      <c r="BB376">
        <v>19.8402443928344</v>
      </c>
      <c r="BC376">
        <v>20.486434367078601</v>
      </c>
      <c r="BD376">
        <v>0.64618997424416502</v>
      </c>
      <c r="BE376">
        <v>153557</v>
      </c>
      <c r="BF376">
        <v>170272.80174129701</v>
      </c>
      <c r="BG376">
        <v>-3.1542334925914899E-2</v>
      </c>
      <c r="BH376">
        <v>21.319927426082401</v>
      </c>
      <c r="BI376">
        <v>1.03189844694713</v>
      </c>
      <c r="BK376">
        <f>AS376-BI376*AV376</f>
        <v>-9.9327005518094369E-2</v>
      </c>
      <c r="BL376">
        <f>BK376*AO376</f>
        <v>-744.51008472476315</v>
      </c>
      <c r="BM376">
        <f t="shared" si="5"/>
        <v>99.818111825128312</v>
      </c>
      <c r="BN376" s="12">
        <f>YEARFRAC(DATE(YEAR(A376),1,1),A376,3)</f>
        <v>0.57260273972602738</v>
      </c>
    </row>
    <row r="377" spans="1:66" x14ac:dyDescent="0.25">
      <c r="A377" s="1">
        <v>41850</v>
      </c>
      <c r="B377">
        <v>6821</v>
      </c>
      <c r="C377">
        <v>21</v>
      </c>
      <c r="D377" s="2">
        <v>41821</v>
      </c>
      <c r="E377">
        <v>2</v>
      </c>
      <c r="F377">
        <v>1</v>
      </c>
      <c r="G377" s="1">
        <v>41849</v>
      </c>
      <c r="H377" s="1">
        <v>41851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s="1">
        <v>41841</v>
      </c>
      <c r="AF377" s="1">
        <v>41827</v>
      </c>
      <c r="AG377" s="1">
        <v>41822</v>
      </c>
      <c r="AH377" s="1">
        <v>41824</v>
      </c>
      <c r="AI377" s="1">
        <v>41822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7495.5454545454504</v>
      </c>
      <c r="AP377">
        <v>22</v>
      </c>
      <c r="AQ377">
        <v>31</v>
      </c>
      <c r="AR377">
        <v>164902</v>
      </c>
      <c r="AS377">
        <v>0.91000715576524205</v>
      </c>
      <c r="AT377">
        <v>0.70967741935483797</v>
      </c>
      <c r="AU377">
        <v>1</v>
      </c>
      <c r="AV377">
        <v>0.93619787070889404</v>
      </c>
      <c r="AW377">
        <v>-2.6190714943652001E-2</v>
      </c>
      <c r="AX377">
        <v>7285.8529306791697</v>
      </c>
      <c r="AY377">
        <v>30</v>
      </c>
      <c r="AZ377">
        <v>7</v>
      </c>
      <c r="BA377">
        <v>2014</v>
      </c>
      <c r="BB377">
        <v>20.776442263543299</v>
      </c>
      <c r="BC377">
        <v>21.396441522843801</v>
      </c>
      <c r="BD377">
        <v>0.61999925930051303</v>
      </c>
      <c r="BE377">
        <v>160378</v>
      </c>
      <c r="BF377">
        <v>169822.91555234999</v>
      </c>
      <c r="BG377">
        <v>-2.8976746373389799E-2</v>
      </c>
      <c r="BH377">
        <v>21.319927426082401</v>
      </c>
      <c r="BI377">
        <v>1.03189844694713</v>
      </c>
      <c r="BK377">
        <f>AS377-BI377*AV377</f>
        <v>-5.6053973054475681E-2</v>
      </c>
      <c r="BL377">
        <f>BK377*AO377</f>
        <v>-420.15510293768835</v>
      </c>
      <c r="BM377">
        <f t="shared" si="5"/>
        <v>-320.33699111256004</v>
      </c>
      <c r="BN377" s="12">
        <f>YEARFRAC(DATE(YEAR(A377),1,1),A377,3)</f>
        <v>0.57534246575342463</v>
      </c>
    </row>
    <row r="378" spans="1:66" x14ac:dyDescent="0.25">
      <c r="A378" s="1">
        <v>41851</v>
      </c>
      <c r="B378">
        <v>4524</v>
      </c>
      <c r="C378">
        <v>22</v>
      </c>
      <c r="D378" s="2">
        <v>41821</v>
      </c>
      <c r="E378">
        <v>3</v>
      </c>
      <c r="F378">
        <v>2</v>
      </c>
      <c r="G378" s="1">
        <v>41850</v>
      </c>
      <c r="H378" s="1">
        <v>41852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s="1">
        <v>41841</v>
      </c>
      <c r="AF378" s="1">
        <v>41827</v>
      </c>
      <c r="AG378" s="1">
        <v>41822</v>
      </c>
      <c r="AH378" s="1">
        <v>41824</v>
      </c>
      <c r="AI378" s="1">
        <v>41822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7495.5454545454504</v>
      </c>
      <c r="AP378">
        <v>22</v>
      </c>
      <c r="AQ378">
        <v>31</v>
      </c>
      <c r="AR378">
        <v>164902</v>
      </c>
      <c r="AS378">
        <v>0.60355847715612898</v>
      </c>
      <c r="AT378">
        <v>0.70967741935483797</v>
      </c>
      <c r="AU378">
        <v>0</v>
      </c>
      <c r="AV378">
        <v>0.543485162539045</v>
      </c>
      <c r="AW378">
        <v>6.0073314617083803E-2</v>
      </c>
      <c r="AX378">
        <v>8324.0542922365094</v>
      </c>
      <c r="AY378">
        <v>31</v>
      </c>
      <c r="AZ378">
        <v>7</v>
      </c>
      <c r="BA378">
        <v>2014</v>
      </c>
      <c r="BB378">
        <v>21.319927426082401</v>
      </c>
      <c r="BC378">
        <v>22</v>
      </c>
      <c r="BD378">
        <v>0.68007257391759801</v>
      </c>
      <c r="BE378">
        <v>164902</v>
      </c>
      <c r="BF378">
        <v>170162.11769847601</v>
      </c>
      <c r="BG378">
        <v>-3.0912389723527198E-2</v>
      </c>
      <c r="BH378">
        <v>21.319927426082401</v>
      </c>
      <c r="BI378">
        <v>1.03189844694713</v>
      </c>
      <c r="BK378">
        <f>AS378-BI378*AV378</f>
        <v>4.273698199327991E-2</v>
      </c>
      <c r="BL378">
        <f>BK378*AO378</f>
        <v>320.33699112071997</v>
      </c>
      <c r="BM378">
        <f t="shared" si="5"/>
        <v>8.1599296208878513E-9</v>
      </c>
      <c r="BN378" s="12">
        <f>YEARFRAC(DATE(YEAR(A378),1,1),A378,3)</f>
        <v>0.57808219178082187</v>
      </c>
    </row>
    <row r="379" spans="1:66" x14ac:dyDescent="0.25">
      <c r="A379" s="1">
        <v>41852</v>
      </c>
      <c r="B379">
        <v>19198</v>
      </c>
      <c r="C379">
        <v>1</v>
      </c>
      <c r="D379" s="2">
        <v>41852</v>
      </c>
      <c r="E379">
        <v>4</v>
      </c>
      <c r="F379">
        <v>3</v>
      </c>
      <c r="G379" s="1">
        <v>41851</v>
      </c>
      <c r="H379" s="1">
        <v>41855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 s="1">
        <v>41869</v>
      </c>
      <c r="AF379" s="1">
        <v>41855</v>
      </c>
      <c r="AG379" s="1">
        <v>41857</v>
      </c>
      <c r="AH379" s="1">
        <v>41852</v>
      </c>
      <c r="AI379" s="1">
        <v>41852</v>
      </c>
      <c r="AJ379">
        <v>0</v>
      </c>
      <c r="AK379">
        <v>0</v>
      </c>
      <c r="AL379">
        <v>0</v>
      </c>
      <c r="AM379">
        <v>1</v>
      </c>
      <c r="AN379">
        <v>1</v>
      </c>
      <c r="AO379">
        <v>7660.9047619047597</v>
      </c>
      <c r="AP379">
        <v>21</v>
      </c>
      <c r="AQ379">
        <v>31</v>
      </c>
      <c r="AR379">
        <v>160879</v>
      </c>
      <c r="AS379">
        <v>2.5059703255241499</v>
      </c>
      <c r="AT379">
        <v>0.67741935483870896</v>
      </c>
      <c r="AU379">
        <v>20</v>
      </c>
      <c r="AV379">
        <v>2.4746007774493299</v>
      </c>
      <c r="AW379">
        <v>3.1369548074816303E-2</v>
      </c>
      <c r="AX379">
        <v>7758.0190610738</v>
      </c>
      <c r="AY379">
        <v>1</v>
      </c>
      <c r="AZ379">
        <v>8</v>
      </c>
      <c r="BA379">
        <v>2014</v>
      </c>
      <c r="BB379">
        <v>2.4746007774493299</v>
      </c>
      <c r="BC379">
        <v>2.5059703255241499</v>
      </c>
      <c r="BD379">
        <v>3.13695480748164E-2</v>
      </c>
      <c r="BE379">
        <v>19198</v>
      </c>
      <c r="BF379">
        <v>162918.400282549</v>
      </c>
      <c r="BG379">
        <v>-1.251792479556E-2</v>
      </c>
      <c r="BH379">
        <v>20.266482063722101</v>
      </c>
      <c r="BI379">
        <v>1.03619364890124</v>
      </c>
      <c r="BK379">
        <f>AS379-BI379*AV379</f>
        <v>-5.8195283634916439E-2</v>
      </c>
      <c r="BL379">
        <f>BK379*AO379</f>
        <v>-445.82852551912947</v>
      </c>
      <c r="BM379">
        <f t="shared" si="5"/>
        <v>-445.82852551096954</v>
      </c>
      <c r="BN379" s="12">
        <f>YEARFRAC(DATE(YEAR(A379),1,1),A379,3)</f>
        <v>0.58082191780821912</v>
      </c>
    </row>
    <row r="380" spans="1:66" x14ac:dyDescent="0.25">
      <c r="A380" s="1">
        <v>41855</v>
      </c>
      <c r="B380">
        <v>17163</v>
      </c>
      <c r="C380">
        <v>2</v>
      </c>
      <c r="D380" s="2">
        <v>41852</v>
      </c>
      <c r="E380">
        <v>0</v>
      </c>
      <c r="F380">
        <v>4</v>
      </c>
      <c r="G380" s="1">
        <v>41852</v>
      </c>
      <c r="H380" s="1">
        <v>41856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 s="1">
        <v>41869</v>
      </c>
      <c r="AF380" s="1">
        <v>41855</v>
      </c>
      <c r="AG380" s="1">
        <v>41857</v>
      </c>
      <c r="AH380" s="1">
        <v>41852</v>
      </c>
      <c r="AI380" s="1">
        <v>41852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7660.9047619047597</v>
      </c>
      <c r="AP380">
        <v>21</v>
      </c>
      <c r="AQ380">
        <v>31</v>
      </c>
      <c r="AR380">
        <v>160879</v>
      </c>
      <c r="AS380">
        <v>2.2403359046239699</v>
      </c>
      <c r="AT380">
        <v>0.67741935483870896</v>
      </c>
      <c r="AU380">
        <v>19</v>
      </c>
      <c r="AV380">
        <v>1.94856743310275</v>
      </c>
      <c r="AW380">
        <v>0.29176847152121999</v>
      </c>
      <c r="AX380">
        <v>8808.0092628208004</v>
      </c>
      <c r="AY380">
        <v>4</v>
      </c>
      <c r="AZ380">
        <v>8</v>
      </c>
      <c r="BA380">
        <v>2014</v>
      </c>
      <c r="BB380">
        <v>4.4231682105520802</v>
      </c>
      <c r="BC380">
        <v>4.7463062301481198</v>
      </c>
      <c r="BD380">
        <v>0.323138019596036</v>
      </c>
      <c r="BE380">
        <v>36361</v>
      </c>
      <c r="BF380">
        <v>172632.14140903999</v>
      </c>
      <c r="BG380">
        <v>-6.8081999754565303E-2</v>
      </c>
      <c r="BH380">
        <v>20.266482063722101</v>
      </c>
      <c r="BI380">
        <v>1.03619364890124</v>
      </c>
      <c r="BK380">
        <f>AS380-BI380*AV380</f>
        <v>0.22124270598710849</v>
      </c>
      <c r="BL380">
        <f>BK380*AO380</f>
        <v>1694.9192998333342</v>
      </c>
      <c r="BM380">
        <f t="shared" si="5"/>
        <v>1249.0907743223647</v>
      </c>
      <c r="BN380" s="12">
        <f>YEARFRAC(DATE(YEAR(A380),1,1),A380,3)</f>
        <v>0.58904109589041098</v>
      </c>
    </row>
    <row r="381" spans="1:66" x14ac:dyDescent="0.25">
      <c r="A381" s="1">
        <v>41856</v>
      </c>
      <c r="B381">
        <v>2402</v>
      </c>
      <c r="C381">
        <v>3</v>
      </c>
      <c r="D381" s="2">
        <v>41852</v>
      </c>
      <c r="E381">
        <v>1</v>
      </c>
      <c r="F381">
        <v>0</v>
      </c>
      <c r="G381" s="1">
        <v>41855</v>
      </c>
      <c r="H381" s="1">
        <v>41857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s="1">
        <v>41869</v>
      </c>
      <c r="AF381" s="1">
        <v>41855</v>
      </c>
      <c r="AG381" s="1">
        <v>41857</v>
      </c>
      <c r="AH381" s="1">
        <v>41852</v>
      </c>
      <c r="AI381" s="1">
        <v>41852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7660.9047619047597</v>
      </c>
      <c r="AP381">
        <v>21</v>
      </c>
      <c r="AQ381">
        <v>31</v>
      </c>
      <c r="AR381">
        <v>160879</v>
      </c>
      <c r="AS381">
        <v>0.313539989681686</v>
      </c>
      <c r="AT381">
        <v>0.67741935483870896</v>
      </c>
      <c r="AU381">
        <v>18</v>
      </c>
      <c r="AV381">
        <v>0.33366440490391902</v>
      </c>
      <c r="AW381">
        <v>-2.0124415222232701E-2</v>
      </c>
      <c r="AX381">
        <v>7198.8499962759597</v>
      </c>
      <c r="AY381">
        <v>5</v>
      </c>
      <c r="AZ381">
        <v>8</v>
      </c>
      <c r="BA381">
        <v>2014</v>
      </c>
      <c r="BB381">
        <v>4.7568326154560001</v>
      </c>
      <c r="BC381">
        <v>5.0598462198298098</v>
      </c>
      <c r="BD381">
        <v>0.30301360437380298</v>
      </c>
      <c r="BE381">
        <v>38763</v>
      </c>
      <c r="BF381">
        <v>171127.10616620301</v>
      </c>
      <c r="BG381">
        <v>-5.9885931549910898E-2</v>
      </c>
      <c r="BH381">
        <v>20.266482063722101</v>
      </c>
      <c r="BI381">
        <v>1.03619364890124</v>
      </c>
      <c r="BK381">
        <f>AS381-BI381*AV381</f>
        <v>-3.2200947544166636E-2</v>
      </c>
      <c r="BL381">
        <f>BK381*AO381</f>
        <v>-246.68839237895156</v>
      </c>
      <c r="BM381">
        <f t="shared" si="5"/>
        <v>1002.4023819434132</v>
      </c>
      <c r="BN381" s="12">
        <f>YEARFRAC(DATE(YEAR(A381),1,1),A381,3)</f>
        <v>0.59178082191780823</v>
      </c>
    </row>
    <row r="382" spans="1:66" x14ac:dyDescent="0.25">
      <c r="A382" s="1">
        <v>41857</v>
      </c>
      <c r="B382">
        <v>9489</v>
      </c>
      <c r="C382">
        <v>4</v>
      </c>
      <c r="D382" s="2">
        <v>41852</v>
      </c>
      <c r="E382">
        <v>2</v>
      </c>
      <c r="F382">
        <v>1</v>
      </c>
      <c r="G382" s="1">
        <v>41856</v>
      </c>
      <c r="H382" s="1">
        <v>41858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 s="1">
        <v>41869</v>
      </c>
      <c r="AF382" s="1">
        <v>41855</v>
      </c>
      <c r="AG382" s="1">
        <v>41857</v>
      </c>
      <c r="AH382" s="1">
        <v>41852</v>
      </c>
      <c r="AI382" s="1">
        <v>41852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7660.9047619047597</v>
      </c>
      <c r="AP382">
        <v>21</v>
      </c>
      <c r="AQ382">
        <v>31</v>
      </c>
      <c r="AR382">
        <v>160879</v>
      </c>
      <c r="AS382">
        <v>1.2386265454161201</v>
      </c>
      <c r="AT382">
        <v>0.67741935483870896</v>
      </c>
      <c r="AU382">
        <v>17</v>
      </c>
      <c r="AV382">
        <v>1.02417220498467</v>
      </c>
      <c r="AW382">
        <v>0.21445434043144601</v>
      </c>
      <c r="AX382">
        <v>9265.0434700500391</v>
      </c>
      <c r="AY382">
        <v>6</v>
      </c>
      <c r="AZ382">
        <v>8</v>
      </c>
      <c r="BA382">
        <v>2014</v>
      </c>
      <c r="BB382">
        <v>5.7810048204406801</v>
      </c>
      <c r="BC382">
        <v>6.29847276524593</v>
      </c>
      <c r="BD382">
        <v>0.51746794480524905</v>
      </c>
      <c r="BE382">
        <v>48252</v>
      </c>
      <c r="BF382">
        <v>175279.56323737401</v>
      </c>
      <c r="BG382">
        <v>-8.2157685536176805E-2</v>
      </c>
      <c r="BH382">
        <v>20.266482063722101</v>
      </c>
      <c r="BI382">
        <v>1.03619364890124</v>
      </c>
      <c r="BK382">
        <f>AS382-BI382*AV382</f>
        <v>0.17738581122982611</v>
      </c>
      <c r="BL382">
        <f>BK382*AO382</f>
        <v>1358.9358059449137</v>
      </c>
      <c r="BM382">
        <f t="shared" si="5"/>
        <v>2361.338187888327</v>
      </c>
      <c r="BN382" s="12">
        <f>YEARFRAC(DATE(YEAR(A382),1,1),A382,3)</f>
        <v>0.59452054794520548</v>
      </c>
    </row>
    <row r="383" spans="1:66" x14ac:dyDescent="0.25">
      <c r="A383" s="1">
        <v>41858</v>
      </c>
      <c r="B383">
        <v>2090</v>
      </c>
      <c r="C383">
        <v>5</v>
      </c>
      <c r="D383" s="2">
        <v>41852</v>
      </c>
      <c r="E383">
        <v>3</v>
      </c>
      <c r="F383">
        <v>2</v>
      </c>
      <c r="G383" s="1">
        <v>41857</v>
      </c>
      <c r="H383" s="1">
        <v>41859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s="1">
        <v>41869</v>
      </c>
      <c r="AF383" s="1">
        <v>41855</v>
      </c>
      <c r="AG383" s="1">
        <v>41857</v>
      </c>
      <c r="AH383" s="1">
        <v>41852</v>
      </c>
      <c r="AI383" s="1">
        <v>41852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7660.9047619047597</v>
      </c>
      <c r="AP383">
        <v>21</v>
      </c>
      <c r="AQ383">
        <v>31</v>
      </c>
      <c r="AR383">
        <v>160879</v>
      </c>
      <c r="AS383">
        <v>0.27281372957315703</v>
      </c>
      <c r="AT383">
        <v>0.67741935483870896</v>
      </c>
      <c r="AU383">
        <v>16</v>
      </c>
      <c r="AV383">
        <v>0.30231064714272998</v>
      </c>
      <c r="AW383">
        <v>-2.9496917569573299E-2</v>
      </c>
      <c r="AX383">
        <v>6913.4184315157099</v>
      </c>
      <c r="AY383">
        <v>7</v>
      </c>
      <c r="AZ383">
        <v>8</v>
      </c>
      <c r="BA383">
        <v>2014</v>
      </c>
      <c r="BB383">
        <v>6.08331546758341</v>
      </c>
      <c r="BC383">
        <v>6.5712864948190797</v>
      </c>
      <c r="BD383">
        <v>0.48797102723567598</v>
      </c>
      <c r="BE383">
        <v>50342</v>
      </c>
      <c r="BF383">
        <v>173783.852840359</v>
      </c>
      <c r="BG383">
        <v>-7.4258066151947702E-2</v>
      </c>
      <c r="BH383">
        <v>20.266482063722101</v>
      </c>
      <c r="BI383">
        <v>1.03619364890124</v>
      </c>
      <c r="BK383">
        <f>AS383-BI383*AV383</f>
        <v>-4.0438642991363571E-2</v>
      </c>
      <c r="BL383">
        <f>BK383*AO383</f>
        <v>-309.79659265750371</v>
      </c>
      <c r="BM383">
        <f t="shared" si="5"/>
        <v>2051.5415952308231</v>
      </c>
      <c r="BN383" s="12">
        <f>YEARFRAC(DATE(YEAR(A383),1,1),A383,3)</f>
        <v>0.59726027397260273</v>
      </c>
    </row>
    <row r="384" spans="1:66" x14ac:dyDescent="0.25">
      <c r="A384" s="1">
        <v>41859</v>
      </c>
      <c r="B384">
        <v>6194</v>
      </c>
      <c r="C384">
        <v>6</v>
      </c>
      <c r="D384" s="2">
        <v>41852</v>
      </c>
      <c r="E384">
        <v>4</v>
      </c>
      <c r="F384">
        <v>3</v>
      </c>
      <c r="G384" s="1">
        <v>41858</v>
      </c>
      <c r="H384" s="1">
        <v>41862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 s="1">
        <v>41869</v>
      </c>
      <c r="AF384" s="1">
        <v>41855</v>
      </c>
      <c r="AG384" s="1">
        <v>41857</v>
      </c>
      <c r="AH384" s="1">
        <v>41852</v>
      </c>
      <c r="AI384" s="1">
        <v>41852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7660.9047619047597</v>
      </c>
      <c r="AP384">
        <v>21</v>
      </c>
      <c r="AQ384">
        <v>31</v>
      </c>
      <c r="AR384">
        <v>160879</v>
      </c>
      <c r="AS384">
        <v>0.80852068946226596</v>
      </c>
      <c r="AT384">
        <v>0.67741935483870896</v>
      </c>
      <c r="AU384">
        <v>15</v>
      </c>
      <c r="AV384">
        <v>0.81935963698752701</v>
      </c>
      <c r="AW384">
        <v>-1.0838947525260901E-2</v>
      </c>
      <c r="AX384">
        <v>7559.5620291633704</v>
      </c>
      <c r="AY384">
        <v>8</v>
      </c>
      <c r="AZ384">
        <v>8</v>
      </c>
      <c r="BA384">
        <v>2014</v>
      </c>
      <c r="BB384">
        <v>6.90267510457093</v>
      </c>
      <c r="BC384">
        <v>7.3798071842813497</v>
      </c>
      <c r="BD384">
        <v>0.47713207971041599</v>
      </c>
      <c r="BE384">
        <v>56536</v>
      </c>
      <c r="BF384">
        <v>171999.40342169601</v>
      </c>
      <c r="BG384">
        <v>-6.4653732515760898E-2</v>
      </c>
      <c r="BH384">
        <v>20.266482063722101</v>
      </c>
      <c r="BI384">
        <v>1.03619364890124</v>
      </c>
      <c r="BK384">
        <f>AS384-BI384*AV384</f>
        <v>-4.0494562550235091E-2</v>
      </c>
      <c r="BL384">
        <f>BK384*AO384</f>
        <v>-310.22498707234615</v>
      </c>
      <c r="BM384">
        <f t="shared" si="5"/>
        <v>1741.3166081584768</v>
      </c>
      <c r="BN384" s="12">
        <f>YEARFRAC(DATE(YEAR(A384),1,1),A384,3)</f>
        <v>0.6</v>
      </c>
    </row>
    <row r="385" spans="1:66" x14ac:dyDescent="0.25">
      <c r="A385" s="1">
        <v>41862</v>
      </c>
      <c r="B385">
        <v>12056</v>
      </c>
      <c r="C385">
        <v>7</v>
      </c>
      <c r="D385" s="2">
        <v>41852</v>
      </c>
      <c r="E385">
        <v>0</v>
      </c>
      <c r="F385">
        <v>4</v>
      </c>
      <c r="G385" s="1">
        <v>41859</v>
      </c>
      <c r="H385" s="1">
        <v>41863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s="1">
        <v>41869</v>
      </c>
      <c r="AF385" s="1">
        <v>41855</v>
      </c>
      <c r="AG385" s="1">
        <v>41857</v>
      </c>
      <c r="AH385" s="1">
        <v>41852</v>
      </c>
      <c r="AI385" s="1">
        <v>41852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7660.9047619047597</v>
      </c>
      <c r="AP385">
        <v>21</v>
      </c>
      <c r="AQ385">
        <v>31</v>
      </c>
      <c r="AR385">
        <v>160879</v>
      </c>
      <c r="AS385">
        <v>1.5737044611167399</v>
      </c>
      <c r="AT385">
        <v>0.67741935483870896</v>
      </c>
      <c r="AU385">
        <v>14</v>
      </c>
      <c r="AV385">
        <v>1.64714304452937</v>
      </c>
      <c r="AW385">
        <v>-7.3438583412636996E-2</v>
      </c>
      <c r="AX385">
        <v>7319.3400172749698</v>
      </c>
      <c r="AY385">
        <v>11</v>
      </c>
      <c r="AZ385">
        <v>8</v>
      </c>
      <c r="BA385">
        <v>2014</v>
      </c>
      <c r="BB385">
        <v>8.5498181491003091</v>
      </c>
      <c r="BC385">
        <v>8.9535116453980894</v>
      </c>
      <c r="BD385">
        <v>0.40369349629778001</v>
      </c>
      <c r="BE385">
        <v>68592</v>
      </c>
      <c r="BF385">
        <v>168475.162264307</v>
      </c>
      <c r="BG385">
        <v>-4.5087727841988098E-2</v>
      </c>
      <c r="BH385">
        <v>20.266482063722101</v>
      </c>
      <c r="BI385">
        <v>1.03619364890124</v>
      </c>
      <c r="BK385">
        <f>AS385-BI385*AV385</f>
        <v>-0.13305470045644574</v>
      </c>
      <c r="BL385">
        <f>BK385*AO385</f>
        <v>-1019.3193883205965</v>
      </c>
      <c r="BM385">
        <f t="shared" si="5"/>
        <v>721.99721983788027</v>
      </c>
      <c r="BN385" s="12">
        <f>YEARFRAC(DATE(YEAR(A385),1,1),A385,3)</f>
        <v>0.60821917808219184</v>
      </c>
    </row>
    <row r="386" spans="1:66" x14ac:dyDescent="0.25">
      <c r="A386" s="1">
        <v>41863</v>
      </c>
      <c r="B386">
        <v>2185</v>
      </c>
      <c r="C386">
        <v>8</v>
      </c>
      <c r="D386" s="2">
        <v>41852</v>
      </c>
      <c r="E386">
        <v>1</v>
      </c>
      <c r="F386">
        <v>0</v>
      </c>
      <c r="G386" s="1">
        <v>41862</v>
      </c>
      <c r="H386" s="1">
        <v>41864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s="1">
        <v>41869</v>
      </c>
      <c r="AF386" s="1">
        <v>41855</v>
      </c>
      <c r="AG386" s="1">
        <v>41857</v>
      </c>
      <c r="AH386" s="1">
        <v>41852</v>
      </c>
      <c r="AI386" s="1">
        <v>41852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7660.9047619047597</v>
      </c>
      <c r="AP386">
        <v>21</v>
      </c>
      <c r="AQ386">
        <v>31</v>
      </c>
      <c r="AR386">
        <v>160879</v>
      </c>
      <c r="AS386">
        <v>0.28521435364466402</v>
      </c>
      <c r="AT386">
        <v>0.67741935483870896</v>
      </c>
      <c r="AU386">
        <v>13</v>
      </c>
      <c r="AV386">
        <v>0.25675247061369</v>
      </c>
      <c r="AW386">
        <v>2.84618830309738E-2</v>
      </c>
      <c r="AX386">
        <v>8510.1420631996407</v>
      </c>
      <c r="AY386">
        <v>12</v>
      </c>
      <c r="AZ386">
        <v>8</v>
      </c>
      <c r="BA386">
        <v>2014</v>
      </c>
      <c r="BB386">
        <v>8.8065706197139999</v>
      </c>
      <c r="BC386">
        <v>9.2387259990427495</v>
      </c>
      <c r="BD386">
        <v>0.43215537932875298</v>
      </c>
      <c r="BE386">
        <v>70777</v>
      </c>
      <c r="BF386">
        <v>168773.642338459</v>
      </c>
      <c r="BG386">
        <v>-4.6776512191564999E-2</v>
      </c>
      <c r="BH386">
        <v>20.266482063722101</v>
      </c>
      <c r="BI386">
        <v>1.03619364890124</v>
      </c>
      <c r="BK386">
        <f>AS386-BI386*AV386</f>
        <v>1.9169074255056207E-2</v>
      </c>
      <c r="BL386">
        <f>BK386*AO386</f>
        <v>146.85245224186602</v>
      </c>
      <c r="BM386">
        <f t="shared" si="5"/>
        <v>868.84967207974626</v>
      </c>
      <c r="BN386" s="12">
        <f>YEARFRAC(DATE(YEAR(A386),1,1),A386,3)</f>
        <v>0.61095890410958908</v>
      </c>
    </row>
    <row r="387" spans="1:66" x14ac:dyDescent="0.25">
      <c r="A387" s="1">
        <v>41864</v>
      </c>
      <c r="B387">
        <v>6661</v>
      </c>
      <c r="C387">
        <v>9</v>
      </c>
      <c r="D387" s="2">
        <v>41852</v>
      </c>
      <c r="E387">
        <v>2</v>
      </c>
      <c r="F387">
        <v>1</v>
      </c>
      <c r="G387" s="1">
        <v>41863</v>
      </c>
      <c r="H387" s="1">
        <v>41865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 s="1">
        <v>41869</v>
      </c>
      <c r="AF387" s="1">
        <v>41855</v>
      </c>
      <c r="AG387" s="1">
        <v>41857</v>
      </c>
      <c r="AH387" s="1">
        <v>41852</v>
      </c>
      <c r="AI387" s="1">
        <v>41852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7660.9047619047597</v>
      </c>
      <c r="AP387">
        <v>21</v>
      </c>
      <c r="AQ387">
        <v>31</v>
      </c>
      <c r="AR387">
        <v>160879</v>
      </c>
      <c r="AS387">
        <v>0.86947954674009598</v>
      </c>
      <c r="AT387">
        <v>0.67741935483870896</v>
      </c>
      <c r="AU387">
        <v>12</v>
      </c>
      <c r="AV387">
        <v>0.90599327635193505</v>
      </c>
      <c r="AW387">
        <v>-3.6513729611838797E-2</v>
      </c>
      <c r="AX387">
        <v>7352.1516923625704</v>
      </c>
      <c r="AY387">
        <v>13</v>
      </c>
      <c r="AZ387">
        <v>8</v>
      </c>
      <c r="BA387">
        <v>2014</v>
      </c>
      <c r="BB387">
        <v>9.7125638960659408</v>
      </c>
      <c r="BC387">
        <v>10.1082055457828</v>
      </c>
      <c r="BD387">
        <v>0.39564164971691401</v>
      </c>
      <c r="BE387">
        <v>77438</v>
      </c>
      <c r="BF387">
        <v>167432.412018281</v>
      </c>
      <c r="BG387">
        <v>-3.9140641523853402E-2</v>
      </c>
      <c r="BH387">
        <v>20.266482063722101</v>
      </c>
      <c r="BI387">
        <v>1.03619364890124</v>
      </c>
      <c r="BK387">
        <f>AS387-BI387*AV387</f>
        <v>-6.9304932163005151E-2</v>
      </c>
      <c r="BL387">
        <f>BK387*AO387</f>
        <v>-530.93848483105251</v>
      </c>
      <c r="BM387">
        <f t="shared" si="5"/>
        <v>337.91118724869375</v>
      </c>
      <c r="BN387" s="12">
        <f>YEARFRAC(DATE(YEAR(A387),1,1),A387,3)</f>
        <v>0.61369863013698633</v>
      </c>
    </row>
    <row r="388" spans="1:66" x14ac:dyDescent="0.25">
      <c r="A388" s="1">
        <v>41865</v>
      </c>
      <c r="B388">
        <v>2167</v>
      </c>
      <c r="C388">
        <v>10</v>
      </c>
      <c r="D388" s="2">
        <v>41852</v>
      </c>
      <c r="E388">
        <v>3</v>
      </c>
      <c r="F388">
        <v>2</v>
      </c>
      <c r="G388" s="1">
        <v>41864</v>
      </c>
      <c r="H388" s="1">
        <v>41866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s="1">
        <v>41869</v>
      </c>
      <c r="AF388" s="1">
        <v>41855</v>
      </c>
      <c r="AG388" s="1">
        <v>41857</v>
      </c>
      <c r="AH388" s="1">
        <v>41852</v>
      </c>
      <c r="AI388" s="1">
        <v>41852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7660.9047619047597</v>
      </c>
      <c r="AP388">
        <v>21</v>
      </c>
      <c r="AQ388">
        <v>31</v>
      </c>
      <c r="AR388">
        <v>160879</v>
      </c>
      <c r="AS388">
        <v>0.28286476171532599</v>
      </c>
      <c r="AT388">
        <v>0.67741935483870896</v>
      </c>
      <c r="AU388">
        <v>11</v>
      </c>
      <c r="AV388">
        <v>0.30231064714272998</v>
      </c>
      <c r="AW388">
        <v>-1.94458854274044E-2</v>
      </c>
      <c r="AX388">
        <v>7168.1233210978698</v>
      </c>
      <c r="AY388">
        <v>14</v>
      </c>
      <c r="AZ388">
        <v>8</v>
      </c>
      <c r="BA388">
        <v>2014</v>
      </c>
      <c r="BB388">
        <v>10.014874543208601</v>
      </c>
      <c r="BC388">
        <v>10.391070307498101</v>
      </c>
      <c r="BD388">
        <v>0.37619576428951002</v>
      </c>
      <c r="BE388">
        <v>79605</v>
      </c>
      <c r="BF388">
        <v>166922.21083624201</v>
      </c>
      <c r="BG388">
        <v>-3.6203755066313903E-2</v>
      </c>
      <c r="BH388">
        <v>20.266482063722101</v>
      </c>
      <c r="BI388">
        <v>1.03619364890124</v>
      </c>
      <c r="BK388">
        <f>AS388-BI388*AV388</f>
        <v>-3.0387610849194613E-2</v>
      </c>
      <c r="BL388">
        <f>BK388*AO388</f>
        <v>-232.79659265750374</v>
      </c>
      <c r="BM388">
        <f t="shared" ref="BM388:BM451" si="6">BM387+BL388</f>
        <v>105.11459459119001</v>
      </c>
      <c r="BN388" s="12">
        <f>YEARFRAC(DATE(YEAR(A388),1,1),A388,3)</f>
        <v>0.61643835616438358</v>
      </c>
    </row>
    <row r="389" spans="1:66" x14ac:dyDescent="0.25">
      <c r="A389" s="1">
        <v>41866</v>
      </c>
      <c r="B389">
        <v>9866</v>
      </c>
      <c r="C389">
        <v>11</v>
      </c>
      <c r="D389" s="2">
        <v>41852</v>
      </c>
      <c r="E389">
        <v>4</v>
      </c>
      <c r="F389">
        <v>3</v>
      </c>
      <c r="G389" s="1">
        <v>41865</v>
      </c>
      <c r="H389" s="1">
        <v>41869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s="1">
        <v>41869</v>
      </c>
      <c r="AF389" s="1">
        <v>41855</v>
      </c>
      <c r="AG389" s="1">
        <v>41857</v>
      </c>
      <c r="AH389" s="1">
        <v>41852</v>
      </c>
      <c r="AI389" s="1">
        <v>41852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7660.9047619047597</v>
      </c>
      <c r="AP389">
        <v>21</v>
      </c>
      <c r="AQ389">
        <v>31</v>
      </c>
      <c r="AR389">
        <v>160879</v>
      </c>
      <c r="AS389">
        <v>1.2878374430472499</v>
      </c>
      <c r="AT389">
        <v>0.67741935483870896</v>
      </c>
      <c r="AU389">
        <v>10</v>
      </c>
      <c r="AV389">
        <v>1.15393085829042</v>
      </c>
      <c r="AW389">
        <v>0.13390658475683601</v>
      </c>
      <c r="AX389">
        <v>8549.9056803253607</v>
      </c>
      <c r="AY389">
        <v>15</v>
      </c>
      <c r="AZ389">
        <v>8</v>
      </c>
      <c r="BA389">
        <v>2014</v>
      </c>
      <c r="BB389">
        <v>11.168805401499</v>
      </c>
      <c r="BC389">
        <v>11.678907750545401</v>
      </c>
      <c r="BD389">
        <v>0.51010234904634699</v>
      </c>
      <c r="BE389">
        <v>89471</v>
      </c>
      <c r="BF389">
        <v>168226.67532087199</v>
      </c>
      <c r="BG389">
        <v>-4.3677230777212098E-2</v>
      </c>
      <c r="BH389">
        <v>20.266482063722101</v>
      </c>
      <c r="BI389">
        <v>1.03619364890124</v>
      </c>
      <c r="BK389">
        <f>AS389-BI389*AV389</f>
        <v>9.2141616415559957E-2</v>
      </c>
      <c r="BL389">
        <f>BK389*AO389</f>
        <v>705.88814796756503</v>
      </c>
      <c r="BM389">
        <f t="shared" si="6"/>
        <v>811.00274255875502</v>
      </c>
      <c r="BN389" s="12">
        <f>YEARFRAC(DATE(YEAR(A389),1,1),A389,3)</f>
        <v>0.61917808219178083</v>
      </c>
    </row>
    <row r="390" spans="1:66" x14ac:dyDescent="0.25">
      <c r="A390" s="1">
        <v>41869</v>
      </c>
      <c r="B390">
        <v>20984</v>
      </c>
      <c r="C390">
        <v>12</v>
      </c>
      <c r="D390" s="2">
        <v>41852</v>
      </c>
      <c r="E390">
        <v>0</v>
      </c>
      <c r="F390">
        <v>4</v>
      </c>
      <c r="G390" s="1">
        <v>41866</v>
      </c>
      <c r="H390" s="1">
        <v>41870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 s="1">
        <v>41869</v>
      </c>
      <c r="AF390" s="1">
        <v>41855</v>
      </c>
      <c r="AG390" s="1">
        <v>41857</v>
      </c>
      <c r="AH390" s="1">
        <v>41852</v>
      </c>
      <c r="AI390" s="1">
        <v>41852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7660.9047619047597</v>
      </c>
      <c r="AP390">
        <v>21</v>
      </c>
      <c r="AQ390">
        <v>31</v>
      </c>
      <c r="AR390">
        <v>160879</v>
      </c>
      <c r="AS390">
        <v>2.7391020580684802</v>
      </c>
      <c r="AT390">
        <v>0.67741935483870896</v>
      </c>
      <c r="AU390">
        <v>9</v>
      </c>
      <c r="AV390">
        <v>2.67073163446257</v>
      </c>
      <c r="AW390">
        <v>6.8370423605916497E-2</v>
      </c>
      <c r="AX390">
        <v>7857.0230453808199</v>
      </c>
      <c r="AY390">
        <v>18</v>
      </c>
      <c r="AZ390">
        <v>8</v>
      </c>
      <c r="BA390">
        <v>2014</v>
      </c>
      <c r="BB390">
        <v>13.8395370359616</v>
      </c>
      <c r="BC390">
        <v>14.418009808613901</v>
      </c>
      <c r="BD390">
        <v>0.57847277265226305</v>
      </c>
      <c r="BE390">
        <v>110455</v>
      </c>
      <c r="BF390">
        <v>167603.51115595101</v>
      </c>
      <c r="BG390">
        <v>-4.0121541067800998E-2</v>
      </c>
      <c r="BH390">
        <v>20.266482063722101</v>
      </c>
      <c r="BI390">
        <v>1.03619364890124</v>
      </c>
      <c r="BK390">
        <f>AS390-BI390*AV390</f>
        <v>-2.8293099481262907E-2</v>
      </c>
      <c r="BL390">
        <f>BK390*AO390</f>
        <v>-216.75074054505208</v>
      </c>
      <c r="BM390">
        <f t="shared" si="6"/>
        <v>594.25200201370296</v>
      </c>
      <c r="BN390" s="12">
        <f>YEARFRAC(DATE(YEAR(A390),1,1),A390,3)</f>
        <v>0.62739726027397258</v>
      </c>
    </row>
    <row r="391" spans="1:66" x14ac:dyDescent="0.25">
      <c r="A391" s="1">
        <v>41870</v>
      </c>
      <c r="B391">
        <v>1806</v>
      </c>
      <c r="C391">
        <v>13</v>
      </c>
      <c r="D391" s="2">
        <v>41852</v>
      </c>
      <c r="E391">
        <v>1</v>
      </c>
      <c r="F391">
        <v>0</v>
      </c>
      <c r="G391" s="1">
        <v>41869</v>
      </c>
      <c r="H391" s="1">
        <v>41871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s="1">
        <v>41869</v>
      </c>
      <c r="AF391" s="1">
        <v>41855</v>
      </c>
      <c r="AG391" s="1">
        <v>41857</v>
      </c>
      <c r="AH391" s="1">
        <v>41852</v>
      </c>
      <c r="AI391" s="1">
        <v>41852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7660.9047619047597</v>
      </c>
      <c r="AP391">
        <v>21</v>
      </c>
      <c r="AQ391">
        <v>31</v>
      </c>
      <c r="AR391">
        <v>160879</v>
      </c>
      <c r="AS391">
        <v>0.235742390243599</v>
      </c>
      <c r="AT391">
        <v>0.67741935483870896</v>
      </c>
      <c r="AU391">
        <v>8</v>
      </c>
      <c r="AV391">
        <v>0.25675247061369</v>
      </c>
      <c r="AW391">
        <v>-2.10100803700915E-2</v>
      </c>
      <c r="AX391">
        <v>7034.0121584158096</v>
      </c>
      <c r="AY391">
        <v>19</v>
      </c>
      <c r="AZ391">
        <v>8</v>
      </c>
      <c r="BA391">
        <v>2014</v>
      </c>
      <c r="BB391">
        <v>14.0962895065753</v>
      </c>
      <c r="BC391">
        <v>14.6537521988575</v>
      </c>
      <c r="BD391">
        <v>0.55746269228217205</v>
      </c>
      <c r="BE391">
        <v>112261</v>
      </c>
      <c r="BF391">
        <v>167241.244506246</v>
      </c>
      <c r="BG391">
        <v>-3.80423174022032E-2</v>
      </c>
      <c r="BH391">
        <v>20.266482063722101</v>
      </c>
      <c r="BI391">
        <v>1.03619364890124</v>
      </c>
      <c r="BK391">
        <f>AS391-BI391*AV391</f>
        <v>-3.0302889146008816E-2</v>
      </c>
      <c r="BL391">
        <f>BK391*AO391</f>
        <v>-232.147547758131</v>
      </c>
      <c r="BM391">
        <f t="shared" si="6"/>
        <v>362.10445425557197</v>
      </c>
      <c r="BN391" s="12">
        <f>YEARFRAC(DATE(YEAR(A391),1,1),A391,3)</f>
        <v>0.63013698630136983</v>
      </c>
    </row>
    <row r="392" spans="1:66" x14ac:dyDescent="0.25">
      <c r="A392" s="1">
        <v>41871</v>
      </c>
      <c r="B392">
        <v>8723</v>
      </c>
      <c r="C392">
        <v>14</v>
      </c>
      <c r="D392" s="2">
        <v>41852</v>
      </c>
      <c r="E392">
        <v>2</v>
      </c>
      <c r="F392">
        <v>1</v>
      </c>
      <c r="G392" s="1">
        <v>41870</v>
      </c>
      <c r="H392" s="1">
        <v>41872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s="1">
        <v>41869</v>
      </c>
      <c r="AF392" s="1">
        <v>41855</v>
      </c>
      <c r="AG392" s="1">
        <v>41857</v>
      </c>
      <c r="AH392" s="1">
        <v>41852</v>
      </c>
      <c r="AI392" s="1">
        <v>41852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7660.9047619047597</v>
      </c>
      <c r="AP392">
        <v>21</v>
      </c>
      <c r="AQ392">
        <v>31</v>
      </c>
      <c r="AR392">
        <v>160879</v>
      </c>
      <c r="AS392">
        <v>1.1386383555342801</v>
      </c>
      <c r="AT392">
        <v>0.67741935483870896</v>
      </c>
      <c r="AU392">
        <v>7</v>
      </c>
      <c r="AV392">
        <v>0.90599327635193505</v>
      </c>
      <c r="AW392">
        <v>0.232645079182348</v>
      </c>
      <c r="AX392">
        <v>9628.1067726285492</v>
      </c>
      <c r="AY392">
        <v>20</v>
      </c>
      <c r="AZ392">
        <v>8</v>
      </c>
      <c r="BA392">
        <v>2014</v>
      </c>
      <c r="BB392">
        <v>15.0022827829272</v>
      </c>
      <c r="BC392">
        <v>15.792390554391799</v>
      </c>
      <c r="BD392">
        <v>0.79010777146451905</v>
      </c>
      <c r="BE392">
        <v>120984</v>
      </c>
      <c r="BF392">
        <v>169351.82710269201</v>
      </c>
      <c r="BG392">
        <v>-5.0030916392502303E-2</v>
      </c>
      <c r="BH392">
        <v>20.266482063722101</v>
      </c>
      <c r="BI392">
        <v>1.03619364890124</v>
      </c>
      <c r="BK392">
        <f>AS392-BI392*AV392</f>
        <v>0.19985387663117893</v>
      </c>
      <c r="BL392">
        <f>BK392*AO392</f>
        <v>1531.0615151689251</v>
      </c>
      <c r="BM392">
        <f t="shared" si="6"/>
        <v>1893.165969424497</v>
      </c>
      <c r="BN392" s="12">
        <f>YEARFRAC(DATE(YEAR(A392),1,1),A392,3)</f>
        <v>0.63287671232876708</v>
      </c>
    </row>
    <row r="393" spans="1:66" x14ac:dyDescent="0.25">
      <c r="A393" s="1">
        <v>41872</v>
      </c>
      <c r="B393">
        <v>2407</v>
      </c>
      <c r="C393">
        <v>15</v>
      </c>
      <c r="D393" s="2">
        <v>41852</v>
      </c>
      <c r="E393">
        <v>3</v>
      </c>
      <c r="F393">
        <v>2</v>
      </c>
      <c r="G393" s="1">
        <v>41871</v>
      </c>
      <c r="H393" s="1">
        <v>41873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s="1">
        <v>41869</v>
      </c>
      <c r="AF393" s="1">
        <v>41855</v>
      </c>
      <c r="AG393" s="1">
        <v>41857</v>
      </c>
      <c r="AH393" s="1">
        <v>41852</v>
      </c>
      <c r="AI393" s="1">
        <v>41852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7660.9047619047597</v>
      </c>
      <c r="AP393">
        <v>21</v>
      </c>
      <c r="AQ393">
        <v>31</v>
      </c>
      <c r="AR393">
        <v>160879</v>
      </c>
      <c r="AS393">
        <v>0.31419265410650199</v>
      </c>
      <c r="AT393">
        <v>0.67741935483870896</v>
      </c>
      <c r="AU393">
        <v>6</v>
      </c>
      <c r="AV393">
        <v>0.30231064714272998</v>
      </c>
      <c r="AW393">
        <v>1.1882006963771599E-2</v>
      </c>
      <c r="AX393">
        <v>7962.0086912240804</v>
      </c>
      <c r="AY393">
        <v>21</v>
      </c>
      <c r="AZ393">
        <v>8</v>
      </c>
      <c r="BA393">
        <v>2014</v>
      </c>
      <c r="BB393">
        <v>15.30459343007</v>
      </c>
      <c r="BC393">
        <v>16.1065832084983</v>
      </c>
      <c r="BD393">
        <v>0.801989778428293</v>
      </c>
      <c r="BE393">
        <v>123391</v>
      </c>
      <c r="BF393">
        <v>169309.36531178001</v>
      </c>
      <c r="BG393">
        <v>-4.97926697454453E-2</v>
      </c>
      <c r="BH393">
        <v>20.266482063722101</v>
      </c>
      <c r="BI393">
        <v>1.03619364890124</v>
      </c>
      <c r="BK393">
        <f>AS393-BI393*AV393</f>
        <v>9.4028154198139147E-4</v>
      </c>
      <c r="BL393">
        <f>BK393*AO393</f>
        <v>7.2034073424963925</v>
      </c>
      <c r="BM393">
        <f t="shared" si="6"/>
        <v>1900.3693767669934</v>
      </c>
      <c r="BN393" s="12">
        <f>YEARFRAC(DATE(YEAR(A393),1,1),A393,3)</f>
        <v>0.63561643835616444</v>
      </c>
    </row>
    <row r="394" spans="1:66" x14ac:dyDescent="0.25">
      <c r="A394" s="1">
        <v>41873</v>
      </c>
      <c r="B394">
        <v>5032</v>
      </c>
      <c r="C394">
        <v>16</v>
      </c>
      <c r="D394" s="2">
        <v>41852</v>
      </c>
      <c r="E394">
        <v>4</v>
      </c>
      <c r="F394">
        <v>3</v>
      </c>
      <c r="G394" s="1">
        <v>41872</v>
      </c>
      <c r="H394" s="1">
        <v>41876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s="1">
        <v>41869</v>
      </c>
      <c r="AF394" s="1">
        <v>41855</v>
      </c>
      <c r="AG394" s="1">
        <v>41857</v>
      </c>
      <c r="AH394" s="1">
        <v>41852</v>
      </c>
      <c r="AI394" s="1">
        <v>41852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7660.9047619047597</v>
      </c>
      <c r="AP394">
        <v>21</v>
      </c>
      <c r="AQ394">
        <v>31</v>
      </c>
      <c r="AR394">
        <v>160879</v>
      </c>
      <c r="AS394">
        <v>0.65684147713498897</v>
      </c>
      <c r="AT394">
        <v>0.67741935483870896</v>
      </c>
      <c r="AU394">
        <v>5</v>
      </c>
      <c r="AV394">
        <v>0.81935963698752701</v>
      </c>
      <c r="AW394">
        <v>-0.16251815985253801</v>
      </c>
      <c r="AX394">
        <v>6141.3813578866702</v>
      </c>
      <c r="AY394">
        <v>22</v>
      </c>
      <c r="AZ394">
        <v>8</v>
      </c>
      <c r="BA394">
        <v>2014</v>
      </c>
      <c r="BB394">
        <v>16.123953067057499</v>
      </c>
      <c r="BC394">
        <v>16.7634246856333</v>
      </c>
      <c r="BD394">
        <v>0.63947161857575396</v>
      </c>
      <c r="BE394">
        <v>128423</v>
      </c>
      <c r="BF394">
        <v>167259.417636853</v>
      </c>
      <c r="BG394">
        <v>-3.8146836375492897E-2</v>
      </c>
      <c r="BH394">
        <v>20.266482063722101</v>
      </c>
      <c r="BI394">
        <v>1.03619364890124</v>
      </c>
      <c r="BK394">
        <f>AS394-BI394*AV394</f>
        <v>-0.19217377487751208</v>
      </c>
      <c r="BL394">
        <f>BK394*AO394</f>
        <v>-1472.2249870723456</v>
      </c>
      <c r="BM394">
        <f t="shared" si="6"/>
        <v>428.14438969464777</v>
      </c>
      <c r="BN394" s="12">
        <f>YEARFRAC(DATE(YEAR(A394),1,1),A394,3)</f>
        <v>0.63835616438356169</v>
      </c>
    </row>
    <row r="395" spans="1:66" x14ac:dyDescent="0.25">
      <c r="A395" s="1">
        <v>41876</v>
      </c>
      <c r="B395">
        <v>12561</v>
      </c>
      <c r="C395">
        <v>17</v>
      </c>
      <c r="D395" s="2">
        <v>41852</v>
      </c>
      <c r="E395">
        <v>0</v>
      </c>
      <c r="F395">
        <v>4</v>
      </c>
      <c r="G395" s="1">
        <v>41873</v>
      </c>
      <c r="H395" s="1">
        <v>41877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s="1">
        <v>41869</v>
      </c>
      <c r="AF395" s="1">
        <v>41855</v>
      </c>
      <c r="AG395" s="1">
        <v>41857</v>
      </c>
      <c r="AH395" s="1">
        <v>41852</v>
      </c>
      <c r="AI395" s="1">
        <v>41852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7660.9047619047597</v>
      </c>
      <c r="AP395">
        <v>21</v>
      </c>
      <c r="AQ395">
        <v>31</v>
      </c>
      <c r="AR395">
        <v>160879</v>
      </c>
      <c r="AS395">
        <v>1.6396235680231701</v>
      </c>
      <c r="AT395">
        <v>0.67741935483870896</v>
      </c>
      <c r="AU395">
        <v>4</v>
      </c>
      <c r="AV395">
        <v>1.64714304452937</v>
      </c>
      <c r="AW395">
        <v>-7.5194765062042397E-3</v>
      </c>
      <c r="AX395">
        <v>7625.93148282937</v>
      </c>
      <c r="AY395">
        <v>25</v>
      </c>
      <c r="AZ395">
        <v>8</v>
      </c>
      <c r="BA395">
        <v>2014</v>
      </c>
      <c r="BB395">
        <v>17.7710961115869</v>
      </c>
      <c r="BC395">
        <v>18.403048253656401</v>
      </c>
      <c r="BD395">
        <v>0.63195214206954997</v>
      </c>
      <c r="BE395">
        <v>140984</v>
      </c>
      <c r="BF395">
        <v>166599.96555134299</v>
      </c>
      <c r="BG395">
        <v>-3.4339536220255602E-2</v>
      </c>
      <c r="BH395">
        <v>20.266482063722101</v>
      </c>
      <c r="BI395">
        <v>1.03619364890124</v>
      </c>
      <c r="BK395">
        <f>AS395-BI395*AV395</f>
        <v>-6.7135593550015527E-2</v>
      </c>
      <c r="BL395">
        <f>BK395*AO395</f>
        <v>-514.31938832061644</v>
      </c>
      <c r="BM395">
        <f t="shared" si="6"/>
        <v>-86.174998625968669</v>
      </c>
      <c r="BN395" s="12">
        <f>YEARFRAC(DATE(YEAR(A395),1,1),A395,3)</f>
        <v>0.64657534246575343</v>
      </c>
    </row>
    <row r="396" spans="1:66" x14ac:dyDescent="0.25">
      <c r="A396" s="1">
        <v>41877</v>
      </c>
      <c r="B396">
        <v>2060</v>
      </c>
      <c r="C396">
        <v>18</v>
      </c>
      <c r="D396" s="2">
        <v>41852</v>
      </c>
      <c r="E396">
        <v>1</v>
      </c>
      <c r="F396">
        <v>0</v>
      </c>
      <c r="G396" s="1">
        <v>41876</v>
      </c>
      <c r="H396" s="1">
        <v>41878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s="1">
        <v>41869</v>
      </c>
      <c r="AF396" s="1">
        <v>41855</v>
      </c>
      <c r="AG396" s="1">
        <v>41857</v>
      </c>
      <c r="AH396" s="1">
        <v>41852</v>
      </c>
      <c r="AI396" s="1">
        <v>41852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7660.9047619047597</v>
      </c>
      <c r="AP396">
        <v>21</v>
      </c>
      <c r="AQ396">
        <v>31</v>
      </c>
      <c r="AR396">
        <v>160879</v>
      </c>
      <c r="AS396">
        <v>0.26889774302426001</v>
      </c>
      <c r="AT396">
        <v>0.67741935483870896</v>
      </c>
      <c r="AU396">
        <v>3</v>
      </c>
      <c r="AV396">
        <v>0.25675247061369</v>
      </c>
      <c r="AW396">
        <v>1.21452724105697E-2</v>
      </c>
      <c r="AX396">
        <v>8023.29183075115</v>
      </c>
      <c r="AY396">
        <v>26</v>
      </c>
      <c r="AZ396">
        <v>8</v>
      </c>
      <c r="BA396">
        <v>2014</v>
      </c>
      <c r="BB396">
        <v>18.027848582200601</v>
      </c>
      <c r="BC396">
        <v>18.671945996680702</v>
      </c>
      <c r="BD396">
        <v>0.64409741448012103</v>
      </c>
      <c r="BE396">
        <v>143044</v>
      </c>
      <c r="BF396">
        <v>166626.870993683</v>
      </c>
      <c r="BG396">
        <v>-3.4495462582990598E-2</v>
      </c>
      <c r="BH396">
        <v>20.266482063722101</v>
      </c>
      <c r="BI396">
        <v>1.03619364890124</v>
      </c>
      <c r="BK396">
        <f>AS396-BI396*AV396</f>
        <v>2.8524636346521914E-3</v>
      </c>
      <c r="BL396">
        <f>BK396*AO396</f>
        <v>21.85245224186713</v>
      </c>
      <c r="BM396">
        <f t="shared" si="6"/>
        <v>-64.322546384101543</v>
      </c>
      <c r="BN396" s="12">
        <f>YEARFRAC(DATE(YEAR(A396),1,1),A396,3)</f>
        <v>0.64931506849315068</v>
      </c>
    </row>
    <row r="397" spans="1:66" x14ac:dyDescent="0.25">
      <c r="A397" s="1">
        <v>41878</v>
      </c>
      <c r="B397">
        <v>7010</v>
      </c>
      <c r="C397">
        <v>19</v>
      </c>
      <c r="D397" s="2">
        <v>41852</v>
      </c>
      <c r="E397">
        <v>2</v>
      </c>
      <c r="F397">
        <v>1</v>
      </c>
      <c r="G397" s="1">
        <v>41877</v>
      </c>
      <c r="H397" s="1">
        <v>41879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s="1">
        <v>41869</v>
      </c>
      <c r="AF397" s="1">
        <v>41855</v>
      </c>
      <c r="AG397" s="1">
        <v>41857</v>
      </c>
      <c r="AH397" s="1">
        <v>41852</v>
      </c>
      <c r="AI397" s="1">
        <v>41852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7660.9047619047597</v>
      </c>
      <c r="AP397">
        <v>21</v>
      </c>
      <c r="AQ397">
        <v>31</v>
      </c>
      <c r="AR397">
        <v>160879</v>
      </c>
      <c r="AS397">
        <v>0.91503552359226503</v>
      </c>
      <c r="AT397">
        <v>0.67741935483870896</v>
      </c>
      <c r="AU397">
        <v>2</v>
      </c>
      <c r="AV397">
        <v>0.90599327635193505</v>
      </c>
      <c r="AW397">
        <v>9.0422472403295408E-3</v>
      </c>
      <c r="AX397">
        <v>7737.36426414377</v>
      </c>
      <c r="AY397">
        <v>27</v>
      </c>
      <c r="AZ397">
        <v>8</v>
      </c>
      <c r="BA397">
        <v>2014</v>
      </c>
      <c r="BB397">
        <v>18.933841858552501</v>
      </c>
      <c r="BC397">
        <v>19.586981520273</v>
      </c>
      <c r="BD397">
        <v>0.65313966172044802</v>
      </c>
      <c r="BE397">
        <v>150054</v>
      </c>
      <c r="BF397">
        <v>166428.663740877</v>
      </c>
      <c r="BG397">
        <v>-3.3345600548223102E-2</v>
      </c>
      <c r="BH397">
        <v>20.266482063722101</v>
      </c>
      <c r="BI397">
        <v>1.03619364890124</v>
      </c>
      <c r="BK397">
        <f>AS397-BI397*AV397</f>
        <v>-2.3748955310836095E-2</v>
      </c>
      <c r="BL397">
        <f>BK397*AO397</f>
        <v>-181.93848483104756</v>
      </c>
      <c r="BM397">
        <f t="shared" si="6"/>
        <v>-246.2610312151491</v>
      </c>
      <c r="BN397" s="12">
        <f>YEARFRAC(DATE(YEAR(A397),1,1),A397,3)</f>
        <v>0.65205479452054793</v>
      </c>
    </row>
    <row r="398" spans="1:66" x14ac:dyDescent="0.25">
      <c r="A398" s="1">
        <v>41879</v>
      </c>
      <c r="B398">
        <v>2003</v>
      </c>
      <c r="C398">
        <v>20</v>
      </c>
      <c r="D398" s="2">
        <v>41852</v>
      </c>
      <c r="E398">
        <v>3</v>
      </c>
      <c r="F398">
        <v>2</v>
      </c>
      <c r="G398" s="1">
        <v>41878</v>
      </c>
      <c r="H398" s="1">
        <v>41880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s="1">
        <v>41869</v>
      </c>
      <c r="AF398" s="1">
        <v>41855</v>
      </c>
      <c r="AG398" s="1">
        <v>41857</v>
      </c>
      <c r="AH398" s="1">
        <v>41852</v>
      </c>
      <c r="AI398" s="1">
        <v>41852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7660.9047619047597</v>
      </c>
      <c r="AP398">
        <v>21</v>
      </c>
      <c r="AQ398">
        <v>31</v>
      </c>
      <c r="AR398">
        <v>160879</v>
      </c>
      <c r="AS398">
        <v>0.26145736858135599</v>
      </c>
      <c r="AT398">
        <v>0.67741935483870896</v>
      </c>
      <c r="AU398">
        <v>1</v>
      </c>
      <c r="AV398">
        <v>0.30231064714272998</v>
      </c>
      <c r="AW398">
        <v>-4.0853278561374599E-2</v>
      </c>
      <c r="AX398">
        <v>6625.6349848449599</v>
      </c>
      <c r="AY398">
        <v>28</v>
      </c>
      <c r="AZ398">
        <v>8</v>
      </c>
      <c r="BA398">
        <v>2014</v>
      </c>
      <c r="BB398">
        <v>19.236152505695198</v>
      </c>
      <c r="BC398">
        <v>19.8484388888543</v>
      </c>
      <c r="BD398">
        <v>0.61228638315907302</v>
      </c>
      <c r="BE398">
        <v>152057</v>
      </c>
      <c r="BF398">
        <v>165999.77563364501</v>
      </c>
      <c r="BG398">
        <v>-3.0848087680230198E-2</v>
      </c>
      <c r="BH398">
        <v>20.266482063722101</v>
      </c>
      <c r="BI398">
        <v>1.03619364890124</v>
      </c>
      <c r="BK398">
        <f>AS398-BI398*AV398</f>
        <v>-5.1795003983164611E-2</v>
      </c>
      <c r="BL398">
        <f>BK398*AO398</f>
        <v>-396.79659265750178</v>
      </c>
      <c r="BM398">
        <f t="shared" si="6"/>
        <v>-643.05762387265088</v>
      </c>
      <c r="BN398" s="12">
        <f>YEARFRAC(DATE(YEAR(A398),1,1),A398,3)</f>
        <v>0.65479452054794518</v>
      </c>
    </row>
    <row r="399" spans="1:66" x14ac:dyDescent="0.25">
      <c r="A399" s="1">
        <v>41880</v>
      </c>
      <c r="B399">
        <v>8822</v>
      </c>
      <c r="C399">
        <v>21</v>
      </c>
      <c r="D399" s="2">
        <v>41852</v>
      </c>
      <c r="E399">
        <v>4</v>
      </c>
      <c r="F399">
        <v>3</v>
      </c>
      <c r="G399" s="1">
        <v>41879</v>
      </c>
      <c r="H399" s="1">
        <v>41884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s="1">
        <v>41869</v>
      </c>
      <c r="AF399" s="1">
        <v>41855</v>
      </c>
      <c r="AG399" s="1">
        <v>41857</v>
      </c>
      <c r="AH399" s="1">
        <v>41852</v>
      </c>
      <c r="AI399" s="1">
        <v>41852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7660.9047619047597</v>
      </c>
      <c r="AP399">
        <v>21</v>
      </c>
      <c r="AQ399">
        <v>31</v>
      </c>
      <c r="AR399">
        <v>160879</v>
      </c>
      <c r="AS399">
        <v>1.1515611111456401</v>
      </c>
      <c r="AT399">
        <v>0.67741935483870896</v>
      </c>
      <c r="AU399">
        <v>0</v>
      </c>
      <c r="AV399">
        <v>1.0303295580268801</v>
      </c>
      <c r="AW399">
        <v>0.12123155311875999</v>
      </c>
      <c r="AX399">
        <v>8562.3089537433407</v>
      </c>
      <c r="AY399">
        <v>29</v>
      </c>
      <c r="AZ399">
        <v>8</v>
      </c>
      <c r="BA399">
        <v>2014</v>
      </c>
      <c r="BB399">
        <v>20.266482063722101</v>
      </c>
      <c r="BC399">
        <v>21</v>
      </c>
      <c r="BD399">
        <v>0.73351793627783402</v>
      </c>
      <c r="BE399">
        <v>160879</v>
      </c>
      <c r="BF399">
        <v>166701.798041584</v>
      </c>
      <c r="BG399">
        <v>-3.4929425537039697E-2</v>
      </c>
      <c r="BH399">
        <v>20.266482063722101</v>
      </c>
      <c r="BI399">
        <v>1.03619364890124</v>
      </c>
      <c r="BK399">
        <f>AS399-BI399*AV399</f>
        <v>8.3940166842965347E-2</v>
      </c>
      <c r="BL399">
        <f>BK399*AO399</f>
        <v>643.05762388235325</v>
      </c>
      <c r="BM399">
        <f t="shared" si="6"/>
        <v>9.7023757916758768E-9</v>
      </c>
      <c r="BN399" s="12">
        <f>YEARFRAC(DATE(YEAR(A399),1,1),A399,3)</f>
        <v>0.65753424657534243</v>
      </c>
    </row>
    <row r="400" spans="1:66" x14ac:dyDescent="0.25">
      <c r="A400" s="1">
        <v>41884</v>
      </c>
      <c r="B400">
        <v>28604</v>
      </c>
      <c r="C400">
        <v>1</v>
      </c>
      <c r="D400" s="2">
        <v>41883</v>
      </c>
      <c r="E400">
        <v>1</v>
      </c>
      <c r="F400">
        <v>4</v>
      </c>
      <c r="G400" s="1">
        <v>41880</v>
      </c>
      <c r="H400" s="1">
        <v>41885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s="1">
        <v>41897</v>
      </c>
      <c r="AF400" s="1">
        <v>41883</v>
      </c>
      <c r="AG400" s="1">
        <v>41885</v>
      </c>
      <c r="AH400" s="1">
        <v>41887</v>
      </c>
      <c r="AI400" s="1">
        <v>41885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8161.05</v>
      </c>
      <c r="AP400">
        <v>20</v>
      </c>
      <c r="AQ400">
        <v>30</v>
      </c>
      <c r="AR400">
        <v>163221</v>
      </c>
      <c r="AS400">
        <v>3.5049411534054999</v>
      </c>
      <c r="AT400">
        <v>0.66666666666666596</v>
      </c>
      <c r="AU400">
        <v>19</v>
      </c>
      <c r="AV400">
        <v>3.2923159868721901</v>
      </c>
      <c r="AW400">
        <v>0.21262516653330599</v>
      </c>
      <c r="AX400">
        <v>8688.1089524990202</v>
      </c>
      <c r="AY400">
        <v>2</v>
      </c>
      <c r="AZ400">
        <v>9</v>
      </c>
      <c r="BA400">
        <v>2014</v>
      </c>
      <c r="BB400">
        <v>3.2923159868721901</v>
      </c>
      <c r="BC400">
        <v>3.5049411534054999</v>
      </c>
      <c r="BD400">
        <v>0.21262516653330599</v>
      </c>
      <c r="BE400">
        <v>28604</v>
      </c>
      <c r="BF400">
        <v>173762.17904998001</v>
      </c>
      <c r="BG400">
        <v>-6.0664404116090302E-2</v>
      </c>
      <c r="BH400">
        <v>20.636149038270599</v>
      </c>
      <c r="BI400">
        <v>0.96917307405122699</v>
      </c>
      <c r="BK400">
        <f>AS400-BI400*AV400</f>
        <v>0.31411714766058019</v>
      </c>
      <c r="BL400">
        <f>BK400*AO400</f>
        <v>2563.5257479153779</v>
      </c>
      <c r="BM400">
        <f t="shared" si="6"/>
        <v>2563.5257479250804</v>
      </c>
      <c r="BN400" s="12">
        <f>YEARFRAC(DATE(YEAR(A400),1,1),A400,3)</f>
        <v>0.66849315068493154</v>
      </c>
    </row>
    <row r="401" spans="1:66" x14ac:dyDescent="0.25">
      <c r="A401" s="1">
        <v>41885</v>
      </c>
      <c r="B401">
        <v>5166</v>
      </c>
      <c r="C401">
        <v>2</v>
      </c>
      <c r="D401" s="2">
        <v>41883</v>
      </c>
      <c r="E401">
        <v>2</v>
      </c>
      <c r="F401">
        <v>1</v>
      </c>
      <c r="G401" s="1">
        <v>41884</v>
      </c>
      <c r="H401" s="1">
        <v>41886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 s="1">
        <v>41897</v>
      </c>
      <c r="AF401" s="1">
        <v>41883</v>
      </c>
      <c r="AG401" s="1">
        <v>41885</v>
      </c>
      <c r="AH401" s="1">
        <v>41887</v>
      </c>
      <c r="AI401" s="1">
        <v>41885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8161.05</v>
      </c>
      <c r="AP401">
        <v>20</v>
      </c>
      <c r="AQ401">
        <v>30</v>
      </c>
      <c r="AR401">
        <v>163221</v>
      </c>
      <c r="AS401">
        <v>0.63300678221552298</v>
      </c>
      <c r="AT401">
        <v>0.66666666666666596</v>
      </c>
      <c r="AU401">
        <v>18</v>
      </c>
      <c r="AV401">
        <v>0.79311124523661503</v>
      </c>
      <c r="AW401">
        <v>-0.16010446302109099</v>
      </c>
      <c r="AX401">
        <v>6513.5881391503699</v>
      </c>
      <c r="AY401">
        <v>3</v>
      </c>
      <c r="AZ401">
        <v>9</v>
      </c>
      <c r="BA401">
        <v>2014</v>
      </c>
      <c r="BB401">
        <v>4.0854272321088096</v>
      </c>
      <c r="BC401">
        <v>4.1379479356210203</v>
      </c>
      <c r="BD401">
        <v>5.2520703512215897E-2</v>
      </c>
      <c r="BE401">
        <v>33770</v>
      </c>
      <c r="BF401">
        <v>165319.307290995</v>
      </c>
      <c r="BG401">
        <v>-1.26924515072066E-2</v>
      </c>
      <c r="BH401">
        <v>20.636149038270599</v>
      </c>
      <c r="BI401">
        <v>0.96917307405122699</v>
      </c>
      <c r="BK401">
        <f>AS401-BI401*AV401</f>
        <v>-0.13565528139504379</v>
      </c>
      <c r="BL401">
        <f>BK401*AO401</f>
        <v>-1107.0895342290221</v>
      </c>
      <c r="BM401">
        <f t="shared" si="6"/>
        <v>1456.4362136960583</v>
      </c>
      <c r="BN401" s="12">
        <f>YEARFRAC(DATE(YEAR(A401),1,1),A401,3)</f>
        <v>0.67123287671232879</v>
      </c>
    </row>
    <row r="402" spans="1:66" x14ac:dyDescent="0.25">
      <c r="A402" s="1">
        <v>41886</v>
      </c>
      <c r="B402">
        <v>8799</v>
      </c>
      <c r="C402">
        <v>3</v>
      </c>
      <c r="D402" s="2">
        <v>41883</v>
      </c>
      <c r="E402">
        <v>3</v>
      </c>
      <c r="F402">
        <v>2</v>
      </c>
      <c r="G402" s="1">
        <v>41885</v>
      </c>
      <c r="H402" s="1">
        <v>41887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s="1">
        <v>41897</v>
      </c>
      <c r="AF402" s="1">
        <v>41883</v>
      </c>
      <c r="AG402" s="1">
        <v>41885</v>
      </c>
      <c r="AH402" s="1">
        <v>41887</v>
      </c>
      <c r="AI402" s="1">
        <v>41885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8161.05</v>
      </c>
      <c r="AP402">
        <v>20</v>
      </c>
      <c r="AQ402">
        <v>30</v>
      </c>
      <c r="AR402">
        <v>163221</v>
      </c>
      <c r="AS402">
        <v>1.0781700884077401</v>
      </c>
      <c r="AT402">
        <v>0.66666666666666596</v>
      </c>
      <c r="AU402">
        <v>17</v>
      </c>
      <c r="AV402">
        <v>0.89157153351641905</v>
      </c>
      <c r="AW402">
        <v>0.18659855489132199</v>
      </c>
      <c r="AX402">
        <v>9869.0903300783193</v>
      </c>
      <c r="AY402">
        <v>4</v>
      </c>
      <c r="AZ402">
        <v>9</v>
      </c>
      <c r="BA402">
        <v>2014</v>
      </c>
      <c r="BB402">
        <v>4.9769987656252299</v>
      </c>
      <c r="BC402">
        <v>5.2161180240287699</v>
      </c>
      <c r="BD402">
        <v>0.23911925840353801</v>
      </c>
      <c r="BE402">
        <v>42569</v>
      </c>
      <c r="BF402">
        <v>171062.93171705099</v>
      </c>
      <c r="BG402">
        <v>-4.58423788154338E-2</v>
      </c>
      <c r="BH402">
        <v>20.636149038270599</v>
      </c>
      <c r="BI402">
        <v>0.96917307405122699</v>
      </c>
      <c r="BK402">
        <f>AS402-BI402*AV402</f>
        <v>0.21408296453306563</v>
      </c>
      <c r="BL402">
        <f>BK402*AO402</f>
        <v>1747.1417777025754</v>
      </c>
      <c r="BM402">
        <f t="shared" si="6"/>
        <v>3203.5779913986335</v>
      </c>
      <c r="BN402" s="12">
        <f>YEARFRAC(DATE(YEAR(A402),1,1),A402,3)</f>
        <v>0.67397260273972603</v>
      </c>
    </row>
    <row r="403" spans="1:66" x14ac:dyDescent="0.25">
      <c r="A403" s="1">
        <v>41887</v>
      </c>
      <c r="B403">
        <v>5089</v>
      </c>
      <c r="C403">
        <v>4</v>
      </c>
      <c r="D403" s="2">
        <v>41883</v>
      </c>
      <c r="E403">
        <v>4</v>
      </c>
      <c r="F403">
        <v>3</v>
      </c>
      <c r="G403" s="1">
        <v>41886</v>
      </c>
      <c r="H403" s="1">
        <v>41890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s="1">
        <v>41897</v>
      </c>
      <c r="AF403" s="1">
        <v>41883</v>
      </c>
      <c r="AG403" s="1">
        <v>41885</v>
      </c>
      <c r="AH403" s="1">
        <v>41887</v>
      </c>
      <c r="AI403" s="1">
        <v>41885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8161.05</v>
      </c>
      <c r="AP403">
        <v>20</v>
      </c>
      <c r="AQ403">
        <v>30</v>
      </c>
      <c r="AR403">
        <v>163221</v>
      </c>
      <c r="AS403">
        <v>0.62357172177599696</v>
      </c>
      <c r="AT403">
        <v>0.66666666666666596</v>
      </c>
      <c r="AU403">
        <v>16</v>
      </c>
      <c r="AV403">
        <v>0.80929143886854105</v>
      </c>
      <c r="AW403">
        <v>-0.18571971709254401</v>
      </c>
      <c r="AX403">
        <v>6288.2167728288996</v>
      </c>
      <c r="AY403">
        <v>5</v>
      </c>
      <c r="AZ403">
        <v>9</v>
      </c>
      <c r="BA403">
        <v>2014</v>
      </c>
      <c r="BB403">
        <v>5.7862902044937696</v>
      </c>
      <c r="BC403">
        <v>5.8396897458047601</v>
      </c>
      <c r="BD403">
        <v>5.3399541310993101E-2</v>
      </c>
      <c r="BE403">
        <v>47658</v>
      </c>
      <c r="BF403">
        <v>164727.30649764999</v>
      </c>
      <c r="BG403">
        <v>-9.1442428682715297E-3</v>
      </c>
      <c r="BH403">
        <v>20.636149038270599</v>
      </c>
      <c r="BI403">
        <v>0.96917307405122699</v>
      </c>
      <c r="BK403">
        <f>AS403-BI403*AV403</f>
        <v>-0.16077174983556763</v>
      </c>
      <c r="BL403">
        <f>BK403*AO403</f>
        <v>-1312.0662889955593</v>
      </c>
      <c r="BM403">
        <f t="shared" si="6"/>
        <v>1891.5117024030742</v>
      </c>
      <c r="BN403" s="12">
        <f>YEARFRAC(DATE(YEAR(A403),1,1),A403,3)</f>
        <v>0.67671232876712328</v>
      </c>
    </row>
    <row r="404" spans="1:66" x14ac:dyDescent="0.25">
      <c r="A404" s="1">
        <v>41890</v>
      </c>
      <c r="B404">
        <v>12232</v>
      </c>
      <c r="C404">
        <v>5</v>
      </c>
      <c r="D404" s="2">
        <v>41883</v>
      </c>
      <c r="E404">
        <v>0</v>
      </c>
      <c r="F404">
        <v>4</v>
      </c>
      <c r="G404" s="1">
        <v>41887</v>
      </c>
      <c r="H404" s="1">
        <v>41891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s="1">
        <v>41897</v>
      </c>
      <c r="AF404" s="1">
        <v>41883</v>
      </c>
      <c r="AG404" s="1">
        <v>41885</v>
      </c>
      <c r="AH404" s="1">
        <v>41887</v>
      </c>
      <c r="AI404" s="1">
        <v>41885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8161.05</v>
      </c>
      <c r="AP404">
        <v>20</v>
      </c>
      <c r="AQ404">
        <v>30</v>
      </c>
      <c r="AR404">
        <v>163221</v>
      </c>
      <c r="AS404">
        <v>1.4988267441076799</v>
      </c>
      <c r="AT404">
        <v>0.66666666666666596</v>
      </c>
      <c r="AU404">
        <v>15</v>
      </c>
      <c r="AV404">
        <v>1.6370748464103899</v>
      </c>
      <c r="AW404">
        <v>-0.13824810230270801</v>
      </c>
      <c r="AX404">
        <v>7471.8636272624099</v>
      </c>
      <c r="AY404">
        <v>8</v>
      </c>
      <c r="AZ404">
        <v>9</v>
      </c>
      <c r="BA404">
        <v>2014</v>
      </c>
      <c r="BB404">
        <v>7.4233650509041604</v>
      </c>
      <c r="BC404">
        <v>7.3385164899124398</v>
      </c>
      <c r="BD404">
        <v>-8.4848560991715297E-2</v>
      </c>
      <c r="BE404">
        <v>59890</v>
      </c>
      <c r="BF404">
        <v>161355.394997597</v>
      </c>
      <c r="BG404">
        <v>1.15620863029126E-2</v>
      </c>
      <c r="BH404">
        <v>20.636149038270599</v>
      </c>
      <c r="BI404">
        <v>0.96917307405122699</v>
      </c>
      <c r="BK404">
        <f>AS404-BI404*AV404</f>
        <v>-8.7782117239817881E-2</v>
      </c>
      <c r="BL404">
        <f>BK404*AO404</f>
        <v>-716.39424790001578</v>
      </c>
      <c r="BM404">
        <f t="shared" si="6"/>
        <v>1175.1174545030585</v>
      </c>
      <c r="BN404" s="12">
        <f>YEARFRAC(DATE(YEAR(A404),1,1),A404,3)</f>
        <v>0.68493150684931503</v>
      </c>
    </row>
    <row r="405" spans="1:66" x14ac:dyDescent="0.25">
      <c r="A405" s="1">
        <v>41891</v>
      </c>
      <c r="B405">
        <v>1682</v>
      </c>
      <c r="C405">
        <v>6</v>
      </c>
      <c r="D405" s="2">
        <v>41883</v>
      </c>
      <c r="E405">
        <v>1</v>
      </c>
      <c r="F405">
        <v>0</v>
      </c>
      <c r="G405" s="1">
        <v>41890</v>
      </c>
      <c r="H405" s="1">
        <v>41892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 s="1">
        <v>41897</v>
      </c>
      <c r="AF405" s="1">
        <v>41883</v>
      </c>
      <c r="AG405" s="1">
        <v>41885</v>
      </c>
      <c r="AH405" s="1">
        <v>41887</v>
      </c>
      <c r="AI405" s="1">
        <v>41885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8161.05</v>
      </c>
      <c r="AP405">
        <v>20</v>
      </c>
      <c r="AQ405">
        <v>30</v>
      </c>
      <c r="AR405">
        <v>163221</v>
      </c>
      <c r="AS405">
        <v>0.206100930640052</v>
      </c>
      <c r="AT405">
        <v>0.66666666666666596</v>
      </c>
      <c r="AU405">
        <v>14</v>
      </c>
      <c r="AV405">
        <v>0.24668427249470401</v>
      </c>
      <c r="AW405">
        <v>-4.0583341854651997E-2</v>
      </c>
      <c r="AX405">
        <v>6818.4322534632001</v>
      </c>
      <c r="AY405">
        <v>9</v>
      </c>
      <c r="AZ405">
        <v>9</v>
      </c>
      <c r="BA405">
        <v>2014</v>
      </c>
      <c r="BB405">
        <v>7.67004932339887</v>
      </c>
      <c r="BC405">
        <v>7.5446174205525001</v>
      </c>
      <c r="BD405">
        <v>-0.12543190284636799</v>
      </c>
      <c r="BE405">
        <v>61572</v>
      </c>
      <c r="BF405">
        <v>160551.77067026999</v>
      </c>
      <c r="BG405">
        <v>1.6625349683692999E-2</v>
      </c>
      <c r="BH405">
        <v>20.636149038270599</v>
      </c>
      <c r="BI405">
        <v>0.96917307405122699</v>
      </c>
      <c r="BK405">
        <f>AS405-BI405*AV405</f>
        <v>-3.2978824053730815E-2</v>
      </c>
      <c r="BL405">
        <f>BK405*AO405</f>
        <v>-269.14183204369988</v>
      </c>
      <c r="BM405">
        <f t="shared" si="6"/>
        <v>905.97562245935865</v>
      </c>
      <c r="BN405" s="12">
        <f>YEARFRAC(DATE(YEAR(A405),1,1),A405,3)</f>
        <v>0.68767123287671228</v>
      </c>
    </row>
    <row r="406" spans="1:66" x14ac:dyDescent="0.25">
      <c r="A406" s="1">
        <v>41892</v>
      </c>
      <c r="B406">
        <v>7053</v>
      </c>
      <c r="C406">
        <v>7</v>
      </c>
      <c r="D406" s="2">
        <v>41883</v>
      </c>
      <c r="E406">
        <v>2</v>
      </c>
      <c r="F406">
        <v>1</v>
      </c>
      <c r="G406" s="1">
        <v>41891</v>
      </c>
      <c r="H406" s="1">
        <v>41893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s="1">
        <v>41897</v>
      </c>
      <c r="AF406" s="1">
        <v>41883</v>
      </c>
      <c r="AG406" s="1">
        <v>41885</v>
      </c>
      <c r="AH406" s="1">
        <v>41887</v>
      </c>
      <c r="AI406" s="1">
        <v>41885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8161.05</v>
      </c>
      <c r="AP406">
        <v>20</v>
      </c>
      <c r="AQ406">
        <v>30</v>
      </c>
      <c r="AR406">
        <v>163221</v>
      </c>
      <c r="AS406">
        <v>0.86422702961015996</v>
      </c>
      <c r="AT406">
        <v>0.66666666666666596</v>
      </c>
      <c r="AU406">
        <v>13</v>
      </c>
      <c r="AV406">
        <v>0.89592507823294898</v>
      </c>
      <c r="AW406">
        <v>-3.1698048622788702E-2</v>
      </c>
      <c r="AX406">
        <v>7872.3100528793902</v>
      </c>
      <c r="AY406">
        <v>10</v>
      </c>
      <c r="AZ406">
        <v>9</v>
      </c>
      <c r="BA406">
        <v>2014</v>
      </c>
      <c r="BB406">
        <v>8.5659744016318093</v>
      </c>
      <c r="BC406">
        <v>8.4088444501626594</v>
      </c>
      <c r="BD406">
        <v>-0.15712995146915501</v>
      </c>
      <c r="BE406">
        <v>68625</v>
      </c>
      <c r="BF406">
        <v>160226.95558587401</v>
      </c>
      <c r="BG406">
        <v>1.8686271627502402E-2</v>
      </c>
      <c r="BH406">
        <v>20.636149038270599</v>
      </c>
      <c r="BI406">
        <v>0.96917307405122699</v>
      </c>
      <c r="BK406">
        <f>AS406-BI406*AV406</f>
        <v>-4.0794325804532905E-3</v>
      </c>
      <c r="BL406">
        <f>BK406*AO406</f>
        <v>-33.292453260708328</v>
      </c>
      <c r="BM406">
        <f t="shared" si="6"/>
        <v>872.68316919865038</v>
      </c>
      <c r="BN406" s="12">
        <f>YEARFRAC(DATE(YEAR(A406),1,1),A406,3)</f>
        <v>0.69041095890410964</v>
      </c>
    </row>
    <row r="407" spans="1:66" x14ac:dyDescent="0.25">
      <c r="A407" s="1">
        <v>41893</v>
      </c>
      <c r="B407">
        <v>2756</v>
      </c>
      <c r="C407">
        <v>8</v>
      </c>
      <c r="D407" s="2">
        <v>41883</v>
      </c>
      <c r="E407">
        <v>3</v>
      </c>
      <c r="F407">
        <v>2</v>
      </c>
      <c r="G407" s="1">
        <v>41892</v>
      </c>
      <c r="H407" s="1">
        <v>41894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s="1">
        <v>41897</v>
      </c>
      <c r="AF407" s="1">
        <v>41883</v>
      </c>
      <c r="AG407" s="1">
        <v>41885</v>
      </c>
      <c r="AH407" s="1">
        <v>41887</v>
      </c>
      <c r="AI407" s="1">
        <v>41885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8161.05</v>
      </c>
      <c r="AP407">
        <v>20</v>
      </c>
      <c r="AQ407">
        <v>30</v>
      </c>
      <c r="AR407">
        <v>163221</v>
      </c>
      <c r="AS407">
        <v>0.33770164378358097</v>
      </c>
      <c r="AT407">
        <v>0.66666666666666596</v>
      </c>
      <c r="AU407">
        <v>12</v>
      </c>
      <c r="AV407">
        <v>0.29224244902374402</v>
      </c>
      <c r="AW407">
        <v>4.5459194759837201E-2</v>
      </c>
      <c r="AX407">
        <v>9430.5259527033195</v>
      </c>
      <c r="AY407">
        <v>11</v>
      </c>
      <c r="AZ407">
        <v>9</v>
      </c>
      <c r="BA407">
        <v>2014</v>
      </c>
      <c r="BB407">
        <v>8.8582168506555607</v>
      </c>
      <c r="BC407">
        <v>8.7465460939462396</v>
      </c>
      <c r="BD407">
        <v>-0.111670756709317</v>
      </c>
      <c r="BE407">
        <v>71381</v>
      </c>
      <c r="BF407">
        <v>161163.360986624</v>
      </c>
      <c r="BG407">
        <v>1.2767411902923201E-2</v>
      </c>
      <c r="BH407">
        <v>20.636149038270599</v>
      </c>
      <c r="BI407">
        <v>0.96917307405122699</v>
      </c>
      <c r="BK407">
        <f>AS407-BI407*AV407</f>
        <v>5.4468131094979999E-2</v>
      </c>
      <c r="BL407">
        <f>BK407*AO407</f>
        <v>444.51714127268656</v>
      </c>
      <c r="BM407">
        <f t="shared" si="6"/>
        <v>1317.2003104713369</v>
      </c>
      <c r="BN407" s="12">
        <f>YEARFRAC(DATE(YEAR(A407),1,1),A407,3)</f>
        <v>0.69315068493150689</v>
      </c>
    </row>
    <row r="408" spans="1:66" x14ac:dyDescent="0.25">
      <c r="A408" s="1">
        <v>41894</v>
      </c>
      <c r="B408">
        <v>7633</v>
      </c>
      <c r="C408">
        <v>9</v>
      </c>
      <c r="D408" s="2">
        <v>41883</v>
      </c>
      <c r="E408">
        <v>4</v>
      </c>
      <c r="F408">
        <v>3</v>
      </c>
      <c r="G408" s="1">
        <v>41893</v>
      </c>
      <c r="H408" s="1">
        <v>41897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 s="1">
        <v>41897</v>
      </c>
      <c r="AF408" s="1">
        <v>41883</v>
      </c>
      <c r="AG408" s="1">
        <v>41885</v>
      </c>
      <c r="AH408" s="1">
        <v>41887</v>
      </c>
      <c r="AI408" s="1">
        <v>41885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8161.05</v>
      </c>
      <c r="AP408">
        <v>20</v>
      </c>
      <c r="AQ408">
        <v>30</v>
      </c>
      <c r="AR408">
        <v>163221</v>
      </c>
      <c r="AS408">
        <v>0.93529631603776398</v>
      </c>
      <c r="AT408">
        <v>0.66666666666666596</v>
      </c>
      <c r="AU408">
        <v>11</v>
      </c>
      <c r="AV408">
        <v>0.80929143886854105</v>
      </c>
      <c r="AW408">
        <v>0.12600487716922301</v>
      </c>
      <c r="AX408">
        <v>9431.7073348404392</v>
      </c>
      <c r="AY408">
        <v>12</v>
      </c>
      <c r="AZ408">
        <v>9</v>
      </c>
      <c r="BA408">
        <v>2014</v>
      </c>
      <c r="BB408">
        <v>9.6675082895241005</v>
      </c>
      <c r="BC408">
        <v>9.6818424099840001</v>
      </c>
      <c r="BD408">
        <v>1.4334120459905E-2</v>
      </c>
      <c r="BE408">
        <v>79014</v>
      </c>
      <c r="BF408">
        <v>163463.009564979</v>
      </c>
      <c r="BG408">
        <v>-1.4805157792202499E-3</v>
      </c>
      <c r="BH408">
        <v>20.636149038270599</v>
      </c>
      <c r="BI408">
        <v>0.96917307405122699</v>
      </c>
      <c r="BK408">
        <f>AS408-BI408*AV408</f>
        <v>0.15095284442619938</v>
      </c>
      <c r="BL408">
        <f>BK408*AO408</f>
        <v>1231.9337110044346</v>
      </c>
      <c r="BM408">
        <f t="shared" si="6"/>
        <v>2549.1340214757715</v>
      </c>
      <c r="BN408" s="12">
        <f>YEARFRAC(DATE(YEAR(A408),1,1),A408,3)</f>
        <v>0.69589041095890414</v>
      </c>
    </row>
    <row r="409" spans="1:66" x14ac:dyDescent="0.25">
      <c r="A409" s="1">
        <v>41897</v>
      </c>
      <c r="B409">
        <v>17639</v>
      </c>
      <c r="C409">
        <v>10</v>
      </c>
      <c r="D409" s="2">
        <v>41883</v>
      </c>
      <c r="E409">
        <v>0</v>
      </c>
      <c r="F409">
        <v>4</v>
      </c>
      <c r="G409" s="1">
        <v>41894</v>
      </c>
      <c r="H409" s="1">
        <v>41898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s="1">
        <v>41897</v>
      </c>
      <c r="AF409" s="1">
        <v>41883</v>
      </c>
      <c r="AG409" s="1">
        <v>41885</v>
      </c>
      <c r="AH409" s="1">
        <v>41887</v>
      </c>
      <c r="AI409" s="1">
        <v>41885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8161.05</v>
      </c>
      <c r="AP409">
        <v>20</v>
      </c>
      <c r="AQ409">
        <v>30</v>
      </c>
      <c r="AR409">
        <v>163221</v>
      </c>
      <c r="AS409">
        <v>2.1613640401663998</v>
      </c>
      <c r="AT409">
        <v>0.66666666666666596</v>
      </c>
      <c r="AU409">
        <v>10</v>
      </c>
      <c r="AV409">
        <v>1.9716460677132801</v>
      </c>
      <c r="AW409">
        <v>0.189717972453115</v>
      </c>
      <c r="AX409">
        <v>8946.3318436547306</v>
      </c>
      <c r="AY409">
        <v>15</v>
      </c>
      <c r="AZ409">
        <v>9</v>
      </c>
      <c r="BA409">
        <v>2014</v>
      </c>
      <c r="BB409">
        <v>11.639154357237301</v>
      </c>
      <c r="BC409">
        <v>11.843206450150401</v>
      </c>
      <c r="BD409">
        <v>0.20405209291302001</v>
      </c>
      <c r="BE409">
        <v>96653</v>
      </c>
      <c r="BF409">
        <v>166082.51258374201</v>
      </c>
      <c r="BG409">
        <v>-1.72294634710542E-2</v>
      </c>
      <c r="BH409">
        <v>20.636149038270599</v>
      </c>
      <c r="BI409">
        <v>0.96917307405122699</v>
      </c>
      <c r="BK409">
        <f>AS409-BI409*AV409</f>
        <v>0.25049775977970645</v>
      </c>
      <c r="BL409">
        <f>BK409*AO409</f>
        <v>2044.3247424501733</v>
      </c>
      <c r="BM409">
        <f t="shared" si="6"/>
        <v>4593.4587639259444</v>
      </c>
      <c r="BN409" s="12">
        <f>YEARFRAC(DATE(YEAR(A409),1,1),A409,3)</f>
        <v>0.70410958904109588</v>
      </c>
    </row>
    <row r="410" spans="1:66" x14ac:dyDescent="0.25">
      <c r="A410" s="1">
        <v>41898</v>
      </c>
      <c r="B410">
        <v>10095</v>
      </c>
      <c r="C410">
        <v>11</v>
      </c>
      <c r="D410" s="2">
        <v>41883</v>
      </c>
      <c r="E410">
        <v>1</v>
      </c>
      <c r="F410">
        <v>0</v>
      </c>
      <c r="G410" s="1">
        <v>41897</v>
      </c>
      <c r="H410" s="1">
        <v>41899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 s="1">
        <v>41897</v>
      </c>
      <c r="AF410" s="1">
        <v>41883</v>
      </c>
      <c r="AG410" s="1">
        <v>41885</v>
      </c>
      <c r="AH410" s="1">
        <v>41887</v>
      </c>
      <c r="AI410" s="1">
        <v>41885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8161.05</v>
      </c>
      <c r="AP410">
        <v>20</v>
      </c>
      <c r="AQ410">
        <v>30</v>
      </c>
      <c r="AR410">
        <v>163221</v>
      </c>
      <c r="AS410">
        <v>1.23697318359769</v>
      </c>
      <c r="AT410">
        <v>0.66666666666666596</v>
      </c>
      <c r="AU410">
        <v>9</v>
      </c>
      <c r="AV410">
        <v>1.1587859565482299</v>
      </c>
      <c r="AW410">
        <v>7.8187227049465596E-2</v>
      </c>
      <c r="AX410">
        <v>8711.7037818362696</v>
      </c>
      <c r="AY410">
        <v>16</v>
      </c>
      <c r="AZ410">
        <v>9</v>
      </c>
      <c r="BA410">
        <v>2014</v>
      </c>
      <c r="BB410">
        <v>12.797940313785601</v>
      </c>
      <c r="BC410">
        <v>13.0801796337481</v>
      </c>
      <c r="BD410">
        <v>0.28223931996248303</v>
      </c>
      <c r="BE410">
        <v>106748</v>
      </c>
      <c r="BF410">
        <v>166820.59359975799</v>
      </c>
      <c r="BG410">
        <v>-2.15776333250257E-2</v>
      </c>
      <c r="BH410">
        <v>20.636149038270599</v>
      </c>
      <c r="BI410">
        <v>0.96917307405122699</v>
      </c>
      <c r="BK410">
        <f>AS410-BI410*AV410</f>
        <v>0.11390903592245061</v>
      </c>
      <c r="BL410">
        <f>BK410*AO410</f>
        <v>929.61733761491553</v>
      </c>
      <c r="BM410">
        <f t="shared" si="6"/>
        <v>5523.0761015408598</v>
      </c>
      <c r="BN410" s="12">
        <f>YEARFRAC(DATE(YEAR(A410),1,1),A410,3)</f>
        <v>0.70684931506849313</v>
      </c>
    </row>
    <row r="411" spans="1:66" x14ac:dyDescent="0.25">
      <c r="A411" s="1">
        <v>41899</v>
      </c>
      <c r="B411">
        <v>6992</v>
      </c>
      <c r="C411">
        <v>12</v>
      </c>
      <c r="D411" s="2">
        <v>41883</v>
      </c>
      <c r="E411">
        <v>2</v>
      </c>
      <c r="F411">
        <v>1</v>
      </c>
      <c r="G411" s="1">
        <v>41898</v>
      </c>
      <c r="H411" s="1">
        <v>41900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 s="1">
        <v>41897</v>
      </c>
      <c r="AF411" s="1">
        <v>41883</v>
      </c>
      <c r="AG411" s="1">
        <v>41885</v>
      </c>
      <c r="AH411" s="1">
        <v>41887</v>
      </c>
      <c r="AI411" s="1">
        <v>41885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8161.05</v>
      </c>
      <c r="AP411">
        <v>20</v>
      </c>
      <c r="AQ411">
        <v>30</v>
      </c>
      <c r="AR411">
        <v>163221</v>
      </c>
      <c r="AS411">
        <v>0.85675250121001501</v>
      </c>
      <c r="AT411">
        <v>0.66666666666666596</v>
      </c>
      <c r="AU411">
        <v>8</v>
      </c>
      <c r="AV411">
        <v>1.0074119841126099</v>
      </c>
      <c r="AW411">
        <v>-0.15065948290259701</v>
      </c>
      <c r="AX411">
        <v>6940.5567039774196</v>
      </c>
      <c r="AY411">
        <v>17</v>
      </c>
      <c r="AZ411">
        <v>9</v>
      </c>
      <c r="BA411">
        <v>2014</v>
      </c>
      <c r="BB411">
        <v>13.8053522978982</v>
      </c>
      <c r="BC411">
        <v>13.9369321349581</v>
      </c>
      <c r="BD411">
        <v>0.13157983705988599</v>
      </c>
      <c r="BE411">
        <v>113740</v>
      </c>
      <c r="BF411">
        <v>164776.671461424</v>
      </c>
      <c r="BG411">
        <v>-9.4410904627887302E-3</v>
      </c>
      <c r="BH411">
        <v>20.636149038270599</v>
      </c>
      <c r="BI411">
        <v>0.96917307405122699</v>
      </c>
      <c r="BK411">
        <f>AS411-BI411*AV411</f>
        <v>-0.11960406826844894</v>
      </c>
      <c r="BL411">
        <f>BK411*AO411</f>
        <v>-976.09478134222525</v>
      </c>
      <c r="BM411">
        <f t="shared" si="6"/>
        <v>4546.9813201986344</v>
      </c>
      <c r="BN411" s="12">
        <f>YEARFRAC(DATE(YEAR(A411),1,1),A411,3)</f>
        <v>0.70958904109589038</v>
      </c>
    </row>
    <row r="412" spans="1:66" x14ac:dyDescent="0.25">
      <c r="A412" s="1">
        <v>41900</v>
      </c>
      <c r="B412">
        <v>2234</v>
      </c>
      <c r="C412">
        <v>13</v>
      </c>
      <c r="D412" s="2">
        <v>41883</v>
      </c>
      <c r="E412">
        <v>3</v>
      </c>
      <c r="F412">
        <v>2</v>
      </c>
      <c r="G412" s="1">
        <v>41899</v>
      </c>
      <c r="H412" s="1">
        <v>41904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s="1">
        <v>41897</v>
      </c>
      <c r="AF412" s="1">
        <v>41883</v>
      </c>
      <c r="AG412" s="1">
        <v>41885</v>
      </c>
      <c r="AH412" s="1">
        <v>41887</v>
      </c>
      <c r="AI412" s="1">
        <v>41885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8161.05</v>
      </c>
      <c r="AP412">
        <v>20</v>
      </c>
      <c r="AQ412">
        <v>30</v>
      </c>
      <c r="AR412">
        <v>163221</v>
      </c>
      <c r="AS412">
        <v>0.27373928599873698</v>
      </c>
      <c r="AT412">
        <v>0.66666666666666596</v>
      </c>
      <c r="AU412">
        <v>7</v>
      </c>
      <c r="AV412">
        <v>0.29224244902374402</v>
      </c>
      <c r="AW412">
        <v>-1.85031630250065E-2</v>
      </c>
      <c r="AX412">
        <v>7644.33780055849</v>
      </c>
      <c r="AY412">
        <v>18</v>
      </c>
      <c r="AZ412">
        <v>9</v>
      </c>
      <c r="BA412">
        <v>2014</v>
      </c>
      <c r="BB412">
        <v>14.097594746921899</v>
      </c>
      <c r="BC412">
        <v>14.2106714209568</v>
      </c>
      <c r="BD412">
        <v>0.11307667403488</v>
      </c>
      <c r="BE412">
        <v>115974</v>
      </c>
      <c r="BF412">
        <v>164530.19409615401</v>
      </c>
      <c r="BG412">
        <v>-7.9571661806296899E-3</v>
      </c>
      <c r="BH412">
        <v>20.636149038270599</v>
      </c>
      <c r="BI412">
        <v>0.96917307405122699</v>
      </c>
      <c r="BK412">
        <f>AS412-BI412*AV412</f>
        <v>-9.4942266898639938E-3</v>
      </c>
      <c r="BL412">
        <f>BK412*AO412</f>
        <v>-77.48285872731455</v>
      </c>
      <c r="BM412">
        <f t="shared" si="6"/>
        <v>4469.4984614713203</v>
      </c>
      <c r="BN412" s="12">
        <f>YEARFRAC(DATE(YEAR(A412),1,1),A412,3)</f>
        <v>0.71232876712328763</v>
      </c>
    </row>
    <row r="413" spans="1:66" x14ac:dyDescent="0.25">
      <c r="A413" s="1">
        <v>41904</v>
      </c>
      <c r="B413">
        <v>11907</v>
      </c>
      <c r="C413">
        <v>14</v>
      </c>
      <c r="D413" s="2">
        <v>41883</v>
      </c>
      <c r="E413">
        <v>0</v>
      </c>
      <c r="F413">
        <v>3</v>
      </c>
      <c r="G413" s="1">
        <v>41900</v>
      </c>
      <c r="H413" s="1">
        <v>41905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s="1">
        <v>41897</v>
      </c>
      <c r="AF413" s="1">
        <v>41883</v>
      </c>
      <c r="AG413" s="1">
        <v>41885</v>
      </c>
      <c r="AH413" s="1">
        <v>41887</v>
      </c>
      <c r="AI413" s="1">
        <v>41885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8161.05</v>
      </c>
      <c r="AP413">
        <v>20</v>
      </c>
      <c r="AQ413">
        <v>30</v>
      </c>
      <c r="AR413">
        <v>163221</v>
      </c>
      <c r="AS413">
        <v>1.4590034370577301</v>
      </c>
      <c r="AT413">
        <v>0.66666666666666596</v>
      </c>
      <c r="AU413">
        <v>6</v>
      </c>
      <c r="AV413">
        <v>2.19968201278422</v>
      </c>
      <c r="AW413">
        <v>-0.74067857572649598</v>
      </c>
      <c r="AX413">
        <v>5413.0551283313898</v>
      </c>
      <c r="AY413">
        <v>22</v>
      </c>
      <c r="AZ413">
        <v>9</v>
      </c>
      <c r="BA413">
        <v>2014</v>
      </c>
      <c r="BB413">
        <v>16.2972767597062</v>
      </c>
      <c r="BC413">
        <v>15.669674858014501</v>
      </c>
      <c r="BD413">
        <v>-0.62760190169161401</v>
      </c>
      <c r="BE413">
        <v>127881</v>
      </c>
      <c r="BF413">
        <v>156935.42164808299</v>
      </c>
      <c r="BG413">
        <v>4.0052005378440302E-2</v>
      </c>
      <c r="BH413">
        <v>20.636149038270599</v>
      </c>
      <c r="BI413">
        <v>0.96917307405122699</v>
      </c>
      <c r="BK413">
        <f>AS413-BI413*AV413</f>
        <v>-0.67286914120754293</v>
      </c>
      <c r="BL413">
        <f>BK413*AO413</f>
        <v>-5491.3187048518184</v>
      </c>
      <c r="BM413">
        <f t="shared" si="6"/>
        <v>-1021.8202433804981</v>
      </c>
      <c r="BN413" s="12">
        <f>YEARFRAC(DATE(YEAR(A413),1,1),A413,3)</f>
        <v>0.72328767123287674</v>
      </c>
    </row>
    <row r="414" spans="1:66" x14ac:dyDescent="0.25">
      <c r="A414" s="1">
        <v>41905</v>
      </c>
      <c r="B414">
        <v>1963</v>
      </c>
      <c r="C414">
        <v>15</v>
      </c>
      <c r="D414" s="2">
        <v>41883</v>
      </c>
      <c r="E414">
        <v>1</v>
      </c>
      <c r="F414">
        <v>0</v>
      </c>
      <c r="G414" s="1">
        <v>41904</v>
      </c>
      <c r="H414" s="1">
        <v>41906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s="1">
        <v>41897</v>
      </c>
      <c r="AF414" s="1">
        <v>41883</v>
      </c>
      <c r="AG414" s="1">
        <v>41885</v>
      </c>
      <c r="AH414" s="1">
        <v>41887</v>
      </c>
      <c r="AI414" s="1">
        <v>41885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8161.05</v>
      </c>
      <c r="AP414">
        <v>20</v>
      </c>
      <c r="AQ414">
        <v>30</v>
      </c>
      <c r="AR414">
        <v>163221</v>
      </c>
      <c r="AS414">
        <v>0.240532774581702</v>
      </c>
      <c r="AT414">
        <v>0.66666666666666596</v>
      </c>
      <c r="AU414">
        <v>5</v>
      </c>
      <c r="AV414">
        <v>0.24668427249470401</v>
      </c>
      <c r="AW414">
        <v>-6.1514979130024103E-3</v>
      </c>
      <c r="AX414">
        <v>7957.5401388515302</v>
      </c>
      <c r="AY414">
        <v>23</v>
      </c>
      <c r="AZ414">
        <v>9</v>
      </c>
      <c r="BA414">
        <v>2014</v>
      </c>
      <c r="BB414">
        <v>16.543961032200901</v>
      </c>
      <c r="BC414">
        <v>15.910207632596199</v>
      </c>
      <c r="BD414">
        <v>-0.63375339960461996</v>
      </c>
      <c r="BE414">
        <v>129844</v>
      </c>
      <c r="BF414">
        <v>156968.454830464</v>
      </c>
      <c r="BG414">
        <v>3.9833131926336703E-2</v>
      </c>
      <c r="BH414">
        <v>20.636149038270599</v>
      </c>
      <c r="BI414">
        <v>0.96917307405122699</v>
      </c>
      <c r="BK414">
        <f>AS414-BI414*AV414</f>
        <v>1.4530198879191825E-3</v>
      </c>
      <c r="BL414">
        <f>BK414*AO414</f>
        <v>11.858167956302845</v>
      </c>
      <c r="BM414">
        <f t="shared" si="6"/>
        <v>-1009.9620754241953</v>
      </c>
      <c r="BN414" s="12">
        <f>YEARFRAC(DATE(YEAR(A414),1,1),A414,3)</f>
        <v>0.72602739726027399</v>
      </c>
    </row>
    <row r="415" spans="1:66" x14ac:dyDescent="0.25">
      <c r="A415" s="1">
        <v>41906</v>
      </c>
      <c r="B415">
        <v>6621</v>
      </c>
      <c r="C415">
        <v>16</v>
      </c>
      <c r="D415" s="2">
        <v>41883</v>
      </c>
      <c r="E415">
        <v>2</v>
      </c>
      <c r="F415">
        <v>1</v>
      </c>
      <c r="G415" s="1">
        <v>41905</v>
      </c>
      <c r="H415" s="1">
        <v>41907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s="1">
        <v>41897</v>
      </c>
      <c r="AF415" s="1">
        <v>41883</v>
      </c>
      <c r="AG415" s="1">
        <v>41885</v>
      </c>
      <c r="AH415" s="1">
        <v>41887</v>
      </c>
      <c r="AI415" s="1">
        <v>41885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8161.05</v>
      </c>
      <c r="AP415">
        <v>20</v>
      </c>
      <c r="AQ415">
        <v>30</v>
      </c>
      <c r="AR415">
        <v>163221</v>
      </c>
      <c r="AS415">
        <v>0.81129266454684101</v>
      </c>
      <c r="AT415">
        <v>0.66666666666666596</v>
      </c>
      <c r="AU415">
        <v>4</v>
      </c>
      <c r="AV415">
        <v>0.89592507823294898</v>
      </c>
      <c r="AW415">
        <v>-8.4632413686107799E-2</v>
      </c>
      <c r="AX415">
        <v>7390.1268765226696</v>
      </c>
      <c r="AY415">
        <v>24</v>
      </c>
      <c r="AZ415">
        <v>9</v>
      </c>
      <c r="BA415">
        <v>2014</v>
      </c>
      <c r="BB415">
        <v>17.4398861104338</v>
      </c>
      <c r="BC415">
        <v>16.721500297143098</v>
      </c>
      <c r="BD415">
        <v>-0.71838581329072604</v>
      </c>
      <c r="BE415">
        <v>136465</v>
      </c>
      <c r="BF415">
        <v>156497.58161936101</v>
      </c>
      <c r="BG415">
        <v>4.2961803697331102E-2</v>
      </c>
      <c r="BH415">
        <v>20.636149038270599</v>
      </c>
      <c r="BI415">
        <v>0.96917307405122699</v>
      </c>
      <c r="BK415">
        <f>AS415-BI415*AV415</f>
        <v>-5.7013797643772235E-2</v>
      </c>
      <c r="BL415">
        <f>BK415*AO415</f>
        <v>-465.29245326070742</v>
      </c>
      <c r="BM415">
        <f t="shared" si="6"/>
        <v>-1475.2545286849027</v>
      </c>
      <c r="BN415" s="12">
        <f>YEARFRAC(DATE(YEAR(A415),1,1),A415,3)</f>
        <v>0.72876712328767124</v>
      </c>
    </row>
    <row r="416" spans="1:66" x14ac:dyDescent="0.25">
      <c r="A416" s="1">
        <v>41907</v>
      </c>
      <c r="B416">
        <v>1965</v>
      </c>
      <c r="C416">
        <v>17</v>
      </c>
      <c r="D416" s="2">
        <v>41883</v>
      </c>
      <c r="E416">
        <v>3</v>
      </c>
      <c r="F416">
        <v>2</v>
      </c>
      <c r="G416" s="1">
        <v>41906</v>
      </c>
      <c r="H416" s="1">
        <v>41908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s="1">
        <v>41897</v>
      </c>
      <c r="AF416" s="1">
        <v>41883</v>
      </c>
      <c r="AG416" s="1">
        <v>41885</v>
      </c>
      <c r="AH416" s="1">
        <v>41887</v>
      </c>
      <c r="AI416" s="1">
        <v>41885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8161.05</v>
      </c>
      <c r="AP416">
        <v>20</v>
      </c>
      <c r="AQ416">
        <v>30</v>
      </c>
      <c r="AR416">
        <v>163221</v>
      </c>
      <c r="AS416">
        <v>0.24077784108662401</v>
      </c>
      <c r="AT416">
        <v>0.66666666666666596</v>
      </c>
      <c r="AU416">
        <v>3</v>
      </c>
      <c r="AV416">
        <v>0.29224244902374402</v>
      </c>
      <c r="AW416">
        <v>-5.1464607937119697E-2</v>
      </c>
      <c r="AX416">
        <v>6723.86919341872</v>
      </c>
      <c r="AY416">
        <v>25</v>
      </c>
      <c r="AZ416">
        <v>9</v>
      </c>
      <c r="BA416">
        <v>2014</v>
      </c>
      <c r="BB416">
        <v>17.7321285594576</v>
      </c>
      <c r="BC416">
        <v>16.962278138229699</v>
      </c>
      <c r="BD416">
        <v>-0.76985042122784297</v>
      </c>
      <c r="BE416">
        <v>138430</v>
      </c>
      <c r="BF416">
        <v>156134.667686206</v>
      </c>
      <c r="BG416">
        <v>4.5386027451863799E-2</v>
      </c>
      <c r="BH416">
        <v>20.636149038270599</v>
      </c>
      <c r="BI416">
        <v>0.96917307405122699</v>
      </c>
      <c r="BK416">
        <f>AS416-BI416*AV416</f>
        <v>-4.2455671601976969E-2</v>
      </c>
      <c r="BL416">
        <f>BK416*AO416</f>
        <v>-346.48285872731412</v>
      </c>
      <c r="BM416">
        <f t="shared" si="6"/>
        <v>-1821.7373874122168</v>
      </c>
      <c r="BN416" s="12">
        <f>YEARFRAC(DATE(YEAR(A416),1,1),A416,3)</f>
        <v>0.73150684931506849</v>
      </c>
    </row>
    <row r="417" spans="1:66" x14ac:dyDescent="0.25">
      <c r="A417" s="1">
        <v>41908</v>
      </c>
      <c r="B417">
        <v>7083</v>
      </c>
      <c r="C417">
        <v>18</v>
      </c>
      <c r="D417" s="2">
        <v>41883</v>
      </c>
      <c r="E417">
        <v>4</v>
      </c>
      <c r="F417">
        <v>3</v>
      </c>
      <c r="G417" s="1">
        <v>41907</v>
      </c>
      <c r="H417" s="1">
        <v>41911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 s="1">
        <v>41897</v>
      </c>
      <c r="AF417" s="1">
        <v>41883</v>
      </c>
      <c r="AG417" s="1">
        <v>41885</v>
      </c>
      <c r="AH417" s="1">
        <v>41887</v>
      </c>
      <c r="AI417" s="1">
        <v>41885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8161.05</v>
      </c>
      <c r="AP417">
        <v>20</v>
      </c>
      <c r="AQ417">
        <v>30</v>
      </c>
      <c r="AR417">
        <v>163221</v>
      </c>
      <c r="AS417">
        <v>0.86790302718400203</v>
      </c>
      <c r="AT417">
        <v>0.66666666666666596</v>
      </c>
      <c r="AU417">
        <v>2</v>
      </c>
      <c r="AV417">
        <v>0.80929143886854105</v>
      </c>
      <c r="AW417">
        <v>5.8611588315460601E-2</v>
      </c>
      <c r="AX417">
        <v>8752.1004916382608</v>
      </c>
      <c r="AY417">
        <v>26</v>
      </c>
      <c r="AZ417">
        <v>9</v>
      </c>
      <c r="BA417">
        <v>2014</v>
      </c>
      <c r="BB417">
        <v>18.541419998326099</v>
      </c>
      <c r="BC417">
        <v>17.830181165413698</v>
      </c>
      <c r="BD417">
        <v>-0.71123883291238599</v>
      </c>
      <c r="BE417">
        <v>145513</v>
      </c>
      <c r="BF417">
        <v>156959.93080695599</v>
      </c>
      <c r="BG417">
        <v>3.9889602147846502E-2</v>
      </c>
      <c r="BH417">
        <v>20.636149038270599</v>
      </c>
      <c r="BI417">
        <v>0.96917307405122699</v>
      </c>
      <c r="BK417">
        <f>AS417-BI417*AV417</f>
        <v>8.3559555572437438E-2</v>
      </c>
      <c r="BL417">
        <f>BK417*AO417</f>
        <v>681.93371100444062</v>
      </c>
      <c r="BM417">
        <f t="shared" si="6"/>
        <v>-1139.803676407776</v>
      </c>
      <c r="BN417" s="12">
        <f>YEARFRAC(DATE(YEAR(A417),1,1),A417,3)</f>
        <v>0.73424657534246573</v>
      </c>
    </row>
    <row r="418" spans="1:66" x14ac:dyDescent="0.25">
      <c r="A418" s="1">
        <v>41911</v>
      </c>
      <c r="B418">
        <v>13684</v>
      </c>
      <c r="C418">
        <v>19</v>
      </c>
      <c r="D418" s="2">
        <v>41883</v>
      </c>
      <c r="E418">
        <v>0</v>
      </c>
      <c r="F418">
        <v>4</v>
      </c>
      <c r="G418" s="1">
        <v>41908</v>
      </c>
      <c r="H418" s="1">
        <v>41912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s="1">
        <v>41897</v>
      </c>
      <c r="AF418" s="1">
        <v>41883</v>
      </c>
      <c r="AG418" s="1">
        <v>41885</v>
      </c>
      <c r="AH418" s="1">
        <v>41887</v>
      </c>
      <c r="AI418" s="1">
        <v>41885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8161.05</v>
      </c>
      <c r="AP418">
        <v>20</v>
      </c>
      <c r="AQ418">
        <v>30</v>
      </c>
      <c r="AR418">
        <v>163221</v>
      </c>
      <c r="AS418">
        <v>1.67674502668161</v>
      </c>
      <c r="AT418">
        <v>0.66666666666666596</v>
      </c>
      <c r="AU418">
        <v>1</v>
      </c>
      <c r="AV418">
        <v>1.6370748464103899</v>
      </c>
      <c r="AW418">
        <v>3.9670180271224903E-2</v>
      </c>
      <c r="AX418">
        <v>8358.8114679086702</v>
      </c>
      <c r="AY418">
        <v>29</v>
      </c>
      <c r="AZ418">
        <v>9</v>
      </c>
      <c r="BA418">
        <v>2014</v>
      </c>
      <c r="BB418">
        <v>20.178494844736498</v>
      </c>
      <c r="BC418">
        <v>19.5069261920953</v>
      </c>
      <c r="BD418">
        <v>-0.67156865264116306</v>
      </c>
      <c r="BE418">
        <v>159197</v>
      </c>
      <c r="BF418">
        <v>157788.77584769399</v>
      </c>
      <c r="BG418">
        <v>3.4427189913359899E-2</v>
      </c>
      <c r="BH418">
        <v>20.636149038270599</v>
      </c>
      <c r="BI418">
        <v>0.96917307405122699</v>
      </c>
      <c r="BK418">
        <f>AS418-BI418*AV418</f>
        <v>9.0136165334112173E-2</v>
      </c>
      <c r="BL418">
        <f>BK418*AO418</f>
        <v>735.60575209995613</v>
      </c>
      <c r="BM418">
        <f t="shared" si="6"/>
        <v>-404.1979243078199</v>
      </c>
      <c r="BN418" s="12">
        <f>YEARFRAC(DATE(YEAR(A418),1,1),A418,3)</f>
        <v>0.74246575342465748</v>
      </c>
    </row>
    <row r="419" spans="1:66" x14ac:dyDescent="0.25">
      <c r="A419" s="1">
        <v>41912</v>
      </c>
      <c r="B419">
        <v>4024</v>
      </c>
      <c r="C419">
        <v>20</v>
      </c>
      <c r="D419" s="2">
        <v>41883</v>
      </c>
      <c r="E419">
        <v>1</v>
      </c>
      <c r="F419">
        <v>0</v>
      </c>
      <c r="G419" s="1">
        <v>41911</v>
      </c>
      <c r="H419" s="1">
        <v>41913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s="1">
        <v>41897</v>
      </c>
      <c r="AF419" s="1">
        <v>41883</v>
      </c>
      <c r="AG419" s="1">
        <v>41885</v>
      </c>
      <c r="AH419" s="1">
        <v>41887</v>
      </c>
      <c r="AI419" s="1">
        <v>41885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8161.05</v>
      </c>
      <c r="AP419">
        <v>20</v>
      </c>
      <c r="AQ419">
        <v>30</v>
      </c>
      <c r="AR419">
        <v>163221</v>
      </c>
      <c r="AS419">
        <v>0.49307380790462002</v>
      </c>
      <c r="AT419">
        <v>0.66666666666666596</v>
      </c>
      <c r="AU419">
        <v>0</v>
      </c>
      <c r="AV419">
        <v>0.45765419353405901</v>
      </c>
      <c r="AW419">
        <v>3.5419614370560203E-2</v>
      </c>
      <c r="AX419">
        <v>8792.6649790449701</v>
      </c>
      <c r="AY419">
        <v>30</v>
      </c>
      <c r="AZ419">
        <v>9</v>
      </c>
      <c r="BA419">
        <v>2014</v>
      </c>
      <c r="BB419">
        <v>20.636149038270599</v>
      </c>
      <c r="BC419">
        <v>20</v>
      </c>
      <c r="BD419">
        <v>-0.63614903827059799</v>
      </c>
      <c r="BE419">
        <v>163221</v>
      </c>
      <c r="BF419">
        <v>158189.39831971499</v>
      </c>
      <c r="BG419">
        <v>3.1807451913529801E-2</v>
      </c>
      <c r="BH419">
        <v>20.636149038270599</v>
      </c>
      <c r="BI419">
        <v>0.96917307405122699</v>
      </c>
      <c r="BK419">
        <f>AS419-BI419*AV419</f>
        <v>4.9527686304780882E-2</v>
      </c>
      <c r="BL419">
        <f>BK419*AO419</f>
        <v>404.19792431763204</v>
      </c>
      <c r="BM419">
        <f t="shared" si="6"/>
        <v>9.8121404334960971E-9</v>
      </c>
      <c r="BN419" s="12">
        <f>YEARFRAC(DATE(YEAR(A419),1,1),A419,3)</f>
        <v>0.74520547945205484</v>
      </c>
    </row>
    <row r="420" spans="1:66" x14ac:dyDescent="0.25">
      <c r="A420" s="1">
        <v>41913</v>
      </c>
      <c r="B420">
        <v>19568</v>
      </c>
      <c r="C420">
        <v>1</v>
      </c>
      <c r="D420" s="2">
        <v>41913</v>
      </c>
      <c r="E420">
        <v>2</v>
      </c>
      <c r="F420">
        <v>1</v>
      </c>
      <c r="G420" s="1">
        <v>41912</v>
      </c>
      <c r="H420" s="1">
        <v>41914</v>
      </c>
      <c r="I420">
        <v>1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s="1">
        <v>41932</v>
      </c>
      <c r="AF420" s="1">
        <v>41918</v>
      </c>
      <c r="AG420" s="1">
        <v>41913</v>
      </c>
      <c r="AH420" s="1">
        <v>41915</v>
      </c>
      <c r="AI420" s="1">
        <v>41913</v>
      </c>
      <c r="AJ420">
        <v>0</v>
      </c>
      <c r="AK420">
        <v>0</v>
      </c>
      <c r="AL420">
        <v>1</v>
      </c>
      <c r="AM420">
        <v>0</v>
      </c>
      <c r="AN420">
        <v>1</v>
      </c>
      <c r="AO420">
        <v>7662.2272727272702</v>
      </c>
      <c r="AP420">
        <v>22</v>
      </c>
      <c r="AQ420">
        <v>31</v>
      </c>
      <c r="AR420">
        <v>168569</v>
      </c>
      <c r="AS420">
        <v>2.5538266229259201</v>
      </c>
      <c r="AT420">
        <v>0.70967741935483797</v>
      </c>
      <c r="AU420">
        <v>21</v>
      </c>
      <c r="AV420">
        <v>2.7096179398034401</v>
      </c>
      <c r="AW420">
        <v>-0.15579131687751599</v>
      </c>
      <c r="AX420">
        <v>7221.68233113318</v>
      </c>
      <c r="AY420">
        <v>1</v>
      </c>
      <c r="AZ420">
        <v>10</v>
      </c>
      <c r="BA420">
        <v>2014</v>
      </c>
      <c r="BB420">
        <v>2.7096179398034401</v>
      </c>
      <c r="BC420">
        <v>2.5538266229259201</v>
      </c>
      <c r="BD420">
        <v>-0.15579131687751599</v>
      </c>
      <c r="BE420">
        <v>19568</v>
      </c>
      <c r="BF420">
        <v>158877.01128492999</v>
      </c>
      <c r="BG420">
        <v>6.1003090608800298E-2</v>
      </c>
      <c r="BH420">
        <v>21.882534592456199</v>
      </c>
      <c r="BI420">
        <v>1.0053679982566599</v>
      </c>
      <c r="BK420">
        <f>AS420-BI420*AV420</f>
        <v>-0.17033654125459918</v>
      </c>
      <c r="BL420">
        <f>BK420*AO420</f>
        <v>-1305.1572919430237</v>
      </c>
      <c r="BM420">
        <f t="shared" si="6"/>
        <v>-1305.1572919332116</v>
      </c>
      <c r="BN420" s="12">
        <f>YEARFRAC(DATE(YEAR(A420),1,1),A420,3)</f>
        <v>0.74794520547945209</v>
      </c>
    </row>
    <row r="421" spans="1:66" x14ac:dyDescent="0.25">
      <c r="A421" s="1">
        <v>41914</v>
      </c>
      <c r="B421">
        <v>6586</v>
      </c>
      <c r="C421">
        <v>2</v>
      </c>
      <c r="D421" s="2">
        <v>41913</v>
      </c>
      <c r="E421">
        <v>3</v>
      </c>
      <c r="F421">
        <v>2</v>
      </c>
      <c r="G421" s="1">
        <v>41913</v>
      </c>
      <c r="H421" s="1">
        <v>41915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s="1">
        <v>41932</v>
      </c>
      <c r="AF421" s="1">
        <v>41918</v>
      </c>
      <c r="AG421" s="1">
        <v>41913</v>
      </c>
      <c r="AH421" s="1">
        <v>41915</v>
      </c>
      <c r="AI421" s="1">
        <v>41913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7662.2272727272702</v>
      </c>
      <c r="AP421">
        <v>22</v>
      </c>
      <c r="AQ421">
        <v>31</v>
      </c>
      <c r="AR421">
        <v>168569</v>
      </c>
      <c r="AS421">
        <v>0.859541196779953</v>
      </c>
      <c r="AT421">
        <v>0.70967741935483797</v>
      </c>
      <c r="AU421">
        <v>20</v>
      </c>
      <c r="AV421">
        <v>0.63393963007306398</v>
      </c>
      <c r="AW421">
        <v>0.225601566706888</v>
      </c>
      <c r="AX421">
        <v>10389.001866377899</v>
      </c>
      <c r="AY421">
        <v>2</v>
      </c>
      <c r="AZ421">
        <v>10</v>
      </c>
      <c r="BA421">
        <v>2014</v>
      </c>
      <c r="BB421">
        <v>3.3435575698764999</v>
      </c>
      <c r="BC421">
        <v>3.4133678197058699</v>
      </c>
      <c r="BD421">
        <v>6.9810249829371701E-2</v>
      </c>
      <c r="BE421">
        <v>26154</v>
      </c>
      <c r="BF421">
        <v>172088.55776371501</v>
      </c>
      <c r="BG421">
        <v>-2.0452014994208099E-2</v>
      </c>
      <c r="BH421">
        <v>21.882534592456199</v>
      </c>
      <c r="BI421">
        <v>1.0053679982566599</v>
      </c>
      <c r="BK421">
        <f>AS421-BI421*AV421</f>
        <v>0.22219857987782921</v>
      </c>
      <c r="BL421">
        <f>BK421*AO421</f>
        <v>1702.5360187011718</v>
      </c>
      <c r="BM421">
        <f t="shared" si="6"/>
        <v>397.37872676796019</v>
      </c>
      <c r="BN421" s="12">
        <f>YEARFRAC(DATE(YEAR(A421),1,1),A421,3)</f>
        <v>0.75068493150684934</v>
      </c>
    </row>
    <row r="422" spans="1:66" x14ac:dyDescent="0.25">
      <c r="A422" s="1">
        <v>41915</v>
      </c>
      <c r="B422">
        <v>8886</v>
      </c>
      <c r="C422">
        <v>3</v>
      </c>
      <c r="D422" s="2">
        <v>41913</v>
      </c>
      <c r="E422">
        <v>4</v>
      </c>
      <c r="F422">
        <v>3</v>
      </c>
      <c r="G422" s="1">
        <v>41914</v>
      </c>
      <c r="H422" s="1">
        <v>41918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s="1">
        <v>41932</v>
      </c>
      <c r="AF422" s="1">
        <v>41918</v>
      </c>
      <c r="AG422" s="1">
        <v>41913</v>
      </c>
      <c r="AH422" s="1">
        <v>41915</v>
      </c>
      <c r="AI422" s="1">
        <v>41913</v>
      </c>
      <c r="AJ422">
        <v>0</v>
      </c>
      <c r="AK422">
        <v>0</v>
      </c>
      <c r="AL422">
        <v>0</v>
      </c>
      <c r="AM422">
        <v>1</v>
      </c>
      <c r="AN422">
        <v>1</v>
      </c>
      <c r="AO422">
        <v>7662.2272727272702</v>
      </c>
      <c r="AP422">
        <v>22</v>
      </c>
      <c r="AQ422">
        <v>31</v>
      </c>
      <c r="AR422">
        <v>168569</v>
      </c>
      <c r="AS422">
        <v>1.1597150128434</v>
      </c>
      <c r="AT422">
        <v>0.70967741935483797</v>
      </c>
      <c r="AU422">
        <v>19</v>
      </c>
      <c r="AV422">
        <v>0.92647616563471402</v>
      </c>
      <c r="AW422">
        <v>0.23323884720869001</v>
      </c>
      <c r="AX422">
        <v>9591.1803558511801</v>
      </c>
      <c r="AY422">
        <v>3</v>
      </c>
      <c r="AZ422">
        <v>10</v>
      </c>
      <c r="BA422">
        <v>2014</v>
      </c>
      <c r="BB422">
        <v>4.2700337355112197</v>
      </c>
      <c r="BC422">
        <v>4.5730828325492796</v>
      </c>
      <c r="BD422">
        <v>0.30304909703806199</v>
      </c>
      <c r="BE422">
        <v>35040</v>
      </c>
      <c r="BF422">
        <v>180532.531532261</v>
      </c>
      <c r="BG422">
        <v>-6.6268009597614697E-2</v>
      </c>
      <c r="BH422">
        <v>21.882534592456199</v>
      </c>
      <c r="BI422">
        <v>1.0053679982566599</v>
      </c>
      <c r="BK422">
        <f>AS422-BI422*AV422</f>
        <v>0.22826552476672179</v>
      </c>
      <c r="BL422">
        <f>BK422*AO422</f>
        <v>1749.022329290978</v>
      </c>
      <c r="BM422">
        <f t="shared" si="6"/>
        <v>2146.4010560589381</v>
      </c>
      <c r="BN422" s="12">
        <f>YEARFRAC(DATE(YEAR(A422),1,1),A422,3)</f>
        <v>0.75342465753424659</v>
      </c>
    </row>
    <row r="423" spans="1:66" x14ac:dyDescent="0.25">
      <c r="A423" s="1">
        <v>41918</v>
      </c>
      <c r="B423">
        <v>11420</v>
      </c>
      <c r="C423">
        <v>4</v>
      </c>
      <c r="D423" s="2">
        <v>41913</v>
      </c>
      <c r="E423">
        <v>0</v>
      </c>
      <c r="F423">
        <v>4</v>
      </c>
      <c r="G423" s="1">
        <v>41915</v>
      </c>
      <c r="H423" s="1">
        <v>41919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s="1">
        <v>41932</v>
      </c>
      <c r="AF423" s="1">
        <v>41918</v>
      </c>
      <c r="AG423" s="1">
        <v>41913</v>
      </c>
      <c r="AH423" s="1">
        <v>41915</v>
      </c>
      <c r="AI423" s="1">
        <v>41913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7662.2272727272702</v>
      </c>
      <c r="AP423">
        <v>22</v>
      </c>
      <c r="AQ423">
        <v>31</v>
      </c>
      <c r="AR423">
        <v>168569</v>
      </c>
      <c r="AS423">
        <v>1.4904282519324401</v>
      </c>
      <c r="AT423">
        <v>0.70967741935483797</v>
      </c>
      <c r="AU423">
        <v>18</v>
      </c>
      <c r="AV423">
        <v>1.67734763888633</v>
      </c>
      <c r="AW423">
        <v>-0.18691938695389201</v>
      </c>
      <c r="AX423">
        <v>6808.3680062781896</v>
      </c>
      <c r="AY423">
        <v>6</v>
      </c>
      <c r="AZ423">
        <v>10</v>
      </c>
      <c r="BA423">
        <v>2014</v>
      </c>
      <c r="BB423">
        <v>5.9473813743975503</v>
      </c>
      <c r="BC423">
        <v>6.0635110844817204</v>
      </c>
      <c r="BD423">
        <v>0.11612971008417</v>
      </c>
      <c r="BE423">
        <v>46460</v>
      </c>
      <c r="BF423">
        <v>171860.510644239</v>
      </c>
      <c r="BG423">
        <v>-1.9152221949652298E-2</v>
      </c>
      <c r="BH423">
        <v>21.882534592456199</v>
      </c>
      <c r="BI423">
        <v>1.0053679982566599</v>
      </c>
      <c r="BK423">
        <f>AS423-BI423*AV423</f>
        <v>-0.19592338615524429</v>
      </c>
      <c r="BL423">
        <f>BK423*AO423</f>
        <v>-1501.2095127637892</v>
      </c>
      <c r="BM423">
        <f t="shared" si="6"/>
        <v>645.1915432951489</v>
      </c>
      <c r="BN423" s="12">
        <f>YEARFRAC(DATE(YEAR(A423),1,1),A423,3)</f>
        <v>0.76164383561643834</v>
      </c>
    </row>
    <row r="424" spans="1:66" x14ac:dyDescent="0.25">
      <c r="A424" s="1">
        <v>41919</v>
      </c>
      <c r="B424">
        <v>1666</v>
      </c>
      <c r="C424">
        <v>5</v>
      </c>
      <c r="D424" s="2">
        <v>41913</v>
      </c>
      <c r="E424">
        <v>1</v>
      </c>
      <c r="F424">
        <v>0</v>
      </c>
      <c r="G424" s="1">
        <v>41918</v>
      </c>
      <c r="H424" s="1">
        <v>41920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s="1">
        <v>41932</v>
      </c>
      <c r="AF424" s="1">
        <v>41918</v>
      </c>
      <c r="AG424" s="1">
        <v>41913</v>
      </c>
      <c r="AH424" s="1">
        <v>41915</v>
      </c>
      <c r="AI424" s="1">
        <v>41913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7662.2272727272702</v>
      </c>
      <c r="AP424">
        <v>22</v>
      </c>
      <c r="AQ424">
        <v>31</v>
      </c>
      <c r="AR424">
        <v>168569</v>
      </c>
      <c r="AS424">
        <v>0.217430251113787</v>
      </c>
      <c r="AT424">
        <v>0.70967741935483797</v>
      </c>
      <c r="AU424">
        <v>17</v>
      </c>
      <c r="AV424">
        <v>0.28695706497064899</v>
      </c>
      <c r="AW424">
        <v>-6.9526813856862393E-2</v>
      </c>
      <c r="AX424">
        <v>5805.7465850175204</v>
      </c>
      <c r="AY424">
        <v>7</v>
      </c>
      <c r="AZ424">
        <v>10</v>
      </c>
      <c r="BA424">
        <v>2014</v>
      </c>
      <c r="BB424">
        <v>6.2343384393681998</v>
      </c>
      <c r="BC424">
        <v>6.2809413355955099</v>
      </c>
      <c r="BD424">
        <v>4.6602896227307497E-2</v>
      </c>
      <c r="BE424">
        <v>48126</v>
      </c>
      <c r="BF424">
        <v>169829.086164801</v>
      </c>
      <c r="BG424">
        <v>-7.41973117360583E-3</v>
      </c>
      <c r="BH424">
        <v>21.882534592456199</v>
      </c>
      <c r="BI424">
        <v>1.0053679982566599</v>
      </c>
      <c r="BK424">
        <f>AS424-BI424*AV424</f>
        <v>-7.1067198881360649E-2</v>
      </c>
      <c r="BL424">
        <f>BK424*AO424</f>
        <v>-544.5330294650945</v>
      </c>
      <c r="BM424">
        <f t="shared" si="6"/>
        <v>100.6585138300544</v>
      </c>
      <c r="BN424" s="12">
        <f>YEARFRAC(DATE(YEAR(A424),1,1),A424,3)</f>
        <v>0.76438356164383559</v>
      </c>
    </row>
    <row r="425" spans="1:66" x14ac:dyDescent="0.25">
      <c r="A425" s="1">
        <v>41920</v>
      </c>
      <c r="B425">
        <v>7227</v>
      </c>
      <c r="C425">
        <v>6</v>
      </c>
      <c r="D425" s="2">
        <v>41913</v>
      </c>
      <c r="E425">
        <v>2</v>
      </c>
      <c r="F425">
        <v>1</v>
      </c>
      <c r="G425" s="1">
        <v>41919</v>
      </c>
      <c r="H425" s="1">
        <v>41921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 s="1">
        <v>41932</v>
      </c>
      <c r="AF425" s="1">
        <v>41918</v>
      </c>
      <c r="AG425" s="1">
        <v>41913</v>
      </c>
      <c r="AH425" s="1">
        <v>41915</v>
      </c>
      <c r="AI425" s="1">
        <v>41913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7662.2272727272702</v>
      </c>
      <c r="AP425">
        <v>22</v>
      </c>
      <c r="AQ425">
        <v>31</v>
      </c>
      <c r="AR425">
        <v>168569</v>
      </c>
      <c r="AS425">
        <v>0.94319833421328902</v>
      </c>
      <c r="AT425">
        <v>0.70967741935483797</v>
      </c>
      <c r="AU425">
        <v>16</v>
      </c>
      <c r="AV425">
        <v>0.93619787070889404</v>
      </c>
      <c r="AW425">
        <v>7.0004635043950103E-3</v>
      </c>
      <c r="AX425">
        <v>7719.5219366688698</v>
      </c>
      <c r="AY425">
        <v>8</v>
      </c>
      <c r="AZ425">
        <v>10</v>
      </c>
      <c r="BA425">
        <v>2014</v>
      </c>
      <c r="BB425">
        <v>7.1705363100770896</v>
      </c>
      <c r="BC425">
        <v>7.2241396698087996</v>
      </c>
      <c r="BD425">
        <v>5.3603359731702001E-2</v>
      </c>
      <c r="BE425">
        <v>55353</v>
      </c>
      <c r="BF425">
        <v>169829.137924957</v>
      </c>
      <c r="BG425">
        <v>-7.4200336900630496E-3</v>
      </c>
      <c r="BH425">
        <v>21.882534592456199</v>
      </c>
      <c r="BI425">
        <v>1.0053679982566599</v>
      </c>
      <c r="BK425">
        <f>AS425-BI425*AV425</f>
        <v>1.9749549665408761E-3</v>
      </c>
      <c r="BL425">
        <f>BK425*AO425</f>
        <v>15.132553807037674</v>
      </c>
      <c r="BM425">
        <f t="shared" si="6"/>
        <v>115.79106763709208</v>
      </c>
      <c r="BN425" s="12">
        <f>YEARFRAC(DATE(YEAR(A425),1,1),A425,3)</f>
        <v>0.76712328767123283</v>
      </c>
    </row>
    <row r="426" spans="1:66" x14ac:dyDescent="0.25">
      <c r="A426" s="1">
        <v>41921</v>
      </c>
      <c r="B426">
        <v>1885</v>
      </c>
      <c r="C426">
        <v>7</v>
      </c>
      <c r="D426" s="2">
        <v>41913</v>
      </c>
      <c r="E426">
        <v>3</v>
      </c>
      <c r="F426">
        <v>2</v>
      </c>
      <c r="G426" s="1">
        <v>41920</v>
      </c>
      <c r="H426" s="1">
        <v>41922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s="1">
        <v>41932</v>
      </c>
      <c r="AF426" s="1">
        <v>41918</v>
      </c>
      <c r="AG426" s="1">
        <v>41913</v>
      </c>
      <c r="AH426" s="1">
        <v>41915</v>
      </c>
      <c r="AI426" s="1">
        <v>41913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7662.2272727272702</v>
      </c>
      <c r="AP426">
        <v>22</v>
      </c>
      <c r="AQ426">
        <v>31</v>
      </c>
      <c r="AR426">
        <v>168569</v>
      </c>
      <c r="AS426">
        <v>0.24601201881722001</v>
      </c>
      <c r="AT426">
        <v>0.70967741935483797</v>
      </c>
      <c r="AU426">
        <v>15</v>
      </c>
      <c r="AV426">
        <v>0.33251524149968897</v>
      </c>
      <c r="AW426">
        <v>-8.6503222682469502E-2</v>
      </c>
      <c r="AX426">
        <v>5668.9130744755903</v>
      </c>
      <c r="AY426">
        <v>9</v>
      </c>
      <c r="AZ426">
        <v>10</v>
      </c>
      <c r="BA426">
        <v>2014</v>
      </c>
      <c r="BB426">
        <v>7.5030515515767799</v>
      </c>
      <c r="BC426">
        <v>7.4701516886260197</v>
      </c>
      <c r="BD426">
        <v>-3.28998629507673E-2</v>
      </c>
      <c r="BE426">
        <v>57238</v>
      </c>
      <c r="BF426">
        <v>167829.847808438</v>
      </c>
      <c r="BG426">
        <v>4.4041760224036103E-3</v>
      </c>
      <c r="BH426">
        <v>21.882534592456199</v>
      </c>
      <c r="BI426">
        <v>1.0053679982566599</v>
      </c>
      <c r="BK426">
        <f>AS426-BI426*AV426</f>
        <v>-8.8288163919152118E-2</v>
      </c>
      <c r="BL426">
        <f>BK426*AO426</f>
        <v>-676.4839774403431</v>
      </c>
      <c r="BM426">
        <f t="shared" si="6"/>
        <v>-560.69290980325104</v>
      </c>
      <c r="BN426" s="12">
        <f>YEARFRAC(DATE(YEAR(A426),1,1),A426,3)</f>
        <v>0.76986301369863008</v>
      </c>
    </row>
    <row r="427" spans="1:66" x14ac:dyDescent="0.25">
      <c r="A427" s="1">
        <v>41922</v>
      </c>
      <c r="B427">
        <v>6998</v>
      </c>
      <c r="C427">
        <v>8</v>
      </c>
      <c r="D427" s="2">
        <v>41913</v>
      </c>
      <c r="E427">
        <v>4</v>
      </c>
      <c r="F427">
        <v>3</v>
      </c>
      <c r="G427" s="1">
        <v>41921</v>
      </c>
      <c r="H427" s="1">
        <v>41926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s="1">
        <v>41932</v>
      </c>
      <c r="AF427" s="1">
        <v>41918</v>
      </c>
      <c r="AG427" s="1">
        <v>41913</v>
      </c>
      <c r="AH427" s="1">
        <v>41915</v>
      </c>
      <c r="AI427" s="1">
        <v>41913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7662.2272727272702</v>
      </c>
      <c r="AP427">
        <v>22</v>
      </c>
      <c r="AQ427">
        <v>31</v>
      </c>
      <c r="AR427">
        <v>168569</v>
      </c>
      <c r="AS427">
        <v>0.91331146296175403</v>
      </c>
      <c r="AT427">
        <v>0.70967741935483797</v>
      </c>
      <c r="AU427">
        <v>14</v>
      </c>
      <c r="AV427">
        <v>0.849564231344486</v>
      </c>
      <c r="AW427">
        <v>6.3747231617267794E-2</v>
      </c>
      <c r="AX427">
        <v>8237.1641152138</v>
      </c>
      <c r="AY427">
        <v>10</v>
      </c>
      <c r="AZ427">
        <v>10</v>
      </c>
      <c r="BA427">
        <v>2014</v>
      </c>
      <c r="BB427">
        <v>8.3526157829212693</v>
      </c>
      <c r="BC427">
        <v>8.3834631515877707</v>
      </c>
      <c r="BD427">
        <v>3.0847368666499599E-2</v>
      </c>
      <c r="BE427">
        <v>64236</v>
      </c>
      <c r="BF427">
        <v>169191.54869898001</v>
      </c>
      <c r="BG427">
        <v>-3.6795496215258302E-3</v>
      </c>
      <c r="BH427">
        <v>21.882534592456199</v>
      </c>
      <c r="BI427">
        <v>1.0053679982566599</v>
      </c>
      <c r="BK427">
        <f>AS427-BI427*AV427</f>
        <v>5.9186772304490209E-2</v>
      </c>
      <c r="BL427">
        <f>BK427*AO427</f>
        <v>453.50250093616393</v>
      </c>
      <c r="BM427">
        <f t="shared" si="6"/>
        <v>-107.19040886708711</v>
      </c>
      <c r="BN427" s="12">
        <f>YEARFRAC(DATE(YEAR(A427),1,1),A427,3)</f>
        <v>0.77260273972602744</v>
      </c>
    </row>
    <row r="428" spans="1:66" x14ac:dyDescent="0.25">
      <c r="A428" s="1">
        <v>41926</v>
      </c>
      <c r="B428">
        <v>14154</v>
      </c>
      <c r="C428">
        <v>9</v>
      </c>
      <c r="D428" s="2">
        <v>41913</v>
      </c>
      <c r="E428">
        <v>1</v>
      </c>
      <c r="F428">
        <v>4</v>
      </c>
      <c r="G428" s="1">
        <v>41922</v>
      </c>
      <c r="H428" s="1">
        <v>41927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s="1">
        <v>41932</v>
      </c>
      <c r="AF428" s="1">
        <v>41918</v>
      </c>
      <c r="AG428" s="1">
        <v>41913</v>
      </c>
      <c r="AH428" s="1">
        <v>41915</v>
      </c>
      <c r="AI428" s="1">
        <v>41913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7662.2272727272702</v>
      </c>
      <c r="AP428">
        <v>22</v>
      </c>
      <c r="AQ428">
        <v>31</v>
      </c>
      <c r="AR428">
        <v>168569</v>
      </c>
      <c r="AS428">
        <v>1.8472435619835199</v>
      </c>
      <c r="AT428">
        <v>0.70967741935483797</v>
      </c>
      <c r="AU428">
        <v>13</v>
      </c>
      <c r="AV428">
        <v>1.67734763888633</v>
      </c>
      <c r="AW428">
        <v>0.16989592309718399</v>
      </c>
      <c r="AX428">
        <v>8438.3223083066096</v>
      </c>
      <c r="AY428">
        <v>14</v>
      </c>
      <c r="AZ428">
        <v>10</v>
      </c>
      <c r="BA428">
        <v>2014</v>
      </c>
      <c r="BB428">
        <v>10.029963421807601</v>
      </c>
      <c r="BC428">
        <v>10.2307067135712</v>
      </c>
      <c r="BD428">
        <v>0.200743291763684</v>
      </c>
      <c r="BE428">
        <v>78390</v>
      </c>
      <c r="BF428">
        <v>171942.80053408101</v>
      </c>
      <c r="BG428">
        <v>-1.9621644660910299E-2</v>
      </c>
      <c r="BH428">
        <v>21.882534592456199</v>
      </c>
      <c r="BI428">
        <v>1.0053679982566599</v>
      </c>
      <c r="BK428">
        <f>AS428-BI428*AV428</f>
        <v>0.16089192389583551</v>
      </c>
      <c r="BL428">
        <f>BK428*AO428</f>
        <v>1232.7904872362312</v>
      </c>
      <c r="BM428">
        <f t="shared" si="6"/>
        <v>1125.6000783691441</v>
      </c>
      <c r="BN428" s="12">
        <f>YEARFRAC(DATE(YEAR(A428),1,1),A428,3)</f>
        <v>0.78356164383561644</v>
      </c>
    </row>
    <row r="429" spans="1:66" x14ac:dyDescent="0.25">
      <c r="A429" s="1">
        <v>41927</v>
      </c>
      <c r="B429">
        <v>6681</v>
      </c>
      <c r="C429">
        <v>10</v>
      </c>
      <c r="D429" s="2">
        <v>41913</v>
      </c>
      <c r="E429">
        <v>2</v>
      </c>
      <c r="F429">
        <v>1</v>
      </c>
      <c r="G429" s="1">
        <v>41926</v>
      </c>
      <c r="H429" s="1">
        <v>41928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s="1">
        <v>41932</v>
      </c>
      <c r="AF429" s="1">
        <v>41918</v>
      </c>
      <c r="AG429" s="1">
        <v>41913</v>
      </c>
      <c r="AH429" s="1">
        <v>41915</v>
      </c>
      <c r="AI429" s="1">
        <v>41913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7662.2272727272702</v>
      </c>
      <c r="AP429">
        <v>22</v>
      </c>
      <c r="AQ429">
        <v>31</v>
      </c>
      <c r="AR429">
        <v>168569</v>
      </c>
      <c r="AS429">
        <v>0.87193968048692205</v>
      </c>
      <c r="AT429">
        <v>0.70967741935483797</v>
      </c>
      <c r="AU429">
        <v>12</v>
      </c>
      <c r="AV429">
        <v>0.74835194180934195</v>
      </c>
      <c r="AW429">
        <v>0.123587738677579</v>
      </c>
      <c r="AX429">
        <v>8927.6176445094497</v>
      </c>
      <c r="AY429">
        <v>15</v>
      </c>
      <c r="AZ429">
        <v>10</v>
      </c>
      <c r="BA429">
        <v>2014</v>
      </c>
      <c r="BB429">
        <v>10.778315363616899</v>
      </c>
      <c r="BC429">
        <v>11.102646394058199</v>
      </c>
      <c r="BD429">
        <v>0.32433103044126399</v>
      </c>
      <c r="BE429">
        <v>85071</v>
      </c>
      <c r="BF429">
        <v>173641.42139666801</v>
      </c>
      <c r="BG429">
        <v>-2.9212047193976801E-2</v>
      </c>
      <c r="BH429">
        <v>21.882534592456199</v>
      </c>
      <c r="BI429">
        <v>1.0053679982566599</v>
      </c>
      <c r="BK429">
        <f>AS429-BI429*AV429</f>
        <v>0.11957058675857946</v>
      </c>
      <c r="BL429">
        <f>BK429*AO429</f>
        <v>916.17701087758974</v>
      </c>
      <c r="BM429">
        <f t="shared" si="6"/>
        <v>2041.7770892467338</v>
      </c>
      <c r="BN429" s="12">
        <f>YEARFRAC(DATE(YEAR(A429),1,1),A429,3)</f>
        <v>0.78630136986301369</v>
      </c>
    </row>
    <row r="430" spans="1:66" x14ac:dyDescent="0.25">
      <c r="A430" s="1">
        <v>41928</v>
      </c>
      <c r="B430">
        <v>13836</v>
      </c>
      <c r="C430">
        <v>11</v>
      </c>
      <c r="D430" s="2">
        <v>41913</v>
      </c>
      <c r="E430">
        <v>3</v>
      </c>
      <c r="F430">
        <v>2</v>
      </c>
      <c r="G430" s="1">
        <v>41927</v>
      </c>
      <c r="H430" s="1">
        <v>41929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s="1">
        <v>41932</v>
      </c>
      <c r="AF430" s="1">
        <v>41918</v>
      </c>
      <c r="AG430" s="1">
        <v>41913</v>
      </c>
      <c r="AH430" s="1">
        <v>41915</v>
      </c>
      <c r="AI430" s="1">
        <v>41913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7662.2272727272702</v>
      </c>
      <c r="AP430">
        <v>22</v>
      </c>
      <c r="AQ430">
        <v>31</v>
      </c>
      <c r="AR430">
        <v>168569</v>
      </c>
      <c r="AS430">
        <v>1.8057412691538699</v>
      </c>
      <c r="AT430">
        <v>0.70967741935483797</v>
      </c>
      <c r="AU430">
        <v>11</v>
      </c>
      <c r="AV430">
        <v>1.76703407575566</v>
      </c>
      <c r="AW430">
        <v>3.87071933982127E-2</v>
      </c>
      <c r="AX430">
        <v>7830.0697138979003</v>
      </c>
      <c r="AY430">
        <v>16</v>
      </c>
      <c r="AZ430">
        <v>10</v>
      </c>
      <c r="BA430">
        <v>2014</v>
      </c>
      <c r="BB430">
        <v>12.5453494393726</v>
      </c>
      <c r="BC430">
        <v>12.908387663212</v>
      </c>
      <c r="BD430">
        <v>0.36303822383947798</v>
      </c>
      <c r="BE430">
        <v>98907</v>
      </c>
      <c r="BF430">
        <v>173447.06183878201</v>
      </c>
      <c r="BG430">
        <v>-2.8124211428365201E-2</v>
      </c>
      <c r="BH430">
        <v>21.882534592456199</v>
      </c>
      <c r="BI430">
        <v>1.0053679982566599</v>
      </c>
      <c r="BK430">
        <f>AS430-BI430*AV430</f>
        <v>2.9221757560094819E-2</v>
      </c>
      <c r="BL430">
        <f>BK430*AO430</f>
        <v>223.90374773398281</v>
      </c>
      <c r="BM430">
        <f t="shared" si="6"/>
        <v>2265.6808369807168</v>
      </c>
      <c r="BN430" s="12">
        <f>YEARFRAC(DATE(YEAR(A430),1,1),A430,3)</f>
        <v>0.78904109589041094</v>
      </c>
    </row>
    <row r="431" spans="1:66" x14ac:dyDescent="0.25">
      <c r="A431" s="1">
        <v>41929</v>
      </c>
      <c r="B431">
        <v>5300</v>
      </c>
      <c r="C431">
        <v>12</v>
      </c>
      <c r="D431" s="2">
        <v>41913</v>
      </c>
      <c r="E431">
        <v>4</v>
      </c>
      <c r="F431">
        <v>3</v>
      </c>
      <c r="G431" s="1">
        <v>41928</v>
      </c>
      <c r="H431" s="1">
        <v>41932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 s="1">
        <v>41932</v>
      </c>
      <c r="AF431" s="1">
        <v>41918</v>
      </c>
      <c r="AG431" s="1">
        <v>41913</v>
      </c>
      <c r="AH431" s="1">
        <v>41915</v>
      </c>
      <c r="AI431" s="1">
        <v>41913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7662.2272727272702</v>
      </c>
      <c r="AP431">
        <v>22</v>
      </c>
      <c r="AQ431">
        <v>31</v>
      </c>
      <c r="AR431">
        <v>168569</v>
      </c>
      <c r="AS431">
        <v>0.691704880494041</v>
      </c>
      <c r="AT431">
        <v>0.70967741935483797</v>
      </c>
      <c r="AU431">
        <v>10</v>
      </c>
      <c r="AV431">
        <v>0.96105113722415103</v>
      </c>
      <c r="AW431">
        <v>-0.26934625673010998</v>
      </c>
      <c r="AX431">
        <v>5514.7949934362796</v>
      </c>
      <c r="AY431">
        <v>17</v>
      </c>
      <c r="AZ431">
        <v>10</v>
      </c>
      <c r="BA431">
        <v>2014</v>
      </c>
      <c r="BB431">
        <v>13.5064005765967</v>
      </c>
      <c r="BC431">
        <v>13.600092543706101</v>
      </c>
      <c r="BD431">
        <v>9.3691967109368293E-2</v>
      </c>
      <c r="BE431">
        <v>104207</v>
      </c>
      <c r="BF431">
        <v>169738.33901923601</v>
      </c>
      <c r="BG431">
        <v>-6.8890683506949097E-3</v>
      </c>
      <c r="BH431">
        <v>21.882534592456199</v>
      </c>
      <c r="BI431">
        <v>1.0053679982566599</v>
      </c>
      <c r="BK431">
        <f>AS431-BI431*AV431</f>
        <v>-0.27450517755929027</v>
      </c>
      <c r="BL431">
        <f>BK431*AO431</f>
        <v>-2103.3210579996357</v>
      </c>
      <c r="BM431">
        <f t="shared" si="6"/>
        <v>162.35977898108104</v>
      </c>
      <c r="BN431" s="12">
        <f>YEARFRAC(DATE(YEAR(A431),1,1),A431,3)</f>
        <v>0.79178082191780819</v>
      </c>
    </row>
    <row r="432" spans="1:66" x14ac:dyDescent="0.25">
      <c r="A432" s="1">
        <v>41932</v>
      </c>
      <c r="B432">
        <v>11484</v>
      </c>
      <c r="C432">
        <v>13</v>
      </c>
      <c r="D432" s="2">
        <v>41913</v>
      </c>
      <c r="E432">
        <v>0</v>
      </c>
      <c r="F432">
        <v>4</v>
      </c>
      <c r="G432" s="1">
        <v>41929</v>
      </c>
      <c r="H432" s="1">
        <v>41933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s="1">
        <v>41932</v>
      </c>
      <c r="AF432" s="1">
        <v>41918</v>
      </c>
      <c r="AG432" s="1">
        <v>41913</v>
      </c>
      <c r="AH432" s="1">
        <v>41915</v>
      </c>
      <c r="AI432" s="1">
        <v>41913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7662.2272727272702</v>
      </c>
      <c r="AP432">
        <v>22</v>
      </c>
      <c r="AQ432">
        <v>31</v>
      </c>
      <c r="AR432">
        <v>168569</v>
      </c>
      <c r="AS432">
        <v>1.49878091464029</v>
      </c>
      <c r="AT432">
        <v>0.70967741935483797</v>
      </c>
      <c r="AU432">
        <v>9</v>
      </c>
      <c r="AV432">
        <v>1.67734763888633</v>
      </c>
      <c r="AW432">
        <v>-0.17856672424604</v>
      </c>
      <c r="AX432">
        <v>6846.5234837214302</v>
      </c>
      <c r="AY432">
        <v>20</v>
      </c>
      <c r="AZ432">
        <v>10</v>
      </c>
      <c r="BA432">
        <v>2014</v>
      </c>
      <c r="BB432">
        <v>15.183748215483099</v>
      </c>
      <c r="BC432">
        <v>15.0988734583464</v>
      </c>
      <c r="BD432">
        <v>-8.4874757136672502E-2</v>
      </c>
      <c r="BE432">
        <v>115691</v>
      </c>
      <c r="BF432">
        <v>167626.72588344201</v>
      </c>
      <c r="BG432">
        <v>5.6212642201962596E-3</v>
      </c>
      <c r="BH432">
        <v>21.882534592456199</v>
      </c>
      <c r="BI432">
        <v>1.0053679982566599</v>
      </c>
      <c r="BK432">
        <f>AS432-BI432*AV432</f>
        <v>-0.18757072344739445</v>
      </c>
      <c r="BL432">
        <f>BK432*AO432</f>
        <v>-1437.2095127638102</v>
      </c>
      <c r="BM432">
        <f t="shared" si="6"/>
        <v>-1274.8497337827291</v>
      </c>
      <c r="BN432" s="12">
        <f>YEARFRAC(DATE(YEAR(A432),1,1),A432,3)</f>
        <v>0.8</v>
      </c>
    </row>
    <row r="433" spans="1:66" x14ac:dyDescent="0.25">
      <c r="A433" s="1">
        <v>41933</v>
      </c>
      <c r="B433">
        <v>2688</v>
      </c>
      <c r="C433">
        <v>14</v>
      </c>
      <c r="D433" s="2">
        <v>41913</v>
      </c>
      <c r="E433">
        <v>1</v>
      </c>
      <c r="F433">
        <v>0</v>
      </c>
      <c r="G433" s="1">
        <v>41932</v>
      </c>
      <c r="H433" s="1">
        <v>41934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 s="1">
        <v>41932</v>
      </c>
      <c r="AF433" s="1">
        <v>41918</v>
      </c>
      <c r="AG433" s="1">
        <v>41913</v>
      </c>
      <c r="AH433" s="1">
        <v>41915</v>
      </c>
      <c r="AI433" s="1">
        <v>41913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7662.2272727272702</v>
      </c>
      <c r="AP433">
        <v>22</v>
      </c>
      <c r="AQ433">
        <v>31</v>
      </c>
      <c r="AR433">
        <v>168569</v>
      </c>
      <c r="AS433">
        <v>0.35081183372980701</v>
      </c>
      <c r="AT433">
        <v>0.70967741935483797</v>
      </c>
      <c r="AU433">
        <v>8</v>
      </c>
      <c r="AV433">
        <v>0.28695706497064899</v>
      </c>
      <c r="AW433">
        <v>6.3854768759158201E-2</v>
      </c>
      <c r="AX433">
        <v>9367.2549943139802</v>
      </c>
      <c r="AY433">
        <v>21</v>
      </c>
      <c r="AZ433">
        <v>10</v>
      </c>
      <c r="BA433">
        <v>2014</v>
      </c>
      <c r="BB433">
        <v>15.4707052804537</v>
      </c>
      <c r="BC433">
        <v>15.4496852920762</v>
      </c>
      <c r="BD433">
        <v>-2.1019988377513898E-2</v>
      </c>
      <c r="BE433">
        <v>118379</v>
      </c>
      <c r="BF433">
        <v>168339.96594133301</v>
      </c>
      <c r="BG433">
        <v>1.36054476062974E-3</v>
      </c>
      <c r="BH433">
        <v>21.882534592456199</v>
      </c>
      <c r="BI433">
        <v>1.0053679982566599</v>
      </c>
      <c r="BK433">
        <f>AS433-BI433*AV433</f>
        <v>6.2314383734659362E-2</v>
      </c>
      <c r="BL433">
        <f>BK433*AO433</f>
        <v>477.46697053489959</v>
      </c>
      <c r="BM433">
        <f t="shared" si="6"/>
        <v>-797.38276324782953</v>
      </c>
      <c r="BN433" s="12">
        <f>YEARFRAC(DATE(YEAR(A433),1,1),A433,3)</f>
        <v>0.80273972602739729</v>
      </c>
    </row>
    <row r="434" spans="1:66" x14ac:dyDescent="0.25">
      <c r="A434" s="1">
        <v>41934</v>
      </c>
      <c r="B434">
        <v>8858</v>
      </c>
      <c r="C434">
        <v>15</v>
      </c>
      <c r="D434" s="2">
        <v>41913</v>
      </c>
      <c r="E434">
        <v>2</v>
      </c>
      <c r="F434">
        <v>1</v>
      </c>
      <c r="G434" s="1">
        <v>41933</v>
      </c>
      <c r="H434" s="1">
        <v>41935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s="1">
        <v>41932</v>
      </c>
      <c r="AF434" s="1">
        <v>41918</v>
      </c>
      <c r="AG434" s="1">
        <v>41913</v>
      </c>
      <c r="AH434" s="1">
        <v>41915</v>
      </c>
      <c r="AI434" s="1">
        <v>41913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7662.2272727272702</v>
      </c>
      <c r="AP434">
        <v>22</v>
      </c>
      <c r="AQ434">
        <v>31</v>
      </c>
      <c r="AR434">
        <v>168569</v>
      </c>
      <c r="AS434">
        <v>1.1560607229087101</v>
      </c>
      <c r="AT434">
        <v>0.70967741935483797</v>
      </c>
      <c r="AU434">
        <v>7</v>
      </c>
      <c r="AV434">
        <v>0.93619787070889404</v>
      </c>
      <c r="AW434">
        <v>0.21986285219982499</v>
      </c>
      <c r="AX434">
        <v>9461.6750124550799</v>
      </c>
      <c r="AY434">
        <v>22</v>
      </c>
      <c r="AZ434">
        <v>10</v>
      </c>
      <c r="BA434">
        <v>2014</v>
      </c>
      <c r="BB434">
        <v>16.406903151162599</v>
      </c>
      <c r="BC434">
        <v>16.605746014984899</v>
      </c>
      <c r="BD434">
        <v>0.198842863822314</v>
      </c>
      <c r="BE434">
        <v>127237</v>
      </c>
      <c r="BF434">
        <v>170611.96584205001</v>
      </c>
      <c r="BG434">
        <v>-1.19743409084348E-2</v>
      </c>
      <c r="BH434">
        <v>21.882534592456199</v>
      </c>
      <c r="BI434">
        <v>1.0053679982566599</v>
      </c>
      <c r="BK434">
        <f>AS434-BI434*AV434</f>
        <v>0.21483734366196194</v>
      </c>
      <c r="BL434">
        <f>BK434*AO434</f>
        <v>1646.1325538069659</v>
      </c>
      <c r="BM434">
        <f t="shared" si="6"/>
        <v>848.74979055913639</v>
      </c>
      <c r="BN434" s="12">
        <f>YEARFRAC(DATE(YEAR(A434),1,1),A434,3)</f>
        <v>0.80547945205479454</v>
      </c>
    </row>
    <row r="435" spans="1:66" x14ac:dyDescent="0.25">
      <c r="A435" s="1">
        <v>41935</v>
      </c>
      <c r="B435">
        <v>2377</v>
      </c>
      <c r="C435">
        <v>16</v>
      </c>
      <c r="D435" s="2">
        <v>41913</v>
      </c>
      <c r="E435">
        <v>3</v>
      </c>
      <c r="F435">
        <v>2</v>
      </c>
      <c r="G435" s="1">
        <v>41934</v>
      </c>
      <c r="H435" s="1">
        <v>41936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 s="1">
        <v>41932</v>
      </c>
      <c r="AF435" s="1">
        <v>41918</v>
      </c>
      <c r="AG435" s="1">
        <v>41913</v>
      </c>
      <c r="AH435" s="1">
        <v>41915</v>
      </c>
      <c r="AI435" s="1">
        <v>41913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7662.2272727272702</v>
      </c>
      <c r="AP435">
        <v>22</v>
      </c>
      <c r="AQ435">
        <v>31</v>
      </c>
      <c r="AR435">
        <v>168569</v>
      </c>
      <c r="AS435">
        <v>0.31022311338383601</v>
      </c>
      <c r="AT435">
        <v>0.70967741935483797</v>
      </c>
      <c r="AU435">
        <v>6</v>
      </c>
      <c r="AV435">
        <v>0.33251524149968897</v>
      </c>
      <c r="AW435">
        <v>-2.2292128115852801E-2</v>
      </c>
      <c r="AX435">
        <v>7148.5444976278404</v>
      </c>
      <c r="AY435">
        <v>23</v>
      </c>
      <c r="AZ435">
        <v>10</v>
      </c>
      <c r="BA435">
        <v>2014</v>
      </c>
      <c r="BB435">
        <v>16.739418392662301</v>
      </c>
      <c r="BC435">
        <v>16.915969128368701</v>
      </c>
      <c r="BD435">
        <v>0.17655073570645599</v>
      </c>
      <c r="BE435">
        <v>129614</v>
      </c>
      <c r="BF435">
        <v>170346.898148501</v>
      </c>
      <c r="BG435">
        <v>-1.04369270460759E-2</v>
      </c>
      <c r="BH435">
        <v>21.882534592456199</v>
      </c>
      <c r="BI435">
        <v>1.0053679982566599</v>
      </c>
      <c r="BK435">
        <f>AS435-BI435*AV435</f>
        <v>-2.4077069352536118E-2</v>
      </c>
      <c r="BL435">
        <f>BK435*AO435</f>
        <v>-184.48397744034816</v>
      </c>
      <c r="BM435">
        <f t="shared" si="6"/>
        <v>664.26581311878817</v>
      </c>
      <c r="BN435" s="12">
        <f>YEARFRAC(DATE(YEAR(A435),1,1),A435,3)</f>
        <v>0.80821917808219179</v>
      </c>
    </row>
    <row r="436" spans="1:66" x14ac:dyDescent="0.25">
      <c r="A436" s="1">
        <v>41936</v>
      </c>
      <c r="B436">
        <v>6835</v>
      </c>
      <c r="C436">
        <v>17</v>
      </c>
      <c r="D436" s="2">
        <v>41913</v>
      </c>
      <c r="E436">
        <v>4</v>
      </c>
      <c r="F436">
        <v>3</v>
      </c>
      <c r="G436" s="1">
        <v>41935</v>
      </c>
      <c r="H436" s="1">
        <v>41939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s="1">
        <v>41932</v>
      </c>
      <c r="AF436" s="1">
        <v>41918</v>
      </c>
      <c r="AG436" s="1">
        <v>41913</v>
      </c>
      <c r="AH436" s="1">
        <v>41915</v>
      </c>
      <c r="AI436" s="1">
        <v>41913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7662.2272727272702</v>
      </c>
      <c r="AP436">
        <v>22</v>
      </c>
      <c r="AQ436">
        <v>31</v>
      </c>
      <c r="AR436">
        <v>168569</v>
      </c>
      <c r="AS436">
        <v>0.89203827512769196</v>
      </c>
      <c r="AT436">
        <v>0.70967741935483797</v>
      </c>
      <c r="AU436">
        <v>5</v>
      </c>
      <c r="AV436">
        <v>0.849564231344486</v>
      </c>
      <c r="AW436">
        <v>4.2474043783205802E-2</v>
      </c>
      <c r="AX436">
        <v>8045.3010470829204</v>
      </c>
      <c r="AY436">
        <v>24</v>
      </c>
      <c r="AZ436">
        <v>10</v>
      </c>
      <c r="BA436">
        <v>2014</v>
      </c>
      <c r="BB436">
        <v>17.5889826240068</v>
      </c>
      <c r="BC436">
        <v>17.808007403496401</v>
      </c>
      <c r="BD436">
        <v>0.21902477948966401</v>
      </c>
      <c r="BE436">
        <v>136449</v>
      </c>
      <c r="BF436">
        <v>170668.08604966101</v>
      </c>
      <c r="BG436">
        <v>-1.22992300332636E-2</v>
      </c>
      <c r="BH436">
        <v>21.882534592456199</v>
      </c>
      <c r="BI436">
        <v>1.0053679982566599</v>
      </c>
      <c r="BK436">
        <f>AS436-BI436*AV436</f>
        <v>3.7913584470428141E-2</v>
      </c>
      <c r="BL436">
        <f>BK436*AO436</f>
        <v>290.50250093616359</v>
      </c>
      <c r="BM436">
        <f t="shared" si="6"/>
        <v>954.76831405495182</v>
      </c>
      <c r="BN436" s="12">
        <f>YEARFRAC(DATE(YEAR(A436),1,1),A436,3)</f>
        <v>0.81095890410958904</v>
      </c>
    </row>
    <row r="437" spans="1:66" x14ac:dyDescent="0.25">
      <c r="A437" s="1">
        <v>41939</v>
      </c>
      <c r="B437">
        <v>13329</v>
      </c>
      <c r="C437">
        <v>18</v>
      </c>
      <c r="D437" s="2">
        <v>41913</v>
      </c>
      <c r="E437">
        <v>0</v>
      </c>
      <c r="F437">
        <v>4</v>
      </c>
      <c r="G437" s="1">
        <v>41936</v>
      </c>
      <c r="H437" s="1">
        <v>41940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s="1">
        <v>41932</v>
      </c>
      <c r="AF437" s="1">
        <v>41918</v>
      </c>
      <c r="AG437" s="1">
        <v>41913</v>
      </c>
      <c r="AH437" s="1">
        <v>41915</v>
      </c>
      <c r="AI437" s="1">
        <v>41913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7662.2272727272702</v>
      </c>
      <c r="AP437">
        <v>22</v>
      </c>
      <c r="AQ437">
        <v>31</v>
      </c>
      <c r="AR437">
        <v>168569</v>
      </c>
      <c r="AS437">
        <v>1.7395725192650999</v>
      </c>
      <c r="AT437">
        <v>0.70967741935483797</v>
      </c>
      <c r="AU437">
        <v>4</v>
      </c>
      <c r="AV437">
        <v>1.67734763888633</v>
      </c>
      <c r="AW437">
        <v>6.2224880378771899E-2</v>
      </c>
      <c r="AX437">
        <v>7946.4743568898402</v>
      </c>
      <c r="AY437">
        <v>27</v>
      </c>
      <c r="AZ437">
        <v>10</v>
      </c>
      <c r="BA437">
        <v>2014</v>
      </c>
      <c r="BB437">
        <v>19.266330262893099</v>
      </c>
      <c r="BC437">
        <v>19.547579922761599</v>
      </c>
      <c r="BD437">
        <v>0.28124965986843597</v>
      </c>
      <c r="BE437">
        <v>149778</v>
      </c>
      <c r="BF437">
        <v>171029.768255679</v>
      </c>
      <c r="BG437">
        <v>-1.4387952932267601E-2</v>
      </c>
      <c r="BH437">
        <v>21.882534592456199</v>
      </c>
      <c r="BI437">
        <v>1.0053679982566599</v>
      </c>
      <c r="BK437">
        <f>AS437-BI437*AV437</f>
        <v>5.3220881177415524E-2</v>
      </c>
      <c r="BL437">
        <f>BK437*AO437</f>
        <v>407.79048723617069</v>
      </c>
      <c r="BM437">
        <f t="shared" si="6"/>
        <v>1362.5588012911226</v>
      </c>
      <c r="BN437" s="12">
        <f>YEARFRAC(DATE(YEAR(A437),1,1),A437,3)</f>
        <v>0.81917808219178079</v>
      </c>
    </row>
    <row r="438" spans="1:66" x14ac:dyDescent="0.25">
      <c r="A438" s="1">
        <v>41940</v>
      </c>
      <c r="B438">
        <v>1693</v>
      </c>
      <c r="C438">
        <v>19</v>
      </c>
      <c r="D438" s="2">
        <v>41913</v>
      </c>
      <c r="E438">
        <v>1</v>
      </c>
      <c r="F438">
        <v>0</v>
      </c>
      <c r="G438" s="1">
        <v>41939</v>
      </c>
      <c r="H438" s="1">
        <v>41941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s="1">
        <v>41932</v>
      </c>
      <c r="AF438" s="1">
        <v>41918</v>
      </c>
      <c r="AG438" s="1">
        <v>41913</v>
      </c>
      <c r="AH438" s="1">
        <v>41915</v>
      </c>
      <c r="AI438" s="1">
        <v>41913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7662.2272727272702</v>
      </c>
      <c r="AP438">
        <v>22</v>
      </c>
      <c r="AQ438">
        <v>31</v>
      </c>
      <c r="AR438">
        <v>168569</v>
      </c>
      <c r="AS438">
        <v>0.22095403069366201</v>
      </c>
      <c r="AT438">
        <v>0.70967741935483797</v>
      </c>
      <c r="AU438">
        <v>3</v>
      </c>
      <c r="AV438">
        <v>0.28695706497064899</v>
      </c>
      <c r="AW438">
        <v>-6.6003034276987005E-2</v>
      </c>
      <c r="AX438">
        <v>5899.8373159871899</v>
      </c>
      <c r="AY438">
        <v>28</v>
      </c>
      <c r="AZ438">
        <v>10</v>
      </c>
      <c r="BA438">
        <v>2014</v>
      </c>
      <c r="BB438">
        <v>19.553287327863799</v>
      </c>
      <c r="BC438">
        <v>19.768533953455201</v>
      </c>
      <c r="BD438">
        <v>0.215246625591451</v>
      </c>
      <c r="BE438">
        <v>151471</v>
      </c>
      <c r="BF438">
        <v>170424.642369537</v>
      </c>
      <c r="BG438">
        <v>-1.0888345392645001E-2</v>
      </c>
      <c r="BH438">
        <v>21.882534592456199</v>
      </c>
      <c r="BI438">
        <v>1.0053679982566599</v>
      </c>
      <c r="BK438">
        <f>AS438-BI438*AV438</f>
        <v>-6.7543419301485635E-2</v>
      </c>
      <c r="BL438">
        <f>BK438*AO438</f>
        <v>-517.53302946509677</v>
      </c>
      <c r="BM438">
        <f t="shared" si="6"/>
        <v>845.02577182602579</v>
      </c>
      <c r="BN438" s="12">
        <f>YEARFRAC(DATE(YEAR(A438),1,1),A438,3)</f>
        <v>0.82191780821917804</v>
      </c>
    </row>
    <row r="439" spans="1:66" x14ac:dyDescent="0.25">
      <c r="A439" s="1">
        <v>41941</v>
      </c>
      <c r="B439">
        <v>6579</v>
      </c>
      <c r="C439">
        <v>20</v>
      </c>
      <c r="D439" s="2">
        <v>41913</v>
      </c>
      <c r="E439">
        <v>2</v>
      </c>
      <c r="F439">
        <v>1</v>
      </c>
      <c r="G439" s="1">
        <v>41940</v>
      </c>
      <c r="H439" s="1">
        <v>41942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s="1">
        <v>41932</v>
      </c>
      <c r="AF439" s="1">
        <v>41918</v>
      </c>
      <c r="AG439" s="1">
        <v>41913</v>
      </c>
      <c r="AH439" s="1">
        <v>41915</v>
      </c>
      <c r="AI439" s="1">
        <v>41913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7662.2272727272702</v>
      </c>
      <c r="AP439">
        <v>22</v>
      </c>
      <c r="AQ439">
        <v>31</v>
      </c>
      <c r="AR439">
        <v>168569</v>
      </c>
      <c r="AS439">
        <v>0.85862762429628203</v>
      </c>
      <c r="AT439">
        <v>0.70967741935483797</v>
      </c>
      <c r="AU439">
        <v>2</v>
      </c>
      <c r="AV439">
        <v>0.93619787070889404</v>
      </c>
      <c r="AW439">
        <v>-7.7570246412612107E-2</v>
      </c>
      <c r="AX439">
        <v>7027.3605675030403</v>
      </c>
      <c r="AY439">
        <v>29</v>
      </c>
      <c r="AZ439">
        <v>10</v>
      </c>
      <c r="BA439">
        <v>2014</v>
      </c>
      <c r="BB439">
        <v>20.489485198572702</v>
      </c>
      <c r="BC439">
        <v>20.627161577751501</v>
      </c>
      <c r="BD439">
        <v>0.13767637917883799</v>
      </c>
      <c r="BE439">
        <v>158050</v>
      </c>
      <c r="BF439">
        <v>169701.67704565899</v>
      </c>
      <c r="BG439">
        <v>-6.6745188696896102E-3</v>
      </c>
      <c r="BH439">
        <v>21.882534592456199</v>
      </c>
      <c r="BI439">
        <v>1.0053679982566599</v>
      </c>
      <c r="BK439">
        <f>AS439-BI439*AV439</f>
        <v>-8.2595754950466116E-2</v>
      </c>
      <c r="BL439">
        <f>BK439*AO439</f>
        <v>-632.86744619295996</v>
      </c>
      <c r="BM439">
        <f t="shared" si="6"/>
        <v>212.15832563306583</v>
      </c>
      <c r="BN439" s="12">
        <f>YEARFRAC(DATE(YEAR(A439),1,1),A439,3)</f>
        <v>0.8246575342465754</v>
      </c>
    </row>
    <row r="440" spans="1:66" x14ac:dyDescent="0.25">
      <c r="A440" s="1">
        <v>41942</v>
      </c>
      <c r="B440">
        <v>2333</v>
      </c>
      <c r="C440">
        <v>21</v>
      </c>
      <c r="D440" s="2">
        <v>41913</v>
      </c>
      <c r="E440">
        <v>3</v>
      </c>
      <c r="F440">
        <v>2</v>
      </c>
      <c r="G440" s="1">
        <v>41941</v>
      </c>
      <c r="H440" s="1">
        <v>41943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s="1">
        <v>41932</v>
      </c>
      <c r="AF440" s="1">
        <v>41918</v>
      </c>
      <c r="AG440" s="1">
        <v>41913</v>
      </c>
      <c r="AH440" s="1">
        <v>41915</v>
      </c>
      <c r="AI440" s="1">
        <v>41913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7662.2272727272702</v>
      </c>
      <c r="AP440">
        <v>22</v>
      </c>
      <c r="AQ440">
        <v>31</v>
      </c>
      <c r="AR440">
        <v>168569</v>
      </c>
      <c r="AS440">
        <v>0.30448065777218802</v>
      </c>
      <c r="AT440">
        <v>0.70967741935483797</v>
      </c>
      <c r="AU440">
        <v>1</v>
      </c>
      <c r="AV440">
        <v>0.33251524149968897</v>
      </c>
      <c r="AW440">
        <v>-2.8034583727501401E-2</v>
      </c>
      <c r="AX440">
        <v>7016.2197362077204</v>
      </c>
      <c r="AY440">
        <v>30</v>
      </c>
      <c r="AZ440">
        <v>10</v>
      </c>
      <c r="BA440">
        <v>2014</v>
      </c>
      <c r="BB440">
        <v>20.822000440072301</v>
      </c>
      <c r="BC440">
        <v>20.9316422355237</v>
      </c>
      <c r="BD440">
        <v>0.109641795451334</v>
      </c>
      <c r="BE440">
        <v>160383</v>
      </c>
      <c r="BF440">
        <v>169456.62882656799</v>
      </c>
      <c r="BG440">
        <v>-5.2380885464044999E-3</v>
      </c>
      <c r="BH440">
        <v>21.882534592456199</v>
      </c>
      <c r="BI440">
        <v>1.0053679982566599</v>
      </c>
      <c r="BK440">
        <f>AS440-BI440*AV440</f>
        <v>-2.9819524964184108E-2</v>
      </c>
      <c r="BL440">
        <f>BK440*AO440</f>
        <v>-228.48397744034315</v>
      </c>
      <c r="BM440">
        <f t="shared" si="6"/>
        <v>-16.325651807277325</v>
      </c>
      <c r="BN440" s="12">
        <f>YEARFRAC(DATE(YEAR(A440),1,1),A440,3)</f>
        <v>0.82739726027397265</v>
      </c>
    </row>
    <row r="441" spans="1:66" x14ac:dyDescent="0.25">
      <c r="A441" s="1">
        <v>41943</v>
      </c>
      <c r="B441">
        <v>8186</v>
      </c>
      <c r="C441">
        <v>22</v>
      </c>
      <c r="D441" s="2">
        <v>41913</v>
      </c>
      <c r="E441">
        <v>4</v>
      </c>
      <c r="F441">
        <v>3</v>
      </c>
      <c r="G441" s="1">
        <v>41942</v>
      </c>
      <c r="H441" s="1">
        <v>41946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s="1">
        <v>41932</v>
      </c>
      <c r="AF441" s="1">
        <v>41918</v>
      </c>
      <c r="AG441" s="1">
        <v>41913</v>
      </c>
      <c r="AH441" s="1">
        <v>41915</v>
      </c>
      <c r="AI441" s="1">
        <v>41913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7662.2272727272702</v>
      </c>
      <c r="AP441">
        <v>22</v>
      </c>
      <c r="AQ441">
        <v>31</v>
      </c>
      <c r="AR441">
        <v>168569</v>
      </c>
      <c r="AS441">
        <v>1.0683577644762601</v>
      </c>
      <c r="AT441">
        <v>0.70967741935483797</v>
      </c>
      <c r="AU441">
        <v>0</v>
      </c>
      <c r="AV441">
        <v>1.0605341523838401</v>
      </c>
      <c r="AW441">
        <v>7.8236120924257205E-3</v>
      </c>
      <c r="AX441">
        <v>7718.7518964850997</v>
      </c>
      <c r="AY441">
        <v>31</v>
      </c>
      <c r="AZ441">
        <v>10</v>
      </c>
      <c r="BA441">
        <v>2014</v>
      </c>
      <c r="BB441">
        <v>21.882534592456199</v>
      </c>
      <c r="BC441">
        <v>22</v>
      </c>
      <c r="BD441">
        <v>0.117465407543761</v>
      </c>
      <c r="BE441">
        <v>168569</v>
      </c>
      <c r="BF441">
        <v>169473.87809812801</v>
      </c>
      <c r="BG441">
        <v>-5.3393367065345202E-3</v>
      </c>
      <c r="BH441">
        <v>21.882534592456199</v>
      </c>
      <c r="BI441">
        <v>1.0053679982566599</v>
      </c>
      <c r="BK441">
        <f>AS441-BI441*AV441</f>
        <v>2.1306666112952399E-3</v>
      </c>
      <c r="BL441">
        <f>BK441*AO441</f>
        <v>16.32565181815578</v>
      </c>
      <c r="BM441">
        <f t="shared" si="6"/>
        <v>1.0878455469764958E-8</v>
      </c>
      <c r="BN441" s="12">
        <f>YEARFRAC(DATE(YEAR(A441),1,1),A441,3)</f>
        <v>0.83013698630136989</v>
      </c>
    </row>
    <row r="442" spans="1:66" x14ac:dyDescent="0.25">
      <c r="A442" s="1">
        <v>41946</v>
      </c>
      <c r="B442">
        <v>28022</v>
      </c>
      <c r="C442">
        <v>1</v>
      </c>
      <c r="D442" s="2">
        <v>41944</v>
      </c>
      <c r="E442">
        <v>0</v>
      </c>
      <c r="F442">
        <v>4</v>
      </c>
      <c r="G442" s="1">
        <v>41943</v>
      </c>
      <c r="H442" s="1">
        <v>41947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s="1">
        <v>41960</v>
      </c>
      <c r="AF442" s="1">
        <v>41946</v>
      </c>
      <c r="AG442" s="1">
        <v>41948</v>
      </c>
      <c r="AH442" s="1">
        <v>41950</v>
      </c>
      <c r="AI442" s="1">
        <v>41948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9085.2777777777701</v>
      </c>
      <c r="AP442">
        <v>18</v>
      </c>
      <c r="AQ442">
        <v>30</v>
      </c>
      <c r="AR442">
        <v>163535</v>
      </c>
      <c r="AS442">
        <v>3.0843305714373002</v>
      </c>
      <c r="AT442">
        <v>0.6</v>
      </c>
      <c r="AU442">
        <v>17</v>
      </c>
      <c r="AV442">
        <v>3.2298931585344799</v>
      </c>
      <c r="AW442">
        <v>-0.14556258709717601</v>
      </c>
      <c r="AX442">
        <v>8675.8287734553305</v>
      </c>
      <c r="AY442">
        <v>3</v>
      </c>
      <c r="AZ442">
        <v>11</v>
      </c>
      <c r="BA442">
        <v>2014</v>
      </c>
      <c r="BB442">
        <v>3.2298931585344799</v>
      </c>
      <c r="BC442">
        <v>3.0843305714373002</v>
      </c>
      <c r="BD442">
        <v>-0.14556258709717601</v>
      </c>
      <c r="BE442">
        <v>28022</v>
      </c>
      <c r="BF442">
        <v>156164.91792219601</v>
      </c>
      <c r="BG442">
        <v>4.7194223746692403E-2</v>
      </c>
      <c r="BH442">
        <v>17.7647648468058</v>
      </c>
      <c r="BI442">
        <v>1.0132416699698901</v>
      </c>
      <c r="BK442">
        <f>AS442-BI442*AV442</f>
        <v>-0.18833176634049931</v>
      </c>
      <c r="BL442">
        <f>BK442*AO442</f>
        <v>-1711.0464115829739</v>
      </c>
      <c r="BM442">
        <f t="shared" si="6"/>
        <v>-1711.0464115720954</v>
      </c>
      <c r="BN442" s="12">
        <f>YEARFRAC(DATE(YEAR(A442),1,1),A442,3)</f>
        <v>0.83835616438356164</v>
      </c>
    </row>
    <row r="443" spans="1:66" x14ac:dyDescent="0.25">
      <c r="A443" s="1">
        <v>41947</v>
      </c>
      <c r="B443">
        <v>2829</v>
      </c>
      <c r="C443">
        <v>2</v>
      </c>
      <c r="D443" s="2">
        <v>41944</v>
      </c>
      <c r="E443">
        <v>1</v>
      </c>
      <c r="F443">
        <v>0</v>
      </c>
      <c r="G443" s="1">
        <v>41946</v>
      </c>
      <c r="H443" s="1">
        <v>41948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s="1">
        <v>41960</v>
      </c>
      <c r="AF443" s="1">
        <v>41946</v>
      </c>
      <c r="AG443" s="1">
        <v>41948</v>
      </c>
      <c r="AH443" s="1">
        <v>41950</v>
      </c>
      <c r="AI443" s="1">
        <v>41948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9085.2777777777701</v>
      </c>
      <c r="AP443">
        <v>18</v>
      </c>
      <c r="AQ443">
        <v>30</v>
      </c>
      <c r="AR443">
        <v>163535</v>
      </c>
      <c r="AS443">
        <v>0.31138288439783501</v>
      </c>
      <c r="AT443">
        <v>0.6</v>
      </c>
      <c r="AU443">
        <v>16</v>
      </c>
      <c r="AV443">
        <v>0.48568583273036398</v>
      </c>
      <c r="AW443">
        <v>-0.17430294833252899</v>
      </c>
      <c r="AX443">
        <v>5824.7529768292798</v>
      </c>
      <c r="AY443">
        <v>4</v>
      </c>
      <c r="AZ443">
        <v>11</v>
      </c>
      <c r="BA443">
        <v>2014</v>
      </c>
      <c r="BB443">
        <v>3.7155789912648398</v>
      </c>
      <c r="BC443">
        <v>3.3957134558351401</v>
      </c>
      <c r="BD443">
        <v>-0.31986553542970497</v>
      </c>
      <c r="BE443">
        <v>30851</v>
      </c>
      <c r="BF443">
        <v>149456.65300227099</v>
      </c>
      <c r="BG443">
        <v>9.4196857181825203E-2</v>
      </c>
      <c r="BH443">
        <v>17.7647648468058</v>
      </c>
      <c r="BI443">
        <v>1.0132416699698901</v>
      </c>
      <c r="BK443">
        <f>AS443-BI443*AV443</f>
        <v>-0.18073423983859566</v>
      </c>
      <c r="BL443">
        <f>BK443*AO443</f>
        <v>-1642.020772889151</v>
      </c>
      <c r="BM443">
        <f t="shared" si="6"/>
        <v>-3353.0671844612461</v>
      </c>
      <c r="BN443" s="12">
        <f>YEARFRAC(DATE(YEAR(A443),1,1),A443,3)</f>
        <v>0.84109589041095889</v>
      </c>
    </row>
    <row r="444" spans="1:66" x14ac:dyDescent="0.25">
      <c r="A444" s="1">
        <v>41948</v>
      </c>
      <c r="B444">
        <v>9350</v>
      </c>
      <c r="C444">
        <v>3</v>
      </c>
      <c r="D444" s="2">
        <v>41944</v>
      </c>
      <c r="E444">
        <v>2</v>
      </c>
      <c r="F444">
        <v>1</v>
      </c>
      <c r="G444" s="1">
        <v>41947</v>
      </c>
      <c r="H444" s="1">
        <v>41949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s="1">
        <v>41960</v>
      </c>
      <c r="AF444" s="1">
        <v>41946</v>
      </c>
      <c r="AG444" s="1">
        <v>41948</v>
      </c>
      <c r="AH444" s="1">
        <v>41950</v>
      </c>
      <c r="AI444" s="1">
        <v>41948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9085.2777777777701</v>
      </c>
      <c r="AP444">
        <v>18</v>
      </c>
      <c r="AQ444">
        <v>30</v>
      </c>
      <c r="AR444">
        <v>163535</v>
      </c>
      <c r="AS444">
        <v>1.0291374935029101</v>
      </c>
      <c r="AT444">
        <v>0.6</v>
      </c>
      <c r="AU444">
        <v>15</v>
      </c>
      <c r="AV444">
        <v>1.0285931128182</v>
      </c>
      <c r="AW444" s="3">
        <v>5.4438068471960796E-4</v>
      </c>
      <c r="AX444">
        <v>9090.0861414309002</v>
      </c>
      <c r="AY444">
        <v>5</v>
      </c>
      <c r="AZ444">
        <v>11</v>
      </c>
      <c r="BA444">
        <v>2014</v>
      </c>
      <c r="BB444">
        <v>4.7441721040830398</v>
      </c>
      <c r="BC444">
        <v>4.4248509493380599</v>
      </c>
      <c r="BD444">
        <v>-0.31932115474498501</v>
      </c>
      <c r="BE444">
        <v>40201</v>
      </c>
      <c r="BF444">
        <v>152527.771784927</v>
      </c>
      <c r="BG444">
        <v>7.2165403626251998E-2</v>
      </c>
      <c r="BH444">
        <v>17.7647648468058</v>
      </c>
      <c r="BI444">
        <v>1.0132416699698901</v>
      </c>
      <c r="BK444">
        <f>AS444-BI444*AV444</f>
        <v>-1.3075909848530465E-2</v>
      </c>
      <c r="BL444">
        <f>BK444*AO444</f>
        <v>-118.79827317107932</v>
      </c>
      <c r="BM444">
        <f t="shared" si="6"/>
        <v>-3471.8654576323256</v>
      </c>
      <c r="BN444" s="12">
        <f>YEARFRAC(DATE(YEAR(A444),1,1),A444,3)</f>
        <v>0.84383561643835614</v>
      </c>
    </row>
    <row r="445" spans="1:66" x14ac:dyDescent="0.25">
      <c r="A445" s="1">
        <v>41949</v>
      </c>
      <c r="B445">
        <v>2517</v>
      </c>
      <c r="C445">
        <v>4</v>
      </c>
      <c r="D445" s="2">
        <v>41944</v>
      </c>
      <c r="E445">
        <v>3</v>
      </c>
      <c r="F445">
        <v>2</v>
      </c>
      <c r="G445" s="1">
        <v>41948</v>
      </c>
      <c r="H445" s="1">
        <v>41950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s="1">
        <v>41960</v>
      </c>
      <c r="AF445" s="1">
        <v>41946</v>
      </c>
      <c r="AG445" s="1">
        <v>41948</v>
      </c>
      <c r="AH445" s="1">
        <v>41950</v>
      </c>
      <c r="AI445" s="1">
        <v>41948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9085.2777777777701</v>
      </c>
      <c r="AP445">
        <v>18</v>
      </c>
      <c r="AQ445">
        <v>30</v>
      </c>
      <c r="AR445">
        <v>163535</v>
      </c>
      <c r="AS445">
        <v>0.27704161188736298</v>
      </c>
      <c r="AT445">
        <v>0.6</v>
      </c>
      <c r="AU445">
        <v>14</v>
      </c>
      <c r="AV445">
        <v>0.22981962068602901</v>
      </c>
      <c r="AW445">
        <v>4.7221991201334003E-2</v>
      </c>
      <c r="AX445">
        <v>10952.067506188299</v>
      </c>
      <c r="AY445">
        <v>6</v>
      </c>
      <c r="AZ445">
        <v>11</v>
      </c>
      <c r="BA445">
        <v>2014</v>
      </c>
      <c r="BB445">
        <v>4.9739917247690704</v>
      </c>
      <c r="BC445">
        <v>4.7018925612254199</v>
      </c>
      <c r="BD445">
        <v>-0.27209916354365099</v>
      </c>
      <c r="BE445">
        <v>42718</v>
      </c>
      <c r="BF445">
        <v>154588.91822657699</v>
      </c>
      <c r="BG445">
        <v>5.7870136333514101E-2</v>
      </c>
      <c r="BH445">
        <v>17.7647648468058</v>
      </c>
      <c r="BI445">
        <v>1.0132416699698901</v>
      </c>
      <c r="BK445">
        <f>AS445-BI445*AV445</f>
        <v>4.4178795631604262E-2</v>
      </c>
      <c r="BL445">
        <f>BK445*AO445</f>
        <v>401.37663020079981</v>
      </c>
      <c r="BM445">
        <f t="shared" si="6"/>
        <v>-3070.4888274315258</v>
      </c>
      <c r="BN445" s="12">
        <f>YEARFRAC(DATE(YEAR(A445),1,1),A445,3)</f>
        <v>0.84657534246575339</v>
      </c>
    </row>
    <row r="446" spans="1:66" x14ac:dyDescent="0.25">
      <c r="A446" s="1">
        <v>41950</v>
      </c>
      <c r="B446">
        <v>6730</v>
      </c>
      <c r="C446">
        <v>5</v>
      </c>
      <c r="D446" s="2">
        <v>41944</v>
      </c>
      <c r="E446">
        <v>4</v>
      </c>
      <c r="F446">
        <v>3</v>
      </c>
      <c r="G446" s="1">
        <v>41949</v>
      </c>
      <c r="H446" s="1">
        <v>41953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s="1">
        <v>41960</v>
      </c>
      <c r="AF446" s="1">
        <v>41946</v>
      </c>
      <c r="AG446" s="1">
        <v>41948</v>
      </c>
      <c r="AH446" s="1">
        <v>41950</v>
      </c>
      <c r="AI446" s="1">
        <v>41948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9085.2777777777701</v>
      </c>
      <c r="AP446">
        <v>18</v>
      </c>
      <c r="AQ446">
        <v>30</v>
      </c>
      <c r="AR446">
        <v>163535</v>
      </c>
      <c r="AS446">
        <v>0.74075885895985505</v>
      </c>
      <c r="AT446">
        <v>0.6</v>
      </c>
      <c r="AU446">
        <v>13</v>
      </c>
      <c r="AV446">
        <v>0.74686861053082598</v>
      </c>
      <c r="AW446">
        <v>-6.10975157097073E-3</v>
      </c>
      <c r="AX446">
        <v>9010.9557492538697</v>
      </c>
      <c r="AY446">
        <v>7</v>
      </c>
      <c r="AZ446">
        <v>11</v>
      </c>
      <c r="BA446">
        <v>2014</v>
      </c>
      <c r="BB446">
        <v>5.7208603352998999</v>
      </c>
      <c r="BC446">
        <v>5.44265142018528</v>
      </c>
      <c r="BD446">
        <v>-0.27820891511462198</v>
      </c>
      <c r="BE446">
        <v>49448</v>
      </c>
      <c r="BF446">
        <v>155582.19355714001</v>
      </c>
      <c r="BG446">
        <v>5.1116430878307598E-2</v>
      </c>
      <c r="BH446">
        <v>17.7647648468058</v>
      </c>
      <c r="BI446">
        <v>1.0132416699698901</v>
      </c>
      <c r="BK446">
        <f>AS446-BI446*AV446</f>
        <v>-1.5999539222490533E-2</v>
      </c>
      <c r="BL446">
        <f>BK446*AO446</f>
        <v>-145.36025815277705</v>
      </c>
      <c r="BM446">
        <f t="shared" si="6"/>
        <v>-3215.8490855843029</v>
      </c>
      <c r="BN446" s="12">
        <f>YEARFRAC(DATE(YEAR(A446),1,1),A446,3)</f>
        <v>0.84931506849315064</v>
      </c>
    </row>
    <row r="447" spans="1:66" x14ac:dyDescent="0.25">
      <c r="A447" s="1">
        <v>41953</v>
      </c>
      <c r="B447">
        <v>13104</v>
      </c>
      <c r="C447">
        <v>6</v>
      </c>
      <c r="D447" s="2">
        <v>41944</v>
      </c>
      <c r="E447">
        <v>0</v>
      </c>
      <c r="F447">
        <v>4</v>
      </c>
      <c r="G447" s="1">
        <v>41950</v>
      </c>
      <c r="H447" s="1">
        <v>41955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s="1">
        <v>41960</v>
      </c>
      <c r="AF447" s="1">
        <v>41946</v>
      </c>
      <c r="AG447" s="1">
        <v>41948</v>
      </c>
      <c r="AH447" s="1">
        <v>41950</v>
      </c>
      <c r="AI447" s="1">
        <v>41948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9085.2777777777701</v>
      </c>
      <c r="AP447">
        <v>18</v>
      </c>
      <c r="AQ447">
        <v>30</v>
      </c>
      <c r="AR447">
        <v>163535</v>
      </c>
      <c r="AS447">
        <v>1.44233344543981</v>
      </c>
      <c r="AT447">
        <v>0.6</v>
      </c>
      <c r="AU447">
        <v>12</v>
      </c>
      <c r="AV447">
        <v>1.57465201807267</v>
      </c>
      <c r="AW447">
        <v>-0.13231857263286101</v>
      </c>
      <c r="AX447">
        <v>8321.8386345694798</v>
      </c>
      <c r="AY447">
        <v>10</v>
      </c>
      <c r="AZ447">
        <v>11</v>
      </c>
      <c r="BA447">
        <v>2014</v>
      </c>
      <c r="BB447">
        <v>7.2955123533725796</v>
      </c>
      <c r="BC447">
        <v>6.88498486562509</v>
      </c>
      <c r="BD447">
        <v>-0.41052748774748299</v>
      </c>
      <c r="BE447">
        <v>62552</v>
      </c>
      <c r="BF447">
        <v>154332.68363660501</v>
      </c>
      <c r="BG447">
        <v>5.962649094512E-2</v>
      </c>
      <c r="BH447">
        <v>17.7647648468058</v>
      </c>
      <c r="BI447">
        <v>1.0132416699698901</v>
      </c>
      <c r="BK447">
        <f>AS447-BI447*AV447</f>
        <v>-0.15316959497359961</v>
      </c>
      <c r="BL447">
        <f>BK447*AO447</f>
        <v>-1391.5883174448661</v>
      </c>
      <c r="BM447">
        <f t="shared" si="6"/>
        <v>-4607.4374030291692</v>
      </c>
      <c r="BN447" s="12">
        <f>YEARFRAC(DATE(YEAR(A447),1,1),A447,3)</f>
        <v>0.8575342465753425</v>
      </c>
    </row>
    <row r="448" spans="1:66" x14ac:dyDescent="0.25">
      <c r="A448" s="1">
        <v>41955</v>
      </c>
      <c r="B448">
        <v>5091</v>
      </c>
      <c r="C448">
        <v>7</v>
      </c>
      <c r="D448" s="2">
        <v>41944</v>
      </c>
      <c r="E448">
        <v>2</v>
      </c>
      <c r="F448">
        <v>0</v>
      </c>
      <c r="G448" s="1">
        <v>41953</v>
      </c>
      <c r="H448" s="1">
        <v>41956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s="1">
        <v>41960</v>
      </c>
      <c r="AF448" s="1">
        <v>41946</v>
      </c>
      <c r="AG448" s="1">
        <v>41948</v>
      </c>
      <c r="AH448" s="1">
        <v>41950</v>
      </c>
      <c r="AI448" s="1">
        <v>41948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9085.2777777777701</v>
      </c>
      <c r="AP448">
        <v>18</v>
      </c>
      <c r="AQ448">
        <v>30</v>
      </c>
      <c r="AR448">
        <v>163535</v>
      </c>
      <c r="AS448">
        <v>0.560357110098755</v>
      </c>
      <c r="AT448">
        <v>0.6</v>
      </c>
      <c r="AU448">
        <v>11</v>
      </c>
      <c r="AV448">
        <v>0.31108509969278703</v>
      </c>
      <c r="AW448">
        <v>0.249272010405968</v>
      </c>
      <c r="AX448">
        <v>16365.2968432998</v>
      </c>
      <c r="AY448">
        <v>12</v>
      </c>
      <c r="AZ448">
        <v>11</v>
      </c>
      <c r="BA448">
        <v>2014</v>
      </c>
      <c r="BB448">
        <v>7.6065974530653602</v>
      </c>
      <c r="BC448">
        <v>7.4453419757238501</v>
      </c>
      <c r="BD448">
        <v>-0.16125547734151499</v>
      </c>
      <c r="BE448">
        <v>67643</v>
      </c>
      <c r="BF448">
        <v>160068.152352315</v>
      </c>
      <c r="BG448">
        <v>2.1658572281475202E-2</v>
      </c>
      <c r="BH448">
        <v>17.7647648468058</v>
      </c>
      <c r="BI448">
        <v>1.0132416699698901</v>
      </c>
      <c r="BK448">
        <f>AS448-BI448*AV448</f>
        <v>0.24515272418328571</v>
      </c>
      <c r="BL448">
        <f>BK448*AO448</f>
        <v>2227.2805971840885</v>
      </c>
      <c r="BM448">
        <f t="shared" si="6"/>
        <v>-2380.1568058450807</v>
      </c>
      <c r="BN448" s="12">
        <f>YEARFRAC(DATE(YEAR(A448),1,1),A448,3)</f>
        <v>0.86301369863013699</v>
      </c>
    </row>
    <row r="449" spans="1:66" x14ac:dyDescent="0.25">
      <c r="A449" s="1">
        <v>41956</v>
      </c>
      <c r="B449">
        <v>6509</v>
      </c>
      <c r="C449">
        <v>8</v>
      </c>
      <c r="D449" s="2">
        <v>41944</v>
      </c>
      <c r="E449">
        <v>3</v>
      </c>
      <c r="F449">
        <v>2</v>
      </c>
      <c r="G449" s="1">
        <v>41955</v>
      </c>
      <c r="H449" s="1">
        <v>41957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s="1">
        <v>41960</v>
      </c>
      <c r="AF449" s="1">
        <v>41946</v>
      </c>
      <c r="AG449" s="1">
        <v>41948</v>
      </c>
      <c r="AH449" s="1">
        <v>41950</v>
      </c>
      <c r="AI449" s="1">
        <v>41948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9085.2777777777701</v>
      </c>
      <c r="AP449">
        <v>18</v>
      </c>
      <c r="AQ449">
        <v>30</v>
      </c>
      <c r="AR449">
        <v>163535</v>
      </c>
      <c r="AS449">
        <v>0.71643379093160398</v>
      </c>
      <c r="AT449">
        <v>0.6</v>
      </c>
      <c r="AU449">
        <v>10</v>
      </c>
      <c r="AV449">
        <v>0.75223677088847596</v>
      </c>
      <c r="AW449">
        <v>-3.58029799568714E-2</v>
      </c>
      <c r="AX449">
        <v>8652.8607107468797</v>
      </c>
      <c r="AY449">
        <v>13</v>
      </c>
      <c r="AZ449">
        <v>11</v>
      </c>
      <c r="BA449">
        <v>2014</v>
      </c>
      <c r="BB449">
        <v>8.3588342239538402</v>
      </c>
      <c r="BC449">
        <v>8.1617757666554507</v>
      </c>
      <c r="BD449">
        <v>-0.197058457298387</v>
      </c>
      <c r="BE449">
        <v>74152</v>
      </c>
      <c r="BF449">
        <v>159679.68310402101</v>
      </c>
      <c r="BG449">
        <v>2.4144066552705502E-2</v>
      </c>
      <c r="BH449">
        <v>17.7647648468058</v>
      </c>
      <c r="BI449">
        <v>1.0132416699698901</v>
      </c>
      <c r="BK449">
        <f>AS449-BI449*AV449</f>
        <v>-4.5763851016192958E-2</v>
      </c>
      <c r="BL449">
        <f>BK449*AO449</f>
        <v>-415.7772986629505</v>
      </c>
      <c r="BM449">
        <f t="shared" si="6"/>
        <v>-2795.9341045080314</v>
      </c>
      <c r="BN449" s="12">
        <f>YEARFRAC(DATE(YEAR(A449),1,1),A449,3)</f>
        <v>0.86575342465753424</v>
      </c>
    </row>
    <row r="450" spans="1:66" x14ac:dyDescent="0.25">
      <c r="A450" s="1">
        <v>41957</v>
      </c>
      <c r="B450">
        <v>7031</v>
      </c>
      <c r="C450">
        <v>9</v>
      </c>
      <c r="D450" s="2">
        <v>41944</v>
      </c>
      <c r="E450">
        <v>4</v>
      </c>
      <c r="F450">
        <v>3</v>
      </c>
      <c r="G450" s="1">
        <v>41956</v>
      </c>
      <c r="H450" s="1">
        <v>41960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s="1">
        <v>41960</v>
      </c>
      <c r="AF450" s="1">
        <v>41946</v>
      </c>
      <c r="AG450" s="1">
        <v>41948</v>
      </c>
      <c r="AH450" s="1">
        <v>41950</v>
      </c>
      <c r="AI450" s="1">
        <v>41948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9085.2777777777701</v>
      </c>
      <c r="AP450">
        <v>18</v>
      </c>
      <c r="AQ450">
        <v>30</v>
      </c>
      <c r="AR450">
        <v>163535</v>
      </c>
      <c r="AS450">
        <v>0.77388938147797104</v>
      </c>
      <c r="AT450">
        <v>0.6</v>
      </c>
      <c r="AU450">
        <v>9</v>
      </c>
      <c r="AV450">
        <v>0.74686861053082598</v>
      </c>
      <c r="AW450">
        <v>2.7020770947144598E-2</v>
      </c>
      <c r="AX450">
        <v>9413.9717493319295</v>
      </c>
      <c r="AY450">
        <v>14</v>
      </c>
      <c r="AZ450">
        <v>11</v>
      </c>
      <c r="BA450">
        <v>2014</v>
      </c>
      <c r="BB450">
        <v>9.1057028344846707</v>
      </c>
      <c r="BC450">
        <v>8.9356651481334204</v>
      </c>
      <c r="BD450">
        <v>-0.170037686351243</v>
      </c>
      <c r="BE450">
        <v>81183</v>
      </c>
      <c r="BF450">
        <v>160481.18707167299</v>
      </c>
      <c r="BG450">
        <v>1.90291023144217E-2</v>
      </c>
      <c r="BH450">
        <v>17.7647648468058</v>
      </c>
      <c r="BI450">
        <v>1.0132416699698901</v>
      </c>
      <c r="BK450">
        <f>AS450-BI450*AV450</f>
        <v>1.7130983295625457E-2</v>
      </c>
      <c r="BL450">
        <f>BK450*AO450</f>
        <v>155.63974184722815</v>
      </c>
      <c r="BM450">
        <f t="shared" si="6"/>
        <v>-2640.294362660803</v>
      </c>
      <c r="BN450" s="12">
        <f>YEARFRAC(DATE(YEAR(A450),1,1),A450,3)</f>
        <v>0.86849315068493149</v>
      </c>
    </row>
    <row r="451" spans="1:66" x14ac:dyDescent="0.25">
      <c r="A451" s="1">
        <v>41960</v>
      </c>
      <c r="B451">
        <v>23141</v>
      </c>
      <c r="C451">
        <v>10</v>
      </c>
      <c r="D451" s="2">
        <v>41944</v>
      </c>
      <c r="E451">
        <v>0</v>
      </c>
      <c r="F451">
        <v>4</v>
      </c>
      <c r="G451" s="1">
        <v>41957</v>
      </c>
      <c r="H451" s="1">
        <v>41961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s="1">
        <v>41960</v>
      </c>
      <c r="AF451" s="1">
        <v>41946</v>
      </c>
      <c r="AG451" s="1">
        <v>41948</v>
      </c>
      <c r="AH451" s="1">
        <v>41950</v>
      </c>
      <c r="AI451" s="1">
        <v>41948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9085.2777777777701</v>
      </c>
      <c r="AP451">
        <v>18</v>
      </c>
      <c r="AQ451">
        <v>30</v>
      </c>
      <c r="AR451">
        <v>163535</v>
      </c>
      <c r="AS451">
        <v>2.54708777937444</v>
      </c>
      <c r="AT451">
        <v>0.6</v>
      </c>
      <c r="AU451">
        <v>8</v>
      </c>
      <c r="AV451">
        <v>2.8213249234290898</v>
      </c>
      <c r="AW451">
        <v>-0.27423714405465299</v>
      </c>
      <c r="AX451">
        <v>8202.1747328109705</v>
      </c>
      <c r="AY451">
        <v>17</v>
      </c>
      <c r="AZ451">
        <v>11</v>
      </c>
      <c r="BA451">
        <v>2014</v>
      </c>
      <c r="BB451">
        <v>11.927027757913701</v>
      </c>
      <c r="BC451">
        <v>11.4827529275078</v>
      </c>
      <c r="BD451">
        <v>-0.44427483040589499</v>
      </c>
      <c r="BE451">
        <v>104324</v>
      </c>
      <c r="BF451">
        <v>157443.416592539</v>
      </c>
      <c r="BG451">
        <v>3.86906200290697E-2</v>
      </c>
      <c r="BH451">
        <v>17.7647648468058</v>
      </c>
      <c r="BI451">
        <v>1.0132416699698901</v>
      </c>
      <c r="BK451">
        <f>AS451-BI451*AV451</f>
        <v>-0.31159619756852308</v>
      </c>
      <c r="BL451">
        <f>BK451*AO451</f>
        <v>-2830.9380094093544</v>
      </c>
      <c r="BM451">
        <f t="shared" si="6"/>
        <v>-5471.232372070157</v>
      </c>
      <c r="BN451" s="12">
        <f>YEARFRAC(DATE(YEAR(A451),1,1),A451,3)</f>
        <v>0.87671232876712324</v>
      </c>
    </row>
    <row r="452" spans="1:66" x14ac:dyDescent="0.25">
      <c r="A452" s="1">
        <v>41961</v>
      </c>
      <c r="B452">
        <v>2039</v>
      </c>
      <c r="C452">
        <v>11</v>
      </c>
      <c r="D452" s="2">
        <v>41944</v>
      </c>
      <c r="E452">
        <v>1</v>
      </c>
      <c r="F452">
        <v>0</v>
      </c>
      <c r="G452" s="1">
        <v>41960</v>
      </c>
      <c r="H452" s="1">
        <v>41962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s="1">
        <v>41960</v>
      </c>
      <c r="AF452" s="1">
        <v>41946</v>
      </c>
      <c r="AG452" s="1">
        <v>41948</v>
      </c>
      <c r="AH452" s="1">
        <v>41950</v>
      </c>
      <c r="AI452" s="1">
        <v>41948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9085.2777777777701</v>
      </c>
      <c r="AP452">
        <v>18</v>
      </c>
      <c r="AQ452">
        <v>30</v>
      </c>
      <c r="AR452">
        <v>163535</v>
      </c>
      <c r="AS452">
        <v>0.224429021310422</v>
      </c>
      <c r="AT452">
        <v>0.6</v>
      </c>
      <c r="AU452">
        <v>7</v>
      </c>
      <c r="AV452">
        <v>0.184261444156989</v>
      </c>
      <c r="AW452">
        <v>4.0167577153433297E-2</v>
      </c>
      <c r="AX452">
        <v>11065.798432920001</v>
      </c>
      <c r="AY452">
        <v>18</v>
      </c>
      <c r="AZ452">
        <v>11</v>
      </c>
      <c r="BA452">
        <v>2014</v>
      </c>
      <c r="BB452">
        <v>12.111289202070701</v>
      </c>
      <c r="BC452">
        <v>11.707181948818199</v>
      </c>
      <c r="BD452">
        <v>-0.40410725325246</v>
      </c>
      <c r="BE452">
        <v>106363</v>
      </c>
      <c r="BF452">
        <v>158078.46448523799</v>
      </c>
      <c r="BG452">
        <v>3.4517892949741801E-2</v>
      </c>
      <c r="BH452">
        <v>17.7647648468058</v>
      </c>
      <c r="BI452">
        <v>1.0132416699698901</v>
      </c>
      <c r="BK452">
        <f>AS452-BI452*AV452</f>
        <v>3.7727647921730834E-2</v>
      </c>
      <c r="BL452">
        <f>BK452*AO452</f>
        <v>342.76616127112482</v>
      </c>
      <c r="BM452">
        <f t="shared" ref="BM452:BM515" si="7">BM451+BL452</f>
        <v>-5128.4662107990325</v>
      </c>
      <c r="BN452" s="12">
        <f>YEARFRAC(DATE(YEAR(A452),1,1),A452,3)</f>
        <v>0.8794520547945206</v>
      </c>
    </row>
    <row r="453" spans="1:66" x14ac:dyDescent="0.25">
      <c r="A453" s="1">
        <v>41962</v>
      </c>
      <c r="B453">
        <v>8612</v>
      </c>
      <c r="C453">
        <v>12</v>
      </c>
      <c r="D453" s="2">
        <v>41944</v>
      </c>
      <c r="E453">
        <v>2</v>
      </c>
      <c r="F453">
        <v>1</v>
      </c>
      <c r="G453" s="1">
        <v>41961</v>
      </c>
      <c r="H453" s="1">
        <v>41963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 s="1">
        <v>41960</v>
      </c>
      <c r="AF453" s="1">
        <v>41946</v>
      </c>
      <c r="AG453" s="1">
        <v>41948</v>
      </c>
      <c r="AH453" s="1">
        <v>41950</v>
      </c>
      <c r="AI453" s="1">
        <v>41948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9085.2777777777701</v>
      </c>
      <c r="AP453">
        <v>18</v>
      </c>
      <c r="AQ453">
        <v>30</v>
      </c>
      <c r="AR453">
        <v>163535</v>
      </c>
      <c r="AS453">
        <v>0.94790717583391904</v>
      </c>
      <c r="AT453">
        <v>0.6</v>
      </c>
      <c r="AU453">
        <v>6</v>
      </c>
      <c r="AV453">
        <v>0.94498915577489795</v>
      </c>
      <c r="AW453">
        <v>2.9180200590207201E-3</v>
      </c>
      <c r="AX453">
        <v>9113.3320920895494</v>
      </c>
      <c r="AY453">
        <v>19</v>
      </c>
      <c r="AZ453">
        <v>11</v>
      </c>
      <c r="BA453">
        <v>2014</v>
      </c>
      <c r="BB453">
        <v>13.056278357845599</v>
      </c>
      <c r="BC453">
        <v>12.6550891246522</v>
      </c>
      <c r="BD453">
        <v>-0.40118923319344002</v>
      </c>
      <c r="BE453">
        <v>114975</v>
      </c>
      <c r="BF453">
        <v>158509.94772613599</v>
      </c>
      <c r="BG453">
        <v>3.1701810176264902E-2</v>
      </c>
      <c r="BH453">
        <v>17.7647648468058</v>
      </c>
      <c r="BI453">
        <v>1.0132416699698901</v>
      </c>
      <c r="BK453">
        <f>AS453-BI453*AV453</f>
        <v>-9.5952144668751682E-3</v>
      </c>
      <c r="BL453">
        <f>BK453*AO453</f>
        <v>-87.175188768912733</v>
      </c>
      <c r="BM453">
        <f t="shared" si="7"/>
        <v>-5215.641399567945</v>
      </c>
      <c r="BN453" s="12">
        <f>YEARFRAC(DATE(YEAR(A453),1,1),A453,3)</f>
        <v>0.88219178082191785</v>
      </c>
    </row>
    <row r="454" spans="1:66" x14ac:dyDescent="0.25">
      <c r="A454" s="1">
        <v>41963</v>
      </c>
      <c r="B454">
        <v>2345</v>
      </c>
      <c r="C454">
        <v>13</v>
      </c>
      <c r="D454" s="2">
        <v>41944</v>
      </c>
      <c r="E454">
        <v>3</v>
      </c>
      <c r="F454">
        <v>2</v>
      </c>
      <c r="G454" s="1">
        <v>41962</v>
      </c>
      <c r="H454" s="1">
        <v>41964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 s="1">
        <v>41960</v>
      </c>
      <c r="AF454" s="1">
        <v>41946</v>
      </c>
      <c r="AG454" s="1">
        <v>41948</v>
      </c>
      <c r="AH454" s="1">
        <v>41950</v>
      </c>
      <c r="AI454" s="1">
        <v>41948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9085.2777777777701</v>
      </c>
      <c r="AP454">
        <v>18</v>
      </c>
      <c r="AQ454">
        <v>30</v>
      </c>
      <c r="AR454">
        <v>163535</v>
      </c>
      <c r="AS454">
        <v>0.25810988473415403</v>
      </c>
      <c r="AT454">
        <v>0.6</v>
      </c>
      <c r="AU454">
        <v>5</v>
      </c>
      <c r="AV454">
        <v>0.22981962068602901</v>
      </c>
      <c r="AW454">
        <v>2.82902640481251E-2</v>
      </c>
      <c r="AX454">
        <v>10203.6544704059</v>
      </c>
      <c r="AY454">
        <v>20</v>
      </c>
      <c r="AZ454">
        <v>11</v>
      </c>
      <c r="BA454">
        <v>2014</v>
      </c>
      <c r="BB454">
        <v>13.2860979785316</v>
      </c>
      <c r="BC454">
        <v>12.9131990093863</v>
      </c>
      <c r="BD454">
        <v>-0.37289896914531401</v>
      </c>
      <c r="BE454">
        <v>117320</v>
      </c>
      <c r="BF454">
        <v>158945.08706862401</v>
      </c>
      <c r="BG454">
        <v>2.8877350134096199E-2</v>
      </c>
      <c r="BH454">
        <v>17.7647648468058</v>
      </c>
      <c r="BI454">
        <v>1.0132416699698901</v>
      </c>
      <c r="BK454">
        <f>AS454-BI454*AV454</f>
        <v>2.5247068478395307E-2</v>
      </c>
      <c r="BL454">
        <f>BK454*AO454</f>
        <v>229.3766302007985</v>
      </c>
      <c r="BM454">
        <f t="shared" si="7"/>
        <v>-4986.2647693671461</v>
      </c>
      <c r="BN454" s="12">
        <f>YEARFRAC(DATE(YEAR(A454),1,1),A454,3)</f>
        <v>0.8849315068493151</v>
      </c>
    </row>
    <row r="455" spans="1:66" x14ac:dyDescent="0.25">
      <c r="A455" s="1">
        <v>41964</v>
      </c>
      <c r="B455">
        <v>7488</v>
      </c>
      <c r="C455">
        <v>14</v>
      </c>
      <c r="D455" s="2">
        <v>41944</v>
      </c>
      <c r="E455">
        <v>4</v>
      </c>
      <c r="F455">
        <v>3</v>
      </c>
      <c r="G455" s="1">
        <v>41963</v>
      </c>
      <c r="H455" s="1">
        <v>41967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s="1">
        <v>41960</v>
      </c>
      <c r="AF455" s="1">
        <v>41946</v>
      </c>
      <c r="AG455" s="1">
        <v>41948</v>
      </c>
      <c r="AH455" s="1">
        <v>41950</v>
      </c>
      <c r="AI455" s="1">
        <v>41948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9085.2777777777701</v>
      </c>
      <c r="AP455">
        <v>18</v>
      </c>
      <c r="AQ455">
        <v>30</v>
      </c>
      <c r="AR455">
        <v>163535</v>
      </c>
      <c r="AS455">
        <v>0.82419054025132199</v>
      </c>
      <c r="AT455">
        <v>0.6</v>
      </c>
      <c r="AU455">
        <v>4</v>
      </c>
      <c r="AV455">
        <v>0.74686861053082598</v>
      </c>
      <c r="AW455">
        <v>7.7321929720495897E-2</v>
      </c>
      <c r="AX455">
        <v>10025.859829184599</v>
      </c>
      <c r="AY455">
        <v>21</v>
      </c>
      <c r="AZ455">
        <v>11</v>
      </c>
      <c r="BA455">
        <v>2014</v>
      </c>
      <c r="BB455">
        <v>14.0329665890625</v>
      </c>
      <c r="BC455">
        <v>13.7373895496376</v>
      </c>
      <c r="BD455">
        <v>-0.29557703942482</v>
      </c>
      <c r="BE455">
        <v>124808</v>
      </c>
      <c r="BF455">
        <v>160090.45455513199</v>
      </c>
      <c r="BG455">
        <v>2.1516245015605399E-2</v>
      </c>
      <c r="BH455">
        <v>17.7647648468058</v>
      </c>
      <c r="BI455">
        <v>1.0132416699698901</v>
      </c>
      <c r="BK455">
        <f>AS455-BI455*AV455</f>
        <v>6.7432142068976408E-2</v>
      </c>
      <c r="BL455">
        <f>BK455*AO455</f>
        <v>612.63974184722485</v>
      </c>
      <c r="BM455">
        <f t="shared" si="7"/>
        <v>-4373.6250275199209</v>
      </c>
      <c r="BN455" s="12">
        <f>YEARFRAC(DATE(YEAR(A455),1,1),A455,3)</f>
        <v>0.88767123287671235</v>
      </c>
    </row>
    <row r="456" spans="1:66" x14ac:dyDescent="0.25">
      <c r="A456" s="1">
        <v>41967</v>
      </c>
      <c r="B456">
        <v>14018</v>
      </c>
      <c r="C456">
        <v>15</v>
      </c>
      <c r="D456" s="2">
        <v>41944</v>
      </c>
      <c r="E456">
        <v>0</v>
      </c>
      <c r="F456">
        <v>4</v>
      </c>
      <c r="G456" s="1">
        <v>41964</v>
      </c>
      <c r="H456" s="1">
        <v>41968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s="1">
        <v>41960</v>
      </c>
      <c r="AF456" s="1">
        <v>41946</v>
      </c>
      <c r="AG456" s="1">
        <v>41948</v>
      </c>
      <c r="AH456" s="1">
        <v>41950</v>
      </c>
      <c r="AI456" s="1">
        <v>41948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9085.2777777777701</v>
      </c>
      <c r="AP456">
        <v>18</v>
      </c>
      <c r="AQ456">
        <v>30</v>
      </c>
      <c r="AR456">
        <v>163535</v>
      </c>
      <c r="AS456">
        <v>1.5429357629865099</v>
      </c>
      <c r="AT456">
        <v>0.6</v>
      </c>
      <c r="AU456">
        <v>3</v>
      </c>
      <c r="AV456">
        <v>1.57465201807267</v>
      </c>
      <c r="AW456">
        <v>-3.1716255086158801E-2</v>
      </c>
      <c r="AX456">
        <v>8902.2843390869202</v>
      </c>
      <c r="AY456">
        <v>24</v>
      </c>
      <c r="AZ456">
        <v>11</v>
      </c>
      <c r="BA456">
        <v>2014</v>
      </c>
      <c r="BB456">
        <v>15.6076186071351</v>
      </c>
      <c r="BC456">
        <v>15.2803253126242</v>
      </c>
      <c r="BD456">
        <v>-0.32729329451097799</v>
      </c>
      <c r="BE456">
        <v>138826</v>
      </c>
      <c r="BF456">
        <v>160105.65499451701</v>
      </c>
      <c r="BG456">
        <v>2.14192622090696E-2</v>
      </c>
      <c r="BH456">
        <v>17.7647648468058</v>
      </c>
      <c r="BI456">
        <v>1.0132416699698901</v>
      </c>
      <c r="BK456">
        <f>AS456-BI456*AV456</f>
        <v>-5.2567277426899706E-2</v>
      </c>
      <c r="BL456">
        <f>BK456*AO456</f>
        <v>-477.58831744489089</v>
      </c>
      <c r="BM456">
        <f t="shared" si="7"/>
        <v>-4851.2133449648118</v>
      </c>
      <c r="BN456" s="12">
        <f>YEARFRAC(DATE(YEAR(A456),1,1),A456,3)</f>
        <v>0.89589041095890409</v>
      </c>
    </row>
    <row r="457" spans="1:66" x14ac:dyDescent="0.25">
      <c r="A457" s="1">
        <v>41968</v>
      </c>
      <c r="B457">
        <v>2336</v>
      </c>
      <c r="C457">
        <v>16</v>
      </c>
      <c r="D457" s="2">
        <v>41944</v>
      </c>
      <c r="E457">
        <v>1</v>
      </c>
      <c r="F457">
        <v>0</v>
      </c>
      <c r="G457" s="1">
        <v>41967</v>
      </c>
      <c r="H457" s="1">
        <v>41969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s="1">
        <v>41960</v>
      </c>
      <c r="AF457" s="1">
        <v>41946</v>
      </c>
      <c r="AG457" s="1">
        <v>41948</v>
      </c>
      <c r="AH457" s="1">
        <v>41950</v>
      </c>
      <c r="AI457" s="1">
        <v>41948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9085.2777777777701</v>
      </c>
      <c r="AP457">
        <v>18</v>
      </c>
      <c r="AQ457">
        <v>30</v>
      </c>
      <c r="AR457">
        <v>163535</v>
      </c>
      <c r="AS457">
        <v>0.25711927110404498</v>
      </c>
      <c r="AT457">
        <v>0.6</v>
      </c>
      <c r="AU457">
        <v>2</v>
      </c>
      <c r="AV457">
        <v>0.184261444156989</v>
      </c>
      <c r="AW457">
        <v>7.2857826947055601E-2</v>
      </c>
      <c r="AX457">
        <v>12677.6386166264</v>
      </c>
      <c r="AY457">
        <v>25</v>
      </c>
      <c r="AZ457">
        <v>11</v>
      </c>
      <c r="BA457">
        <v>2014</v>
      </c>
      <c r="BB457">
        <v>15.7918800512921</v>
      </c>
      <c r="BC457">
        <v>15.537444583728201</v>
      </c>
      <c r="BD457">
        <v>-0.25443546756392399</v>
      </c>
      <c r="BE457">
        <v>141162</v>
      </c>
      <c r="BF457">
        <v>160900.15829319099</v>
      </c>
      <c r="BG457">
        <v>1.6375631539203399E-2</v>
      </c>
      <c r="BH457">
        <v>17.7647648468058</v>
      </c>
      <c r="BI457">
        <v>1.0132416699698901</v>
      </c>
      <c r="BK457">
        <f>AS457-BI457*AV457</f>
        <v>7.0417897715353811E-2</v>
      </c>
      <c r="BL457">
        <f>BK457*AO457</f>
        <v>639.76616127113198</v>
      </c>
      <c r="BM457">
        <f t="shared" si="7"/>
        <v>-4211.44718369368</v>
      </c>
      <c r="BN457" s="12">
        <f>YEARFRAC(DATE(YEAR(A457),1,1),A457,3)</f>
        <v>0.89863013698630134</v>
      </c>
    </row>
    <row r="458" spans="1:66" x14ac:dyDescent="0.25">
      <c r="A458" s="1">
        <v>41969</v>
      </c>
      <c r="B458">
        <v>10013</v>
      </c>
      <c r="C458">
        <v>17</v>
      </c>
      <c r="D458" s="2">
        <v>41944</v>
      </c>
      <c r="E458">
        <v>2</v>
      </c>
      <c r="F458">
        <v>1</v>
      </c>
      <c r="G458" s="1">
        <v>41968</v>
      </c>
      <c r="H458" s="1">
        <v>41971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s="1">
        <v>41960</v>
      </c>
      <c r="AF458" s="1">
        <v>41946</v>
      </c>
      <c r="AG458" s="1">
        <v>41948</v>
      </c>
      <c r="AH458" s="1">
        <v>41950</v>
      </c>
      <c r="AI458" s="1">
        <v>41948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9085.2777777777701</v>
      </c>
      <c r="AP458">
        <v>18</v>
      </c>
      <c r="AQ458">
        <v>30</v>
      </c>
      <c r="AR458">
        <v>163535</v>
      </c>
      <c r="AS458">
        <v>1.1021126975876701</v>
      </c>
      <c r="AT458">
        <v>0.6</v>
      </c>
      <c r="AU458">
        <v>1</v>
      </c>
      <c r="AV458">
        <v>0.83350224989523403</v>
      </c>
      <c r="AW458">
        <v>0.26861044769243803</v>
      </c>
      <c r="AX458">
        <v>12013.164932978299</v>
      </c>
      <c r="AY458">
        <v>26</v>
      </c>
      <c r="AZ458">
        <v>11</v>
      </c>
      <c r="BA458">
        <v>2014</v>
      </c>
      <c r="BB458">
        <v>16.6253823011874</v>
      </c>
      <c r="BC458">
        <v>16.639557281315899</v>
      </c>
      <c r="BD458">
        <v>1.4174980128515801E-2</v>
      </c>
      <c r="BE458">
        <v>151175</v>
      </c>
      <c r="BF458">
        <v>163674.43170348299</v>
      </c>
      <c r="BG458" s="3">
        <v>-8.5188445154316095E-4</v>
      </c>
      <c r="BH458">
        <v>17.7647648468058</v>
      </c>
      <c r="BI458">
        <v>1.0132416699698901</v>
      </c>
      <c r="BK458">
        <f>AS458-BI458*AV458</f>
        <v>0.2575734859801625</v>
      </c>
      <c r="BL458">
        <f>BK458*AO458</f>
        <v>2340.1266683203244</v>
      </c>
      <c r="BM458">
        <f t="shared" si="7"/>
        <v>-1871.3205153733556</v>
      </c>
      <c r="BN458" s="12">
        <f>YEARFRAC(DATE(YEAR(A458),1,1),A458,3)</f>
        <v>0.90136986301369859</v>
      </c>
    </row>
    <row r="459" spans="1:66" x14ac:dyDescent="0.25">
      <c r="A459" s="1">
        <v>41971</v>
      </c>
      <c r="B459">
        <v>12360</v>
      </c>
      <c r="C459">
        <v>18</v>
      </c>
      <c r="D459" s="2">
        <v>41944</v>
      </c>
      <c r="E459">
        <v>4</v>
      </c>
      <c r="F459">
        <v>2</v>
      </c>
      <c r="G459" s="1">
        <v>41969</v>
      </c>
      <c r="H459" s="1">
        <v>41974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s="1">
        <v>41960</v>
      </c>
      <c r="AF459" s="1">
        <v>41946</v>
      </c>
      <c r="AG459" s="1">
        <v>41948</v>
      </c>
      <c r="AH459" s="1">
        <v>41950</v>
      </c>
      <c r="AI459" s="1">
        <v>41948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9085.2777777777701</v>
      </c>
      <c r="AP459">
        <v>18</v>
      </c>
      <c r="AQ459">
        <v>30</v>
      </c>
      <c r="AR459">
        <v>163535</v>
      </c>
      <c r="AS459">
        <v>1.36044271868407</v>
      </c>
      <c r="AT459">
        <v>0.6</v>
      </c>
      <c r="AU459">
        <v>0</v>
      </c>
      <c r="AV459">
        <v>1.1393825456184199</v>
      </c>
      <c r="AW459">
        <v>0.22106017306564499</v>
      </c>
      <c r="AX459">
        <v>10847.980818673401</v>
      </c>
      <c r="AY459">
        <v>28</v>
      </c>
      <c r="AZ459">
        <v>11</v>
      </c>
      <c r="BA459">
        <v>2014</v>
      </c>
      <c r="BB459">
        <v>17.7647648468058</v>
      </c>
      <c r="BC459">
        <v>18</v>
      </c>
      <c r="BD459">
        <v>0.23523515319416</v>
      </c>
      <c r="BE459">
        <v>163535</v>
      </c>
      <c r="BF459">
        <v>165700.476498526</v>
      </c>
      <c r="BG459">
        <v>-1.3068619621897801E-2</v>
      </c>
      <c r="BH459">
        <v>17.7647648468058</v>
      </c>
      <c r="BI459">
        <v>1.0132416699698901</v>
      </c>
      <c r="BK459">
        <f>AS459-BI459*AV459</f>
        <v>0.20597284542711769</v>
      </c>
      <c r="BL459">
        <f>BK459*AO459</f>
        <v>1871.3205153846479</v>
      </c>
      <c r="BM459">
        <f t="shared" si="7"/>
        <v>1.1292286217212677E-8</v>
      </c>
      <c r="BN459" s="12">
        <f>YEARFRAC(DATE(YEAR(A459),1,1),A459,3)</f>
        <v>0.9068493150684932</v>
      </c>
    </row>
    <row r="460" spans="1:66" x14ac:dyDescent="0.25">
      <c r="A460" s="1">
        <v>41974</v>
      </c>
      <c r="B460">
        <v>18371</v>
      </c>
      <c r="C460">
        <v>1</v>
      </c>
      <c r="D460" s="2">
        <v>41974</v>
      </c>
      <c r="E460">
        <v>0</v>
      </c>
      <c r="F460">
        <v>4</v>
      </c>
      <c r="G460" s="1">
        <v>41971</v>
      </c>
      <c r="H460" s="1">
        <v>41975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 s="1">
        <v>41988</v>
      </c>
      <c r="AF460" s="1">
        <v>41974</v>
      </c>
      <c r="AG460" s="1">
        <v>41976</v>
      </c>
      <c r="AH460" s="1">
        <v>41978</v>
      </c>
      <c r="AI460" s="1">
        <v>41976</v>
      </c>
      <c r="AJ460">
        <v>0</v>
      </c>
      <c r="AK460">
        <v>1</v>
      </c>
      <c r="AL460">
        <v>0</v>
      </c>
      <c r="AM460">
        <v>0</v>
      </c>
      <c r="AN460">
        <v>1</v>
      </c>
      <c r="AO460">
        <v>9558.1818181818107</v>
      </c>
      <c r="AP460">
        <v>22</v>
      </c>
      <c r="AQ460">
        <v>31</v>
      </c>
      <c r="AR460">
        <v>210280</v>
      </c>
      <c r="AS460">
        <v>1.9220182613657899</v>
      </c>
      <c r="AT460">
        <v>0.70967741935483797</v>
      </c>
      <c r="AU460">
        <v>21</v>
      </c>
      <c r="AV460">
        <v>2.4758598916296601</v>
      </c>
      <c r="AW460">
        <v>-0.55384163026386901</v>
      </c>
      <c r="AX460">
        <v>7420.0483081083303</v>
      </c>
      <c r="AY460">
        <v>1</v>
      </c>
      <c r="AZ460">
        <v>12</v>
      </c>
      <c r="BA460">
        <v>2014</v>
      </c>
      <c r="BB460">
        <v>2.4758598916296601</v>
      </c>
      <c r="BC460">
        <v>1.9220182613657899</v>
      </c>
      <c r="BD460">
        <v>-0.55384163026386901</v>
      </c>
      <c r="BE460">
        <v>18371</v>
      </c>
      <c r="BF460">
        <v>163241.062778383</v>
      </c>
      <c r="BG460">
        <v>0.28815627894726897</v>
      </c>
      <c r="BH460">
        <v>22.560169678229801</v>
      </c>
      <c r="BI460">
        <v>0.97516997051797605</v>
      </c>
      <c r="BK460">
        <f>AS460-BI460*AV460</f>
        <v>-0.49236595616134515</v>
      </c>
      <c r="BL460">
        <f>BK460*AO460</f>
        <v>-4706.1233300730719</v>
      </c>
      <c r="BM460">
        <f t="shared" si="7"/>
        <v>-4706.1233300617796</v>
      </c>
      <c r="BN460" s="12">
        <f>YEARFRAC(DATE(YEAR(A460),1,1),A460,3)</f>
        <v>0.91506849315068495</v>
      </c>
    </row>
    <row r="461" spans="1:66" x14ac:dyDescent="0.25">
      <c r="A461" s="1">
        <v>41975</v>
      </c>
      <c r="B461">
        <v>6153</v>
      </c>
      <c r="C461">
        <v>2</v>
      </c>
      <c r="D461" s="2">
        <v>41974</v>
      </c>
      <c r="E461">
        <v>1</v>
      </c>
      <c r="F461">
        <v>0</v>
      </c>
      <c r="G461" s="1">
        <v>41974</v>
      </c>
      <c r="H461" s="1">
        <v>41976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s="1">
        <v>41988</v>
      </c>
      <c r="AF461" s="1">
        <v>41974</v>
      </c>
      <c r="AG461" s="1">
        <v>41976</v>
      </c>
      <c r="AH461" s="1">
        <v>41978</v>
      </c>
      <c r="AI461" s="1">
        <v>41976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9558.1818181818107</v>
      </c>
      <c r="AP461">
        <v>22</v>
      </c>
      <c r="AQ461">
        <v>31</v>
      </c>
      <c r="AR461">
        <v>210280</v>
      </c>
      <c r="AS461">
        <v>0.64374167776298197</v>
      </c>
      <c r="AT461">
        <v>0.70967741935483797</v>
      </c>
      <c r="AU461">
        <v>20</v>
      </c>
      <c r="AV461">
        <v>0.58838145354402405</v>
      </c>
      <c r="AW461">
        <v>5.5360224218957997E-2</v>
      </c>
      <c r="AX461">
        <v>10457.501613856701</v>
      </c>
      <c r="AY461">
        <v>2</v>
      </c>
      <c r="AZ461">
        <v>12</v>
      </c>
      <c r="BA461">
        <v>2014</v>
      </c>
      <c r="BB461">
        <v>3.0642413451736901</v>
      </c>
      <c r="BC461">
        <v>2.56575993912878</v>
      </c>
      <c r="BD461">
        <v>-0.49848140604491098</v>
      </c>
      <c r="BE461">
        <v>24524</v>
      </c>
      <c r="BF461">
        <v>176072.29301627199</v>
      </c>
      <c r="BG461">
        <v>0.19428216897570399</v>
      </c>
      <c r="BH461">
        <v>22.560169678229801</v>
      </c>
      <c r="BI461">
        <v>0.97516997051797605</v>
      </c>
      <c r="BK461">
        <f>AS461-BI461*AV461</f>
        <v>6.9969753057132156E-2</v>
      </c>
      <c r="BL461">
        <f>BK461*AO461</f>
        <v>668.78362149335169</v>
      </c>
      <c r="BM461">
        <f t="shared" si="7"/>
        <v>-4037.3397085684278</v>
      </c>
      <c r="BN461" s="12">
        <f>YEARFRAC(DATE(YEAR(A461),1,1),A461,3)</f>
        <v>0.9178082191780822</v>
      </c>
    </row>
    <row r="462" spans="1:66" x14ac:dyDescent="0.25">
      <c r="A462" s="1">
        <v>41976</v>
      </c>
      <c r="B462">
        <v>9772</v>
      </c>
      <c r="C462">
        <v>3</v>
      </c>
      <c r="D462" s="2">
        <v>41974</v>
      </c>
      <c r="E462">
        <v>2</v>
      </c>
      <c r="F462">
        <v>1</v>
      </c>
      <c r="G462" s="1">
        <v>41975</v>
      </c>
      <c r="H462" s="1">
        <v>41977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s="1">
        <v>41988</v>
      </c>
      <c r="AF462" s="1">
        <v>41974</v>
      </c>
      <c r="AG462" s="1">
        <v>41976</v>
      </c>
      <c r="AH462" s="1">
        <v>41978</v>
      </c>
      <c r="AI462" s="1">
        <v>41976</v>
      </c>
      <c r="AJ462">
        <v>0</v>
      </c>
      <c r="AK462">
        <v>0</v>
      </c>
      <c r="AL462">
        <v>1</v>
      </c>
      <c r="AM462">
        <v>0</v>
      </c>
      <c r="AN462">
        <v>1</v>
      </c>
      <c r="AO462">
        <v>9558.1818181818107</v>
      </c>
      <c r="AP462">
        <v>22</v>
      </c>
      <c r="AQ462">
        <v>31</v>
      </c>
      <c r="AR462">
        <v>210280</v>
      </c>
      <c r="AS462">
        <v>1.0223701731025301</v>
      </c>
      <c r="AT462">
        <v>0.70967741935483797</v>
      </c>
      <c r="AU462">
        <v>19</v>
      </c>
      <c r="AV462">
        <v>1.13128873363186</v>
      </c>
      <c r="AW462">
        <v>-0.10891856052932999</v>
      </c>
      <c r="AX462">
        <v>8637.9362840715403</v>
      </c>
      <c r="AY462">
        <v>3</v>
      </c>
      <c r="AZ462">
        <v>12</v>
      </c>
      <c r="BA462">
        <v>2014</v>
      </c>
      <c r="BB462">
        <v>4.1955300788055503</v>
      </c>
      <c r="BC462">
        <v>3.5881301122313101</v>
      </c>
      <c r="BD462">
        <v>-0.607399966574242</v>
      </c>
      <c r="BE462">
        <v>34296</v>
      </c>
      <c r="BF462">
        <v>179837.108977372</v>
      </c>
      <c r="BG462">
        <v>0.16928036263337301</v>
      </c>
      <c r="BH462">
        <v>22.560169678229801</v>
      </c>
      <c r="BI462">
        <v>0.97516997051797605</v>
      </c>
      <c r="BK462">
        <f>AS462-BI462*AV462</f>
        <v>-8.0828627920569218E-2</v>
      </c>
      <c r="BL462">
        <f>BK462*AO462</f>
        <v>-772.57472177896739</v>
      </c>
      <c r="BM462">
        <f t="shared" si="7"/>
        <v>-4809.914430347395</v>
      </c>
      <c r="BN462" s="12">
        <f>YEARFRAC(DATE(YEAR(A462),1,1),A462,3)</f>
        <v>0.92054794520547945</v>
      </c>
    </row>
    <row r="463" spans="1:66" x14ac:dyDescent="0.25">
      <c r="A463" s="1">
        <v>41977</v>
      </c>
      <c r="B463">
        <v>2228</v>
      </c>
      <c r="C463">
        <v>4</v>
      </c>
      <c r="D463" s="2">
        <v>41974</v>
      </c>
      <c r="E463">
        <v>3</v>
      </c>
      <c r="F463">
        <v>2</v>
      </c>
      <c r="G463" s="1">
        <v>41976</v>
      </c>
      <c r="H463" s="1">
        <v>41978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s="1">
        <v>41988</v>
      </c>
      <c r="AF463" s="1">
        <v>41974</v>
      </c>
      <c r="AG463" s="1">
        <v>41976</v>
      </c>
      <c r="AH463" s="1">
        <v>41978</v>
      </c>
      <c r="AI463" s="1">
        <v>41976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9558.1818181818107</v>
      </c>
      <c r="AP463">
        <v>22</v>
      </c>
      <c r="AQ463">
        <v>31</v>
      </c>
      <c r="AR463">
        <v>210280</v>
      </c>
      <c r="AS463">
        <v>0.233098725508845</v>
      </c>
      <c r="AT463">
        <v>0.70967741935483797</v>
      </c>
      <c r="AU463">
        <v>18</v>
      </c>
      <c r="AV463">
        <v>0.33251524149968897</v>
      </c>
      <c r="AW463">
        <v>-9.9416515990844403E-2</v>
      </c>
      <c r="AX463">
        <v>6700.4447373642497</v>
      </c>
      <c r="AY463">
        <v>4</v>
      </c>
      <c r="AZ463">
        <v>12</v>
      </c>
      <c r="BA463">
        <v>2014</v>
      </c>
      <c r="BB463">
        <v>4.5280453203052398</v>
      </c>
      <c r="BC463">
        <v>3.8212288377401502</v>
      </c>
      <c r="BD463">
        <v>-0.706816482565086</v>
      </c>
      <c r="BE463">
        <v>36524</v>
      </c>
      <c r="BF463">
        <v>177455.82103533999</v>
      </c>
      <c r="BG463">
        <v>0.18497099037468001</v>
      </c>
      <c r="BH463">
        <v>22.560169678229801</v>
      </c>
      <c r="BI463">
        <v>0.97516997051797605</v>
      </c>
      <c r="BK463">
        <f>AS463-BI463*AV463</f>
        <v>-9.1160152741184358E-2</v>
      </c>
      <c r="BL463">
        <f>BK463*AO463</f>
        <v>-871.32531447346514</v>
      </c>
      <c r="BM463">
        <f t="shared" si="7"/>
        <v>-5681.2397448208603</v>
      </c>
      <c r="BN463" s="12">
        <f>YEARFRAC(DATE(YEAR(A463),1,1),A463,3)</f>
        <v>0.92328767123287669</v>
      </c>
    </row>
    <row r="464" spans="1:66" x14ac:dyDescent="0.25">
      <c r="A464" s="1">
        <v>41978</v>
      </c>
      <c r="B464">
        <v>7456</v>
      </c>
      <c r="C464">
        <v>5</v>
      </c>
      <c r="D464" s="2">
        <v>41974</v>
      </c>
      <c r="E464">
        <v>4</v>
      </c>
      <c r="F464">
        <v>3</v>
      </c>
      <c r="G464" s="1">
        <v>41977</v>
      </c>
      <c r="H464" s="1">
        <v>41981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 s="1">
        <v>41988</v>
      </c>
      <c r="AF464" s="1">
        <v>41974</v>
      </c>
      <c r="AG464" s="1">
        <v>41976</v>
      </c>
      <c r="AH464" s="1">
        <v>41978</v>
      </c>
      <c r="AI464" s="1">
        <v>41976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9558.1818181818107</v>
      </c>
      <c r="AP464">
        <v>22</v>
      </c>
      <c r="AQ464">
        <v>31</v>
      </c>
      <c r="AR464">
        <v>210280</v>
      </c>
      <c r="AS464">
        <v>0.78006467567053395</v>
      </c>
      <c r="AT464">
        <v>0.70967741935483797</v>
      </c>
      <c r="AU464">
        <v>17</v>
      </c>
      <c r="AV464">
        <v>0.849564231344486</v>
      </c>
      <c r="AW464">
        <v>-6.9499555673952093E-2</v>
      </c>
      <c r="AX464">
        <v>8776.2640244404192</v>
      </c>
      <c r="AY464">
        <v>5</v>
      </c>
      <c r="AZ464">
        <v>12</v>
      </c>
      <c r="BA464">
        <v>2014</v>
      </c>
      <c r="BB464">
        <v>5.3776095516497202</v>
      </c>
      <c r="BC464">
        <v>4.60129351341069</v>
      </c>
      <c r="BD464">
        <v>-0.77631603823903805</v>
      </c>
      <c r="BE464">
        <v>43980</v>
      </c>
      <c r="BF464">
        <v>179923.81014407601</v>
      </c>
      <c r="BG464">
        <v>0.16871691318461399</v>
      </c>
      <c r="BH464">
        <v>22.560169678229801</v>
      </c>
      <c r="BI464">
        <v>0.97516997051797605</v>
      </c>
      <c r="BK464">
        <f>AS464-BI464*AV464</f>
        <v>-4.8404850762795437E-2</v>
      </c>
      <c r="BL464">
        <f>BK464*AO464</f>
        <v>-462.66236447275531</v>
      </c>
      <c r="BM464">
        <f t="shared" si="7"/>
        <v>-6143.9021092936155</v>
      </c>
      <c r="BN464" s="12">
        <f>YEARFRAC(DATE(YEAR(A464),1,1),A464,3)</f>
        <v>0.92602739726027394</v>
      </c>
    </row>
    <row r="465" spans="1:66" x14ac:dyDescent="0.25">
      <c r="A465" s="1">
        <v>41981</v>
      </c>
      <c r="B465">
        <v>14130</v>
      </c>
      <c r="C465">
        <v>6</v>
      </c>
      <c r="D465" s="2">
        <v>41974</v>
      </c>
      <c r="E465">
        <v>0</v>
      </c>
      <c r="F465">
        <v>4</v>
      </c>
      <c r="G465" s="1">
        <v>41978</v>
      </c>
      <c r="H465" s="1">
        <v>41982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s="1">
        <v>41988</v>
      </c>
      <c r="AF465" s="1">
        <v>41974</v>
      </c>
      <c r="AG465" s="1">
        <v>41976</v>
      </c>
      <c r="AH465" s="1">
        <v>41978</v>
      </c>
      <c r="AI465" s="1">
        <v>41976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9558.1818181818107</v>
      </c>
      <c r="AP465">
        <v>22</v>
      </c>
      <c r="AQ465">
        <v>31</v>
      </c>
      <c r="AR465">
        <v>210280</v>
      </c>
      <c r="AS465">
        <v>1.47831462811489</v>
      </c>
      <c r="AT465">
        <v>0.70967741935483797</v>
      </c>
      <c r="AU465">
        <v>16</v>
      </c>
      <c r="AV465">
        <v>1.67734763888633</v>
      </c>
      <c r="AW465">
        <v>-0.199033010771441</v>
      </c>
      <c r="AX465">
        <v>8424.0140042654002</v>
      </c>
      <c r="AY465">
        <v>8</v>
      </c>
      <c r="AZ465">
        <v>12</v>
      </c>
      <c r="BA465">
        <v>2014</v>
      </c>
      <c r="BB465">
        <v>7.0549571905360597</v>
      </c>
      <c r="BC465">
        <v>6.07960814152558</v>
      </c>
      <c r="BD465">
        <v>-0.97534904901047903</v>
      </c>
      <c r="BE465">
        <v>58110</v>
      </c>
      <c r="BF465">
        <v>181208.75371362199</v>
      </c>
      <c r="BG465">
        <v>0.16042959123443201</v>
      </c>
      <c r="BH465">
        <v>22.560169678229801</v>
      </c>
      <c r="BI465">
        <v>0.97516997051797605</v>
      </c>
      <c r="BK465">
        <f>AS465-BI465*AV465</f>
        <v>-0.15738441944628923</v>
      </c>
      <c r="BL465">
        <f>BK465*AO465</f>
        <v>-1504.3088964166216</v>
      </c>
      <c r="BM465">
        <f t="shared" si="7"/>
        <v>-7648.2110057102373</v>
      </c>
      <c r="BN465" s="12">
        <f>YEARFRAC(DATE(YEAR(A465),1,1),A465,3)</f>
        <v>0.9342465753424658</v>
      </c>
    </row>
    <row r="466" spans="1:66" x14ac:dyDescent="0.25">
      <c r="A466" s="1">
        <v>41982</v>
      </c>
      <c r="B466">
        <v>2261</v>
      </c>
      <c r="C466">
        <v>7</v>
      </c>
      <c r="D466" s="2">
        <v>41974</v>
      </c>
      <c r="E466">
        <v>1</v>
      </c>
      <c r="F466">
        <v>0</v>
      </c>
      <c r="G466" s="1">
        <v>41981</v>
      </c>
      <c r="H466" s="1">
        <v>41983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s="1">
        <v>41988</v>
      </c>
      <c r="AF466" s="1">
        <v>41974</v>
      </c>
      <c r="AG466" s="1">
        <v>41976</v>
      </c>
      <c r="AH466" s="1">
        <v>41978</v>
      </c>
      <c r="AI466" s="1">
        <v>41976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9558.1818181818107</v>
      </c>
      <c r="AP466">
        <v>22</v>
      </c>
      <c r="AQ466">
        <v>31</v>
      </c>
      <c r="AR466">
        <v>210280</v>
      </c>
      <c r="AS466">
        <v>0.23655126498002599</v>
      </c>
      <c r="AT466">
        <v>0.70967741935483797</v>
      </c>
      <c r="AU466">
        <v>15</v>
      </c>
      <c r="AV466">
        <v>0.28695706497064899</v>
      </c>
      <c r="AW466">
        <v>-5.0405799990623001E-2</v>
      </c>
      <c r="AX466">
        <v>7879.2275082380602</v>
      </c>
      <c r="AY466">
        <v>9</v>
      </c>
      <c r="AZ466">
        <v>12</v>
      </c>
      <c r="BA466">
        <v>2014</v>
      </c>
      <c r="BB466">
        <v>7.3419142555067101</v>
      </c>
      <c r="BC466">
        <v>6.3161594065056104</v>
      </c>
      <c r="BD466">
        <v>-1.0257548490010999</v>
      </c>
      <c r="BE466">
        <v>60371</v>
      </c>
      <c r="BF466">
        <v>180901.32270392901</v>
      </c>
      <c r="BG466">
        <v>0.16240167212128601</v>
      </c>
      <c r="BH466">
        <v>22.560169678229801</v>
      </c>
      <c r="BI466">
        <v>0.97516997051797605</v>
      </c>
      <c r="BK466">
        <f>AS466-BI466*AV466</f>
        <v>-4.328064760732675E-2</v>
      </c>
      <c r="BL466">
        <f>BK466*AO466</f>
        <v>-413.68429903948464</v>
      </c>
      <c r="BM466">
        <f t="shared" si="7"/>
        <v>-8061.8953047497216</v>
      </c>
      <c r="BN466" s="12">
        <f>YEARFRAC(DATE(YEAR(A466),1,1),A466,3)</f>
        <v>0.93698630136986305</v>
      </c>
    </row>
    <row r="467" spans="1:66" x14ac:dyDescent="0.25">
      <c r="A467" s="1">
        <v>41983</v>
      </c>
      <c r="B467">
        <v>7791</v>
      </c>
      <c r="C467">
        <v>8</v>
      </c>
      <c r="D467" s="2">
        <v>41974</v>
      </c>
      <c r="E467">
        <v>2</v>
      </c>
      <c r="F467">
        <v>1</v>
      </c>
      <c r="G467" s="1">
        <v>41982</v>
      </c>
      <c r="H467" s="1">
        <v>41984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 s="1">
        <v>41988</v>
      </c>
      <c r="AF467" s="1">
        <v>41974</v>
      </c>
      <c r="AG467" s="1">
        <v>41976</v>
      </c>
      <c r="AH467" s="1">
        <v>41978</v>
      </c>
      <c r="AI467" s="1">
        <v>41976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9558.1818181818107</v>
      </c>
      <c r="AP467">
        <v>22</v>
      </c>
      <c r="AQ467">
        <v>31</v>
      </c>
      <c r="AR467">
        <v>210280</v>
      </c>
      <c r="AS467">
        <v>0.815113182423435</v>
      </c>
      <c r="AT467">
        <v>0.70967741935483797</v>
      </c>
      <c r="AU467">
        <v>14</v>
      </c>
      <c r="AV467">
        <v>0.93619787070889404</v>
      </c>
      <c r="AW467">
        <v>-0.121084688285458</v>
      </c>
      <c r="AX467">
        <v>8321.9586839057902</v>
      </c>
      <c r="AY467">
        <v>10</v>
      </c>
      <c r="AZ467">
        <v>12</v>
      </c>
      <c r="BA467">
        <v>2014</v>
      </c>
      <c r="BB467">
        <v>8.2781121262155999</v>
      </c>
      <c r="BC467">
        <v>7.1312725889290398</v>
      </c>
      <c r="BD467">
        <v>-1.1468395372865601</v>
      </c>
      <c r="BE467">
        <v>68162</v>
      </c>
      <c r="BF467">
        <v>181148.06578315</v>
      </c>
      <c r="BG467">
        <v>0.16081835646935899</v>
      </c>
      <c r="BH467">
        <v>22.560169678229801</v>
      </c>
      <c r="BI467">
        <v>0.97516997051797605</v>
      </c>
      <c r="BK467">
        <f>AS467-BI467*AV467</f>
        <v>-9.7838867554749132E-2</v>
      </c>
      <c r="BL467">
        <f>BK467*AO467</f>
        <v>-935.16168497330148</v>
      </c>
      <c r="BM467">
        <f t="shared" si="7"/>
        <v>-8997.0569897230234</v>
      </c>
      <c r="BN467" s="12">
        <f>YEARFRAC(DATE(YEAR(A467),1,1),A467,3)</f>
        <v>0.9397260273972603</v>
      </c>
    </row>
    <row r="468" spans="1:66" x14ac:dyDescent="0.25">
      <c r="A468" s="1">
        <v>41984</v>
      </c>
      <c r="B468">
        <v>3767</v>
      </c>
      <c r="C468">
        <v>9</v>
      </c>
      <c r="D468" s="2">
        <v>41974</v>
      </c>
      <c r="E468">
        <v>3</v>
      </c>
      <c r="F468">
        <v>2</v>
      </c>
      <c r="G468" s="1">
        <v>41983</v>
      </c>
      <c r="H468" s="1">
        <v>41985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s="1">
        <v>41988</v>
      </c>
      <c r="AF468" s="1">
        <v>41974</v>
      </c>
      <c r="AG468" s="1">
        <v>41976</v>
      </c>
      <c r="AH468" s="1">
        <v>41978</v>
      </c>
      <c r="AI468" s="1">
        <v>41976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9558.1818181818107</v>
      </c>
      <c r="AP468">
        <v>22</v>
      </c>
      <c r="AQ468">
        <v>31</v>
      </c>
      <c r="AR468">
        <v>210280</v>
      </c>
      <c r="AS468">
        <v>0.39411261175575402</v>
      </c>
      <c r="AT468">
        <v>0.70967741935483797</v>
      </c>
      <c r="AU468">
        <v>13</v>
      </c>
      <c r="AV468">
        <v>0.33251524149968897</v>
      </c>
      <c r="AW468">
        <v>6.1597370256064501E-2</v>
      </c>
      <c r="AX468">
        <v>11328.804006127</v>
      </c>
      <c r="AY468">
        <v>11</v>
      </c>
      <c r="AZ468">
        <v>12</v>
      </c>
      <c r="BA468">
        <v>2014</v>
      </c>
      <c r="BB468">
        <v>8.6106273677152991</v>
      </c>
      <c r="BC468">
        <v>7.5253852006848003</v>
      </c>
      <c r="BD468">
        <v>-1.0852421670304899</v>
      </c>
      <c r="BE468">
        <v>71929</v>
      </c>
      <c r="BF468">
        <v>183777.317542876</v>
      </c>
      <c r="BG468">
        <v>0.144210846101504</v>
      </c>
      <c r="BH468">
        <v>22.560169678229801</v>
      </c>
      <c r="BI468">
        <v>0.97516997051797605</v>
      </c>
      <c r="BK468">
        <f>AS468-BI468*AV468</f>
        <v>6.9853733505724658E-2</v>
      </c>
      <c r="BL468">
        <f>BK468*AO468</f>
        <v>667.67468552653497</v>
      </c>
      <c r="BM468">
        <f t="shared" si="7"/>
        <v>-8329.3823041964879</v>
      </c>
      <c r="BN468" s="12">
        <f>YEARFRAC(DATE(YEAR(A468),1,1),A468,3)</f>
        <v>0.94246575342465755</v>
      </c>
    </row>
    <row r="469" spans="1:66" x14ac:dyDescent="0.25">
      <c r="A469" s="1">
        <v>41985</v>
      </c>
      <c r="B469">
        <v>6945</v>
      </c>
      <c r="C469">
        <v>10</v>
      </c>
      <c r="D469" s="2">
        <v>41974</v>
      </c>
      <c r="E469">
        <v>4</v>
      </c>
      <c r="F469">
        <v>3</v>
      </c>
      <c r="G469" s="1">
        <v>41984</v>
      </c>
      <c r="H469" s="1">
        <v>41988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s="1">
        <v>41988</v>
      </c>
      <c r="AF469" s="1">
        <v>41974</v>
      </c>
      <c r="AG469" s="1">
        <v>41976</v>
      </c>
      <c r="AH469" s="1">
        <v>41978</v>
      </c>
      <c r="AI469" s="1">
        <v>41976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9558.1818181818107</v>
      </c>
      <c r="AP469">
        <v>22</v>
      </c>
      <c r="AQ469">
        <v>31</v>
      </c>
      <c r="AR469">
        <v>210280</v>
      </c>
      <c r="AS469">
        <v>0.726602625071333</v>
      </c>
      <c r="AT469">
        <v>0.70967741935483797</v>
      </c>
      <c r="AU469">
        <v>12</v>
      </c>
      <c r="AV469">
        <v>0.849564231344486</v>
      </c>
      <c r="AW469">
        <v>-0.122961606273153</v>
      </c>
      <c r="AX469">
        <v>8174.7791912203202</v>
      </c>
      <c r="AY469">
        <v>12</v>
      </c>
      <c r="AZ469">
        <v>12</v>
      </c>
      <c r="BA469">
        <v>2014</v>
      </c>
      <c r="BB469">
        <v>9.4601915990597796</v>
      </c>
      <c r="BC469">
        <v>8.2519878257561299</v>
      </c>
      <c r="BD469">
        <v>-1.2082037733036399</v>
      </c>
      <c r="BE469">
        <v>78874</v>
      </c>
      <c r="BF469">
        <v>183424.191976456</v>
      </c>
      <c r="BG469">
        <v>0.146413664054689</v>
      </c>
      <c r="BH469">
        <v>22.560169678229801</v>
      </c>
      <c r="BI469">
        <v>0.97516997051797605</v>
      </c>
      <c r="BK469">
        <f>AS469-BI469*AV469</f>
        <v>-0.10186690136199639</v>
      </c>
      <c r="BL469">
        <f>BK469*AO469</f>
        <v>-973.66236447275378</v>
      </c>
      <c r="BM469">
        <f t="shared" si="7"/>
        <v>-9303.0446686692412</v>
      </c>
      <c r="BN469" s="12">
        <f>YEARFRAC(DATE(YEAR(A469),1,1),A469,3)</f>
        <v>0.9452054794520548</v>
      </c>
    </row>
    <row r="470" spans="1:66" x14ac:dyDescent="0.25">
      <c r="A470" s="1">
        <v>41988</v>
      </c>
      <c r="B470">
        <v>18720</v>
      </c>
      <c r="C470">
        <v>11</v>
      </c>
      <c r="D470" s="2">
        <v>41974</v>
      </c>
      <c r="E470">
        <v>0</v>
      </c>
      <c r="F470">
        <v>4</v>
      </c>
      <c r="G470" s="1">
        <v>41985</v>
      </c>
      <c r="H470" s="1">
        <v>41989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s="1">
        <v>41988</v>
      </c>
      <c r="AF470" s="1">
        <v>41974</v>
      </c>
      <c r="AG470" s="1">
        <v>41976</v>
      </c>
      <c r="AH470" s="1">
        <v>41978</v>
      </c>
      <c r="AI470" s="1">
        <v>41976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9558.1818181818107</v>
      </c>
      <c r="AP470">
        <v>22</v>
      </c>
      <c r="AQ470">
        <v>31</v>
      </c>
      <c r="AR470">
        <v>210280</v>
      </c>
      <c r="AS470">
        <v>1.95853148183374</v>
      </c>
      <c r="AT470">
        <v>0.70967741935483797</v>
      </c>
      <c r="AU470">
        <v>11</v>
      </c>
      <c r="AV470">
        <v>2.0119188601892302</v>
      </c>
      <c r="AW470">
        <v>-5.3387378355484801E-2</v>
      </c>
      <c r="AX470">
        <v>9304.5501836188796</v>
      </c>
      <c r="AY470">
        <v>15</v>
      </c>
      <c r="AZ470">
        <v>12</v>
      </c>
      <c r="BA470">
        <v>2014</v>
      </c>
      <c r="BB470">
        <v>11.472110459249</v>
      </c>
      <c r="BC470">
        <v>10.2105193075898</v>
      </c>
      <c r="BD470">
        <v>-1.2615911516591301</v>
      </c>
      <c r="BE470">
        <v>97594</v>
      </c>
      <c r="BF470">
        <v>187155.45039657399</v>
      </c>
      <c r="BG470">
        <v>0.123557981103012</v>
      </c>
      <c r="BH470">
        <v>22.560169678229801</v>
      </c>
      <c r="BI470">
        <v>0.97516997051797605</v>
      </c>
      <c r="BK470">
        <f>AS470-BI470*AV470</f>
        <v>-3.4313737415514467E-3</v>
      </c>
      <c r="BL470">
        <f>BK470*AO470</f>
        <v>-32.79769410788353</v>
      </c>
      <c r="BM470">
        <f t="shared" si="7"/>
        <v>-9335.8423627771244</v>
      </c>
      <c r="BN470" s="12">
        <f>YEARFRAC(DATE(YEAR(A470),1,1),A470,3)</f>
        <v>0.95342465753424654</v>
      </c>
    </row>
    <row r="471" spans="1:66" x14ac:dyDescent="0.25">
      <c r="A471" s="1">
        <v>41989</v>
      </c>
      <c r="B471">
        <v>12041</v>
      </c>
      <c r="C471">
        <v>12</v>
      </c>
      <c r="D471" s="2">
        <v>41974</v>
      </c>
      <c r="E471">
        <v>1</v>
      </c>
      <c r="F471">
        <v>0</v>
      </c>
      <c r="G471" s="1">
        <v>41988</v>
      </c>
      <c r="H471" s="1">
        <v>41990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 s="1">
        <v>41988</v>
      </c>
      <c r="AF471" s="1">
        <v>41974</v>
      </c>
      <c r="AG471" s="1">
        <v>41976</v>
      </c>
      <c r="AH471" s="1">
        <v>41978</v>
      </c>
      <c r="AI471" s="1">
        <v>41976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9558.1818181818107</v>
      </c>
      <c r="AP471">
        <v>22</v>
      </c>
      <c r="AQ471">
        <v>31</v>
      </c>
      <c r="AR471">
        <v>210280</v>
      </c>
      <c r="AS471">
        <v>1.2597584173482901</v>
      </c>
      <c r="AT471">
        <v>0.70967741935483797</v>
      </c>
      <c r="AU471">
        <v>10</v>
      </c>
      <c r="AV471">
        <v>1.3105456549038399</v>
      </c>
      <c r="AW471">
        <v>-5.0787237555544998E-2</v>
      </c>
      <c r="AX471">
        <v>9187.7760648357307</v>
      </c>
      <c r="AY471">
        <v>16</v>
      </c>
      <c r="AZ471">
        <v>12</v>
      </c>
      <c r="BA471">
        <v>2014</v>
      </c>
      <c r="BB471">
        <v>12.7826561141528</v>
      </c>
      <c r="BC471">
        <v>11.4702777249381</v>
      </c>
      <c r="BD471">
        <v>-1.3123783892146801</v>
      </c>
      <c r="BE471">
        <v>109635</v>
      </c>
      <c r="BF471">
        <v>188690.83064273899</v>
      </c>
      <c r="BG471">
        <v>0.11441557220200201</v>
      </c>
      <c r="BH471">
        <v>22.560169678229801</v>
      </c>
      <c r="BI471">
        <v>0.97516997051797605</v>
      </c>
      <c r="BK471">
        <f>AS471-BI471*AV471</f>
        <v>-1.8246350306749148E-2</v>
      </c>
      <c r="BL471">
        <f>BK471*AO471</f>
        <v>-174.40193375014582</v>
      </c>
      <c r="BM471">
        <f t="shared" si="7"/>
        <v>-9510.2442965272694</v>
      </c>
      <c r="BN471" s="12">
        <f>YEARFRAC(DATE(YEAR(A471),1,1),A471,3)</f>
        <v>0.95616438356164379</v>
      </c>
    </row>
    <row r="472" spans="1:66" x14ac:dyDescent="0.25">
      <c r="A472" s="1">
        <v>41990</v>
      </c>
      <c r="B472">
        <v>8473</v>
      </c>
      <c r="C472">
        <v>13</v>
      </c>
      <c r="D472" s="2">
        <v>41974</v>
      </c>
      <c r="E472">
        <v>2</v>
      </c>
      <c r="F472">
        <v>1</v>
      </c>
      <c r="G472" s="1">
        <v>41989</v>
      </c>
      <c r="H472" s="1">
        <v>41991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s="1">
        <v>41988</v>
      </c>
      <c r="AF472" s="1">
        <v>41974</v>
      </c>
      <c r="AG472" s="1">
        <v>41976</v>
      </c>
      <c r="AH472" s="1">
        <v>41978</v>
      </c>
      <c r="AI472" s="1">
        <v>41976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9558.1818181818107</v>
      </c>
      <c r="AP472">
        <v>22</v>
      </c>
      <c r="AQ472">
        <v>31</v>
      </c>
      <c r="AR472">
        <v>210280</v>
      </c>
      <c r="AS472">
        <v>0.88646566482784805</v>
      </c>
      <c r="AT472">
        <v>0.70967741935483797</v>
      </c>
      <c r="AU472">
        <v>9</v>
      </c>
      <c r="AV472">
        <v>0.93619787070889404</v>
      </c>
      <c r="AW472">
        <v>-4.97322058810458E-2</v>
      </c>
      <c r="AX472">
        <v>9050.4371619476005</v>
      </c>
      <c r="AY472">
        <v>17</v>
      </c>
      <c r="AZ472">
        <v>12</v>
      </c>
      <c r="BA472">
        <v>2014</v>
      </c>
      <c r="BB472">
        <v>13.718853984861701</v>
      </c>
      <c r="BC472">
        <v>12.356743389766001</v>
      </c>
      <c r="BD472">
        <v>-1.36211059509572</v>
      </c>
      <c r="BE472">
        <v>118108</v>
      </c>
      <c r="BF472">
        <v>189401.82633820601</v>
      </c>
      <c r="BG472">
        <v>0.110232166528912</v>
      </c>
      <c r="BH472">
        <v>22.560169678229801</v>
      </c>
      <c r="BI472">
        <v>0.97516997051797605</v>
      </c>
      <c r="BK472">
        <f>AS472-BI472*AV472</f>
        <v>-2.6486385150336078E-2</v>
      </c>
      <c r="BL472">
        <f>BK472*AO472</f>
        <v>-253.16168497330301</v>
      </c>
      <c r="BM472">
        <f t="shared" si="7"/>
        <v>-9763.405981500573</v>
      </c>
      <c r="BN472" s="12">
        <f>YEARFRAC(DATE(YEAR(A472),1,1),A472,3)</f>
        <v>0.95890410958904104</v>
      </c>
    </row>
    <row r="473" spans="1:66" x14ac:dyDescent="0.25">
      <c r="A473" s="1">
        <v>41991</v>
      </c>
      <c r="B473">
        <v>3505</v>
      </c>
      <c r="C473">
        <v>14</v>
      </c>
      <c r="D473" s="2">
        <v>41974</v>
      </c>
      <c r="E473">
        <v>3</v>
      </c>
      <c r="F473">
        <v>2</v>
      </c>
      <c r="G473" s="1">
        <v>41990</v>
      </c>
      <c r="H473" s="1">
        <v>41992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s="1">
        <v>41988</v>
      </c>
      <c r="AF473" s="1">
        <v>41974</v>
      </c>
      <c r="AG473" s="1">
        <v>41976</v>
      </c>
      <c r="AH473" s="1">
        <v>41978</v>
      </c>
      <c r="AI473" s="1">
        <v>41976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9558.1818181818107</v>
      </c>
      <c r="AP473">
        <v>22</v>
      </c>
      <c r="AQ473">
        <v>31</v>
      </c>
      <c r="AR473">
        <v>210280</v>
      </c>
      <c r="AS473">
        <v>0.36670154080273898</v>
      </c>
      <c r="AT473">
        <v>0.70967741935483797</v>
      </c>
      <c r="AU473">
        <v>8</v>
      </c>
      <c r="AV473">
        <v>0.33251524149968897</v>
      </c>
      <c r="AW473">
        <v>3.4186299303049401E-2</v>
      </c>
      <c r="AX473">
        <v>10540.870199489</v>
      </c>
      <c r="AY473">
        <v>18</v>
      </c>
      <c r="AZ473">
        <v>12</v>
      </c>
      <c r="BA473">
        <v>2014</v>
      </c>
      <c r="BB473">
        <v>14.0513692263614</v>
      </c>
      <c r="BC473">
        <v>12.7234449305687</v>
      </c>
      <c r="BD473">
        <v>-1.32792429579267</v>
      </c>
      <c r="BE473">
        <v>121613</v>
      </c>
      <c r="BF473">
        <v>190407.49388184701</v>
      </c>
      <c r="BG473">
        <v>0.10436829829021101</v>
      </c>
      <c r="BH473">
        <v>22.560169678229801</v>
      </c>
      <c r="BI473">
        <v>0.97516997051797605</v>
      </c>
      <c r="BK473">
        <f>AS473-BI473*AV473</f>
        <v>4.244266255270962E-2</v>
      </c>
      <c r="BL473">
        <f>BK473*AO473</f>
        <v>405.67468552653509</v>
      </c>
      <c r="BM473">
        <f t="shared" si="7"/>
        <v>-9357.7312959740375</v>
      </c>
      <c r="BN473" s="12">
        <f>YEARFRAC(DATE(YEAR(A473),1,1),A473,3)</f>
        <v>0.9616438356164384</v>
      </c>
    </row>
    <row r="474" spans="1:66" x14ac:dyDescent="0.25">
      <c r="A474" s="1">
        <v>41992</v>
      </c>
      <c r="B474">
        <v>11240</v>
      </c>
      <c r="C474">
        <v>15</v>
      </c>
      <c r="D474" s="2">
        <v>41974</v>
      </c>
      <c r="E474">
        <v>4</v>
      </c>
      <c r="F474">
        <v>3</v>
      </c>
      <c r="G474" s="1">
        <v>41991</v>
      </c>
      <c r="H474" s="1">
        <v>41995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s="1">
        <v>41988</v>
      </c>
      <c r="AF474" s="1">
        <v>41974</v>
      </c>
      <c r="AG474" s="1">
        <v>41976</v>
      </c>
      <c r="AH474" s="1">
        <v>41978</v>
      </c>
      <c r="AI474" s="1">
        <v>41976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9558.1818181818107</v>
      </c>
      <c r="AP474">
        <v>22</v>
      </c>
      <c r="AQ474">
        <v>31</v>
      </c>
      <c r="AR474">
        <v>210280</v>
      </c>
      <c r="AS474">
        <v>1.1759558683659801</v>
      </c>
      <c r="AT474">
        <v>0.70967741935483797</v>
      </c>
      <c r="AU474">
        <v>7</v>
      </c>
      <c r="AV474">
        <v>0.849564231344486</v>
      </c>
      <c r="AW474">
        <v>0.32639163702150098</v>
      </c>
      <c r="AX474">
        <v>13230.3121827669</v>
      </c>
      <c r="AY474">
        <v>19</v>
      </c>
      <c r="AZ474">
        <v>12</v>
      </c>
      <c r="BA474">
        <v>2014</v>
      </c>
      <c r="BB474">
        <v>14.9009334577059</v>
      </c>
      <c r="BC474">
        <v>13.8994007989347</v>
      </c>
      <c r="BD474">
        <v>-1.0015326587711699</v>
      </c>
      <c r="BE474">
        <v>132853</v>
      </c>
      <c r="BF474">
        <v>196146.50372715399</v>
      </c>
      <c r="BG474">
        <v>7.2055815445507099E-2</v>
      </c>
      <c r="BH474">
        <v>22.560169678229801</v>
      </c>
      <c r="BI474">
        <v>0.97516997051797605</v>
      </c>
      <c r="BK474">
        <f>AS474-BI474*AV474</f>
        <v>0.34748634193265071</v>
      </c>
      <c r="BL474">
        <f>BK474*AO474</f>
        <v>3321.3376355271698</v>
      </c>
      <c r="BM474">
        <f t="shared" si="7"/>
        <v>-6036.3936604468672</v>
      </c>
      <c r="BN474" s="12">
        <f>YEARFRAC(DATE(YEAR(A474),1,1),A474,3)</f>
        <v>0.96438356164383565</v>
      </c>
    </row>
    <row r="475" spans="1:66" x14ac:dyDescent="0.25">
      <c r="A475" s="1">
        <v>41995</v>
      </c>
      <c r="B475">
        <v>18969</v>
      </c>
      <c r="C475">
        <v>16</v>
      </c>
      <c r="D475" s="2">
        <v>41974</v>
      </c>
      <c r="E475">
        <v>0</v>
      </c>
      <c r="F475">
        <v>4</v>
      </c>
      <c r="G475" s="1">
        <v>41992</v>
      </c>
      <c r="H475" s="1">
        <v>41996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s="1">
        <v>41988</v>
      </c>
      <c r="AF475" s="1">
        <v>41974</v>
      </c>
      <c r="AG475" s="1">
        <v>41976</v>
      </c>
      <c r="AH475" s="1">
        <v>41978</v>
      </c>
      <c r="AI475" s="1">
        <v>41976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9558.1818181818107</v>
      </c>
      <c r="AP475">
        <v>22</v>
      </c>
      <c r="AQ475">
        <v>31</v>
      </c>
      <c r="AR475">
        <v>210280</v>
      </c>
      <c r="AS475">
        <v>1.9845824614799299</v>
      </c>
      <c r="AT475">
        <v>0.70967741935483797</v>
      </c>
      <c r="AU475">
        <v>6</v>
      </c>
      <c r="AV475">
        <v>1.67734763888633</v>
      </c>
      <c r="AW475">
        <v>0.30723482259359502</v>
      </c>
      <c r="AX475">
        <v>11308.9258065754</v>
      </c>
      <c r="AY475">
        <v>22</v>
      </c>
      <c r="AZ475">
        <v>12</v>
      </c>
      <c r="BA475">
        <v>2014</v>
      </c>
      <c r="BB475">
        <v>16.5782810965922</v>
      </c>
      <c r="BC475">
        <v>15.883983260414601</v>
      </c>
      <c r="BD475">
        <v>-0.69429783617758101</v>
      </c>
      <c r="BE475">
        <v>151822</v>
      </c>
      <c r="BF475">
        <v>201473.48090789499</v>
      </c>
      <c r="BG475">
        <v>4.3710562067128297E-2</v>
      </c>
      <c r="BH475">
        <v>22.560169678229801</v>
      </c>
      <c r="BI475">
        <v>0.97516997051797605</v>
      </c>
      <c r="BK475">
        <f>AS475-BI475*AV475</f>
        <v>0.34888341391875066</v>
      </c>
      <c r="BL475">
        <f>BK475*AO475</f>
        <v>3334.6911035834014</v>
      </c>
      <c r="BM475">
        <f t="shared" si="7"/>
        <v>-2701.7025568634658</v>
      </c>
      <c r="BN475" s="12">
        <f>YEARFRAC(DATE(YEAR(A475),1,1),A475,3)</f>
        <v>0.9726027397260274</v>
      </c>
    </row>
    <row r="476" spans="1:66" x14ac:dyDescent="0.25">
      <c r="A476" s="1">
        <v>41996</v>
      </c>
      <c r="B476">
        <v>4274</v>
      </c>
      <c r="C476">
        <v>17</v>
      </c>
      <c r="D476" s="2">
        <v>41974</v>
      </c>
      <c r="E476">
        <v>1</v>
      </c>
      <c r="F476">
        <v>0</v>
      </c>
      <c r="G476" s="1">
        <v>41995</v>
      </c>
      <c r="H476" s="1">
        <v>41997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s="1">
        <v>41988</v>
      </c>
      <c r="AF476" s="1">
        <v>41974</v>
      </c>
      <c r="AG476" s="1">
        <v>41976</v>
      </c>
      <c r="AH476" s="1">
        <v>41978</v>
      </c>
      <c r="AI476" s="1">
        <v>41976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9558.1818181818107</v>
      </c>
      <c r="AP476">
        <v>22</v>
      </c>
      <c r="AQ476">
        <v>31</v>
      </c>
      <c r="AR476">
        <v>210280</v>
      </c>
      <c r="AS476">
        <v>0.44715617272208402</v>
      </c>
      <c r="AT476">
        <v>0.70967741935483797</v>
      </c>
      <c r="AU476">
        <v>5</v>
      </c>
      <c r="AV476">
        <v>0.28695706497064899</v>
      </c>
      <c r="AW476">
        <v>0.160199107751435</v>
      </c>
      <c r="AX476">
        <v>14894.2142283102</v>
      </c>
      <c r="AY476">
        <v>23</v>
      </c>
      <c r="AZ476">
        <v>12</v>
      </c>
      <c r="BA476">
        <v>2014</v>
      </c>
      <c r="BB476">
        <v>16.8652381615629</v>
      </c>
      <c r="BC476">
        <v>16.331139433136698</v>
      </c>
      <c r="BD476">
        <v>-0.53409872842614403</v>
      </c>
      <c r="BE476">
        <v>156096</v>
      </c>
      <c r="BF476">
        <v>203620.72371006201</v>
      </c>
      <c r="BG476">
        <v>3.2704315005873202E-2</v>
      </c>
      <c r="BH476">
        <v>22.560169678229801</v>
      </c>
      <c r="BI476">
        <v>0.97516997051797605</v>
      </c>
      <c r="BK476">
        <f>AS476-BI476*AV476</f>
        <v>0.16732426013473128</v>
      </c>
      <c r="BL476">
        <f>BK476*AO476</f>
        <v>1599.3157009605122</v>
      </c>
      <c r="BM476">
        <f t="shared" si="7"/>
        <v>-1102.3868559029536</v>
      </c>
      <c r="BN476" s="12">
        <f>YEARFRAC(DATE(YEAR(A476),1,1),A476,3)</f>
        <v>0.97534246575342465</v>
      </c>
    </row>
    <row r="477" spans="1:66" x14ac:dyDescent="0.25">
      <c r="A477" s="1">
        <v>41997</v>
      </c>
      <c r="B477">
        <v>11347</v>
      </c>
      <c r="C477">
        <v>18</v>
      </c>
      <c r="D477" s="2">
        <v>41974</v>
      </c>
      <c r="E477">
        <v>2</v>
      </c>
      <c r="F477">
        <v>1</v>
      </c>
      <c r="G477" s="1">
        <v>41996</v>
      </c>
      <c r="H477" s="1">
        <v>41999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 s="1">
        <v>41988</v>
      </c>
      <c r="AF477" s="1">
        <v>41974</v>
      </c>
      <c r="AG477" s="1">
        <v>41976</v>
      </c>
      <c r="AH477" s="1">
        <v>41978</v>
      </c>
      <c r="AI477" s="1">
        <v>41976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9558.1818181818107</v>
      </c>
      <c r="AP477">
        <v>22</v>
      </c>
      <c r="AQ477">
        <v>31</v>
      </c>
      <c r="AR477">
        <v>210280</v>
      </c>
      <c r="AS477">
        <v>1.1871504660452701</v>
      </c>
      <c r="AT477">
        <v>0.70967741935483797</v>
      </c>
      <c r="AU477">
        <v>4</v>
      </c>
      <c r="AV477">
        <v>1.1934426996091501</v>
      </c>
      <c r="AW477">
        <v>-6.2922335638852002E-3</v>
      </c>
      <c r="AX477">
        <v>9507.7878508252106</v>
      </c>
      <c r="AY477">
        <v>24</v>
      </c>
      <c r="AZ477">
        <v>12</v>
      </c>
      <c r="BA477">
        <v>2014</v>
      </c>
      <c r="BB477">
        <v>18.058680861172</v>
      </c>
      <c r="BC477">
        <v>17.518289899182001</v>
      </c>
      <c r="BD477">
        <v>-0.540390961990031</v>
      </c>
      <c r="BE477">
        <v>167443</v>
      </c>
      <c r="BF477">
        <v>203987.54639495301</v>
      </c>
      <c r="BG477">
        <v>3.08472439433293E-2</v>
      </c>
      <c r="BH477">
        <v>22.560169678229801</v>
      </c>
      <c r="BI477">
        <v>0.97516997051797605</v>
      </c>
      <c r="BK477">
        <f>AS477-BI477*AV477</f>
        <v>2.3340983852521369E-2</v>
      </c>
      <c r="BL477">
        <f>BK477*AO477</f>
        <v>223.09736747764498</v>
      </c>
      <c r="BM477">
        <f t="shared" si="7"/>
        <v>-879.2894884253086</v>
      </c>
      <c r="BN477" s="12">
        <f>YEARFRAC(DATE(YEAR(A477),1,1),A477,3)</f>
        <v>0.9780821917808219</v>
      </c>
    </row>
    <row r="478" spans="1:66" x14ac:dyDescent="0.25">
      <c r="A478" s="1">
        <v>41999</v>
      </c>
      <c r="B478">
        <v>8392</v>
      </c>
      <c r="C478">
        <v>19</v>
      </c>
      <c r="D478" s="2">
        <v>41974</v>
      </c>
      <c r="E478">
        <v>4</v>
      </c>
      <c r="F478">
        <v>2</v>
      </c>
      <c r="G478" s="1">
        <v>41997</v>
      </c>
      <c r="H478" s="1">
        <v>42002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s="1">
        <v>41988</v>
      </c>
      <c r="AF478" s="1">
        <v>41974</v>
      </c>
      <c r="AG478" s="1">
        <v>41976</v>
      </c>
      <c r="AH478" s="1">
        <v>41978</v>
      </c>
      <c r="AI478" s="1">
        <v>41976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9558.1818181818107</v>
      </c>
      <c r="AP478">
        <v>22</v>
      </c>
      <c r="AQ478">
        <v>31</v>
      </c>
      <c r="AR478">
        <v>210280</v>
      </c>
      <c r="AS478">
        <v>0.87799124976222098</v>
      </c>
      <c r="AT478">
        <v>0.70967741935483797</v>
      </c>
      <c r="AU478">
        <v>3</v>
      </c>
      <c r="AV478">
        <v>1.03110824539273</v>
      </c>
      <c r="AW478">
        <v>-0.15311699563051001</v>
      </c>
      <c r="AX478">
        <v>8138.8157232741496</v>
      </c>
      <c r="AY478">
        <v>26</v>
      </c>
      <c r="AZ478">
        <v>12</v>
      </c>
      <c r="BA478">
        <v>2014</v>
      </c>
      <c r="BB478">
        <v>19.089789106564801</v>
      </c>
      <c r="BC478">
        <v>18.396281148944201</v>
      </c>
      <c r="BD478">
        <v>-0.69350795762053896</v>
      </c>
      <c r="BE478">
        <v>175835</v>
      </c>
      <c r="BF478">
        <v>202640.79285557399</v>
      </c>
      <c r="BG478">
        <v>3.7698269123286297E-2</v>
      </c>
      <c r="BH478">
        <v>22.560169678229801</v>
      </c>
      <c r="BI478">
        <v>0.97516997051797605</v>
      </c>
      <c r="BK478">
        <f>AS478-BI478*AV478</f>
        <v>-0.12751454749824964</v>
      </c>
      <c r="BL478">
        <f>BK478*AO478</f>
        <v>-1218.8072294514507</v>
      </c>
      <c r="BM478">
        <f t="shared" si="7"/>
        <v>-2098.0967178767592</v>
      </c>
      <c r="BN478" s="12">
        <f>YEARFRAC(DATE(YEAR(A478),1,1),A478,3)</f>
        <v>0.98356164383561639</v>
      </c>
    </row>
    <row r="479" spans="1:66" x14ac:dyDescent="0.25">
      <c r="A479" s="1">
        <v>42002</v>
      </c>
      <c r="B479">
        <v>14309</v>
      </c>
      <c r="C479">
        <v>20</v>
      </c>
      <c r="D479" s="2">
        <v>41974</v>
      </c>
      <c r="E479">
        <v>0</v>
      </c>
      <c r="F479">
        <v>4</v>
      </c>
      <c r="G479" s="1">
        <v>41999</v>
      </c>
      <c r="H479" s="1">
        <v>42003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s="1">
        <v>41988</v>
      </c>
      <c r="AF479" s="1">
        <v>41974</v>
      </c>
      <c r="AG479" s="1">
        <v>41976</v>
      </c>
      <c r="AH479" s="1">
        <v>41978</v>
      </c>
      <c r="AI479" s="1">
        <v>41976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9558.1818181818107</v>
      </c>
      <c r="AP479">
        <v>22</v>
      </c>
      <c r="AQ479">
        <v>31</v>
      </c>
      <c r="AR479">
        <v>210280</v>
      </c>
      <c r="AS479">
        <v>1.4970420391858399</v>
      </c>
      <c r="AT479">
        <v>0.70967741935483797</v>
      </c>
      <c r="AU479">
        <v>2</v>
      </c>
      <c r="AV479">
        <v>1.54136180136712</v>
      </c>
      <c r="AW479">
        <v>-4.4319762181282203E-2</v>
      </c>
      <c r="AX479">
        <v>9283.3493001503302</v>
      </c>
      <c r="AY479">
        <v>29</v>
      </c>
      <c r="AZ479">
        <v>12</v>
      </c>
      <c r="BA479">
        <v>2014</v>
      </c>
      <c r="BB479">
        <v>20.6311509079319</v>
      </c>
      <c r="BC479">
        <v>19.8933231881301</v>
      </c>
      <c r="BD479">
        <v>-0.73782771980182404</v>
      </c>
      <c r="BE479">
        <v>190144</v>
      </c>
      <c r="BF479">
        <v>202759.79845563101</v>
      </c>
      <c r="BG479">
        <v>3.7089213945011801E-2</v>
      </c>
      <c r="BH479">
        <v>22.560169678229801</v>
      </c>
      <c r="BI479">
        <v>0.97516997051797605</v>
      </c>
      <c r="BK479">
        <f>AS479-BI479*AV479</f>
        <v>-6.0477032108690043E-3</v>
      </c>
      <c r="BL479">
        <f>BK479*AO479</f>
        <v>-57.805046871887875</v>
      </c>
      <c r="BM479">
        <f t="shared" si="7"/>
        <v>-2155.9017647486471</v>
      </c>
      <c r="BN479" s="12">
        <f>YEARFRAC(DATE(YEAR(A479),1,1),A479,3)</f>
        <v>0.99178082191780825</v>
      </c>
    </row>
    <row r="480" spans="1:66" x14ac:dyDescent="0.25">
      <c r="A480" s="1">
        <v>42003</v>
      </c>
      <c r="B480">
        <v>4739</v>
      </c>
      <c r="C480">
        <v>21</v>
      </c>
      <c r="D480" s="2">
        <v>41974</v>
      </c>
      <c r="E480">
        <v>1</v>
      </c>
      <c r="F480">
        <v>0</v>
      </c>
      <c r="G480" s="1">
        <v>42002</v>
      </c>
      <c r="H480" s="1">
        <v>42004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s="1">
        <v>41988</v>
      </c>
      <c r="AF480" s="1">
        <v>41974</v>
      </c>
      <c r="AG480" s="1">
        <v>41976</v>
      </c>
      <c r="AH480" s="1">
        <v>41978</v>
      </c>
      <c r="AI480" s="1">
        <v>41976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9558.1818181818107</v>
      </c>
      <c r="AP480">
        <v>22</v>
      </c>
      <c r="AQ480">
        <v>31</v>
      </c>
      <c r="AR480">
        <v>210280</v>
      </c>
      <c r="AS480">
        <v>0.495805592543275</v>
      </c>
      <c r="AT480">
        <v>0.70967741935483797</v>
      </c>
      <c r="AU480">
        <v>1</v>
      </c>
      <c r="AV480">
        <v>0.28695706497064899</v>
      </c>
      <c r="AW480">
        <v>0.20884852757262501</v>
      </c>
      <c r="AX480">
        <v>16514.665706121199</v>
      </c>
      <c r="AY480">
        <v>30</v>
      </c>
      <c r="AZ480">
        <v>12</v>
      </c>
      <c r="BA480">
        <v>2014</v>
      </c>
      <c r="BB480">
        <v>20.918107972902501</v>
      </c>
      <c r="BC480">
        <v>20.3891287806733</v>
      </c>
      <c r="BD480">
        <v>-0.52897919222919698</v>
      </c>
      <c r="BE480">
        <v>194883</v>
      </c>
      <c r="BF480">
        <v>204962.41847273899</v>
      </c>
      <c r="BG480">
        <v>2.5944178288314499E-2</v>
      </c>
      <c r="BH480">
        <v>22.560169678229801</v>
      </c>
      <c r="BI480">
        <v>0.97516997051797605</v>
      </c>
      <c r="BK480">
        <f>AS480-BI480*AV480</f>
        <v>0.21597367995592226</v>
      </c>
      <c r="BL480">
        <f>BK480*AO480</f>
        <v>2064.3157009605134</v>
      </c>
      <c r="BM480">
        <f t="shared" si="7"/>
        <v>-91.586063788133742</v>
      </c>
      <c r="BN480" s="12">
        <f>YEARFRAC(DATE(YEAR(A480),1,1),A480,3)</f>
        <v>0.9945205479452055</v>
      </c>
    </row>
    <row r="481" spans="1:66" x14ac:dyDescent="0.25">
      <c r="A481" s="1">
        <v>42004</v>
      </c>
      <c r="B481">
        <v>15397</v>
      </c>
      <c r="C481">
        <v>22</v>
      </c>
      <c r="D481" s="2">
        <v>41974</v>
      </c>
      <c r="E481">
        <v>2</v>
      </c>
      <c r="F481">
        <v>1</v>
      </c>
      <c r="G481" s="1">
        <v>42003</v>
      </c>
      <c r="H481" s="1">
        <v>42006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s="1">
        <v>41988</v>
      </c>
      <c r="AF481" s="1">
        <v>41974</v>
      </c>
      <c r="AG481" s="1">
        <v>41976</v>
      </c>
      <c r="AH481" s="1">
        <v>41978</v>
      </c>
      <c r="AI481" s="1">
        <v>41976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9558.1818181818107</v>
      </c>
      <c r="AP481">
        <v>22</v>
      </c>
      <c r="AQ481">
        <v>31</v>
      </c>
      <c r="AR481">
        <v>210280</v>
      </c>
      <c r="AS481">
        <v>1.6108712193266099</v>
      </c>
      <c r="AT481">
        <v>0.70967741935483797</v>
      </c>
      <c r="AU481">
        <v>0</v>
      </c>
      <c r="AV481">
        <v>1.6420617053272999</v>
      </c>
      <c r="AW481">
        <v>-3.1190486000694202E-2</v>
      </c>
      <c r="AX481">
        <v>9376.6269258017692</v>
      </c>
      <c r="AY481">
        <v>31</v>
      </c>
      <c r="AZ481">
        <v>12</v>
      </c>
      <c r="BA481">
        <v>2014</v>
      </c>
      <c r="BB481">
        <v>22.560169678229801</v>
      </c>
      <c r="BC481">
        <v>22</v>
      </c>
      <c r="BD481">
        <v>-0.56016967822988994</v>
      </c>
      <c r="BE481">
        <v>210280</v>
      </c>
      <c r="BF481">
        <v>205058.74140052</v>
      </c>
      <c r="BG481">
        <v>2.54622581013586E-2</v>
      </c>
      <c r="BH481">
        <v>22.560169678229801</v>
      </c>
      <c r="BI481">
        <v>0.97516997051797605</v>
      </c>
      <c r="BK481">
        <f>AS481-BI481*AV481</f>
        <v>9.5819545538893269E-3</v>
      </c>
      <c r="BL481">
        <f>BK481*AO481</f>
        <v>91.586063799629372</v>
      </c>
      <c r="BM481">
        <f t="shared" si="7"/>
        <v>1.1495629337332502E-8</v>
      </c>
      <c r="BN481" s="12">
        <f>YEARFRAC(DATE(YEAR(A481),1,1),A481,3)</f>
        <v>0.99726027397260275</v>
      </c>
    </row>
    <row r="482" spans="1:66" x14ac:dyDescent="0.25">
      <c r="A482" s="1">
        <v>42006</v>
      </c>
      <c r="B482">
        <v>30992</v>
      </c>
      <c r="C482">
        <v>1</v>
      </c>
      <c r="D482" s="2">
        <v>42005</v>
      </c>
      <c r="E482">
        <v>4</v>
      </c>
      <c r="F482">
        <v>2</v>
      </c>
      <c r="G482" s="1">
        <v>42004</v>
      </c>
      <c r="H482" s="1">
        <v>42009</v>
      </c>
      <c r="I482">
        <v>0</v>
      </c>
      <c r="J482">
        <v>0</v>
      </c>
      <c r="K482">
        <v>1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 s="1">
        <v>42023</v>
      </c>
      <c r="AF482" s="1">
        <v>42009</v>
      </c>
      <c r="AG482" s="1">
        <v>42011</v>
      </c>
      <c r="AH482" s="1">
        <v>42006</v>
      </c>
      <c r="AI482" s="1">
        <v>42006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9601.6842105263095</v>
      </c>
      <c r="AP482">
        <v>19</v>
      </c>
      <c r="AQ482">
        <v>31</v>
      </c>
      <c r="AR482">
        <v>182432</v>
      </c>
      <c r="AS482">
        <v>3.2277670584107998</v>
      </c>
      <c r="AT482">
        <v>0.61290322580645096</v>
      </c>
      <c r="AU482">
        <v>18</v>
      </c>
      <c r="AV482">
        <v>3.1127160792139601</v>
      </c>
      <c r="AW482">
        <v>0.115050979196841</v>
      </c>
      <c r="AX482">
        <v>9956.5778603958697</v>
      </c>
      <c r="AY482">
        <v>2</v>
      </c>
      <c r="AZ482">
        <v>1</v>
      </c>
      <c r="BA482">
        <v>2015</v>
      </c>
      <c r="BB482">
        <v>3.1127160792139601</v>
      </c>
      <c r="BC482">
        <v>3.2277670584107998</v>
      </c>
      <c r="BD482">
        <v>0.115050979196841</v>
      </c>
      <c r="BE482">
        <v>30992</v>
      </c>
      <c r="BF482">
        <v>189174.979347521</v>
      </c>
      <c r="BG482">
        <v>-3.5644139466955903E-2</v>
      </c>
      <c r="BH482">
        <v>19.303727027408801</v>
      </c>
      <c r="BI482">
        <v>0.98426588673898796</v>
      </c>
      <c r="BK482">
        <f>AS482-BI482*AV482</f>
        <v>0.16402680653656532</v>
      </c>
      <c r="BL482">
        <f>BK482*AO482</f>
        <v>1574.9335984251929</v>
      </c>
      <c r="BM482">
        <f t="shared" si="7"/>
        <v>1574.9335984366885</v>
      </c>
      <c r="BN482" s="12">
        <f>YEARFRAC(DATE(YEAR(A482),1,1),A482,3)</f>
        <v>2.7397260273972603E-3</v>
      </c>
    </row>
    <row r="483" spans="1:66" x14ac:dyDescent="0.25">
      <c r="A483" s="1">
        <v>42009</v>
      </c>
      <c r="B483">
        <v>16333</v>
      </c>
      <c r="C483">
        <v>2</v>
      </c>
      <c r="D483" s="2">
        <v>42005</v>
      </c>
      <c r="E483">
        <v>0</v>
      </c>
      <c r="F483">
        <v>4</v>
      </c>
      <c r="G483" s="1">
        <v>42006</v>
      </c>
      <c r="H483" s="1">
        <v>42010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s="1">
        <v>42023</v>
      </c>
      <c r="AF483" s="1">
        <v>42009</v>
      </c>
      <c r="AG483" s="1">
        <v>42011</v>
      </c>
      <c r="AH483" s="1">
        <v>42006</v>
      </c>
      <c r="AI483" s="1">
        <v>42006</v>
      </c>
      <c r="AJ483">
        <v>0</v>
      </c>
      <c r="AK483">
        <v>1</v>
      </c>
      <c r="AL483">
        <v>0</v>
      </c>
      <c r="AM483">
        <v>0</v>
      </c>
      <c r="AN483">
        <v>1</v>
      </c>
      <c r="AO483">
        <v>9601.6842105263095</v>
      </c>
      <c r="AP483">
        <v>19</v>
      </c>
      <c r="AQ483">
        <v>31</v>
      </c>
      <c r="AR483">
        <v>182432</v>
      </c>
      <c r="AS483">
        <v>1.70105573583581</v>
      </c>
      <c r="AT483">
        <v>0.61290322580645096</v>
      </c>
      <c r="AU483">
        <v>17</v>
      </c>
      <c r="AV483">
        <v>1.7521724068696201</v>
      </c>
      <c r="AW483">
        <v>-5.1116671033809701E-2</v>
      </c>
      <c r="AX483">
        <v>9321.57128828434</v>
      </c>
      <c r="AY483">
        <v>5</v>
      </c>
      <c r="AZ483">
        <v>1</v>
      </c>
      <c r="BA483">
        <v>2015</v>
      </c>
      <c r="BB483">
        <v>4.8648884860835899</v>
      </c>
      <c r="BC483">
        <v>4.9288227942466198</v>
      </c>
      <c r="BD483">
        <v>6.3934308163031695E-2</v>
      </c>
      <c r="BE483">
        <v>47325</v>
      </c>
      <c r="BF483">
        <v>184829.519231974</v>
      </c>
      <c r="BG483">
        <v>-1.29715168980433E-2</v>
      </c>
      <c r="BH483">
        <v>19.303727027408801</v>
      </c>
      <c r="BI483">
        <v>0.98426588673898796</v>
      </c>
      <c r="BK483">
        <f>AS483-BI483*AV483</f>
        <v>-2.3547791931303408E-2</v>
      </c>
      <c r="BL483">
        <f>BK483*AO483</f>
        <v>-226.09846197955477</v>
      </c>
      <c r="BM483">
        <f t="shared" si="7"/>
        <v>1348.8351364571338</v>
      </c>
      <c r="BN483" s="12">
        <f>YEARFRAC(DATE(YEAR(A483),1,1),A483,3)</f>
        <v>1.0958904109589041E-2</v>
      </c>
    </row>
    <row r="484" spans="1:66" x14ac:dyDescent="0.25">
      <c r="A484" s="1">
        <v>42010</v>
      </c>
      <c r="B484">
        <v>3043</v>
      </c>
      <c r="C484">
        <v>3</v>
      </c>
      <c r="D484" s="2">
        <v>42005</v>
      </c>
      <c r="E484">
        <v>1</v>
      </c>
      <c r="F484">
        <v>0</v>
      </c>
      <c r="G484" s="1">
        <v>42009</v>
      </c>
      <c r="H484" s="1">
        <v>42011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s="1">
        <v>42023</v>
      </c>
      <c r="AF484" s="1">
        <v>42009</v>
      </c>
      <c r="AG484" s="1">
        <v>42011</v>
      </c>
      <c r="AH484" s="1">
        <v>42006</v>
      </c>
      <c r="AI484" s="1">
        <v>42006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9601.6842105263095</v>
      </c>
      <c r="AP484">
        <v>19</v>
      </c>
      <c r="AQ484">
        <v>31</v>
      </c>
      <c r="AR484">
        <v>182432</v>
      </c>
      <c r="AS484">
        <v>0.31692356604104499</v>
      </c>
      <c r="AT484">
        <v>0.61290322580645096</v>
      </c>
      <c r="AU484">
        <v>16</v>
      </c>
      <c r="AV484">
        <v>0.27325521619000098</v>
      </c>
      <c r="AW484">
        <v>4.3668349851044098E-2</v>
      </c>
      <c r="AX484">
        <v>11136.1094672905</v>
      </c>
      <c r="AY484">
        <v>6</v>
      </c>
      <c r="AZ484">
        <v>1</v>
      </c>
      <c r="BA484">
        <v>2015</v>
      </c>
      <c r="BB484">
        <v>5.1381437022735899</v>
      </c>
      <c r="BC484">
        <v>5.2457463602876597</v>
      </c>
      <c r="BD484">
        <v>0.10760265801407599</v>
      </c>
      <c r="BE484">
        <v>50368</v>
      </c>
      <c r="BF484">
        <v>186252.47860945101</v>
      </c>
      <c r="BG484">
        <v>-2.05123638513422E-2</v>
      </c>
      <c r="BH484">
        <v>19.303727027408801</v>
      </c>
      <c r="BI484">
        <v>0.98426588673898796</v>
      </c>
      <c r="BK484">
        <f>AS484-BI484*AV484</f>
        <v>4.7967778371739822E-2</v>
      </c>
      <c r="BL484">
        <f>BK484*AO484</f>
        <v>460.57146020595968</v>
      </c>
      <c r="BM484">
        <f t="shared" si="7"/>
        <v>1809.4065966630935</v>
      </c>
      <c r="BN484" s="12">
        <f>YEARFRAC(DATE(YEAR(A484),1,1),A484,3)</f>
        <v>1.3698630136986301E-2</v>
      </c>
    </row>
    <row r="485" spans="1:66" x14ac:dyDescent="0.25">
      <c r="A485" s="1">
        <v>42011</v>
      </c>
      <c r="B485">
        <v>10297</v>
      </c>
      <c r="C485">
        <v>4</v>
      </c>
      <c r="D485" s="2">
        <v>42005</v>
      </c>
      <c r="E485">
        <v>2</v>
      </c>
      <c r="F485">
        <v>1</v>
      </c>
      <c r="G485" s="1">
        <v>42010</v>
      </c>
      <c r="H485" s="1">
        <v>42012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s="1">
        <v>42023</v>
      </c>
      <c r="AF485" s="1">
        <v>42009</v>
      </c>
      <c r="AG485" s="1">
        <v>42011</v>
      </c>
      <c r="AH485" s="1">
        <v>42006</v>
      </c>
      <c r="AI485" s="1">
        <v>42006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9601.6842105263095</v>
      </c>
      <c r="AP485">
        <v>19</v>
      </c>
      <c r="AQ485">
        <v>31</v>
      </c>
      <c r="AR485">
        <v>182432</v>
      </c>
      <c r="AS485">
        <v>1.07241602350464</v>
      </c>
      <c r="AT485">
        <v>0.61290322580645096</v>
      </c>
      <c r="AU485">
        <v>15</v>
      </c>
      <c r="AV485">
        <v>0.963763016270755</v>
      </c>
      <c r="AW485">
        <v>0.108653007233892</v>
      </c>
      <c r="AX485">
        <v>10684.161797205899</v>
      </c>
      <c r="AY485">
        <v>7</v>
      </c>
      <c r="AZ485">
        <v>1</v>
      </c>
      <c r="BA485">
        <v>2015</v>
      </c>
      <c r="BB485">
        <v>6.1019067185443401</v>
      </c>
      <c r="BC485">
        <v>6.31816238379231</v>
      </c>
      <c r="BD485">
        <v>0.21625566524796899</v>
      </c>
      <c r="BE485">
        <v>60665</v>
      </c>
      <c r="BF485">
        <v>188897.51239510399</v>
      </c>
      <c r="BG485">
        <v>-3.4227620645319E-2</v>
      </c>
      <c r="BH485">
        <v>19.303727027408801</v>
      </c>
      <c r="BI485">
        <v>0.98426588673898796</v>
      </c>
      <c r="BK485">
        <f>AS485-BI485*AV485</f>
        <v>0.12381696368866368</v>
      </c>
      <c r="BL485">
        <f>BK485*AO485</f>
        <v>1188.8513852447516</v>
      </c>
      <c r="BM485">
        <f t="shared" si="7"/>
        <v>2998.2579819078451</v>
      </c>
      <c r="BN485" s="12">
        <f>YEARFRAC(DATE(YEAR(A485),1,1),A485,3)</f>
        <v>1.643835616438356E-2</v>
      </c>
    </row>
    <row r="486" spans="1:66" x14ac:dyDescent="0.25">
      <c r="A486" s="1">
        <v>42012</v>
      </c>
      <c r="B486">
        <v>2920</v>
      </c>
      <c r="C486">
        <v>5</v>
      </c>
      <c r="D486" s="2">
        <v>42005</v>
      </c>
      <c r="E486">
        <v>3</v>
      </c>
      <c r="F486">
        <v>2</v>
      </c>
      <c r="G486" s="1">
        <v>42011</v>
      </c>
      <c r="H486" s="1">
        <v>42013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s="1">
        <v>42023</v>
      </c>
      <c r="AF486" s="1">
        <v>42009</v>
      </c>
      <c r="AG486" s="1">
        <v>42011</v>
      </c>
      <c r="AH486" s="1">
        <v>42006</v>
      </c>
      <c r="AI486" s="1">
        <v>42006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9601.6842105263095</v>
      </c>
      <c r="AP486">
        <v>19</v>
      </c>
      <c r="AQ486">
        <v>31</v>
      </c>
      <c r="AR486">
        <v>182432</v>
      </c>
      <c r="AS486">
        <v>0.30411331345378001</v>
      </c>
      <c r="AT486">
        <v>0.61290322580645096</v>
      </c>
      <c r="AU486">
        <v>14</v>
      </c>
      <c r="AV486">
        <v>0.241901458428813</v>
      </c>
      <c r="AW486">
        <v>6.22118550249669E-2</v>
      </c>
      <c r="AX486">
        <v>12071.030984954899</v>
      </c>
      <c r="AY486">
        <v>8</v>
      </c>
      <c r="AZ486">
        <v>1</v>
      </c>
      <c r="BA486">
        <v>2015</v>
      </c>
      <c r="BB486">
        <v>6.3438081769731598</v>
      </c>
      <c r="BC486">
        <v>6.6222756972460903</v>
      </c>
      <c r="BD486">
        <v>0.27846752027293498</v>
      </c>
      <c r="BE486">
        <v>63585</v>
      </c>
      <c r="BF486">
        <v>190440.026920301</v>
      </c>
      <c r="BG486">
        <v>-4.2050124912307099E-2</v>
      </c>
      <c r="BH486">
        <v>19.303727027408801</v>
      </c>
      <c r="BI486">
        <v>0.98426588673898796</v>
      </c>
      <c r="BK486">
        <f>AS486-BI486*AV486</f>
        <v>6.6017959969889961E-2</v>
      </c>
      <c r="BL486">
        <f>BK486*AO486</f>
        <v>633.88360385405042</v>
      </c>
      <c r="BM486">
        <f t="shared" si="7"/>
        <v>3632.1415857618954</v>
      </c>
      <c r="BN486" s="12">
        <f>YEARFRAC(DATE(YEAR(A486),1,1),A486,3)</f>
        <v>1.9178082191780823E-2</v>
      </c>
    </row>
    <row r="487" spans="1:66" x14ac:dyDescent="0.25">
      <c r="A487" s="1">
        <v>42013</v>
      </c>
      <c r="B487">
        <v>5862</v>
      </c>
      <c r="C487">
        <v>6</v>
      </c>
      <c r="D487" s="2">
        <v>42005</v>
      </c>
      <c r="E487">
        <v>4</v>
      </c>
      <c r="F487">
        <v>3</v>
      </c>
      <c r="G487" s="1">
        <v>42012</v>
      </c>
      <c r="H487" s="1">
        <v>42016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s="1">
        <v>42023</v>
      </c>
      <c r="AF487" s="1">
        <v>42009</v>
      </c>
      <c r="AG487" s="1">
        <v>42011</v>
      </c>
      <c r="AH487" s="1">
        <v>42006</v>
      </c>
      <c r="AI487" s="1">
        <v>42006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9601.6842105263095</v>
      </c>
      <c r="AP487">
        <v>19</v>
      </c>
      <c r="AQ487">
        <v>31</v>
      </c>
      <c r="AR487">
        <v>182432</v>
      </c>
      <c r="AS487">
        <v>0.61051789159796499</v>
      </c>
      <c r="AT487">
        <v>0.61290322580645096</v>
      </c>
      <c r="AU487">
        <v>13</v>
      </c>
      <c r="AV487">
        <v>0.75895044827361002</v>
      </c>
      <c r="AW487">
        <v>-0.14843255667564401</v>
      </c>
      <c r="AX487">
        <v>7723.82441216595</v>
      </c>
      <c r="AY487">
        <v>9</v>
      </c>
      <c r="AZ487">
        <v>1</v>
      </c>
      <c r="BA487">
        <v>2015</v>
      </c>
      <c r="BB487">
        <v>7.1027586252467696</v>
      </c>
      <c r="BC487">
        <v>7.2327935888440598</v>
      </c>
      <c r="BD487">
        <v>0.130034963597291</v>
      </c>
      <c r="BE487">
        <v>69447</v>
      </c>
      <c r="BF487">
        <v>185771.90492013301</v>
      </c>
      <c r="BG487">
        <v>-1.79785254480174E-2</v>
      </c>
      <c r="BH487">
        <v>19.303727027408801</v>
      </c>
      <c r="BI487">
        <v>0.98426588673898796</v>
      </c>
      <c r="BK487">
        <f>AS487-BI487*AV487</f>
        <v>-0.13649114436301224</v>
      </c>
      <c r="BL487">
        <f>BK487*AO487</f>
        <v>-1310.5448657070017</v>
      </c>
      <c r="BM487">
        <f t="shared" si="7"/>
        <v>2321.5967200548939</v>
      </c>
      <c r="BN487" s="12">
        <f>YEARFRAC(DATE(YEAR(A487),1,1),A487,3)</f>
        <v>2.1917808219178082E-2</v>
      </c>
    </row>
    <row r="488" spans="1:66" x14ac:dyDescent="0.25">
      <c r="A488" s="1">
        <v>42016</v>
      </c>
      <c r="B488">
        <v>13053</v>
      </c>
      <c r="C488">
        <v>7</v>
      </c>
      <c r="D488" s="2">
        <v>42005</v>
      </c>
      <c r="E488">
        <v>0</v>
      </c>
      <c r="F488">
        <v>4</v>
      </c>
      <c r="G488" s="1">
        <v>42013</v>
      </c>
      <c r="H488" s="1">
        <v>42017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s="1">
        <v>42023</v>
      </c>
      <c r="AF488" s="1">
        <v>42009</v>
      </c>
      <c r="AG488" s="1">
        <v>42011</v>
      </c>
      <c r="AH488" s="1">
        <v>42006</v>
      </c>
      <c r="AI488" s="1">
        <v>42006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9601.6842105263095</v>
      </c>
      <c r="AP488">
        <v>19</v>
      </c>
      <c r="AQ488">
        <v>31</v>
      </c>
      <c r="AR488">
        <v>182432</v>
      </c>
      <c r="AS488">
        <v>1.3594490001754</v>
      </c>
      <c r="AT488">
        <v>0.61290322580645096</v>
      </c>
      <c r="AU488">
        <v>12</v>
      </c>
      <c r="AV488">
        <v>1.58673385581545</v>
      </c>
      <c r="AW488">
        <v>-0.22728485564005099</v>
      </c>
      <c r="AX488">
        <v>8226.3323191599502</v>
      </c>
      <c r="AY488">
        <v>12</v>
      </c>
      <c r="AZ488">
        <v>1</v>
      </c>
      <c r="BA488">
        <v>2015</v>
      </c>
      <c r="BB488">
        <v>8.6894924810622296</v>
      </c>
      <c r="BC488">
        <v>8.5922425890194702</v>
      </c>
      <c r="BD488">
        <v>-9.7249892042759301E-2</v>
      </c>
      <c r="BE488">
        <v>82500</v>
      </c>
      <c r="BF488">
        <v>180390.282104068</v>
      </c>
      <c r="BG488">
        <v>1.1318336398816501E-2</v>
      </c>
      <c r="BH488">
        <v>19.303727027408801</v>
      </c>
      <c r="BI488">
        <v>0.98426588673898796</v>
      </c>
      <c r="BK488">
        <f>AS488-BI488*AV488</f>
        <v>-0.20231900543756742</v>
      </c>
      <c r="BL488">
        <f>BK488*AO488</f>
        <v>-1942.6031999992776</v>
      </c>
      <c r="BM488">
        <f t="shared" si="7"/>
        <v>378.99352005561627</v>
      </c>
      <c r="BN488" s="12">
        <f>YEARFRAC(DATE(YEAR(A488),1,1),A488,3)</f>
        <v>3.0136986301369864E-2</v>
      </c>
    </row>
    <row r="489" spans="1:66" x14ac:dyDescent="0.25">
      <c r="A489" s="1">
        <v>42017</v>
      </c>
      <c r="B489">
        <v>1689</v>
      </c>
      <c r="C489">
        <v>8</v>
      </c>
      <c r="D489" s="2">
        <v>42005</v>
      </c>
      <c r="E489">
        <v>1</v>
      </c>
      <c r="F489">
        <v>0</v>
      </c>
      <c r="G489" s="1">
        <v>42016</v>
      </c>
      <c r="H489" s="1">
        <v>42018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s="1">
        <v>42023</v>
      </c>
      <c r="AF489" s="1">
        <v>42009</v>
      </c>
      <c r="AG489" s="1">
        <v>42011</v>
      </c>
      <c r="AH489" s="1">
        <v>42006</v>
      </c>
      <c r="AI489" s="1">
        <v>42006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9601.6842105263095</v>
      </c>
      <c r="AP489">
        <v>19</v>
      </c>
      <c r="AQ489">
        <v>31</v>
      </c>
      <c r="AR489">
        <v>182432</v>
      </c>
      <c r="AS489">
        <v>0.17590663918610699</v>
      </c>
      <c r="AT489">
        <v>0.61290322580645096</v>
      </c>
      <c r="AU489">
        <v>11</v>
      </c>
      <c r="AV489">
        <v>0.19634328189977299</v>
      </c>
      <c r="AW489">
        <v>-2.0436642713665399E-2</v>
      </c>
      <c r="AX489">
        <v>8602.2805754167803</v>
      </c>
      <c r="AY489">
        <v>13</v>
      </c>
      <c r="AZ489">
        <v>1</v>
      </c>
      <c r="BA489">
        <v>2015</v>
      </c>
      <c r="BB489">
        <v>8.8858357629619995</v>
      </c>
      <c r="BC489">
        <v>8.76814922820558</v>
      </c>
      <c r="BD489">
        <v>-0.117686534756424</v>
      </c>
      <c r="BE489">
        <v>84189</v>
      </c>
      <c r="BF489">
        <v>180015.81873338501</v>
      </c>
      <c r="BG489">
        <v>1.34220497043835E-2</v>
      </c>
      <c r="BH489">
        <v>19.303727027408801</v>
      </c>
      <c r="BI489">
        <v>0.98426588673898796</v>
      </c>
      <c r="BK489">
        <f>AS489-BI489*AV489</f>
        <v>-1.7347355278216153E-2</v>
      </c>
      <c r="BL489">
        <f>BK489*AO489</f>
        <v>-166.56382726923826</v>
      </c>
      <c r="BM489">
        <f t="shared" si="7"/>
        <v>212.42969278637801</v>
      </c>
      <c r="BN489" s="12">
        <f>YEARFRAC(DATE(YEAR(A489),1,1),A489,3)</f>
        <v>3.287671232876712E-2</v>
      </c>
    </row>
    <row r="490" spans="1:66" x14ac:dyDescent="0.25">
      <c r="A490" s="1">
        <v>42018</v>
      </c>
      <c r="B490">
        <v>6846</v>
      </c>
      <c r="C490">
        <v>9</v>
      </c>
      <c r="D490" s="2">
        <v>42005</v>
      </c>
      <c r="E490">
        <v>2</v>
      </c>
      <c r="F490">
        <v>1</v>
      </c>
      <c r="G490" s="1">
        <v>42017</v>
      </c>
      <c r="H490" s="1">
        <v>42020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s="1">
        <v>42023</v>
      </c>
      <c r="AF490" s="1">
        <v>42009</v>
      </c>
      <c r="AG490" s="1">
        <v>42011</v>
      </c>
      <c r="AH490" s="1">
        <v>42006</v>
      </c>
      <c r="AI490" s="1">
        <v>42006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9601.6842105263095</v>
      </c>
      <c r="AP490">
        <v>19</v>
      </c>
      <c r="AQ490">
        <v>31</v>
      </c>
      <c r="AR490">
        <v>182432</v>
      </c>
      <c r="AS490">
        <v>0.71299991229608795</v>
      </c>
      <c r="AT490">
        <v>0.61290322580645096</v>
      </c>
      <c r="AU490">
        <v>10</v>
      </c>
      <c r="AV490">
        <v>0.84558408763801696</v>
      </c>
      <c r="AW490">
        <v>-0.13258417534192901</v>
      </c>
      <c r="AX490">
        <v>8096.1788426305702</v>
      </c>
      <c r="AY490">
        <v>14</v>
      </c>
      <c r="AZ490">
        <v>1</v>
      </c>
      <c r="BA490">
        <v>2015</v>
      </c>
      <c r="BB490">
        <v>9.7314198506000196</v>
      </c>
      <c r="BC490">
        <v>9.4811491405016604</v>
      </c>
      <c r="BD490">
        <v>-0.250270710098355</v>
      </c>
      <c r="BE490">
        <v>91035</v>
      </c>
      <c r="BF490">
        <v>177740.25029794101</v>
      </c>
      <c r="BG490">
        <v>2.63966642006765E-2</v>
      </c>
      <c r="BH490">
        <v>19.303727027408801</v>
      </c>
      <c r="BI490">
        <v>0.98426588673898796</v>
      </c>
      <c r="BK490">
        <f>AS490-BI490*AV490</f>
        <v>-0.11927965953532293</v>
      </c>
      <c r="BL490">
        <f>BK490*AO490</f>
        <v>-1145.2856235972642</v>
      </c>
      <c r="BM490">
        <f t="shared" si="7"/>
        <v>-932.85593081088621</v>
      </c>
      <c r="BN490" s="12">
        <f>YEARFRAC(DATE(YEAR(A490),1,1),A490,3)</f>
        <v>3.5616438356164383E-2</v>
      </c>
    </row>
    <row r="491" spans="1:66" x14ac:dyDescent="0.25">
      <c r="A491" s="1">
        <v>42020</v>
      </c>
      <c r="B491">
        <v>16253</v>
      </c>
      <c r="C491">
        <v>10</v>
      </c>
      <c r="D491" s="2">
        <v>42005</v>
      </c>
      <c r="E491">
        <v>4</v>
      </c>
      <c r="F491">
        <v>2</v>
      </c>
      <c r="G491" s="1">
        <v>42018</v>
      </c>
      <c r="H491" s="1">
        <v>42024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42023</v>
      </c>
      <c r="AF491" s="1">
        <v>42009</v>
      </c>
      <c r="AG491" s="1">
        <v>42011</v>
      </c>
      <c r="AH491" s="1">
        <v>42006</v>
      </c>
      <c r="AI491" s="1">
        <v>42006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9601.6842105263095</v>
      </c>
      <c r="AP491">
        <v>19</v>
      </c>
      <c r="AQ491">
        <v>31</v>
      </c>
      <c r="AR491">
        <v>182432</v>
      </c>
      <c r="AS491">
        <v>1.6927238642343401</v>
      </c>
      <c r="AT491">
        <v>0.61290322580645096</v>
      </c>
      <c r="AU491">
        <v>9</v>
      </c>
      <c r="AV491">
        <v>2.1871673676782701</v>
      </c>
      <c r="AW491">
        <v>-0.49444350344393401</v>
      </c>
      <c r="AX491">
        <v>7431.0728297180403</v>
      </c>
      <c r="AY491">
        <v>16</v>
      </c>
      <c r="AZ491">
        <v>1</v>
      </c>
      <c r="BA491">
        <v>2015</v>
      </c>
      <c r="BB491">
        <v>11.918587218278301</v>
      </c>
      <c r="BC491">
        <v>11.173873004736</v>
      </c>
      <c r="BD491">
        <v>-0.74471421354228895</v>
      </c>
      <c r="BE491">
        <v>107288</v>
      </c>
      <c r="BF491">
        <v>171033.02284634899</v>
      </c>
      <c r="BG491">
        <v>6.6647814345719203E-2</v>
      </c>
      <c r="BH491">
        <v>19.303727027408801</v>
      </c>
      <c r="BI491">
        <v>0.98426588673898796</v>
      </c>
      <c r="BK491">
        <f>AS491-BI491*AV491</f>
        <v>-0.4600303643600907</v>
      </c>
      <c r="BL491">
        <f>BK491*AO491</f>
        <v>-4417.0662858389478</v>
      </c>
      <c r="BM491">
        <f t="shared" si="7"/>
        <v>-5349.9222166498339</v>
      </c>
      <c r="BN491" s="12">
        <f>YEARFRAC(DATE(YEAR(A491),1,1),A491,3)</f>
        <v>4.1095890410958902E-2</v>
      </c>
    </row>
    <row r="492" spans="1:66" x14ac:dyDescent="0.25">
      <c r="A492" s="1">
        <v>42024</v>
      </c>
      <c r="B492">
        <v>16144</v>
      </c>
      <c r="C492">
        <v>11</v>
      </c>
      <c r="D492" s="2">
        <v>42005</v>
      </c>
      <c r="E492">
        <v>1</v>
      </c>
      <c r="F492">
        <v>4</v>
      </c>
      <c r="G492" s="1">
        <v>42020</v>
      </c>
      <c r="H492" s="1">
        <v>42025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s="1">
        <v>42023</v>
      </c>
      <c r="AF492" s="1">
        <v>42009</v>
      </c>
      <c r="AG492" s="1">
        <v>42011</v>
      </c>
      <c r="AH492" s="1">
        <v>42006</v>
      </c>
      <c r="AI492" s="1">
        <v>42006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9601.6842105263095</v>
      </c>
      <c r="AP492">
        <v>19</v>
      </c>
      <c r="AQ492">
        <v>31</v>
      </c>
      <c r="AR492">
        <v>182432</v>
      </c>
      <c r="AS492">
        <v>1.68137168917733</v>
      </c>
      <c r="AT492">
        <v>0.61290322580645096</v>
      </c>
      <c r="AU492">
        <v>8</v>
      </c>
      <c r="AV492">
        <v>1.58673385581545</v>
      </c>
      <c r="AW492">
        <v>9.4637833361878004E-2</v>
      </c>
      <c r="AX492">
        <v>10174.3590715175</v>
      </c>
      <c r="AY492">
        <v>20</v>
      </c>
      <c r="AZ492">
        <v>1</v>
      </c>
      <c r="BA492">
        <v>2015</v>
      </c>
      <c r="BB492">
        <v>13.5053210740937</v>
      </c>
      <c r="BC492">
        <v>12.855244693913299</v>
      </c>
      <c r="BD492">
        <v>-0.65007638018041003</v>
      </c>
      <c r="BE492">
        <v>123432</v>
      </c>
      <c r="BF492">
        <v>173650.666069586</v>
      </c>
      <c r="BG492">
        <v>5.0568961980801998E-2</v>
      </c>
      <c r="BH492">
        <v>19.303727027408801</v>
      </c>
      <c r="BI492">
        <v>0.98426588673898796</v>
      </c>
      <c r="BK492">
        <f>AS492-BI492*AV492</f>
        <v>0.11960368356436257</v>
      </c>
      <c r="BL492">
        <f>BK492*AO492</f>
        <v>1148.3968000007251</v>
      </c>
      <c r="BM492">
        <f t="shared" si="7"/>
        <v>-4201.5254166491086</v>
      </c>
      <c r="BN492" s="12">
        <f>YEARFRAC(DATE(YEAR(A492),1,1),A492,3)</f>
        <v>5.2054794520547946E-2</v>
      </c>
    </row>
    <row r="493" spans="1:66" x14ac:dyDescent="0.25">
      <c r="A493" s="1">
        <v>42025</v>
      </c>
      <c r="B493">
        <v>4609</v>
      </c>
      <c r="C493">
        <v>12</v>
      </c>
      <c r="D493" s="2">
        <v>42005</v>
      </c>
      <c r="E493">
        <v>2</v>
      </c>
      <c r="F493">
        <v>1</v>
      </c>
      <c r="G493" s="1">
        <v>42024</v>
      </c>
      <c r="H493" s="1">
        <v>42026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 s="1">
        <v>42023</v>
      </c>
      <c r="AF493" s="1">
        <v>42009</v>
      </c>
      <c r="AG493" s="1">
        <v>42011</v>
      </c>
      <c r="AH493" s="1">
        <v>42006</v>
      </c>
      <c r="AI493" s="1">
        <v>42006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9601.6842105263095</v>
      </c>
      <c r="AP493">
        <v>19</v>
      </c>
      <c r="AQ493">
        <v>31</v>
      </c>
      <c r="AR493">
        <v>182432</v>
      </c>
      <c r="AS493">
        <v>0.480019952639887</v>
      </c>
      <c r="AT493">
        <v>0.61290322580645096</v>
      </c>
      <c r="AU493">
        <v>7</v>
      </c>
      <c r="AV493">
        <v>0.43465384331523499</v>
      </c>
      <c r="AW493">
        <v>4.5366109324652397E-2</v>
      </c>
      <c r="AX493">
        <v>10603.840437359901</v>
      </c>
      <c r="AY493">
        <v>21</v>
      </c>
      <c r="AZ493">
        <v>1</v>
      </c>
      <c r="BA493">
        <v>2015</v>
      </c>
      <c r="BB493">
        <v>13.9399749174089</v>
      </c>
      <c r="BC493">
        <v>13.335264646553201</v>
      </c>
      <c r="BD493">
        <v>-0.60471027085575801</v>
      </c>
      <c r="BE493">
        <v>128041</v>
      </c>
      <c r="BF493">
        <v>174518.17628178099</v>
      </c>
      <c r="BG493">
        <v>4.5346701912815701E-2</v>
      </c>
      <c r="BH493">
        <v>19.303727027408801</v>
      </c>
      <c r="BI493">
        <v>0.98426588673898796</v>
      </c>
      <c r="BK493">
        <f>AS493-BI493*AV493</f>
        <v>5.2205002124708078E-2</v>
      </c>
      <c r="BL493">
        <f>BK493*AO493</f>
        <v>501.25594461130197</v>
      </c>
      <c r="BM493">
        <f t="shared" si="7"/>
        <v>-3700.2694720378067</v>
      </c>
      <c r="BN493" s="12">
        <f>YEARFRAC(DATE(YEAR(A493),1,1),A493,3)</f>
        <v>5.4794520547945202E-2</v>
      </c>
    </row>
    <row r="494" spans="1:66" x14ac:dyDescent="0.25">
      <c r="A494" s="1">
        <v>42026</v>
      </c>
      <c r="B494">
        <v>8541</v>
      </c>
      <c r="C494">
        <v>13</v>
      </c>
      <c r="D494" s="2">
        <v>42005</v>
      </c>
      <c r="E494">
        <v>3</v>
      </c>
      <c r="F494">
        <v>2</v>
      </c>
      <c r="G494" s="1">
        <v>42025</v>
      </c>
      <c r="H494" s="1">
        <v>42027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s="1">
        <v>42023</v>
      </c>
      <c r="AF494" s="1">
        <v>42009</v>
      </c>
      <c r="AG494" s="1">
        <v>42011</v>
      </c>
      <c r="AH494" s="1">
        <v>42006</v>
      </c>
      <c r="AI494" s="1">
        <v>42006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9601.6842105263095</v>
      </c>
      <c r="AP494">
        <v>19</v>
      </c>
      <c r="AQ494">
        <v>31</v>
      </c>
      <c r="AR494">
        <v>182432</v>
      </c>
      <c r="AS494">
        <v>0.88953144185230604</v>
      </c>
      <c r="AT494">
        <v>0.61290322580645096</v>
      </c>
      <c r="AU494">
        <v>6</v>
      </c>
      <c r="AV494">
        <v>0.764318608631259</v>
      </c>
      <c r="AW494">
        <v>0.12521283322104601</v>
      </c>
      <c r="AX494">
        <v>11174.6592370624</v>
      </c>
      <c r="AY494">
        <v>22</v>
      </c>
      <c r="AZ494">
        <v>1</v>
      </c>
      <c r="BA494">
        <v>2015</v>
      </c>
      <c r="BB494">
        <v>14.7042935260402</v>
      </c>
      <c r="BC494">
        <v>14.224796088405499</v>
      </c>
      <c r="BD494">
        <v>-0.47949743763471198</v>
      </c>
      <c r="BE494">
        <v>136582</v>
      </c>
      <c r="BF494">
        <v>176483.011264998</v>
      </c>
      <c r="BG494">
        <v>3.3708563177615197E-2</v>
      </c>
      <c r="BH494">
        <v>19.303727027408801</v>
      </c>
      <c r="BI494">
        <v>0.98426588673898796</v>
      </c>
      <c r="BK494">
        <f>AS494-BI494*AV494</f>
        <v>0.13723870877675037</v>
      </c>
      <c r="BL494">
        <f>BK494*AO494</f>
        <v>1317.7227431347426</v>
      </c>
      <c r="BM494">
        <f t="shared" si="7"/>
        <v>-2382.5467289030639</v>
      </c>
      <c r="BN494" s="12">
        <f>YEARFRAC(DATE(YEAR(A494),1,1),A494,3)</f>
        <v>5.7534246575342465E-2</v>
      </c>
    </row>
    <row r="495" spans="1:66" x14ac:dyDescent="0.25">
      <c r="A495" s="1">
        <v>42027</v>
      </c>
      <c r="B495">
        <v>7447</v>
      </c>
      <c r="C495">
        <v>14</v>
      </c>
      <c r="D495" s="2">
        <v>42005</v>
      </c>
      <c r="E495">
        <v>4</v>
      </c>
      <c r="F495">
        <v>3</v>
      </c>
      <c r="G495" s="1">
        <v>42026</v>
      </c>
      <c r="H495" s="1">
        <v>42030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s="1">
        <v>42023</v>
      </c>
      <c r="AF495" s="1">
        <v>42009</v>
      </c>
      <c r="AG495" s="1">
        <v>42011</v>
      </c>
      <c r="AH495" s="1">
        <v>42006</v>
      </c>
      <c r="AI495" s="1">
        <v>42006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9601.6842105263095</v>
      </c>
      <c r="AP495">
        <v>19</v>
      </c>
      <c r="AQ495">
        <v>31</v>
      </c>
      <c r="AR495">
        <v>182432</v>
      </c>
      <c r="AS495">
        <v>0.77559309770215701</v>
      </c>
      <c r="AT495">
        <v>0.61290322580645096</v>
      </c>
      <c r="AU495">
        <v>5</v>
      </c>
      <c r="AV495">
        <v>0.75895044827361002</v>
      </c>
      <c r="AW495">
        <v>1.6642649428547499E-2</v>
      </c>
      <c r="AX495">
        <v>9812.2347999658505</v>
      </c>
      <c r="AY495">
        <v>23</v>
      </c>
      <c r="AZ495">
        <v>1</v>
      </c>
      <c r="BA495">
        <v>2015</v>
      </c>
      <c r="BB495">
        <v>15.4632439743138</v>
      </c>
      <c r="BC495">
        <v>15.0003891861077</v>
      </c>
      <c r="BD495">
        <v>-0.46285478820616499</v>
      </c>
      <c r="BE495">
        <v>144029</v>
      </c>
      <c r="BF495">
        <v>176971.339554993</v>
      </c>
      <c r="BG495">
        <v>3.0856185293834201E-2</v>
      </c>
      <c r="BH495">
        <v>19.303727027408801</v>
      </c>
      <c r="BI495">
        <v>0.98426588673898796</v>
      </c>
      <c r="BK495">
        <f>AS495-BI495*AV495</f>
        <v>2.8584061741179778E-2</v>
      </c>
      <c r="BL495">
        <f>BK495*AO495</f>
        <v>274.45513429299507</v>
      </c>
      <c r="BM495">
        <f t="shared" si="7"/>
        <v>-2108.091594610069</v>
      </c>
      <c r="BN495" s="12">
        <f>YEARFRAC(DATE(YEAR(A495),1,1),A495,3)</f>
        <v>6.0273972602739728E-2</v>
      </c>
    </row>
    <row r="496" spans="1:66" x14ac:dyDescent="0.25">
      <c r="A496" s="1">
        <v>42030</v>
      </c>
      <c r="B496">
        <v>14625</v>
      </c>
      <c r="C496">
        <v>15</v>
      </c>
      <c r="D496" s="2">
        <v>42005</v>
      </c>
      <c r="E496">
        <v>0</v>
      </c>
      <c r="F496">
        <v>4</v>
      </c>
      <c r="G496" s="1">
        <v>42027</v>
      </c>
      <c r="H496" s="1">
        <v>42031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s="1">
        <v>42023</v>
      </c>
      <c r="AF496" s="1">
        <v>42009</v>
      </c>
      <c r="AG496" s="1">
        <v>42011</v>
      </c>
      <c r="AH496" s="1">
        <v>42006</v>
      </c>
      <c r="AI496" s="1">
        <v>42006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9601.6842105263095</v>
      </c>
      <c r="AP496">
        <v>19</v>
      </c>
      <c r="AQ496">
        <v>31</v>
      </c>
      <c r="AR496">
        <v>182432</v>
      </c>
      <c r="AS496">
        <v>1.52317027714436</v>
      </c>
      <c r="AT496">
        <v>0.61290322580645096</v>
      </c>
      <c r="AU496">
        <v>4</v>
      </c>
      <c r="AV496">
        <v>1.58673385581545</v>
      </c>
      <c r="AW496">
        <v>-6.3563578671098506E-2</v>
      </c>
      <c r="AX496">
        <v>9217.0466687898697</v>
      </c>
      <c r="AY496">
        <v>26</v>
      </c>
      <c r="AZ496">
        <v>1</v>
      </c>
      <c r="BA496">
        <v>2015</v>
      </c>
      <c r="BB496">
        <v>17.049977830129301</v>
      </c>
      <c r="BC496">
        <v>16.523559463251999</v>
      </c>
      <c r="BD496">
        <v>-0.52641836687726196</v>
      </c>
      <c r="BE496">
        <v>158654</v>
      </c>
      <c r="BF496">
        <v>176799.40877536801</v>
      </c>
      <c r="BG496">
        <v>3.1858654186950698E-2</v>
      </c>
      <c r="BH496">
        <v>19.303727027408801</v>
      </c>
      <c r="BI496">
        <v>0.98426588673898796</v>
      </c>
      <c r="BK496">
        <f>AS496-BI496*AV496</f>
        <v>-3.8597728468607428E-2</v>
      </c>
      <c r="BL496">
        <f>BK496*AO496</f>
        <v>-370.60319999920978</v>
      </c>
      <c r="BM496">
        <f t="shared" si="7"/>
        <v>-2478.6947946092787</v>
      </c>
      <c r="BN496" s="12">
        <f>YEARFRAC(DATE(YEAR(A496),1,1),A496,3)</f>
        <v>6.8493150684931503E-2</v>
      </c>
    </row>
    <row r="497" spans="1:66" x14ac:dyDescent="0.25">
      <c r="A497" s="1">
        <v>42031</v>
      </c>
      <c r="B497">
        <v>2078</v>
      </c>
      <c r="C497">
        <v>16</v>
      </c>
      <c r="D497" s="2">
        <v>42005</v>
      </c>
      <c r="E497">
        <v>1</v>
      </c>
      <c r="F497">
        <v>0</v>
      </c>
      <c r="G497" s="1">
        <v>42030</v>
      </c>
      <c r="H497" s="1">
        <v>42032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s="1">
        <v>42023</v>
      </c>
      <c r="AF497" s="1">
        <v>42009</v>
      </c>
      <c r="AG497" s="1">
        <v>42011</v>
      </c>
      <c r="AH497" s="1">
        <v>42006</v>
      </c>
      <c r="AI497" s="1">
        <v>42006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9601.6842105263095</v>
      </c>
      <c r="AP497">
        <v>19</v>
      </c>
      <c r="AQ497">
        <v>31</v>
      </c>
      <c r="AR497">
        <v>182432</v>
      </c>
      <c r="AS497">
        <v>0.21642036484827201</v>
      </c>
      <c r="AT497">
        <v>0.61290322580645096</v>
      </c>
      <c r="AU497">
        <v>3</v>
      </c>
      <c r="AV497">
        <v>0.19634328189977299</v>
      </c>
      <c r="AW497">
        <v>2.0077082948499199E-2</v>
      </c>
      <c r="AX497">
        <v>10583.504461643601</v>
      </c>
      <c r="AY497">
        <v>27</v>
      </c>
      <c r="AZ497">
        <v>1</v>
      </c>
      <c r="BA497">
        <v>2015</v>
      </c>
      <c r="BB497">
        <v>17.246321112029101</v>
      </c>
      <c r="BC497">
        <v>16.739979828100299</v>
      </c>
      <c r="BD497">
        <v>-0.50634128392876498</v>
      </c>
      <c r="BE497">
        <v>160732</v>
      </c>
      <c r="BF497">
        <v>177075.90970632699</v>
      </c>
      <c r="BG497">
        <v>3.0247424974718402E-2</v>
      </c>
      <c r="BH497">
        <v>19.303727027408801</v>
      </c>
      <c r="BI497">
        <v>0.98426588673898796</v>
      </c>
      <c r="BK497">
        <f>AS497-BI497*AV497</f>
        <v>2.3166370383948864E-2</v>
      </c>
      <c r="BL497">
        <f>BK497*AO497</f>
        <v>222.43617273076612</v>
      </c>
      <c r="BM497">
        <f t="shared" si="7"/>
        <v>-2256.2586218785127</v>
      </c>
      <c r="BN497" s="12">
        <f>YEARFRAC(DATE(YEAR(A497),1,1),A497,3)</f>
        <v>7.1232876712328766E-2</v>
      </c>
    </row>
    <row r="498" spans="1:66" x14ac:dyDescent="0.25">
      <c r="A498" s="1">
        <v>42032</v>
      </c>
      <c r="B498">
        <v>9200</v>
      </c>
      <c r="C498">
        <v>17</v>
      </c>
      <c r="D498" s="2">
        <v>42005</v>
      </c>
      <c r="E498">
        <v>2</v>
      </c>
      <c r="F498">
        <v>1</v>
      </c>
      <c r="G498" s="1">
        <v>42031</v>
      </c>
      <c r="H498" s="1">
        <v>42033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 s="1">
        <v>42023</v>
      </c>
      <c r="AF498" s="1">
        <v>42009</v>
      </c>
      <c r="AG498" s="1">
        <v>42011</v>
      </c>
      <c r="AH498" s="1">
        <v>42006</v>
      </c>
      <c r="AI498" s="1">
        <v>42006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9601.6842105263095</v>
      </c>
      <c r="AP498">
        <v>19</v>
      </c>
      <c r="AQ498">
        <v>31</v>
      </c>
      <c r="AR498">
        <v>182432</v>
      </c>
      <c r="AS498">
        <v>0.95816523416944399</v>
      </c>
      <c r="AT498">
        <v>0.61290322580645096</v>
      </c>
      <c r="AU498">
        <v>2</v>
      </c>
      <c r="AV498">
        <v>0.84558408763801696</v>
      </c>
      <c r="AW498">
        <v>0.11258114653142599</v>
      </c>
      <c r="AX498">
        <v>10880.053367251099</v>
      </c>
      <c r="AY498">
        <v>28</v>
      </c>
      <c r="AZ498">
        <v>1</v>
      </c>
      <c r="BA498">
        <v>2015</v>
      </c>
      <c r="BB498">
        <v>18.091905199667099</v>
      </c>
      <c r="BC498">
        <v>17.698145062269699</v>
      </c>
      <c r="BD498">
        <v>-0.39376013739733601</v>
      </c>
      <c r="BE498">
        <v>169932</v>
      </c>
      <c r="BF498">
        <v>178461.47016398201</v>
      </c>
      <c r="BG498">
        <v>2.2248667078494402E-2</v>
      </c>
      <c r="BH498">
        <v>19.303727027408801</v>
      </c>
      <c r="BI498">
        <v>0.98426588673898796</v>
      </c>
      <c r="BK498">
        <f>AS498-BI498*AV498</f>
        <v>0.12588566233803311</v>
      </c>
      <c r="BL498">
        <f>BK498*AO498</f>
        <v>1208.7143764027389</v>
      </c>
      <c r="BM498">
        <f t="shared" si="7"/>
        <v>-1047.5442454757738</v>
      </c>
      <c r="BN498" s="12">
        <f>YEARFRAC(DATE(YEAR(A498),1,1),A498,3)</f>
        <v>7.3972602739726029E-2</v>
      </c>
    </row>
    <row r="499" spans="1:66" x14ac:dyDescent="0.25">
      <c r="A499" s="1">
        <v>42033</v>
      </c>
      <c r="B499">
        <v>2665</v>
      </c>
      <c r="C499">
        <v>18</v>
      </c>
      <c r="D499" s="2">
        <v>42005</v>
      </c>
      <c r="E499">
        <v>3</v>
      </c>
      <c r="F499">
        <v>2</v>
      </c>
      <c r="G499" s="1">
        <v>42032</v>
      </c>
      <c r="H499" s="1">
        <v>42034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 s="1">
        <v>42023</v>
      </c>
      <c r="AF499" s="1">
        <v>42009</v>
      </c>
      <c r="AG499" s="1">
        <v>42011</v>
      </c>
      <c r="AH499" s="1">
        <v>42006</v>
      </c>
      <c r="AI499" s="1">
        <v>42006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9601.6842105263095</v>
      </c>
      <c r="AP499">
        <v>19</v>
      </c>
      <c r="AQ499">
        <v>31</v>
      </c>
      <c r="AR499">
        <v>182432</v>
      </c>
      <c r="AS499">
        <v>0.27755547272408299</v>
      </c>
      <c r="AT499">
        <v>0.61290322580645096</v>
      </c>
      <c r="AU499">
        <v>1</v>
      </c>
      <c r="AV499">
        <v>0.241901458428813</v>
      </c>
      <c r="AW499">
        <v>3.5654014295270299E-2</v>
      </c>
      <c r="AX499">
        <v>11016.8827311318</v>
      </c>
      <c r="AY499">
        <v>29</v>
      </c>
      <c r="AZ499">
        <v>1</v>
      </c>
      <c r="BA499">
        <v>2015</v>
      </c>
      <c r="BB499">
        <v>18.333806658095899</v>
      </c>
      <c r="BC499">
        <v>17.975700534993798</v>
      </c>
      <c r="BD499">
        <v>-0.35810612310206802</v>
      </c>
      <c r="BE499">
        <v>172597</v>
      </c>
      <c r="BF499">
        <v>178868.63656609401</v>
      </c>
      <c r="BG499">
        <v>1.9921678290363901E-2</v>
      </c>
      <c r="BH499">
        <v>19.303727027408801</v>
      </c>
      <c r="BI499">
        <v>0.98426588673898796</v>
      </c>
      <c r="BK499">
        <f>AS499-BI499*AV499</f>
        <v>3.9460119240192937E-2</v>
      </c>
      <c r="BL499">
        <f>BK499*AO499</f>
        <v>378.88360385404593</v>
      </c>
      <c r="BM499">
        <f t="shared" si="7"/>
        <v>-668.66064162172779</v>
      </c>
      <c r="BN499" s="12">
        <f>YEARFRAC(DATE(YEAR(A499),1,1),A499,3)</f>
        <v>7.6712328767123292E-2</v>
      </c>
    </row>
    <row r="500" spans="1:66" x14ac:dyDescent="0.25">
      <c r="A500" s="1">
        <v>42034</v>
      </c>
      <c r="B500">
        <v>9835</v>
      </c>
      <c r="C500">
        <v>19</v>
      </c>
      <c r="D500" s="2">
        <v>42005</v>
      </c>
      <c r="E500">
        <v>4</v>
      </c>
      <c r="F500">
        <v>3</v>
      </c>
      <c r="G500" s="1">
        <v>42033</v>
      </c>
      <c r="H500" s="1">
        <v>42037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s="1">
        <v>42023</v>
      </c>
      <c r="AF500" s="1">
        <v>42009</v>
      </c>
      <c r="AG500" s="1">
        <v>42011</v>
      </c>
      <c r="AH500" s="1">
        <v>42006</v>
      </c>
      <c r="AI500" s="1">
        <v>42006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9601.6842105263095</v>
      </c>
      <c r="AP500">
        <v>19</v>
      </c>
      <c r="AQ500">
        <v>31</v>
      </c>
      <c r="AR500">
        <v>182432</v>
      </c>
      <c r="AS500">
        <v>1.0242994650061299</v>
      </c>
      <c r="AT500">
        <v>0.61290322580645096</v>
      </c>
      <c r="AU500">
        <v>0</v>
      </c>
      <c r="AV500">
        <v>0.96992036931296499</v>
      </c>
      <c r="AW500">
        <v>5.4379095693173903E-2</v>
      </c>
      <c r="AX500">
        <v>10140.007686369599</v>
      </c>
      <c r="AY500">
        <v>30</v>
      </c>
      <c r="AZ500">
        <v>1</v>
      </c>
      <c r="BA500">
        <v>2015</v>
      </c>
      <c r="BB500">
        <v>19.303727027408801</v>
      </c>
      <c r="BC500">
        <v>19</v>
      </c>
      <c r="BD500">
        <v>-0.30372702740889301</v>
      </c>
      <c r="BE500">
        <v>182432</v>
      </c>
      <c r="BF500">
        <v>179561.59424956699</v>
      </c>
      <c r="BG500">
        <v>1.5985633021520802E-2</v>
      </c>
      <c r="BH500">
        <v>19.303727027408801</v>
      </c>
      <c r="BI500">
        <v>0.98426588673898796</v>
      </c>
      <c r="BK500">
        <f>AS500-BI500*AV500</f>
        <v>6.9639932638097757E-2</v>
      </c>
      <c r="BL500">
        <f>BK500*AO500</f>
        <v>668.66064163333908</v>
      </c>
      <c r="BM500">
        <f t="shared" si="7"/>
        <v>1.1611291483859532E-8</v>
      </c>
      <c r="BN500" s="12">
        <f>YEARFRAC(DATE(YEAR(A500),1,1),A500,3)</f>
        <v>7.9452054794520555E-2</v>
      </c>
    </row>
    <row r="501" spans="1:66" x14ac:dyDescent="0.25">
      <c r="A501" s="1">
        <v>42037</v>
      </c>
      <c r="B501">
        <v>34480</v>
      </c>
      <c r="C501">
        <v>1</v>
      </c>
      <c r="D501" s="2">
        <v>42036</v>
      </c>
      <c r="E501">
        <v>0</v>
      </c>
      <c r="F501">
        <v>4</v>
      </c>
      <c r="G501" s="1">
        <v>42034</v>
      </c>
      <c r="H501" s="1">
        <v>42038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s="1">
        <v>42051</v>
      </c>
      <c r="AF501" s="1">
        <v>42037</v>
      </c>
      <c r="AG501" s="1">
        <v>42039</v>
      </c>
      <c r="AH501" s="1">
        <v>42041</v>
      </c>
      <c r="AI501" s="1">
        <v>42039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9829.0526315789393</v>
      </c>
      <c r="AP501">
        <v>19</v>
      </c>
      <c r="AQ501">
        <v>28</v>
      </c>
      <c r="AR501">
        <v>186752</v>
      </c>
      <c r="AS501">
        <v>3.5079677861549001</v>
      </c>
      <c r="AT501">
        <v>0.67857142857142805</v>
      </c>
      <c r="AU501">
        <v>18</v>
      </c>
      <c r="AV501">
        <v>3.3034629205039301</v>
      </c>
      <c r="AW501">
        <v>0.20450486565096701</v>
      </c>
      <c r="AX501">
        <v>10437.532017080999</v>
      </c>
      <c r="AY501">
        <v>2</v>
      </c>
      <c r="AZ501">
        <v>2</v>
      </c>
      <c r="BA501">
        <v>2015</v>
      </c>
      <c r="BB501">
        <v>3.3034629205039301</v>
      </c>
      <c r="BC501">
        <v>3.5079677861549001</v>
      </c>
      <c r="BD501">
        <v>0.20450486565096701</v>
      </c>
      <c r="BE501">
        <v>34480</v>
      </c>
      <c r="BF501">
        <v>198313.10832453999</v>
      </c>
      <c r="BG501">
        <v>-5.8297247328808997E-2</v>
      </c>
      <c r="BH501">
        <v>19.2108659308631</v>
      </c>
      <c r="BI501">
        <v>0.98902361134463901</v>
      </c>
      <c r="BK501">
        <f>AS501-BI501*AV501</f>
        <v>0.24076495857499491</v>
      </c>
      <c r="BL501">
        <f>BK501*AO501</f>
        <v>2366.4914496735482</v>
      </c>
      <c r="BM501">
        <f t="shared" si="7"/>
        <v>2366.4914496851598</v>
      </c>
      <c r="BN501" s="12">
        <f>YEARFRAC(DATE(YEAR(A501),1,1),A501,3)</f>
        <v>8.7671232876712329E-2</v>
      </c>
    </row>
    <row r="502" spans="1:66" x14ac:dyDescent="0.25">
      <c r="A502" s="1">
        <v>42038</v>
      </c>
      <c r="B502">
        <v>3430</v>
      </c>
      <c r="C502">
        <v>2</v>
      </c>
      <c r="D502" s="2">
        <v>42036</v>
      </c>
      <c r="E502">
        <v>1</v>
      </c>
      <c r="F502">
        <v>0</v>
      </c>
      <c r="G502" s="1">
        <v>42037</v>
      </c>
      <c r="H502" s="1">
        <v>42039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s="1">
        <v>42051</v>
      </c>
      <c r="AF502" s="1">
        <v>42037</v>
      </c>
      <c r="AG502" s="1">
        <v>42039</v>
      </c>
      <c r="AH502" s="1">
        <v>42041</v>
      </c>
      <c r="AI502" s="1">
        <v>42039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9829.0526315789393</v>
      </c>
      <c r="AP502">
        <v>19</v>
      </c>
      <c r="AQ502">
        <v>28</v>
      </c>
      <c r="AR502">
        <v>186752</v>
      </c>
      <c r="AS502">
        <v>0.34896547292666202</v>
      </c>
      <c r="AT502">
        <v>0.67857142857142805</v>
      </c>
      <c r="AU502">
        <v>17</v>
      </c>
      <c r="AV502">
        <v>0.55925559469981401</v>
      </c>
      <c r="AW502">
        <v>-0.21029012177315201</v>
      </c>
      <c r="AX502">
        <v>6133.1527704091804</v>
      </c>
      <c r="AY502">
        <v>3</v>
      </c>
      <c r="AZ502">
        <v>2</v>
      </c>
      <c r="BA502">
        <v>2015</v>
      </c>
      <c r="BB502">
        <v>3.8627185152037402</v>
      </c>
      <c r="BC502">
        <v>3.8569332590815599</v>
      </c>
      <c r="BD502">
        <v>-5.7852561221851603E-3</v>
      </c>
      <c r="BE502">
        <v>37910</v>
      </c>
      <c r="BF502">
        <v>186472.298502964</v>
      </c>
      <c r="BG502">
        <v>1.49996272519459E-3</v>
      </c>
      <c r="BH502">
        <v>19.2108659308631</v>
      </c>
      <c r="BI502">
        <v>0.98902361134463901</v>
      </c>
      <c r="BK502">
        <f>AS502-BI502*AV502</f>
        <v>-0.20415151500804174</v>
      </c>
      <c r="BL502">
        <f>BK502*AO502</f>
        <v>-2006.61598583062</v>
      </c>
      <c r="BM502">
        <f t="shared" si="7"/>
        <v>359.8754638545397</v>
      </c>
      <c r="BN502" s="12">
        <f>YEARFRAC(DATE(YEAR(A502),1,1),A502,3)</f>
        <v>9.0410958904109592E-2</v>
      </c>
    </row>
    <row r="503" spans="1:66" x14ac:dyDescent="0.25">
      <c r="A503" s="1">
        <v>42039</v>
      </c>
      <c r="B503">
        <v>10595</v>
      </c>
      <c r="C503">
        <v>3</v>
      </c>
      <c r="D503" s="2">
        <v>42036</v>
      </c>
      <c r="E503">
        <v>2</v>
      </c>
      <c r="F503">
        <v>1</v>
      </c>
      <c r="G503" s="1">
        <v>42038</v>
      </c>
      <c r="H503" s="1">
        <v>42040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s="1">
        <v>42051</v>
      </c>
      <c r="AF503" s="1">
        <v>42037</v>
      </c>
      <c r="AG503" s="1">
        <v>42039</v>
      </c>
      <c r="AH503" s="1">
        <v>42041</v>
      </c>
      <c r="AI503" s="1">
        <v>42039</v>
      </c>
      <c r="AJ503">
        <v>0</v>
      </c>
      <c r="AK503">
        <v>0</v>
      </c>
      <c r="AL503">
        <v>1</v>
      </c>
      <c r="AM503">
        <v>0</v>
      </c>
      <c r="AN503">
        <v>1</v>
      </c>
      <c r="AO503">
        <v>9829.0526315789393</v>
      </c>
      <c r="AP503">
        <v>19</v>
      </c>
      <c r="AQ503">
        <v>28</v>
      </c>
      <c r="AR503">
        <v>186752</v>
      </c>
      <c r="AS503">
        <v>1.07792687628512</v>
      </c>
      <c r="AT503">
        <v>0.67857142857142805</v>
      </c>
      <c r="AU503">
        <v>16</v>
      </c>
      <c r="AV503">
        <v>1.10216287478765</v>
      </c>
      <c r="AW503">
        <v>-2.4235998502523198E-2</v>
      </c>
      <c r="AX503">
        <v>9612.9167860433499</v>
      </c>
      <c r="AY503">
        <v>4</v>
      </c>
      <c r="AZ503">
        <v>2</v>
      </c>
      <c r="BA503">
        <v>2015</v>
      </c>
      <c r="BB503">
        <v>4.9648813899913904</v>
      </c>
      <c r="BC503">
        <v>4.9348601353666899</v>
      </c>
      <c r="BD503">
        <v>-3.0021254624708501E-2</v>
      </c>
      <c r="BE503">
        <v>48505</v>
      </c>
      <c r="BF503">
        <v>185622.76268227099</v>
      </c>
      <c r="BG503">
        <v>6.0835066853375201E-3</v>
      </c>
      <c r="BH503">
        <v>19.2108659308631</v>
      </c>
      <c r="BI503">
        <v>0.98902361134463901</v>
      </c>
      <c r="BK503">
        <f>AS503-BI503*AV503</f>
        <v>-1.2138230427350738E-2</v>
      </c>
      <c r="BL503">
        <f>BK503*AO503</f>
        <v>-119.30730572466332</v>
      </c>
      <c r="BM503">
        <f t="shared" si="7"/>
        <v>240.56815812987639</v>
      </c>
      <c r="BN503" s="12">
        <f>YEARFRAC(DATE(YEAR(A503),1,1),A503,3)</f>
        <v>9.3150684931506855E-2</v>
      </c>
    </row>
    <row r="504" spans="1:66" x14ac:dyDescent="0.25">
      <c r="A504" s="1">
        <v>42040</v>
      </c>
      <c r="B504">
        <v>2578</v>
      </c>
      <c r="C504">
        <v>4</v>
      </c>
      <c r="D504" s="2">
        <v>42036</v>
      </c>
      <c r="E504">
        <v>3</v>
      </c>
      <c r="F504">
        <v>2</v>
      </c>
      <c r="G504" s="1">
        <v>42039</v>
      </c>
      <c r="H504" s="1">
        <v>42041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s="1">
        <v>42051</v>
      </c>
      <c r="AF504" s="1">
        <v>42037</v>
      </c>
      <c r="AG504" s="1">
        <v>42039</v>
      </c>
      <c r="AH504" s="1">
        <v>42041</v>
      </c>
      <c r="AI504" s="1">
        <v>42039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9829.0526315789393</v>
      </c>
      <c r="AP504">
        <v>19</v>
      </c>
      <c r="AQ504">
        <v>28</v>
      </c>
      <c r="AR504">
        <v>186752</v>
      </c>
      <c r="AS504">
        <v>0.26228367032213801</v>
      </c>
      <c r="AT504">
        <v>0.67857142857142805</v>
      </c>
      <c r="AU504">
        <v>15</v>
      </c>
      <c r="AV504">
        <v>0.30338938265547899</v>
      </c>
      <c r="AW504">
        <v>-4.1105712333340899E-2</v>
      </c>
      <c r="AX504">
        <v>8497.33097920406</v>
      </c>
      <c r="AY504">
        <v>5</v>
      </c>
      <c r="AZ504">
        <v>2</v>
      </c>
      <c r="BA504">
        <v>2015</v>
      </c>
      <c r="BB504">
        <v>5.2682707726468703</v>
      </c>
      <c r="BC504">
        <v>5.1971438056888202</v>
      </c>
      <c r="BD504">
        <v>-7.1126966958049195E-2</v>
      </c>
      <c r="BE504">
        <v>51083</v>
      </c>
      <c r="BF504">
        <v>184230.65971462199</v>
      </c>
      <c r="BG504">
        <v>1.36857800394505E-2</v>
      </c>
      <c r="BH504">
        <v>19.2108659308631</v>
      </c>
      <c r="BI504">
        <v>0.98902361134463901</v>
      </c>
      <c r="BK504">
        <f>AS504-BI504*AV504</f>
        <v>-3.7775592555404414E-2</v>
      </c>
      <c r="BL504">
        <f>BK504*AO504</f>
        <v>-371.29828741615154</v>
      </c>
      <c r="BM504">
        <f t="shared" si="7"/>
        <v>-130.73012928627514</v>
      </c>
      <c r="BN504" s="12">
        <f>YEARFRAC(DATE(YEAR(A504),1,1),A504,3)</f>
        <v>9.5890410958904104E-2</v>
      </c>
    </row>
    <row r="505" spans="1:66" x14ac:dyDescent="0.25">
      <c r="A505" s="1">
        <v>42041</v>
      </c>
      <c r="B505">
        <v>6607</v>
      </c>
      <c r="C505">
        <v>5</v>
      </c>
      <c r="D505" s="2">
        <v>42036</v>
      </c>
      <c r="E505">
        <v>4</v>
      </c>
      <c r="F505">
        <v>3</v>
      </c>
      <c r="G505" s="1">
        <v>42040</v>
      </c>
      <c r="H505" s="1">
        <v>42044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s="1">
        <v>42051</v>
      </c>
      <c r="AF505" s="1">
        <v>42037</v>
      </c>
      <c r="AG505" s="1">
        <v>42039</v>
      </c>
      <c r="AH505" s="1">
        <v>42041</v>
      </c>
      <c r="AI505" s="1">
        <v>42039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9829.0526315789393</v>
      </c>
      <c r="AP505">
        <v>19</v>
      </c>
      <c r="AQ505">
        <v>28</v>
      </c>
      <c r="AR505">
        <v>186752</v>
      </c>
      <c r="AS505">
        <v>0.67219092700479699</v>
      </c>
      <c r="AT505">
        <v>0.67857142857142805</v>
      </c>
      <c r="AU505">
        <v>14</v>
      </c>
      <c r="AV505">
        <v>0.82043837250027596</v>
      </c>
      <c r="AW505">
        <v>-0.148247445495478</v>
      </c>
      <c r="AX505">
        <v>8053.0119280808904</v>
      </c>
      <c r="AY505">
        <v>6</v>
      </c>
      <c r="AZ505">
        <v>2</v>
      </c>
      <c r="BA505">
        <v>2015</v>
      </c>
      <c r="BB505">
        <v>6.08870914514715</v>
      </c>
      <c r="BC505">
        <v>5.8693347326936198</v>
      </c>
      <c r="BD505">
        <v>-0.21937441245352701</v>
      </c>
      <c r="BE505">
        <v>57690</v>
      </c>
      <c r="BF505">
        <v>180023.37997597101</v>
      </c>
      <c r="BG505">
        <v>3.7376367585845602E-2</v>
      </c>
      <c r="BH505">
        <v>19.2108659308631</v>
      </c>
      <c r="BI505">
        <v>0.98902361134463901</v>
      </c>
      <c r="BK505">
        <f>AS505-BI505*AV505</f>
        <v>-0.1392419950511441</v>
      </c>
      <c r="BL505">
        <f>BK505*AO505</f>
        <v>-1368.6168978837495</v>
      </c>
      <c r="BM505">
        <f t="shared" si="7"/>
        <v>-1499.3470271700246</v>
      </c>
      <c r="BN505" s="12">
        <f>YEARFRAC(DATE(YEAR(A505),1,1),A505,3)</f>
        <v>9.8630136986301367E-2</v>
      </c>
    </row>
    <row r="506" spans="1:66" x14ac:dyDescent="0.25">
      <c r="A506" s="1">
        <v>42044</v>
      </c>
      <c r="B506">
        <v>13818</v>
      </c>
      <c r="C506">
        <v>6</v>
      </c>
      <c r="D506" s="2">
        <v>42036</v>
      </c>
      <c r="E506">
        <v>0</v>
      </c>
      <c r="F506">
        <v>4</v>
      </c>
      <c r="G506" s="1">
        <v>42041</v>
      </c>
      <c r="H506" s="1">
        <v>42045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s="1">
        <v>42051</v>
      </c>
      <c r="AF506" s="1">
        <v>42037</v>
      </c>
      <c r="AG506" s="1">
        <v>42039</v>
      </c>
      <c r="AH506" s="1">
        <v>42041</v>
      </c>
      <c r="AI506" s="1">
        <v>42039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9829.0526315789393</v>
      </c>
      <c r="AP506">
        <v>19</v>
      </c>
      <c r="AQ506">
        <v>28</v>
      </c>
      <c r="AR506">
        <v>186752</v>
      </c>
      <c r="AS506">
        <v>1.4058323337902601</v>
      </c>
      <c r="AT506">
        <v>0.67857142857142805</v>
      </c>
      <c r="AU506">
        <v>13</v>
      </c>
      <c r="AV506">
        <v>1.6482217800421199</v>
      </c>
      <c r="AW506">
        <v>-0.24238944625185799</v>
      </c>
      <c r="AX506">
        <v>8383.5805152670891</v>
      </c>
      <c r="AY506">
        <v>9</v>
      </c>
      <c r="AZ506">
        <v>2</v>
      </c>
      <c r="BA506">
        <v>2015</v>
      </c>
      <c r="BB506">
        <v>7.7369309251892702</v>
      </c>
      <c r="BC506">
        <v>7.2751670664838901</v>
      </c>
      <c r="BD506">
        <v>-0.461763858705385</v>
      </c>
      <c r="BE506">
        <v>71508</v>
      </c>
      <c r="BF506">
        <v>175606.06565280401</v>
      </c>
      <c r="BG506">
        <v>6.3471237771664996E-2</v>
      </c>
      <c r="BH506">
        <v>19.2108659308631</v>
      </c>
      <c r="BI506">
        <v>0.98902361134463901</v>
      </c>
      <c r="BK506">
        <f>AS506-BI506*AV506</f>
        <v>-0.22429792340388666</v>
      </c>
      <c r="BL506">
        <f>BK506*AO506</f>
        <v>-2204.6360942906636</v>
      </c>
      <c r="BM506">
        <f t="shared" si="7"/>
        <v>-3703.9831214606884</v>
      </c>
      <c r="BN506" s="12">
        <f>YEARFRAC(DATE(YEAR(A506),1,1),A506,3)</f>
        <v>0.10684931506849316</v>
      </c>
    </row>
    <row r="507" spans="1:66" x14ac:dyDescent="0.25">
      <c r="A507" s="1">
        <v>42045</v>
      </c>
      <c r="B507">
        <v>2766</v>
      </c>
      <c r="C507">
        <v>7</v>
      </c>
      <c r="D507" s="2">
        <v>42036</v>
      </c>
      <c r="E507">
        <v>1</v>
      </c>
      <c r="F507">
        <v>0</v>
      </c>
      <c r="G507" s="1">
        <v>42044</v>
      </c>
      <c r="H507" s="1">
        <v>42046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s="1">
        <v>42051</v>
      </c>
      <c r="AF507" s="1">
        <v>42037</v>
      </c>
      <c r="AG507" s="1">
        <v>42039</v>
      </c>
      <c r="AH507" s="1">
        <v>42041</v>
      </c>
      <c r="AI507" s="1">
        <v>42039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9829.0526315789393</v>
      </c>
      <c r="AP507">
        <v>19</v>
      </c>
      <c r="AQ507">
        <v>28</v>
      </c>
      <c r="AR507">
        <v>186752</v>
      </c>
      <c r="AS507">
        <v>0.28141064084989698</v>
      </c>
      <c r="AT507">
        <v>0.67857142857142805</v>
      </c>
      <c r="AU507">
        <v>12</v>
      </c>
      <c r="AV507">
        <v>0.25783120612643901</v>
      </c>
      <c r="AW507">
        <v>2.35794347234578E-2</v>
      </c>
      <c r="AX507">
        <v>10727.948883904901</v>
      </c>
      <c r="AY507">
        <v>10</v>
      </c>
      <c r="AZ507">
        <v>2</v>
      </c>
      <c r="BA507">
        <v>2015</v>
      </c>
      <c r="BB507">
        <v>7.99476213131571</v>
      </c>
      <c r="BC507">
        <v>7.5565777073337896</v>
      </c>
      <c r="BD507">
        <v>-0.43818442398192797</v>
      </c>
      <c r="BE507">
        <v>74274</v>
      </c>
      <c r="BF507">
        <v>176516.32116386099</v>
      </c>
      <c r="BG507">
        <v>5.7987152511733198E-2</v>
      </c>
      <c r="BH507">
        <v>19.2108659308631</v>
      </c>
      <c r="BI507">
        <v>0.98902361134463901</v>
      </c>
      <c r="BK507">
        <f>AS507-BI507*AV507</f>
        <v>2.6409490249382273E-2</v>
      </c>
      <c r="BL507">
        <f>BK507*AO507</f>
        <v>259.58026963434918</v>
      </c>
      <c r="BM507">
        <f t="shared" si="7"/>
        <v>-3444.4028518263394</v>
      </c>
      <c r="BN507" s="12">
        <f>YEARFRAC(DATE(YEAR(A507),1,1),A507,3)</f>
        <v>0.1095890410958904</v>
      </c>
    </row>
    <row r="508" spans="1:66" x14ac:dyDescent="0.25">
      <c r="A508" s="1">
        <v>42046</v>
      </c>
      <c r="B508">
        <v>8300</v>
      </c>
      <c r="C508">
        <v>8</v>
      </c>
      <c r="D508" s="2">
        <v>42036</v>
      </c>
      <c r="E508">
        <v>2</v>
      </c>
      <c r="F508">
        <v>1</v>
      </c>
      <c r="G508" s="1">
        <v>42045</v>
      </c>
      <c r="H508" s="1">
        <v>42047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s="1">
        <v>42051</v>
      </c>
      <c r="AF508" s="1">
        <v>42037</v>
      </c>
      <c r="AG508" s="1">
        <v>42039</v>
      </c>
      <c r="AH508" s="1">
        <v>42041</v>
      </c>
      <c r="AI508" s="1">
        <v>42039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9829.0526315789393</v>
      </c>
      <c r="AP508">
        <v>19</v>
      </c>
      <c r="AQ508">
        <v>28</v>
      </c>
      <c r="AR508">
        <v>186752</v>
      </c>
      <c r="AS508">
        <v>0.84443540095956104</v>
      </c>
      <c r="AT508">
        <v>0.67857142857142805</v>
      </c>
      <c r="AU508">
        <v>11</v>
      </c>
      <c r="AV508">
        <v>0.907072011864684</v>
      </c>
      <c r="AW508">
        <v>-6.2636610905122694E-2</v>
      </c>
      <c r="AX508">
        <v>9150.3209132619304</v>
      </c>
      <c r="AY508">
        <v>11</v>
      </c>
      <c r="AZ508">
        <v>2</v>
      </c>
      <c r="BA508">
        <v>2015</v>
      </c>
      <c r="BB508">
        <v>8.9018341431804</v>
      </c>
      <c r="BC508">
        <v>8.4010131082933501</v>
      </c>
      <c r="BD508">
        <v>-0.50082103488705099</v>
      </c>
      <c r="BE508">
        <v>82574</v>
      </c>
      <c r="BF508">
        <v>176245.251794757</v>
      </c>
      <c r="BG508">
        <v>5.9614361795561302E-2</v>
      </c>
      <c r="BH508">
        <v>19.2108659308631</v>
      </c>
      <c r="BI508">
        <v>0.98902361134463901</v>
      </c>
      <c r="BK508">
        <f>AS508-BI508*AV508</f>
        <v>-5.2680235964496003E-2</v>
      </c>
      <c r="BL508">
        <f>BK508*AO508</f>
        <v>-517.79681193902888</v>
      </c>
      <c r="BM508">
        <f t="shared" si="7"/>
        <v>-3962.1996637653683</v>
      </c>
      <c r="BN508" s="12">
        <f>YEARFRAC(DATE(YEAR(A508),1,1),A508,3)</f>
        <v>0.11232876712328767</v>
      </c>
    </row>
    <row r="509" spans="1:66" x14ac:dyDescent="0.25">
      <c r="A509" s="1">
        <v>42047</v>
      </c>
      <c r="B509">
        <v>2920</v>
      </c>
      <c r="C509">
        <v>9</v>
      </c>
      <c r="D509" s="2">
        <v>42036</v>
      </c>
      <c r="E509">
        <v>3</v>
      </c>
      <c r="F509">
        <v>2</v>
      </c>
      <c r="G509" s="1">
        <v>42046</v>
      </c>
      <c r="H509" s="1">
        <v>42048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 s="1">
        <v>42051</v>
      </c>
      <c r="AF509" s="1">
        <v>42037</v>
      </c>
      <c r="AG509" s="1">
        <v>42039</v>
      </c>
      <c r="AH509" s="1">
        <v>42041</v>
      </c>
      <c r="AI509" s="1">
        <v>42039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9829.0526315789393</v>
      </c>
      <c r="AP509">
        <v>19</v>
      </c>
      <c r="AQ509">
        <v>28</v>
      </c>
      <c r="AR509">
        <v>186752</v>
      </c>
      <c r="AS509">
        <v>0.29707847840986901</v>
      </c>
      <c r="AT509">
        <v>0.67857142857142805</v>
      </c>
      <c r="AU509">
        <v>10</v>
      </c>
      <c r="AV509">
        <v>0.30338938265547899</v>
      </c>
      <c r="AW509">
        <v>-6.3109042456096203E-3</v>
      </c>
      <c r="AX509">
        <v>9624.5952130627793</v>
      </c>
      <c r="AY509">
        <v>12</v>
      </c>
      <c r="AZ509">
        <v>2</v>
      </c>
      <c r="BA509">
        <v>2015</v>
      </c>
      <c r="BB509">
        <v>9.2052235258358799</v>
      </c>
      <c r="BC509">
        <v>8.6980915867032191</v>
      </c>
      <c r="BD509">
        <v>-0.50713193913265897</v>
      </c>
      <c r="BE509">
        <v>85494</v>
      </c>
      <c r="BF509">
        <v>176463.504165967</v>
      </c>
      <c r="BG509">
        <v>5.8303816886443503E-2</v>
      </c>
      <c r="BH509">
        <v>19.2108659308631</v>
      </c>
      <c r="BI509">
        <v>0.98902361134463901</v>
      </c>
      <c r="BK509">
        <f>AS509-BI509*AV509</f>
        <v>-2.9807844676734141E-3</v>
      </c>
      <c r="BL509">
        <f>BK509*AO509</f>
        <v>-29.298287416154999</v>
      </c>
      <c r="BM509">
        <f t="shared" si="7"/>
        <v>-3991.4979511815231</v>
      </c>
      <c r="BN509" s="12">
        <f>YEARFRAC(DATE(YEAR(A509),1,1),A509,3)</f>
        <v>0.11506849315068493</v>
      </c>
    </row>
    <row r="510" spans="1:66" x14ac:dyDescent="0.25">
      <c r="A510" s="1">
        <v>42048</v>
      </c>
      <c r="B510">
        <v>9761</v>
      </c>
      <c r="C510">
        <v>10</v>
      </c>
      <c r="D510" s="2">
        <v>42036</v>
      </c>
      <c r="E510">
        <v>4</v>
      </c>
      <c r="F510">
        <v>3</v>
      </c>
      <c r="G510" s="1">
        <v>42047</v>
      </c>
      <c r="H510" s="1">
        <v>42052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s="1">
        <v>42051</v>
      </c>
      <c r="AF510" s="1">
        <v>42037</v>
      </c>
      <c r="AG510" s="1">
        <v>42039</v>
      </c>
      <c r="AH510" s="1">
        <v>42041</v>
      </c>
      <c r="AI510" s="1">
        <v>42039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9829.0526315789393</v>
      </c>
      <c r="AP510">
        <v>19</v>
      </c>
      <c r="AQ510">
        <v>28</v>
      </c>
      <c r="AR510">
        <v>186752</v>
      </c>
      <c r="AS510">
        <v>0.99307637936943105</v>
      </c>
      <c r="AT510">
        <v>0.67857142857142805</v>
      </c>
      <c r="AU510">
        <v>9</v>
      </c>
      <c r="AV510">
        <v>0.82043837250027596</v>
      </c>
      <c r="AW510">
        <v>0.17263800686915401</v>
      </c>
      <c r="AX510">
        <v>11897.298233691101</v>
      </c>
      <c r="AY510">
        <v>13</v>
      </c>
      <c r="AZ510">
        <v>2</v>
      </c>
      <c r="BA510">
        <v>2015</v>
      </c>
      <c r="BB510">
        <v>10.0256618983361</v>
      </c>
      <c r="BC510">
        <v>9.6911679660726495</v>
      </c>
      <c r="BD510">
        <v>-0.33449393226350499</v>
      </c>
      <c r="BE510">
        <v>95255</v>
      </c>
      <c r="BF510">
        <v>180521.24820809599</v>
      </c>
      <c r="BG510">
        <v>3.4515337411808497E-2</v>
      </c>
      <c r="BH510">
        <v>19.2108659308631</v>
      </c>
      <c r="BI510">
        <v>0.98902361134463901</v>
      </c>
      <c r="BK510">
        <f>AS510-BI510*AV510</f>
        <v>0.18164345731348996</v>
      </c>
      <c r="BL510">
        <f>BK510*AO510</f>
        <v>1785.3831021162553</v>
      </c>
      <c r="BM510">
        <f t="shared" si="7"/>
        <v>-2206.1148490652677</v>
      </c>
      <c r="BN510" s="12">
        <f>YEARFRAC(DATE(YEAR(A510),1,1),A510,3)</f>
        <v>0.11780821917808219</v>
      </c>
    </row>
    <row r="511" spans="1:66" x14ac:dyDescent="0.25">
      <c r="A511" s="1">
        <v>42052</v>
      </c>
      <c r="B511">
        <v>30446</v>
      </c>
      <c r="C511">
        <v>11</v>
      </c>
      <c r="D511" s="2">
        <v>42036</v>
      </c>
      <c r="E511">
        <v>1</v>
      </c>
      <c r="F511">
        <v>4</v>
      </c>
      <c r="G511" s="1">
        <v>42048</v>
      </c>
      <c r="H511" s="1">
        <v>42053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 s="1">
        <v>42051</v>
      </c>
      <c r="AF511" s="1">
        <v>42037</v>
      </c>
      <c r="AG511" s="1">
        <v>42039</v>
      </c>
      <c r="AH511" s="1">
        <v>42041</v>
      </c>
      <c r="AI511" s="1">
        <v>42039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9829.0526315789393</v>
      </c>
      <c r="AP511">
        <v>19</v>
      </c>
      <c r="AQ511">
        <v>28</v>
      </c>
      <c r="AR511">
        <v>186752</v>
      </c>
      <c r="AS511">
        <v>3.09755183344756</v>
      </c>
      <c r="AT511">
        <v>0.67857142857142805</v>
      </c>
      <c r="AU511">
        <v>8</v>
      </c>
      <c r="AV511">
        <v>2.89489468539854</v>
      </c>
      <c r="AW511">
        <v>0.20265714804901799</v>
      </c>
      <c r="AX511">
        <v>10517.1356158707</v>
      </c>
      <c r="AY511">
        <v>17</v>
      </c>
      <c r="AZ511">
        <v>2</v>
      </c>
      <c r="BA511">
        <v>2015</v>
      </c>
      <c r="BB511">
        <v>12.920556583734699</v>
      </c>
      <c r="BC511">
        <v>12.7887197995202</v>
      </c>
      <c r="BD511">
        <v>-0.131836784214486</v>
      </c>
      <c r="BE511">
        <v>125701</v>
      </c>
      <c r="BF511">
        <v>184846.44872083701</v>
      </c>
      <c r="BG511">
        <v>1.0308833587818301E-2</v>
      </c>
      <c r="BH511">
        <v>19.2108659308631</v>
      </c>
      <c r="BI511">
        <v>0.98902361134463901</v>
      </c>
      <c r="BK511">
        <f>AS511-BI511*AV511</f>
        <v>0.23443263723229357</v>
      </c>
      <c r="BL511">
        <f>BK511*AO511</f>
        <v>2304.2507299160661</v>
      </c>
      <c r="BM511">
        <f t="shared" si="7"/>
        <v>98.135880850798458</v>
      </c>
      <c r="BN511" s="12">
        <f>YEARFRAC(DATE(YEAR(A511),1,1),A511,3)</f>
        <v>0.12876712328767123</v>
      </c>
    </row>
    <row r="512" spans="1:66" x14ac:dyDescent="0.25">
      <c r="A512" s="1">
        <v>42053</v>
      </c>
      <c r="B512">
        <v>4682</v>
      </c>
      <c r="C512">
        <v>12</v>
      </c>
      <c r="D512" s="2">
        <v>42036</v>
      </c>
      <c r="E512">
        <v>2</v>
      </c>
      <c r="F512">
        <v>1</v>
      </c>
      <c r="G512" s="1">
        <v>42052</v>
      </c>
      <c r="H512" s="1">
        <v>42054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 s="1">
        <v>42051</v>
      </c>
      <c r="AF512" s="1">
        <v>42037</v>
      </c>
      <c r="AG512" s="1">
        <v>42039</v>
      </c>
      <c r="AH512" s="1">
        <v>42041</v>
      </c>
      <c r="AI512" s="1">
        <v>42039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9829.0526315789393</v>
      </c>
      <c r="AP512">
        <v>19</v>
      </c>
      <c r="AQ512">
        <v>28</v>
      </c>
      <c r="AR512">
        <v>186752</v>
      </c>
      <c r="AS512">
        <v>0.47634295750514</v>
      </c>
      <c r="AT512">
        <v>0.67857142857142805</v>
      </c>
      <c r="AU512">
        <v>7</v>
      </c>
      <c r="AV512">
        <v>0.49614176754190098</v>
      </c>
      <c r="AW512">
        <v>-1.9798810036761101E-2</v>
      </c>
      <c r="AX512">
        <v>9436.8188818220806</v>
      </c>
      <c r="AY512">
        <v>18</v>
      </c>
      <c r="AZ512">
        <v>2</v>
      </c>
      <c r="BA512">
        <v>2015</v>
      </c>
      <c r="BB512">
        <v>13.416698351276599</v>
      </c>
      <c r="BC512">
        <v>13.2650627570253</v>
      </c>
      <c r="BD512">
        <v>-0.15163559425124901</v>
      </c>
      <c r="BE512">
        <v>130383</v>
      </c>
      <c r="BF512">
        <v>184641.32792881</v>
      </c>
      <c r="BG512">
        <v>1.1431200668156701E-2</v>
      </c>
      <c r="BH512">
        <v>19.2108659308631</v>
      </c>
      <c r="BI512">
        <v>0.98902361134463901</v>
      </c>
      <c r="BK512">
        <f>AS512-BI512*AV512</f>
        <v>-1.4352965168063336E-2</v>
      </c>
      <c r="BL512">
        <f>BK512*AO512</f>
        <v>-141.07605005611379</v>
      </c>
      <c r="BM512">
        <f t="shared" si="7"/>
        <v>-42.940169205315328</v>
      </c>
      <c r="BN512" s="12">
        <f>YEARFRAC(DATE(YEAR(A512),1,1),A512,3)</f>
        <v>0.13150684931506848</v>
      </c>
    </row>
    <row r="513" spans="1:66" x14ac:dyDescent="0.25">
      <c r="A513" s="1">
        <v>42054</v>
      </c>
      <c r="B513">
        <v>8318</v>
      </c>
      <c r="C513">
        <v>13</v>
      </c>
      <c r="D513" s="2">
        <v>42036</v>
      </c>
      <c r="E513">
        <v>3</v>
      </c>
      <c r="F513">
        <v>2</v>
      </c>
      <c r="G513" s="1">
        <v>42053</v>
      </c>
      <c r="H513" s="1">
        <v>42055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s="1">
        <v>42051</v>
      </c>
      <c r="AF513" s="1">
        <v>42037</v>
      </c>
      <c r="AG513" s="1">
        <v>42039</v>
      </c>
      <c r="AH513" s="1">
        <v>42041</v>
      </c>
      <c r="AI513" s="1">
        <v>42039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9829.0526315789393</v>
      </c>
      <c r="AP513">
        <v>19</v>
      </c>
      <c r="AQ513">
        <v>28</v>
      </c>
      <c r="AR513">
        <v>186752</v>
      </c>
      <c r="AS513">
        <v>0.84626670664838899</v>
      </c>
      <c r="AT513">
        <v>0.67857142857142805</v>
      </c>
      <c r="AU513">
        <v>6</v>
      </c>
      <c r="AV513">
        <v>0.82580653285792605</v>
      </c>
      <c r="AW513">
        <v>2.0460173790463099E-2</v>
      </c>
      <c r="AX513">
        <v>10072.577134033199</v>
      </c>
      <c r="AY513">
        <v>19</v>
      </c>
      <c r="AZ513">
        <v>2</v>
      </c>
      <c r="BA513">
        <v>2015</v>
      </c>
      <c r="BB513">
        <v>14.242504884134499</v>
      </c>
      <c r="BC513">
        <v>14.1113294636737</v>
      </c>
      <c r="BD513">
        <v>-0.13117542046078501</v>
      </c>
      <c r="BE513">
        <v>138701</v>
      </c>
      <c r="BF513">
        <v>185031.98850474801</v>
      </c>
      <c r="BG513">
        <v>9.2957520975232005E-3</v>
      </c>
      <c r="BH513">
        <v>19.2108659308631</v>
      </c>
      <c r="BI513">
        <v>0.98902361134463901</v>
      </c>
      <c r="BK513">
        <f>AS513-BI513*AV513</f>
        <v>2.952454724924769E-2</v>
      </c>
      <c r="BL513">
        <f>BK513*AO513</f>
        <v>290.19832883639475</v>
      </c>
      <c r="BM513">
        <f t="shared" si="7"/>
        <v>247.25815963107942</v>
      </c>
      <c r="BN513" s="12">
        <f>YEARFRAC(DATE(YEAR(A513),1,1),A513,3)</f>
        <v>0.13424657534246576</v>
      </c>
    </row>
    <row r="514" spans="1:66" x14ac:dyDescent="0.25">
      <c r="A514" s="1">
        <v>42055</v>
      </c>
      <c r="B514">
        <v>6256</v>
      </c>
      <c r="C514">
        <v>14</v>
      </c>
      <c r="D514" s="2">
        <v>42036</v>
      </c>
      <c r="E514">
        <v>4</v>
      </c>
      <c r="F514">
        <v>3</v>
      </c>
      <c r="G514" s="1">
        <v>42054</v>
      </c>
      <c r="H514" s="1">
        <v>42058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 s="1">
        <v>42051</v>
      </c>
      <c r="AF514" s="1">
        <v>42037</v>
      </c>
      <c r="AG514" s="1">
        <v>42039</v>
      </c>
      <c r="AH514" s="1">
        <v>42041</v>
      </c>
      <c r="AI514" s="1">
        <v>42039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9829.0526315789393</v>
      </c>
      <c r="AP514">
        <v>19</v>
      </c>
      <c r="AQ514">
        <v>28</v>
      </c>
      <c r="AR514">
        <v>186752</v>
      </c>
      <c r="AS514">
        <v>0.63648046607265196</v>
      </c>
      <c r="AT514">
        <v>0.67857142857142805</v>
      </c>
      <c r="AU514">
        <v>5</v>
      </c>
      <c r="AV514">
        <v>0.82043837250027596</v>
      </c>
      <c r="AW514">
        <v>-0.183957906427623</v>
      </c>
      <c r="AX514">
        <v>7625.1918604622397</v>
      </c>
      <c r="AY514">
        <v>20</v>
      </c>
      <c r="AZ514">
        <v>2</v>
      </c>
      <c r="BA514">
        <v>2015</v>
      </c>
      <c r="BB514">
        <v>15.062943256634799</v>
      </c>
      <c r="BC514">
        <v>14.747809929746399</v>
      </c>
      <c r="BD514">
        <v>-0.315133326888409</v>
      </c>
      <c r="BE514">
        <v>144957</v>
      </c>
      <c r="BF514">
        <v>182844.94292221699</v>
      </c>
      <c r="BG514">
        <v>2.13681440423765E-2</v>
      </c>
      <c r="BH514">
        <v>19.2108659308631</v>
      </c>
      <c r="BI514">
        <v>0.98902361134463901</v>
      </c>
      <c r="BK514">
        <f>AS514-BI514*AV514</f>
        <v>-0.17495245598328912</v>
      </c>
      <c r="BL514">
        <f>BK514*AO514</f>
        <v>-1719.6168978837466</v>
      </c>
      <c r="BM514">
        <f t="shared" si="7"/>
        <v>-1472.3587382526671</v>
      </c>
      <c r="BN514" s="12">
        <f>YEARFRAC(DATE(YEAR(A514),1,1),A514,3)</f>
        <v>0.13698630136986301</v>
      </c>
    </row>
    <row r="515" spans="1:66" x14ac:dyDescent="0.25">
      <c r="A515" s="1">
        <v>42058</v>
      </c>
      <c r="B515">
        <v>17004</v>
      </c>
      <c r="C515">
        <v>15</v>
      </c>
      <c r="D515" s="2">
        <v>42036</v>
      </c>
      <c r="E515">
        <v>0</v>
      </c>
      <c r="F515">
        <v>4</v>
      </c>
      <c r="G515" s="1">
        <v>42055</v>
      </c>
      <c r="H515" s="1">
        <v>42059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s="1">
        <v>42051</v>
      </c>
      <c r="AF515" s="1">
        <v>42037</v>
      </c>
      <c r="AG515" s="1">
        <v>42039</v>
      </c>
      <c r="AH515" s="1">
        <v>42041</v>
      </c>
      <c r="AI515" s="1">
        <v>42039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9829.0526315789393</v>
      </c>
      <c r="AP515">
        <v>19</v>
      </c>
      <c r="AQ515">
        <v>28</v>
      </c>
      <c r="AR515">
        <v>186752</v>
      </c>
      <c r="AS515">
        <v>1.72997344071281</v>
      </c>
      <c r="AT515">
        <v>0.67857142857142805</v>
      </c>
      <c r="AU515">
        <v>4</v>
      </c>
      <c r="AV515">
        <v>1.6482217800421199</v>
      </c>
      <c r="AW515">
        <v>8.1751660670691506E-2</v>
      </c>
      <c r="AX515">
        <v>10316.572809494901</v>
      </c>
      <c r="AY515">
        <v>23</v>
      </c>
      <c r="AZ515">
        <v>2</v>
      </c>
      <c r="BA515">
        <v>2015</v>
      </c>
      <c r="BB515">
        <v>16.711165036676899</v>
      </c>
      <c r="BC515">
        <v>16.4777833704592</v>
      </c>
      <c r="BD515">
        <v>-0.233381666217717</v>
      </c>
      <c r="BE515">
        <v>161961</v>
      </c>
      <c r="BF515">
        <v>184143.89381267899</v>
      </c>
      <c r="BG515">
        <v>1.41634139113711E-2</v>
      </c>
      <c r="BH515">
        <v>19.2108659308631</v>
      </c>
      <c r="BI515">
        <v>0.98902361134463901</v>
      </c>
      <c r="BK515">
        <f>AS515-BI515*AV515</f>
        <v>9.9843183518663281E-2</v>
      </c>
      <c r="BL515">
        <f>BK515*AO515</f>
        <v>981.36390570933634</v>
      </c>
      <c r="BM515">
        <f t="shared" si="7"/>
        <v>-490.99483254333074</v>
      </c>
      <c r="BN515" s="12">
        <f>YEARFRAC(DATE(YEAR(A515),1,1),A515,3)</f>
        <v>0.14520547945205478</v>
      </c>
    </row>
    <row r="516" spans="1:66" x14ac:dyDescent="0.25">
      <c r="A516" s="1">
        <v>42059</v>
      </c>
      <c r="B516">
        <v>2061</v>
      </c>
      <c r="C516">
        <v>16</v>
      </c>
      <c r="D516" s="2">
        <v>42036</v>
      </c>
      <c r="E516">
        <v>1</v>
      </c>
      <c r="F516">
        <v>0</v>
      </c>
      <c r="G516" s="1">
        <v>42058</v>
      </c>
      <c r="H516" s="1">
        <v>42060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 s="1">
        <v>42051</v>
      </c>
      <c r="AF516" s="1">
        <v>42037</v>
      </c>
      <c r="AG516" s="1">
        <v>42039</v>
      </c>
      <c r="AH516" s="1">
        <v>42041</v>
      </c>
      <c r="AI516" s="1">
        <v>42039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9829.0526315789393</v>
      </c>
      <c r="AP516">
        <v>19</v>
      </c>
      <c r="AQ516">
        <v>28</v>
      </c>
      <c r="AR516">
        <v>186752</v>
      </c>
      <c r="AS516">
        <v>0.209684501370801</v>
      </c>
      <c r="AT516">
        <v>0.67857142857142805</v>
      </c>
      <c r="AU516">
        <v>3</v>
      </c>
      <c r="AV516">
        <v>0.25783120612643901</v>
      </c>
      <c r="AW516">
        <v>-4.8146704755637398E-2</v>
      </c>
      <c r="AX516">
        <v>7993.6018256428297</v>
      </c>
      <c r="AY516">
        <v>24</v>
      </c>
      <c r="AZ516">
        <v>2</v>
      </c>
      <c r="BA516">
        <v>2015</v>
      </c>
      <c r="BB516">
        <v>16.9689962428033</v>
      </c>
      <c r="BC516">
        <v>16.687467871829998</v>
      </c>
      <c r="BD516">
        <v>-0.28152837097335398</v>
      </c>
      <c r="BE516">
        <v>164022</v>
      </c>
      <c r="BF516">
        <v>183653.64429388</v>
      </c>
      <c r="BG516">
        <v>1.6870646471691599E-2</v>
      </c>
      <c r="BH516">
        <v>19.2108659308631</v>
      </c>
      <c r="BI516">
        <v>0.98902361134463901</v>
      </c>
      <c r="BK516">
        <f>AS516-BI516*AV516</f>
        <v>-4.5316649229713707E-2</v>
      </c>
      <c r="BL516">
        <f>BK516*AO516</f>
        <v>-445.41973036565724</v>
      </c>
      <c r="BM516">
        <f t="shared" ref="BM516:BM579" si="8">BM515+BL516</f>
        <v>-936.41456290898805</v>
      </c>
      <c r="BN516" s="12">
        <f>YEARFRAC(DATE(YEAR(A516),1,1),A516,3)</f>
        <v>0.14794520547945206</v>
      </c>
    </row>
    <row r="517" spans="1:66" x14ac:dyDescent="0.25">
      <c r="A517" s="1">
        <v>42060</v>
      </c>
      <c r="B517">
        <v>7353</v>
      </c>
      <c r="C517">
        <v>17</v>
      </c>
      <c r="D517" s="2">
        <v>42036</v>
      </c>
      <c r="E517">
        <v>2</v>
      </c>
      <c r="F517">
        <v>1</v>
      </c>
      <c r="G517" s="1">
        <v>42059</v>
      </c>
      <c r="H517" s="1">
        <v>42061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s="1">
        <v>42051</v>
      </c>
      <c r="AF517" s="1">
        <v>42037</v>
      </c>
      <c r="AG517" s="1">
        <v>42039</v>
      </c>
      <c r="AH517" s="1">
        <v>42041</v>
      </c>
      <c r="AI517" s="1">
        <v>42039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9829.0526315789393</v>
      </c>
      <c r="AP517">
        <v>19</v>
      </c>
      <c r="AQ517">
        <v>28</v>
      </c>
      <c r="AR517">
        <v>186752</v>
      </c>
      <c r="AS517">
        <v>0.74808837388622296</v>
      </c>
      <c r="AT517">
        <v>0.67857142857142805</v>
      </c>
      <c r="AU517">
        <v>2</v>
      </c>
      <c r="AV517">
        <v>0.907072011864684</v>
      </c>
      <c r="AW517">
        <v>-0.15898363797845999</v>
      </c>
      <c r="AX517">
        <v>8106.3023705078303</v>
      </c>
      <c r="AY517">
        <v>25</v>
      </c>
      <c r="AZ517">
        <v>2</v>
      </c>
      <c r="BA517">
        <v>2015</v>
      </c>
      <c r="BB517">
        <v>17.876068254667999</v>
      </c>
      <c r="BC517">
        <v>17.435556245716199</v>
      </c>
      <c r="BD517">
        <v>-0.44051200895181297</v>
      </c>
      <c r="BE517">
        <v>171375</v>
      </c>
      <c r="BF517">
        <v>182149.953424445</v>
      </c>
      <c r="BG517">
        <v>2.52651537320491E-2</v>
      </c>
      <c r="BH517">
        <v>19.2108659308631</v>
      </c>
      <c r="BI517">
        <v>0.98902361134463901</v>
      </c>
      <c r="BK517">
        <f>AS517-BI517*AV517</f>
        <v>-0.14902726303783409</v>
      </c>
      <c r="BL517">
        <f>BK517*AO517</f>
        <v>-1464.79681193903</v>
      </c>
      <c r="BM517">
        <f t="shared" si="8"/>
        <v>-2401.2113748480178</v>
      </c>
      <c r="BN517" s="12">
        <f>YEARFRAC(DATE(YEAR(A517),1,1),A517,3)</f>
        <v>0.15068493150684931</v>
      </c>
    </row>
    <row r="518" spans="1:66" x14ac:dyDescent="0.25">
      <c r="A518" s="1">
        <v>42061</v>
      </c>
      <c r="B518">
        <v>4291</v>
      </c>
      <c r="C518">
        <v>18</v>
      </c>
      <c r="D518" s="2">
        <v>42036</v>
      </c>
      <c r="E518">
        <v>3</v>
      </c>
      <c r="F518">
        <v>2</v>
      </c>
      <c r="G518" s="1">
        <v>42060</v>
      </c>
      <c r="H518" s="1">
        <v>42062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s="1">
        <v>42051</v>
      </c>
      <c r="AF518" s="1">
        <v>42037</v>
      </c>
      <c r="AG518" s="1">
        <v>42039</v>
      </c>
      <c r="AH518" s="1">
        <v>42041</v>
      </c>
      <c r="AI518" s="1">
        <v>42039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9829.0526315789393</v>
      </c>
      <c r="AP518">
        <v>19</v>
      </c>
      <c r="AQ518">
        <v>28</v>
      </c>
      <c r="AR518">
        <v>186752</v>
      </c>
      <c r="AS518">
        <v>0.43656292837559901</v>
      </c>
      <c r="AT518">
        <v>0.67857142857142805</v>
      </c>
      <c r="AU518">
        <v>1</v>
      </c>
      <c r="AV518">
        <v>0.30338938265547899</v>
      </c>
      <c r="AW518">
        <v>0.13317354572012</v>
      </c>
      <c r="AX518">
        <v>14143.5404312508</v>
      </c>
      <c r="AY518">
        <v>26</v>
      </c>
      <c r="AZ518">
        <v>2</v>
      </c>
      <c r="BA518">
        <v>2015</v>
      </c>
      <c r="BB518">
        <v>18.179457637323502</v>
      </c>
      <c r="BC518">
        <v>17.8721191740918</v>
      </c>
      <c r="BD518">
        <v>-0.307338463231694</v>
      </c>
      <c r="BE518">
        <v>175666</v>
      </c>
      <c r="BF518">
        <v>183594.80610398299</v>
      </c>
      <c r="BG518">
        <v>1.7196531661294302E-2</v>
      </c>
      <c r="BH518">
        <v>19.2108659308631</v>
      </c>
      <c r="BI518">
        <v>0.98902361134463901</v>
      </c>
      <c r="BK518">
        <f>AS518-BI518*AV518</f>
        <v>0.13650366549805659</v>
      </c>
      <c r="BL518">
        <f>BK518*AO518</f>
        <v>1341.7017125838445</v>
      </c>
      <c r="BM518">
        <f t="shared" si="8"/>
        <v>-1059.5096622641734</v>
      </c>
      <c r="BN518" s="12">
        <f>YEARFRAC(DATE(YEAR(A518),1,1),A518,3)</f>
        <v>0.15342465753424658</v>
      </c>
    </row>
    <row r="519" spans="1:66" x14ac:dyDescent="0.25">
      <c r="A519" s="1">
        <v>42062</v>
      </c>
      <c r="B519">
        <v>11086</v>
      </c>
      <c r="C519">
        <v>19</v>
      </c>
      <c r="D519" s="2">
        <v>42036</v>
      </c>
      <c r="E519">
        <v>4</v>
      </c>
      <c r="F519">
        <v>3</v>
      </c>
      <c r="G519" s="1">
        <v>42061</v>
      </c>
      <c r="H519" s="1">
        <v>42065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s="1">
        <v>42051</v>
      </c>
      <c r="AF519" s="1">
        <v>42037</v>
      </c>
      <c r="AG519" s="1">
        <v>42039</v>
      </c>
      <c r="AH519" s="1">
        <v>42041</v>
      </c>
      <c r="AI519" s="1">
        <v>42039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9829.0526315789393</v>
      </c>
      <c r="AP519">
        <v>19</v>
      </c>
      <c r="AQ519">
        <v>28</v>
      </c>
      <c r="AR519">
        <v>186752</v>
      </c>
      <c r="AS519">
        <v>1.1278808259081501</v>
      </c>
      <c r="AT519">
        <v>0.67857142857142805</v>
      </c>
      <c r="AU519">
        <v>0</v>
      </c>
      <c r="AV519">
        <v>1.03140829353963</v>
      </c>
      <c r="AW519">
        <v>9.6472532368524502E-2</v>
      </c>
      <c r="AX519">
        <v>10748.4107597725</v>
      </c>
      <c r="AY519">
        <v>27</v>
      </c>
      <c r="AZ519">
        <v>2</v>
      </c>
      <c r="BA519">
        <v>2015</v>
      </c>
      <c r="BB519">
        <v>19.2108659308631</v>
      </c>
      <c r="BC519">
        <v>19</v>
      </c>
      <c r="BD519">
        <v>-0.21086593086317101</v>
      </c>
      <c r="BE519">
        <v>186752</v>
      </c>
      <c r="BF519">
        <v>184702.13746583401</v>
      </c>
      <c r="BG519">
        <v>1.10982068875353E-2</v>
      </c>
      <c r="BH519">
        <v>19.2108659308631</v>
      </c>
      <c r="BI519">
        <v>0.98902361134463901</v>
      </c>
      <c r="BK519">
        <f>AS519-BI519*AV519</f>
        <v>0.10779367066077361</v>
      </c>
      <c r="BL519">
        <f>BK519*AO519</f>
        <v>1059.5096622758304</v>
      </c>
      <c r="BM519">
        <f t="shared" si="8"/>
        <v>1.1656993592623621E-8</v>
      </c>
      <c r="BN519" s="12">
        <f>YEARFRAC(DATE(YEAR(A519),1,1),A519,3)</f>
        <v>0.15616438356164383</v>
      </c>
    </row>
    <row r="520" spans="1:66" x14ac:dyDescent="0.25">
      <c r="A520" s="1">
        <v>42065</v>
      </c>
      <c r="B520">
        <v>38021</v>
      </c>
      <c r="C520">
        <v>1</v>
      </c>
      <c r="D520" s="2">
        <v>42064</v>
      </c>
      <c r="E520">
        <v>0</v>
      </c>
      <c r="F520">
        <v>4</v>
      </c>
      <c r="G520" s="1">
        <v>42062</v>
      </c>
      <c r="H520" s="1">
        <v>42066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s="1">
        <v>42079</v>
      </c>
      <c r="AF520" s="1">
        <v>42065</v>
      </c>
      <c r="AG520" s="1">
        <v>42067</v>
      </c>
      <c r="AH520" s="1">
        <v>42069</v>
      </c>
      <c r="AI520" s="1">
        <v>42067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10042.4285714285</v>
      </c>
      <c r="AP520">
        <v>21</v>
      </c>
      <c r="AQ520">
        <v>31</v>
      </c>
      <c r="AR520">
        <v>210891</v>
      </c>
      <c r="AS520">
        <v>3.7860363884660799</v>
      </c>
      <c r="AT520">
        <v>0.67741935483870896</v>
      </c>
      <c r="AU520">
        <v>20</v>
      </c>
      <c r="AV520">
        <v>3.3023841849911801</v>
      </c>
      <c r="AW520">
        <v>0.48365220347489402</v>
      </c>
      <c r="AX520">
        <v>11513.197093421</v>
      </c>
      <c r="AY520">
        <v>2</v>
      </c>
      <c r="AZ520">
        <v>3</v>
      </c>
      <c r="BA520">
        <v>2015</v>
      </c>
      <c r="BB520">
        <v>3.3023841849911801</v>
      </c>
      <c r="BC520">
        <v>3.7860363884660799</v>
      </c>
      <c r="BD520">
        <v>0.48365220347489402</v>
      </c>
      <c r="BE520">
        <v>38021</v>
      </c>
      <c r="BF520">
        <v>241777.138961841</v>
      </c>
      <c r="BG520">
        <v>-0.12774631668842601</v>
      </c>
      <c r="BH520">
        <v>21.6724548298433</v>
      </c>
      <c r="BI520">
        <v>0.96897191226729795</v>
      </c>
      <c r="BK520">
        <f>AS520-BI520*AV520</f>
        <v>0.58611886969389371</v>
      </c>
      <c r="BL520">
        <f>BK520*AO520</f>
        <v>5886.0568832673362</v>
      </c>
      <c r="BM520">
        <f t="shared" si="8"/>
        <v>5886.0568832789932</v>
      </c>
      <c r="BN520" s="12">
        <f>YEARFRAC(DATE(YEAR(A520),1,1),A520,3)</f>
        <v>0.16438356164383561</v>
      </c>
    </row>
    <row r="521" spans="1:66" x14ac:dyDescent="0.25">
      <c r="A521" s="1">
        <v>42066</v>
      </c>
      <c r="B521">
        <v>3630</v>
      </c>
      <c r="C521">
        <v>2</v>
      </c>
      <c r="D521" s="2">
        <v>42064</v>
      </c>
      <c r="E521">
        <v>1</v>
      </c>
      <c r="F521">
        <v>0</v>
      </c>
      <c r="G521" s="1">
        <v>42065</v>
      </c>
      <c r="H521" s="1">
        <v>42067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s="1">
        <v>42079</v>
      </c>
      <c r="AF521" s="1">
        <v>42065</v>
      </c>
      <c r="AG521" s="1">
        <v>42067</v>
      </c>
      <c r="AH521" s="1">
        <v>42069</v>
      </c>
      <c r="AI521" s="1">
        <v>42067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10042.4285714285</v>
      </c>
      <c r="AP521">
        <v>21</v>
      </c>
      <c r="AQ521">
        <v>31</v>
      </c>
      <c r="AR521">
        <v>210891</v>
      </c>
      <c r="AS521">
        <v>0.36146634991535898</v>
      </c>
      <c r="AT521">
        <v>0.67741935483870896</v>
      </c>
      <c r="AU521">
        <v>19</v>
      </c>
      <c r="AV521">
        <v>0.55817685918706506</v>
      </c>
      <c r="AW521">
        <v>-0.196710509271706</v>
      </c>
      <c r="AX521">
        <v>6503.3151056938596</v>
      </c>
      <c r="AY521">
        <v>3</v>
      </c>
      <c r="AZ521">
        <v>3</v>
      </c>
      <c r="BA521">
        <v>2015</v>
      </c>
      <c r="BB521">
        <v>3.8605610441782501</v>
      </c>
      <c r="BC521">
        <v>4.14750273838143</v>
      </c>
      <c r="BD521">
        <v>0.28694169420318699</v>
      </c>
      <c r="BE521">
        <v>41651</v>
      </c>
      <c r="BF521">
        <v>226565.773728409</v>
      </c>
      <c r="BG521">
        <v>-6.9184208499200803E-2</v>
      </c>
      <c r="BH521">
        <v>21.6724548298433</v>
      </c>
      <c r="BI521">
        <v>0.96897191226729795</v>
      </c>
      <c r="BK521">
        <f>AS521-BI521*AV521</f>
        <v>-0.1793913487144857</v>
      </c>
      <c r="BL521">
        <f>BK521*AO521</f>
        <v>-1801.5248057974445</v>
      </c>
      <c r="BM521">
        <f t="shared" si="8"/>
        <v>4084.5320774815486</v>
      </c>
      <c r="BN521" s="12">
        <f>YEARFRAC(DATE(YEAR(A521),1,1),A521,3)</f>
        <v>0.16712328767123288</v>
      </c>
    </row>
    <row r="522" spans="1:66" x14ac:dyDescent="0.25">
      <c r="A522" s="1">
        <v>42067</v>
      </c>
      <c r="B522">
        <v>10531</v>
      </c>
      <c r="C522">
        <v>3</v>
      </c>
      <c r="D522" s="2">
        <v>42064</v>
      </c>
      <c r="E522">
        <v>2</v>
      </c>
      <c r="F522">
        <v>1</v>
      </c>
      <c r="G522" s="1">
        <v>42066</v>
      </c>
      <c r="H522" s="1">
        <v>42068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s="1">
        <v>42079</v>
      </c>
      <c r="AF522" s="1">
        <v>42065</v>
      </c>
      <c r="AG522" s="1">
        <v>42067</v>
      </c>
      <c r="AH522" s="1">
        <v>42069</v>
      </c>
      <c r="AI522" s="1">
        <v>42067</v>
      </c>
      <c r="AJ522">
        <v>0</v>
      </c>
      <c r="AK522">
        <v>0</v>
      </c>
      <c r="AL522">
        <v>1</v>
      </c>
      <c r="AM522">
        <v>0</v>
      </c>
      <c r="AN522">
        <v>1</v>
      </c>
      <c r="AO522">
        <v>10042.4285714285</v>
      </c>
      <c r="AP522">
        <v>21</v>
      </c>
      <c r="AQ522">
        <v>31</v>
      </c>
      <c r="AR522">
        <v>210891</v>
      </c>
      <c r="AS522">
        <v>1.0486507247819901</v>
      </c>
      <c r="AT522">
        <v>0.67741935483870896</v>
      </c>
      <c r="AU522">
        <v>18</v>
      </c>
      <c r="AV522">
        <v>1.1010841392749</v>
      </c>
      <c r="AW522">
        <v>-5.2433414492904999E-2</v>
      </c>
      <c r="AX522">
        <v>9564.21005840207</v>
      </c>
      <c r="AY522">
        <v>4</v>
      </c>
      <c r="AZ522">
        <v>3</v>
      </c>
      <c r="BA522">
        <v>2015</v>
      </c>
      <c r="BB522">
        <v>4.9616451834531503</v>
      </c>
      <c r="BC522">
        <v>5.1961534631634301</v>
      </c>
      <c r="BD522">
        <v>0.23450827971028301</v>
      </c>
      <c r="BE522">
        <v>52182</v>
      </c>
      <c r="BF522">
        <v>220858.59820337599</v>
      </c>
      <c r="BG522">
        <v>-4.5131130435765297E-2</v>
      </c>
      <c r="BH522">
        <v>21.6724548298433</v>
      </c>
      <c r="BI522">
        <v>0.96897191226729795</v>
      </c>
      <c r="BK522">
        <f>AS522-BI522*AV522</f>
        <v>-1.826887921840159E-2</v>
      </c>
      <c r="BL522">
        <f>BK522*AO522</f>
        <v>-183.46391463085249</v>
      </c>
      <c r="BM522">
        <f t="shared" si="8"/>
        <v>3901.0681628506964</v>
      </c>
      <c r="BN522" s="12">
        <f>YEARFRAC(DATE(YEAR(A522),1,1),A522,3)</f>
        <v>0.16986301369863013</v>
      </c>
    </row>
    <row r="523" spans="1:66" x14ac:dyDescent="0.25">
      <c r="A523" s="1">
        <v>42068</v>
      </c>
      <c r="B523">
        <v>3029</v>
      </c>
      <c r="C523">
        <v>4</v>
      </c>
      <c r="D523" s="2">
        <v>42064</v>
      </c>
      <c r="E523">
        <v>3</v>
      </c>
      <c r="F523">
        <v>2</v>
      </c>
      <c r="G523" s="1">
        <v>42067</v>
      </c>
      <c r="H523" s="1">
        <v>42069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s="1">
        <v>42079</v>
      </c>
      <c r="AF523" s="1">
        <v>42065</v>
      </c>
      <c r="AG523" s="1">
        <v>42067</v>
      </c>
      <c r="AH523" s="1">
        <v>42069</v>
      </c>
      <c r="AI523" s="1">
        <v>42067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10042.4285714285</v>
      </c>
      <c r="AP523">
        <v>21</v>
      </c>
      <c r="AQ523">
        <v>31</v>
      </c>
      <c r="AR523">
        <v>210891</v>
      </c>
      <c r="AS523">
        <v>0.30162026829025401</v>
      </c>
      <c r="AT523">
        <v>0.67741935483870896</v>
      </c>
      <c r="AU523">
        <v>17</v>
      </c>
      <c r="AV523">
        <v>0.30231064714272998</v>
      </c>
      <c r="AW523" s="3">
        <v>-6.9037885247656705E-4</v>
      </c>
      <c r="AX523">
        <v>10019.494942134501</v>
      </c>
      <c r="AY523">
        <v>5</v>
      </c>
      <c r="AZ523">
        <v>3</v>
      </c>
      <c r="BA523">
        <v>2015</v>
      </c>
      <c r="BB523">
        <v>5.2639558305958802</v>
      </c>
      <c r="BC523">
        <v>5.4977737314536901</v>
      </c>
      <c r="BD523">
        <v>0.23381790085780699</v>
      </c>
      <c r="BE523">
        <v>55211</v>
      </c>
      <c r="BF523">
        <v>220258.49709091301</v>
      </c>
      <c r="BG523">
        <v>-4.2529560560139998E-2</v>
      </c>
      <c r="BH523">
        <v>21.6724548298433</v>
      </c>
      <c r="BI523">
        <v>0.96897191226729795</v>
      </c>
      <c r="BK523">
        <f>AS523-BI523*AV523</f>
        <v>8.6897424295985792E-3</v>
      </c>
      <c r="BL523">
        <f>BK523*AO523</f>
        <v>87.26611765335528</v>
      </c>
      <c r="BM523">
        <f t="shared" si="8"/>
        <v>3988.3342805040515</v>
      </c>
      <c r="BN523" s="12">
        <f>YEARFRAC(DATE(YEAR(A523),1,1),A523,3)</f>
        <v>0.17260273972602741</v>
      </c>
    </row>
    <row r="524" spans="1:66" x14ac:dyDescent="0.25">
      <c r="A524" s="1">
        <v>42069</v>
      </c>
      <c r="B524">
        <v>7271</v>
      </c>
      <c r="C524">
        <v>5</v>
      </c>
      <c r="D524" s="2">
        <v>42064</v>
      </c>
      <c r="E524">
        <v>4</v>
      </c>
      <c r="F524">
        <v>3</v>
      </c>
      <c r="G524" s="1">
        <v>42068</v>
      </c>
      <c r="H524" s="1">
        <v>42072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s="1">
        <v>42079</v>
      </c>
      <c r="AF524" s="1">
        <v>42065</v>
      </c>
      <c r="AG524" s="1">
        <v>42067</v>
      </c>
      <c r="AH524" s="1">
        <v>42069</v>
      </c>
      <c r="AI524" s="1">
        <v>42067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10042.4285714285</v>
      </c>
      <c r="AP524">
        <v>21</v>
      </c>
      <c r="AQ524">
        <v>31</v>
      </c>
      <c r="AR524">
        <v>210891</v>
      </c>
      <c r="AS524">
        <v>0.72402805240621904</v>
      </c>
      <c r="AT524">
        <v>0.67741935483870896</v>
      </c>
      <c r="AU524">
        <v>16</v>
      </c>
      <c r="AV524">
        <v>0.81935963698752701</v>
      </c>
      <c r="AW524">
        <v>-9.5331584581308304E-2</v>
      </c>
      <c r="AX524">
        <v>8874.0031504757608</v>
      </c>
      <c r="AY524">
        <v>6</v>
      </c>
      <c r="AZ524">
        <v>3</v>
      </c>
      <c r="BA524">
        <v>2015</v>
      </c>
      <c r="BB524">
        <v>6.08331546758341</v>
      </c>
      <c r="BC524">
        <v>6.2218017838599096</v>
      </c>
      <c r="BD524">
        <v>0.13848631627649799</v>
      </c>
      <c r="BE524">
        <v>62482</v>
      </c>
      <c r="BF524">
        <v>215691.92112294599</v>
      </c>
      <c r="BG524">
        <v>-2.2258233400451299E-2</v>
      </c>
      <c r="BH524">
        <v>21.6724548298433</v>
      </c>
      <c r="BI524">
        <v>0.96897191226729795</v>
      </c>
      <c r="BK524">
        <f>AS524-BI524*AV524</f>
        <v>-6.9908421880224059E-2</v>
      </c>
      <c r="BL524">
        <f>BK524*AO524</f>
        <v>-702.05033327343938</v>
      </c>
      <c r="BM524">
        <f t="shared" si="8"/>
        <v>3286.2839472306123</v>
      </c>
      <c r="BN524" s="12">
        <f>YEARFRAC(DATE(YEAR(A524),1,1),A524,3)</f>
        <v>0.17534246575342466</v>
      </c>
    </row>
    <row r="525" spans="1:66" x14ac:dyDescent="0.25">
      <c r="A525" s="1">
        <v>42072</v>
      </c>
      <c r="B525">
        <v>18059</v>
      </c>
      <c r="C525">
        <v>6</v>
      </c>
      <c r="D525" s="2">
        <v>42064</v>
      </c>
      <c r="E525">
        <v>0</v>
      </c>
      <c r="F525">
        <v>4</v>
      </c>
      <c r="G525" s="1">
        <v>42069</v>
      </c>
      <c r="H525" s="1">
        <v>42073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 s="1">
        <v>42079</v>
      </c>
      <c r="AF525" s="1">
        <v>42065</v>
      </c>
      <c r="AG525" s="1">
        <v>42067</v>
      </c>
      <c r="AH525" s="1">
        <v>42069</v>
      </c>
      <c r="AI525" s="1">
        <v>42067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10042.4285714285</v>
      </c>
      <c r="AP525">
        <v>21</v>
      </c>
      <c r="AQ525">
        <v>31</v>
      </c>
      <c r="AR525">
        <v>210891</v>
      </c>
      <c r="AS525">
        <v>1.7982701964521901</v>
      </c>
      <c r="AT525">
        <v>0.67741935483870896</v>
      </c>
      <c r="AU525">
        <v>15</v>
      </c>
      <c r="AV525">
        <v>1.64714304452937</v>
      </c>
      <c r="AW525">
        <v>0.151127151922818</v>
      </c>
      <c r="AX525">
        <v>10963.832230587899</v>
      </c>
      <c r="AY525">
        <v>9</v>
      </c>
      <c r="AZ525">
        <v>3</v>
      </c>
      <c r="BA525">
        <v>2015</v>
      </c>
      <c r="BB525">
        <v>7.7304585121127802</v>
      </c>
      <c r="BC525">
        <v>8.0200719803120997</v>
      </c>
      <c r="BD525">
        <v>0.28961346819931699</v>
      </c>
      <c r="BE525">
        <v>80541</v>
      </c>
      <c r="BF525">
        <v>218791.80870705401</v>
      </c>
      <c r="BG525">
        <v>-3.6111080911775902E-2</v>
      </c>
      <c r="BH525">
        <v>21.6724548298433</v>
      </c>
      <c r="BI525">
        <v>0.96897191226729795</v>
      </c>
      <c r="BK525">
        <f>AS525-BI525*AV525</f>
        <v>0.20223485081678727</v>
      </c>
      <c r="BL525">
        <f>BK525*AO525</f>
        <v>2030.9290439810848</v>
      </c>
      <c r="BM525">
        <f t="shared" si="8"/>
        <v>5317.212991211697</v>
      </c>
      <c r="BN525" s="12">
        <f>YEARFRAC(DATE(YEAR(A525),1,1),A525,3)</f>
        <v>0.18356164383561643</v>
      </c>
    </row>
    <row r="526" spans="1:66" x14ac:dyDescent="0.25">
      <c r="A526" s="1">
        <v>42073</v>
      </c>
      <c r="B526">
        <v>3447</v>
      </c>
      <c r="C526">
        <v>7</v>
      </c>
      <c r="D526" s="2">
        <v>42064</v>
      </c>
      <c r="E526">
        <v>1</v>
      </c>
      <c r="F526">
        <v>0</v>
      </c>
      <c r="G526" s="1">
        <v>42072</v>
      </c>
      <c r="H526" s="1">
        <v>42074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 s="1">
        <v>42079</v>
      </c>
      <c r="AF526" s="1">
        <v>42065</v>
      </c>
      <c r="AG526" s="1">
        <v>42067</v>
      </c>
      <c r="AH526" s="1">
        <v>42069</v>
      </c>
      <c r="AI526" s="1">
        <v>42067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10042.4285714285</v>
      </c>
      <c r="AP526">
        <v>21</v>
      </c>
      <c r="AQ526">
        <v>31</v>
      </c>
      <c r="AR526">
        <v>210891</v>
      </c>
      <c r="AS526">
        <v>0.34324366615929502</v>
      </c>
      <c r="AT526">
        <v>0.67741935483870896</v>
      </c>
      <c r="AU526">
        <v>14</v>
      </c>
      <c r="AV526">
        <v>0.25675247061369</v>
      </c>
      <c r="AW526">
        <v>8.6491195545604804E-2</v>
      </c>
      <c r="AX526">
        <v>13425.382009999599</v>
      </c>
      <c r="AY526">
        <v>10</v>
      </c>
      <c r="AZ526">
        <v>3</v>
      </c>
      <c r="BA526">
        <v>2015</v>
      </c>
      <c r="BB526">
        <v>7.9872109827264701</v>
      </c>
      <c r="BC526">
        <v>8.3633156464713991</v>
      </c>
      <c r="BD526">
        <v>0.37610466374492202</v>
      </c>
      <c r="BE526">
        <v>83988</v>
      </c>
      <c r="BF526">
        <v>220821.51126524201</v>
      </c>
      <c r="BG526">
        <v>-4.4970760359093503E-2</v>
      </c>
      <c r="BH526">
        <v>21.6724548298433</v>
      </c>
      <c r="BI526">
        <v>0.96897191226729795</v>
      </c>
      <c r="BK526">
        <f>AS526-BI526*AV526</f>
        <v>9.4457733729394616E-2</v>
      </c>
      <c r="BL526">
        <f>BK526*AO526</f>
        <v>948.58504399645801</v>
      </c>
      <c r="BM526">
        <f t="shared" si="8"/>
        <v>6265.7980352081549</v>
      </c>
      <c r="BN526" s="12">
        <f>YEARFRAC(DATE(YEAR(A526),1,1),A526,3)</f>
        <v>0.18630136986301371</v>
      </c>
    </row>
    <row r="527" spans="1:66" x14ac:dyDescent="0.25">
      <c r="A527" s="1">
        <v>42074</v>
      </c>
      <c r="B527">
        <v>8343</v>
      </c>
      <c r="C527">
        <v>8</v>
      </c>
      <c r="D527" s="2">
        <v>42064</v>
      </c>
      <c r="E527">
        <v>2</v>
      </c>
      <c r="F527">
        <v>1</v>
      </c>
      <c r="G527" s="1">
        <v>42073</v>
      </c>
      <c r="H527" s="1">
        <v>42075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 s="1">
        <v>42079</v>
      </c>
      <c r="AF527" s="1">
        <v>42065</v>
      </c>
      <c r="AG527" s="1">
        <v>42067</v>
      </c>
      <c r="AH527" s="1">
        <v>42069</v>
      </c>
      <c r="AI527" s="1">
        <v>42067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10042.4285714285</v>
      </c>
      <c r="AP527">
        <v>21</v>
      </c>
      <c r="AQ527">
        <v>31</v>
      </c>
      <c r="AR527">
        <v>210891</v>
      </c>
      <c r="AS527">
        <v>0.83077513976414297</v>
      </c>
      <c r="AT527">
        <v>0.67741935483870896</v>
      </c>
      <c r="AU527">
        <v>13</v>
      </c>
      <c r="AV527">
        <v>0.90599327635193505</v>
      </c>
      <c r="AW527">
        <v>-7.5218136587791806E-2</v>
      </c>
      <c r="AX527">
        <v>9208.6776113768192</v>
      </c>
      <c r="AY527">
        <v>11</v>
      </c>
      <c r="AZ527">
        <v>3</v>
      </c>
      <c r="BA527">
        <v>2015</v>
      </c>
      <c r="BB527">
        <v>8.8932042590784093</v>
      </c>
      <c r="BC527">
        <v>9.1940907862355399</v>
      </c>
      <c r="BD527">
        <v>0.30088652715712799</v>
      </c>
      <c r="BE527">
        <v>92331</v>
      </c>
      <c r="BF527">
        <v>218026.140355504</v>
      </c>
      <c r="BG527">
        <v>-3.2726077450484302E-2</v>
      </c>
      <c r="BH527">
        <v>21.6724548298433</v>
      </c>
      <c r="BI527">
        <v>0.96897191226729795</v>
      </c>
      <c r="BK527">
        <f>AS527-BI527*AV527</f>
        <v>-4.7106897723906083E-2</v>
      </c>
      <c r="BL527">
        <f>BK527*AO527</f>
        <v>-473.06765561391461</v>
      </c>
      <c r="BM527">
        <f t="shared" si="8"/>
        <v>5792.7303795942407</v>
      </c>
      <c r="BN527" s="12">
        <f>YEARFRAC(DATE(YEAR(A527),1,1),A527,3)</f>
        <v>0.18904109589041096</v>
      </c>
    </row>
    <row r="528" spans="1:66" x14ac:dyDescent="0.25">
      <c r="A528" s="1">
        <v>42075</v>
      </c>
      <c r="B528">
        <v>3025</v>
      </c>
      <c r="C528">
        <v>9</v>
      </c>
      <c r="D528" s="2">
        <v>42064</v>
      </c>
      <c r="E528">
        <v>3</v>
      </c>
      <c r="F528">
        <v>2</v>
      </c>
      <c r="G528" s="1">
        <v>42074</v>
      </c>
      <c r="H528" s="1">
        <v>42076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 s="1">
        <v>42079</v>
      </c>
      <c r="AF528" s="1">
        <v>42065</v>
      </c>
      <c r="AG528" s="1">
        <v>42067</v>
      </c>
      <c r="AH528" s="1">
        <v>42069</v>
      </c>
      <c r="AI528" s="1">
        <v>42067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10042.4285714285</v>
      </c>
      <c r="AP528">
        <v>21</v>
      </c>
      <c r="AQ528">
        <v>31</v>
      </c>
      <c r="AR528">
        <v>210891</v>
      </c>
      <c r="AS528">
        <v>0.30122195826279902</v>
      </c>
      <c r="AT528">
        <v>0.67741935483870896</v>
      </c>
      <c r="AU528">
        <v>12</v>
      </c>
      <c r="AV528">
        <v>0.30231064714272998</v>
      </c>
      <c r="AW528">
        <v>-1.0886888799315E-3</v>
      </c>
      <c r="AX528">
        <v>10006.263519299</v>
      </c>
      <c r="AY528">
        <v>12</v>
      </c>
      <c r="AZ528">
        <v>3</v>
      </c>
      <c r="BA528">
        <v>2015</v>
      </c>
      <c r="BB528">
        <v>9.1955149062211401</v>
      </c>
      <c r="BC528">
        <v>9.4953127444983405</v>
      </c>
      <c r="BD528">
        <v>0.29979783827719803</v>
      </c>
      <c r="BE528">
        <v>95356</v>
      </c>
      <c r="BF528">
        <v>217766.598219012</v>
      </c>
      <c r="BG528">
        <v>-3.1573245278403397E-2</v>
      </c>
      <c r="BH528">
        <v>21.6724548298433</v>
      </c>
      <c r="BI528">
        <v>0.96897191226729795</v>
      </c>
      <c r="BK528">
        <f>AS528-BI528*AV528</f>
        <v>8.2914324021435837E-3</v>
      </c>
      <c r="BL528">
        <f>BK528*AO528</f>
        <v>83.266117653354769</v>
      </c>
      <c r="BM528">
        <f t="shared" si="8"/>
        <v>5875.9964972475955</v>
      </c>
      <c r="BN528" s="12">
        <f>YEARFRAC(DATE(YEAR(A528),1,1),A528,3)</f>
        <v>0.19178082191780821</v>
      </c>
    </row>
    <row r="529" spans="1:66" x14ac:dyDescent="0.25">
      <c r="A529" s="1">
        <v>42076</v>
      </c>
      <c r="B529">
        <v>10974</v>
      </c>
      <c r="C529">
        <v>10</v>
      </c>
      <c r="D529" s="2">
        <v>42064</v>
      </c>
      <c r="E529">
        <v>4</v>
      </c>
      <c r="F529">
        <v>3</v>
      </c>
      <c r="G529" s="1">
        <v>42075</v>
      </c>
      <c r="H529" s="1">
        <v>42079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s="1">
        <v>42079</v>
      </c>
      <c r="AF529" s="1">
        <v>42065</v>
      </c>
      <c r="AG529" s="1">
        <v>42067</v>
      </c>
      <c r="AH529" s="1">
        <v>42069</v>
      </c>
      <c r="AI529" s="1">
        <v>42067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10042.4285714285</v>
      </c>
      <c r="AP529">
        <v>21</v>
      </c>
      <c r="AQ529">
        <v>31</v>
      </c>
      <c r="AR529">
        <v>210891</v>
      </c>
      <c r="AS529">
        <v>1.09276356032263</v>
      </c>
      <c r="AT529">
        <v>0.67741935483870896</v>
      </c>
      <c r="AU529">
        <v>11</v>
      </c>
      <c r="AV529">
        <v>0.81935963698752701</v>
      </c>
      <c r="AW529">
        <v>0.27340392333510299</v>
      </c>
      <c r="AX529">
        <v>13393.386133038201</v>
      </c>
      <c r="AY529">
        <v>13</v>
      </c>
      <c r="AZ529">
        <v>3</v>
      </c>
      <c r="BA529">
        <v>2015</v>
      </c>
      <c r="BB529">
        <v>10.014874543208601</v>
      </c>
      <c r="BC529">
        <v>10.5880763048209</v>
      </c>
      <c r="BD529">
        <v>0.57320176161230296</v>
      </c>
      <c r="BE529">
        <v>106330</v>
      </c>
      <c r="BF529">
        <v>222961.35516886701</v>
      </c>
      <c r="BG529">
        <v>-5.4136534825623597E-2</v>
      </c>
      <c r="BH529">
        <v>21.6724548298433</v>
      </c>
      <c r="BI529">
        <v>0.96897191226729795</v>
      </c>
      <c r="BK529">
        <f>AS529-BI529*AV529</f>
        <v>0.29882708603618691</v>
      </c>
      <c r="BL529">
        <f>BK529*AO529</f>
        <v>3000.9496667265257</v>
      </c>
      <c r="BM529">
        <f t="shared" si="8"/>
        <v>8876.9461639741203</v>
      </c>
      <c r="BN529" s="12">
        <f>YEARFRAC(DATE(YEAR(A529),1,1),A529,3)</f>
        <v>0.19452054794520549</v>
      </c>
    </row>
    <row r="530" spans="1:66" x14ac:dyDescent="0.25">
      <c r="A530" s="1">
        <v>42079</v>
      </c>
      <c r="B530">
        <v>36875</v>
      </c>
      <c r="C530">
        <v>11</v>
      </c>
      <c r="D530" s="2">
        <v>42064</v>
      </c>
      <c r="E530">
        <v>0</v>
      </c>
      <c r="F530">
        <v>4</v>
      </c>
      <c r="G530" s="1">
        <v>42076</v>
      </c>
      <c r="H530" s="1">
        <v>42080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 s="1">
        <v>42079</v>
      </c>
      <c r="AF530" s="1">
        <v>42065</v>
      </c>
      <c r="AG530" s="1">
        <v>42067</v>
      </c>
      <c r="AH530" s="1">
        <v>42069</v>
      </c>
      <c r="AI530" s="1">
        <v>42067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10042.4285714285</v>
      </c>
      <c r="AP530">
        <v>21</v>
      </c>
      <c r="AQ530">
        <v>31</v>
      </c>
      <c r="AR530">
        <v>210891</v>
      </c>
      <c r="AS530">
        <v>3.6719205656002298</v>
      </c>
      <c r="AT530">
        <v>0.67741935483870896</v>
      </c>
      <c r="AU530">
        <v>10</v>
      </c>
      <c r="AV530">
        <v>3.4720053084651701</v>
      </c>
      <c r="AW530">
        <v>0.199915257135063</v>
      </c>
      <c r="AX530">
        <v>10620.6634851894</v>
      </c>
      <c r="AY530">
        <v>16</v>
      </c>
      <c r="AZ530">
        <v>3</v>
      </c>
      <c r="BA530">
        <v>2015</v>
      </c>
      <c r="BB530">
        <v>13.4868798516738</v>
      </c>
      <c r="BC530">
        <v>14.259996870421199</v>
      </c>
      <c r="BD530">
        <v>0.77311701874736505</v>
      </c>
      <c r="BE530">
        <v>143205</v>
      </c>
      <c r="BF530">
        <v>222980.03934740799</v>
      </c>
      <c r="BG530">
        <v>-5.4215791614302601E-2</v>
      </c>
      <c r="BH530">
        <v>21.6724548298433</v>
      </c>
      <c r="BI530">
        <v>0.96897191226729795</v>
      </c>
      <c r="BK530">
        <f>AS530-BI530*AV530</f>
        <v>0.30764494245452445</v>
      </c>
      <c r="BL530">
        <f>BK530*AO530</f>
        <v>3089.502359960793</v>
      </c>
      <c r="BM530">
        <f t="shared" si="8"/>
        <v>11966.448523934912</v>
      </c>
      <c r="BN530" s="12">
        <f>YEARFRAC(DATE(YEAR(A530),1,1),A530,3)</f>
        <v>0.20273972602739726</v>
      </c>
    </row>
    <row r="531" spans="1:66" x14ac:dyDescent="0.25">
      <c r="A531" s="1">
        <v>42080</v>
      </c>
      <c r="B531">
        <v>3859</v>
      </c>
      <c r="C531">
        <v>12</v>
      </c>
      <c r="D531" s="2">
        <v>42064</v>
      </c>
      <c r="E531">
        <v>1</v>
      </c>
      <c r="F531">
        <v>0</v>
      </c>
      <c r="G531" s="1">
        <v>42079</v>
      </c>
      <c r="H531" s="1">
        <v>42081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 s="1">
        <v>42079</v>
      </c>
      <c r="AF531" s="1">
        <v>42065</v>
      </c>
      <c r="AG531" s="1">
        <v>42067</v>
      </c>
      <c r="AH531" s="1">
        <v>42069</v>
      </c>
      <c r="AI531" s="1">
        <v>42067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10042.4285714285</v>
      </c>
      <c r="AP531">
        <v>21</v>
      </c>
      <c r="AQ531">
        <v>31</v>
      </c>
      <c r="AR531">
        <v>210891</v>
      </c>
      <c r="AS531">
        <v>0.38426959898715402</v>
      </c>
      <c r="AT531">
        <v>0.67741935483870896</v>
      </c>
      <c r="AU531">
        <v>9</v>
      </c>
      <c r="AV531">
        <v>0.36823937649335498</v>
      </c>
      <c r="AW531">
        <v>1.60302224937992E-2</v>
      </c>
      <c r="AX531">
        <v>10479.5962798661</v>
      </c>
      <c r="AY531">
        <v>17</v>
      </c>
      <c r="AZ531">
        <v>3</v>
      </c>
      <c r="BA531">
        <v>2015</v>
      </c>
      <c r="BB531">
        <v>13.855119228167201</v>
      </c>
      <c r="BC531">
        <v>14.644266469408301</v>
      </c>
      <c r="BD531">
        <v>0.78914724124116498</v>
      </c>
      <c r="BE531">
        <v>147064</v>
      </c>
      <c r="BF531">
        <v>222902.73718622699</v>
      </c>
      <c r="BG531">
        <v>-5.38877958066169E-2</v>
      </c>
      <c r="BH531">
        <v>21.6724548298433</v>
      </c>
      <c r="BI531">
        <v>0.96897191226729795</v>
      </c>
      <c r="BK531">
        <f>AS531-BI531*AV531</f>
        <v>2.7455986174270364E-2</v>
      </c>
      <c r="BL531">
        <f>BK531*AO531</f>
        <v>275.72478001323856</v>
      </c>
      <c r="BM531">
        <f t="shared" si="8"/>
        <v>12242.173303948151</v>
      </c>
      <c r="BN531" s="12">
        <f>YEARFRAC(DATE(YEAR(A531),1,1),A531,3)</f>
        <v>0.20547945205479451</v>
      </c>
    </row>
    <row r="532" spans="1:66" x14ac:dyDescent="0.25">
      <c r="A532" s="1">
        <v>42081</v>
      </c>
      <c r="B532">
        <v>8554</v>
      </c>
      <c r="C532">
        <v>13</v>
      </c>
      <c r="D532" s="2">
        <v>42064</v>
      </c>
      <c r="E532">
        <v>2</v>
      </c>
      <c r="F532">
        <v>1</v>
      </c>
      <c r="G532" s="1">
        <v>42080</v>
      </c>
      <c r="H532" s="1">
        <v>42082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s="1">
        <v>42079</v>
      </c>
      <c r="AF532" s="1">
        <v>42065</v>
      </c>
      <c r="AG532" s="1">
        <v>42067</v>
      </c>
      <c r="AH532" s="1">
        <v>42069</v>
      </c>
      <c r="AI532" s="1">
        <v>42067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10042.4285714285</v>
      </c>
      <c r="AP532">
        <v>21</v>
      </c>
      <c r="AQ532">
        <v>31</v>
      </c>
      <c r="AR532">
        <v>210891</v>
      </c>
      <c r="AS532">
        <v>0.85178599371239105</v>
      </c>
      <c r="AT532">
        <v>0.67741935483870896</v>
      </c>
      <c r="AU532">
        <v>8</v>
      </c>
      <c r="AV532">
        <v>0.90599327635193505</v>
      </c>
      <c r="AW532">
        <v>-5.4207282639543698E-2</v>
      </c>
      <c r="AX532">
        <v>9441.5711719665906</v>
      </c>
      <c r="AY532">
        <v>18</v>
      </c>
      <c r="AZ532">
        <v>3</v>
      </c>
      <c r="BA532">
        <v>2015</v>
      </c>
      <c r="BB532">
        <v>14.761112504519099</v>
      </c>
      <c r="BC532">
        <v>15.4960524631207</v>
      </c>
      <c r="BD532">
        <v>0.73493995860162098</v>
      </c>
      <c r="BE532">
        <v>155618</v>
      </c>
      <c r="BF532">
        <v>221391.03668503999</v>
      </c>
      <c r="BG532">
        <v>-4.7427560041546898E-2</v>
      </c>
      <c r="BH532">
        <v>21.6724548298433</v>
      </c>
      <c r="BI532">
        <v>0.96897191226729795</v>
      </c>
      <c r="BK532">
        <f>AS532-BI532*AV532</f>
        <v>-2.6096043775657995E-2</v>
      </c>
      <c r="BL532">
        <f>BK532*AO532</f>
        <v>-262.06765561391671</v>
      </c>
      <c r="BM532">
        <f t="shared" si="8"/>
        <v>11980.105648334235</v>
      </c>
      <c r="BN532" s="12">
        <f>YEARFRAC(DATE(YEAR(A532),1,1),A532,3)</f>
        <v>0.20821917808219179</v>
      </c>
    </row>
    <row r="533" spans="1:66" x14ac:dyDescent="0.25">
      <c r="A533" s="1">
        <v>42082</v>
      </c>
      <c r="B533">
        <v>2194</v>
      </c>
      <c r="C533">
        <v>14</v>
      </c>
      <c r="D533" s="2">
        <v>42064</v>
      </c>
      <c r="E533">
        <v>3</v>
      </c>
      <c r="F533">
        <v>2</v>
      </c>
      <c r="G533" s="1">
        <v>42081</v>
      </c>
      <c r="H533" s="1">
        <v>42083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s="1">
        <v>42079</v>
      </c>
      <c r="AF533" s="1">
        <v>42065</v>
      </c>
      <c r="AG533" s="1">
        <v>42067</v>
      </c>
      <c r="AH533" s="1">
        <v>42069</v>
      </c>
      <c r="AI533" s="1">
        <v>42067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10042.4285714285</v>
      </c>
      <c r="AP533">
        <v>21</v>
      </c>
      <c r="AQ533">
        <v>31</v>
      </c>
      <c r="AR533">
        <v>210891</v>
      </c>
      <c r="AS533">
        <v>0.218473050059035</v>
      </c>
      <c r="AT533">
        <v>0.67741935483870896</v>
      </c>
      <c r="AU533">
        <v>7</v>
      </c>
      <c r="AV533">
        <v>0.30231064714272998</v>
      </c>
      <c r="AW533">
        <v>-8.3837597083695495E-2</v>
      </c>
      <c r="AX533">
        <v>7257.4354252370704</v>
      </c>
      <c r="AY533">
        <v>19</v>
      </c>
      <c r="AZ533">
        <v>3</v>
      </c>
      <c r="BA533">
        <v>2015</v>
      </c>
      <c r="BB533">
        <v>15.0634231516618</v>
      </c>
      <c r="BC533">
        <v>15.7145255131797</v>
      </c>
      <c r="BD533">
        <v>0.651102361517926</v>
      </c>
      <c r="BE533">
        <v>157812</v>
      </c>
      <c r="BF533">
        <v>220006.566013142</v>
      </c>
      <c r="BG533">
        <v>-4.1433154375029903E-2</v>
      </c>
      <c r="BH533">
        <v>21.6724548298433</v>
      </c>
      <c r="BI533">
        <v>0.96897191226729795</v>
      </c>
      <c r="BK533">
        <f>AS533-BI533*AV533</f>
        <v>-7.4457475801620432E-2</v>
      </c>
      <c r="BL533">
        <f>BK533*AO533</f>
        <v>-747.73388234663912</v>
      </c>
      <c r="BM533">
        <f t="shared" si="8"/>
        <v>11232.371765987595</v>
      </c>
      <c r="BN533" s="12">
        <f>YEARFRAC(DATE(YEAR(A533),1,1),A533,3)</f>
        <v>0.21095890410958903</v>
      </c>
    </row>
    <row r="534" spans="1:66" x14ac:dyDescent="0.25">
      <c r="A534" s="1">
        <v>42083</v>
      </c>
      <c r="B534">
        <v>5816</v>
      </c>
      <c r="C534">
        <v>15</v>
      </c>
      <c r="D534" s="2">
        <v>42064</v>
      </c>
      <c r="E534">
        <v>4</v>
      </c>
      <c r="F534">
        <v>3</v>
      </c>
      <c r="G534" s="1">
        <v>42082</v>
      </c>
      <c r="H534" s="1">
        <v>42086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s="1">
        <v>42079</v>
      </c>
      <c r="AF534" s="1">
        <v>42065</v>
      </c>
      <c r="AG534" s="1">
        <v>42067</v>
      </c>
      <c r="AH534" s="1">
        <v>42069</v>
      </c>
      <c r="AI534" s="1">
        <v>42067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10042.4285714285</v>
      </c>
      <c r="AP534">
        <v>21</v>
      </c>
      <c r="AQ534">
        <v>31</v>
      </c>
      <c r="AR534">
        <v>210891</v>
      </c>
      <c r="AS534">
        <v>0.57914277991948404</v>
      </c>
      <c r="AT534">
        <v>0.67741935483870896</v>
      </c>
      <c r="AU534">
        <v>6</v>
      </c>
      <c r="AV534">
        <v>0.81935963698752701</v>
      </c>
      <c r="AW534">
        <v>-0.24021685706804299</v>
      </c>
      <c r="AX534">
        <v>7098.2261481456499</v>
      </c>
      <c r="AY534">
        <v>20</v>
      </c>
      <c r="AZ534">
        <v>3</v>
      </c>
      <c r="BA534">
        <v>2015</v>
      </c>
      <c r="BB534">
        <v>15.882782788649299</v>
      </c>
      <c r="BC534">
        <v>16.293668293099199</v>
      </c>
      <c r="BD534">
        <v>0.41088550444988298</v>
      </c>
      <c r="BE534">
        <v>163628</v>
      </c>
      <c r="BF534">
        <v>216346.72246828501</v>
      </c>
      <c r="BG534">
        <v>-2.5217495352099401E-2</v>
      </c>
      <c r="BH534">
        <v>21.6724548298433</v>
      </c>
      <c r="BI534">
        <v>0.96897191226729795</v>
      </c>
      <c r="BK534">
        <f>AS534-BI534*AV534</f>
        <v>-0.21479369436695905</v>
      </c>
      <c r="BL534">
        <f>BK534*AO534</f>
        <v>-2157.0503332734302</v>
      </c>
      <c r="BM534">
        <f t="shared" si="8"/>
        <v>9075.321432714165</v>
      </c>
      <c r="BN534" s="12">
        <f>YEARFRAC(DATE(YEAR(A534),1,1),A534,3)</f>
        <v>0.21369863013698631</v>
      </c>
    </row>
    <row r="535" spans="1:66" x14ac:dyDescent="0.25">
      <c r="A535" s="1">
        <v>42086</v>
      </c>
      <c r="B535">
        <v>14578</v>
      </c>
      <c r="C535">
        <v>16</v>
      </c>
      <c r="D535" s="2">
        <v>42064</v>
      </c>
      <c r="E535">
        <v>0</v>
      </c>
      <c r="F535">
        <v>4</v>
      </c>
      <c r="G535" s="1">
        <v>42083</v>
      </c>
      <c r="H535" s="1">
        <v>42087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s="1">
        <v>42079</v>
      </c>
      <c r="AF535" s="1">
        <v>42065</v>
      </c>
      <c r="AG535" s="1">
        <v>42067</v>
      </c>
      <c r="AH535" s="1">
        <v>42069</v>
      </c>
      <c r="AI535" s="1">
        <v>42067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10042.4285714285</v>
      </c>
      <c r="AP535">
        <v>21</v>
      </c>
      <c r="AQ535">
        <v>31</v>
      </c>
      <c r="AR535">
        <v>210891</v>
      </c>
      <c r="AS535">
        <v>1.4516408950595301</v>
      </c>
      <c r="AT535">
        <v>0.67741935483870896</v>
      </c>
      <c r="AU535">
        <v>5</v>
      </c>
      <c r="AV535">
        <v>1.64714304452937</v>
      </c>
      <c r="AW535">
        <v>-0.19550214946984301</v>
      </c>
      <c r="AX535">
        <v>8850.4760096080408</v>
      </c>
      <c r="AY535">
        <v>23</v>
      </c>
      <c r="AZ535">
        <v>3</v>
      </c>
      <c r="BA535">
        <v>2015</v>
      </c>
      <c r="BB535">
        <v>17.529925833178702</v>
      </c>
      <c r="BC535">
        <v>17.745309188158799</v>
      </c>
      <c r="BD535">
        <v>0.21538335498004099</v>
      </c>
      <c r="BE535">
        <v>178206</v>
      </c>
      <c r="BF535">
        <v>213482.135384561</v>
      </c>
      <c r="BG535">
        <v>-1.21374811053593E-2</v>
      </c>
      <c r="BH535">
        <v>21.6724548298433</v>
      </c>
      <c r="BI535">
        <v>0.96897191226729795</v>
      </c>
      <c r="BK535">
        <f>AS535-BI535*AV535</f>
        <v>-0.14439445057587275</v>
      </c>
      <c r="BL535">
        <f>BK535*AO535</f>
        <v>-1450.0709560188648</v>
      </c>
      <c r="BM535">
        <f t="shared" si="8"/>
        <v>7625.2504766953007</v>
      </c>
      <c r="BN535" s="12">
        <f>YEARFRAC(DATE(YEAR(A535),1,1),A535,3)</f>
        <v>0.22191780821917809</v>
      </c>
    </row>
    <row r="536" spans="1:66" x14ac:dyDescent="0.25">
      <c r="A536" s="1">
        <v>42087</v>
      </c>
      <c r="B536">
        <v>1768</v>
      </c>
      <c r="C536">
        <v>17</v>
      </c>
      <c r="D536" s="2">
        <v>42064</v>
      </c>
      <c r="E536">
        <v>1</v>
      </c>
      <c r="F536">
        <v>0</v>
      </c>
      <c r="G536" s="1">
        <v>42086</v>
      </c>
      <c r="H536" s="1">
        <v>42089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s="1">
        <v>42079</v>
      </c>
      <c r="AF536" s="1">
        <v>42065</v>
      </c>
      <c r="AG536" s="1">
        <v>42067</v>
      </c>
      <c r="AH536" s="1">
        <v>42069</v>
      </c>
      <c r="AI536" s="1">
        <v>42067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10042.4285714285</v>
      </c>
      <c r="AP536">
        <v>21</v>
      </c>
      <c r="AQ536">
        <v>31</v>
      </c>
      <c r="AR536">
        <v>210891</v>
      </c>
      <c r="AS536">
        <v>0.176053032135084</v>
      </c>
      <c r="AT536">
        <v>0.67741935483870896</v>
      </c>
      <c r="AU536">
        <v>4</v>
      </c>
      <c r="AV536">
        <v>0.25675247061369</v>
      </c>
      <c r="AW536">
        <v>-8.0699438478606694E-2</v>
      </c>
      <c r="AX536">
        <v>6886.0096877514698</v>
      </c>
      <c r="AY536">
        <v>24</v>
      </c>
      <c r="AZ536">
        <v>3</v>
      </c>
      <c r="BA536">
        <v>2015</v>
      </c>
      <c r="BB536">
        <v>17.786678303792399</v>
      </c>
      <c r="BC536">
        <v>17.921362220293801</v>
      </c>
      <c r="BD536">
        <v>0.13468391650143299</v>
      </c>
      <c r="BE536">
        <v>179974</v>
      </c>
      <c r="BF536">
        <v>212487.90445567001</v>
      </c>
      <c r="BG536">
        <v>-7.5152722681380802E-3</v>
      </c>
      <c r="BH536">
        <v>21.6724548298433</v>
      </c>
      <c r="BI536">
        <v>0.96897191226729795</v>
      </c>
      <c r="BK536">
        <f>AS536-BI536*AV536</f>
        <v>-7.2732900294816411E-2</v>
      </c>
      <c r="BL536">
        <f>BK536*AO536</f>
        <v>-730.41495600352471</v>
      </c>
      <c r="BM536">
        <f t="shared" si="8"/>
        <v>6894.8355206917759</v>
      </c>
      <c r="BN536" s="12">
        <f>YEARFRAC(DATE(YEAR(A536),1,1),A536,3)</f>
        <v>0.22465753424657534</v>
      </c>
    </row>
    <row r="537" spans="1:66" x14ac:dyDescent="0.25">
      <c r="A537" s="1">
        <v>42089</v>
      </c>
      <c r="B537">
        <v>2797</v>
      </c>
      <c r="C537">
        <v>18</v>
      </c>
      <c r="D537" s="2">
        <v>42064</v>
      </c>
      <c r="E537">
        <v>3</v>
      </c>
      <c r="F537">
        <v>1</v>
      </c>
      <c r="G537" s="1">
        <v>42087</v>
      </c>
      <c r="H537" s="1">
        <v>42090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s="1">
        <v>42079</v>
      </c>
      <c r="AF537" s="1">
        <v>42065</v>
      </c>
      <c r="AG537" s="1">
        <v>42067</v>
      </c>
      <c r="AH537" s="1">
        <v>42069</v>
      </c>
      <c r="AI537" s="1">
        <v>42067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10042.4285714285</v>
      </c>
      <c r="AP537">
        <v>21</v>
      </c>
      <c r="AQ537">
        <v>31</v>
      </c>
      <c r="AR537">
        <v>210891</v>
      </c>
      <c r="AS537">
        <v>0.27851828669786699</v>
      </c>
      <c r="AT537">
        <v>0.67741935483870896</v>
      </c>
      <c r="AU537">
        <v>3</v>
      </c>
      <c r="AV537">
        <v>0.95155145288097498</v>
      </c>
      <c r="AW537">
        <v>-0.67303316618310705</v>
      </c>
      <c r="AX537">
        <v>2939.4101512131901</v>
      </c>
      <c r="AY537">
        <v>26</v>
      </c>
      <c r="AZ537">
        <v>3</v>
      </c>
      <c r="BA537">
        <v>2015</v>
      </c>
      <c r="BB537">
        <v>18.738229756673402</v>
      </c>
      <c r="BC537">
        <v>18.1998805069917</v>
      </c>
      <c r="BD537">
        <v>-0.53834924968167597</v>
      </c>
      <c r="BE537">
        <v>182771</v>
      </c>
      <c r="BF537">
        <v>204832.10259672799</v>
      </c>
      <c r="BG537">
        <v>2.95798233111947E-2</v>
      </c>
      <c r="BH537">
        <v>21.6724548298433</v>
      </c>
      <c r="BI537">
        <v>0.96897191226729795</v>
      </c>
      <c r="BK537">
        <f>AS537-BI537*AV537</f>
        <v>-0.64350834422093706</v>
      </c>
      <c r="BL537">
        <f>BK537*AO537</f>
        <v>-6462.3865819569837</v>
      </c>
      <c r="BM537">
        <f t="shared" si="8"/>
        <v>432.44893873479214</v>
      </c>
      <c r="BN537" s="12">
        <f>YEARFRAC(DATE(YEAR(A537),1,1),A537,3)</f>
        <v>0.23013698630136986</v>
      </c>
    </row>
    <row r="538" spans="1:66" x14ac:dyDescent="0.25">
      <c r="A538" s="1">
        <v>42090</v>
      </c>
      <c r="B538">
        <v>7473</v>
      </c>
      <c r="C538">
        <v>19</v>
      </c>
      <c r="D538" s="2">
        <v>42064</v>
      </c>
      <c r="E538">
        <v>4</v>
      </c>
      <c r="F538">
        <v>3</v>
      </c>
      <c r="G538" s="1">
        <v>42089</v>
      </c>
      <c r="H538" s="1">
        <v>42093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s="1">
        <v>42079</v>
      </c>
      <c r="AF538" s="1">
        <v>42065</v>
      </c>
      <c r="AG538" s="1">
        <v>42067</v>
      </c>
      <c r="AH538" s="1">
        <v>42069</v>
      </c>
      <c r="AI538" s="1">
        <v>42067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10042.4285714285</v>
      </c>
      <c r="AP538">
        <v>21</v>
      </c>
      <c r="AQ538">
        <v>31</v>
      </c>
      <c r="AR538">
        <v>210891</v>
      </c>
      <c r="AS538">
        <v>0.74414270879269395</v>
      </c>
      <c r="AT538">
        <v>0.67741935483870896</v>
      </c>
      <c r="AU538">
        <v>2</v>
      </c>
      <c r="AV538">
        <v>0.95534547450673302</v>
      </c>
      <c r="AW538">
        <v>-0.21120276571403901</v>
      </c>
      <c r="AX538">
        <v>7822.3011459372601</v>
      </c>
      <c r="AY538">
        <v>27</v>
      </c>
      <c r="AZ538">
        <v>3</v>
      </c>
      <c r="BA538">
        <v>2015</v>
      </c>
      <c r="BB538">
        <v>19.693575231180098</v>
      </c>
      <c r="BC538">
        <v>18.944023215784402</v>
      </c>
      <c r="BD538">
        <v>-0.74955201539571403</v>
      </c>
      <c r="BE538">
        <v>190244</v>
      </c>
      <c r="BF538">
        <v>202864.332814219</v>
      </c>
      <c r="BG538">
        <v>3.9566675296891202E-2</v>
      </c>
      <c r="BH538">
        <v>21.6724548298433</v>
      </c>
      <c r="BI538">
        <v>0.96897191226729795</v>
      </c>
      <c r="BK538">
        <f>AS538-BI538*AV538</f>
        <v>-0.18156022251600423</v>
      </c>
      <c r="BL538">
        <f>BK538*AO538</f>
        <v>-1823.305566029637</v>
      </c>
      <c r="BM538">
        <f t="shared" si="8"/>
        <v>-1390.8566272948449</v>
      </c>
      <c r="BN538" s="12">
        <f>YEARFRAC(DATE(YEAR(A538),1,1),A538,3)</f>
        <v>0.23287671232876711</v>
      </c>
    </row>
    <row r="539" spans="1:66" x14ac:dyDescent="0.25">
      <c r="A539" s="1">
        <v>42093</v>
      </c>
      <c r="B539">
        <v>15576</v>
      </c>
      <c r="C539">
        <v>20</v>
      </c>
      <c r="D539" s="2">
        <v>42064</v>
      </c>
      <c r="E539">
        <v>0</v>
      </c>
      <c r="F539">
        <v>4</v>
      </c>
      <c r="G539" s="1">
        <v>42090</v>
      </c>
      <c r="H539" s="1">
        <v>42094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s="1">
        <v>42079</v>
      </c>
      <c r="AF539" s="1">
        <v>42065</v>
      </c>
      <c r="AG539" s="1">
        <v>42067</v>
      </c>
      <c r="AH539" s="1">
        <v>42069</v>
      </c>
      <c r="AI539" s="1">
        <v>42067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10042.4285714285</v>
      </c>
      <c r="AP539">
        <v>21</v>
      </c>
      <c r="AQ539">
        <v>31</v>
      </c>
      <c r="AR539">
        <v>210891</v>
      </c>
      <c r="AS539">
        <v>1.5510192469095401</v>
      </c>
      <c r="AT539">
        <v>0.67741935483870896</v>
      </c>
      <c r="AU539">
        <v>1</v>
      </c>
      <c r="AV539">
        <v>1.51115720701017</v>
      </c>
      <c r="AW539">
        <v>3.9862039899370101E-2</v>
      </c>
      <c r="AX539">
        <v>10307.3326373615</v>
      </c>
      <c r="AY539">
        <v>30</v>
      </c>
      <c r="AZ539">
        <v>3</v>
      </c>
      <c r="BA539">
        <v>2015</v>
      </c>
      <c r="BB539">
        <v>21.204732438190302</v>
      </c>
      <c r="BC539">
        <v>20.495042462693998</v>
      </c>
      <c r="BD539">
        <v>-0.70968997549634505</v>
      </c>
      <c r="BE539">
        <v>205820</v>
      </c>
      <c r="BF539">
        <v>203832.80065423201</v>
      </c>
      <c r="BG539">
        <v>3.46273971760808E-2</v>
      </c>
      <c r="BH539">
        <v>21.6724548298433</v>
      </c>
      <c r="BI539">
        <v>0.96897191226729795</v>
      </c>
      <c r="BK539">
        <f>AS539-BI539*AV539</f>
        <v>8.6750358296386665E-2</v>
      </c>
      <c r="BL539">
        <f>BK539*AO539</f>
        <v>871.18427673729286</v>
      </c>
      <c r="BM539">
        <f t="shared" si="8"/>
        <v>-519.67235055755202</v>
      </c>
      <c r="BN539" s="12">
        <f>YEARFRAC(DATE(YEAR(A539),1,1),A539,3)</f>
        <v>0.24109589041095891</v>
      </c>
    </row>
    <row r="540" spans="1:66" x14ac:dyDescent="0.25">
      <c r="A540" s="1">
        <v>42094</v>
      </c>
      <c r="B540">
        <v>5071</v>
      </c>
      <c r="C540">
        <v>21</v>
      </c>
      <c r="D540" s="2">
        <v>42064</v>
      </c>
      <c r="E540">
        <v>1</v>
      </c>
      <c r="F540">
        <v>0</v>
      </c>
      <c r="G540" s="1">
        <v>42093</v>
      </c>
      <c r="H540" s="1">
        <v>42095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s="1">
        <v>42079</v>
      </c>
      <c r="AF540" s="1">
        <v>42065</v>
      </c>
      <c r="AG540" s="1">
        <v>42067</v>
      </c>
      <c r="AH540" s="1">
        <v>42069</v>
      </c>
      <c r="AI540" s="1">
        <v>42067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10042.4285714285</v>
      </c>
      <c r="AP540">
        <v>21</v>
      </c>
      <c r="AQ540">
        <v>31</v>
      </c>
      <c r="AR540">
        <v>210891</v>
      </c>
      <c r="AS540">
        <v>0.50495753730600101</v>
      </c>
      <c r="AT540">
        <v>0.67741935483870896</v>
      </c>
      <c r="AU540">
        <v>0</v>
      </c>
      <c r="AV540">
        <v>0.46772239165304602</v>
      </c>
      <c r="AW540">
        <v>3.7235145652955402E-2</v>
      </c>
      <c r="AX540">
        <v>10841.9012869532</v>
      </c>
      <c r="AY540">
        <v>31</v>
      </c>
      <c r="AZ540">
        <v>3</v>
      </c>
      <c r="BA540">
        <v>2015</v>
      </c>
      <c r="BB540">
        <v>21.6724548298433</v>
      </c>
      <c r="BC540">
        <v>21</v>
      </c>
      <c r="BD540">
        <v>-0.672454829843392</v>
      </c>
      <c r="BE540">
        <v>210891</v>
      </c>
      <c r="BF540">
        <v>204347.455549962</v>
      </c>
      <c r="BG540">
        <v>3.2021658563970899E-2</v>
      </c>
      <c r="BH540">
        <v>21.6724548298433</v>
      </c>
      <c r="BI540">
        <v>0.96897191226729795</v>
      </c>
      <c r="BK540">
        <f>AS540-BI540*AV540</f>
        <v>5.1747677055714925E-2</v>
      </c>
      <c r="BL540">
        <f>BK540*AO540</f>
        <v>519.67235056936659</v>
      </c>
      <c r="BM540">
        <f t="shared" si="8"/>
        <v>1.1814563549705781E-8</v>
      </c>
      <c r="BN540" s="12">
        <f>YEARFRAC(DATE(YEAR(A540),1,1),A540,3)</f>
        <v>0.24383561643835616</v>
      </c>
    </row>
    <row r="541" spans="1:66" x14ac:dyDescent="0.25">
      <c r="A541" s="1">
        <v>42095</v>
      </c>
      <c r="B541">
        <v>20879</v>
      </c>
      <c r="C541">
        <v>1</v>
      </c>
      <c r="D541" s="2">
        <v>42095</v>
      </c>
      <c r="E541">
        <v>2</v>
      </c>
      <c r="F541">
        <v>1</v>
      </c>
      <c r="G541" s="1">
        <v>42094</v>
      </c>
      <c r="H541" s="1">
        <v>42096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s="1">
        <v>42114</v>
      </c>
      <c r="AF541" s="1">
        <v>42100</v>
      </c>
      <c r="AG541" s="1">
        <v>42095</v>
      </c>
      <c r="AH541" s="1">
        <v>42097</v>
      </c>
      <c r="AI541" s="1">
        <v>42095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8092.2272727272702</v>
      </c>
      <c r="AP541">
        <v>22</v>
      </c>
      <c r="AQ541">
        <v>30</v>
      </c>
      <c r="AR541">
        <v>178029</v>
      </c>
      <c r="AS541">
        <v>2.5801302035061702</v>
      </c>
      <c r="AT541">
        <v>0.73333333333333295</v>
      </c>
      <c r="AU541">
        <v>21</v>
      </c>
      <c r="AV541">
        <v>2.7317679756651998</v>
      </c>
      <c r="AW541">
        <v>-0.15163777215903901</v>
      </c>
      <c r="AX541">
        <v>7643.0356406516403</v>
      </c>
      <c r="AY541">
        <v>1</v>
      </c>
      <c r="AZ541">
        <v>4</v>
      </c>
      <c r="BA541">
        <v>2015</v>
      </c>
      <c r="BB541">
        <v>2.7317679756651998</v>
      </c>
      <c r="BC541">
        <v>2.5801302035061702</v>
      </c>
      <c r="BD541">
        <v>-0.15163777215903901</v>
      </c>
      <c r="BE541">
        <v>20879</v>
      </c>
      <c r="BF541">
        <v>168146.78409433601</v>
      </c>
      <c r="BG541">
        <v>5.8771364310598199E-2</v>
      </c>
      <c r="BH541">
        <v>21.3884161118769</v>
      </c>
      <c r="BI541">
        <v>1.02859416447314</v>
      </c>
      <c r="BK541">
        <f>AS541-BI541*AV541</f>
        <v>-0.22975039495765692</v>
      </c>
      <c r="BL541">
        <f>BK541*AO541</f>
        <v>-1859.1924119962132</v>
      </c>
      <c r="BM541">
        <f t="shared" si="8"/>
        <v>-1859.1924119843986</v>
      </c>
      <c r="BN541" s="12">
        <f>YEARFRAC(DATE(YEAR(A541),1,1),A541,3)</f>
        <v>0.24657534246575341</v>
      </c>
    </row>
    <row r="542" spans="1:66" x14ac:dyDescent="0.25">
      <c r="A542" s="1">
        <v>42096</v>
      </c>
      <c r="B542">
        <v>6933</v>
      </c>
      <c r="C542">
        <v>2</v>
      </c>
      <c r="D542" s="2">
        <v>42095</v>
      </c>
      <c r="E542">
        <v>3</v>
      </c>
      <c r="F542">
        <v>2</v>
      </c>
      <c r="G542" s="1">
        <v>42095</v>
      </c>
      <c r="H542" s="1">
        <v>42097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 s="1">
        <v>42114</v>
      </c>
      <c r="AF542" s="1">
        <v>42100</v>
      </c>
      <c r="AG542" s="1">
        <v>42095</v>
      </c>
      <c r="AH542" s="1">
        <v>42097</v>
      </c>
      <c r="AI542" s="1">
        <v>42095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8092.2272727272702</v>
      </c>
      <c r="AP542">
        <v>22</v>
      </c>
      <c r="AQ542">
        <v>30</v>
      </c>
      <c r="AR542">
        <v>178029</v>
      </c>
      <c r="AS542">
        <v>0.85674805790067898</v>
      </c>
      <c r="AT542">
        <v>0.73333333333333295</v>
      </c>
      <c r="AU542">
        <v>20</v>
      </c>
      <c r="AV542">
        <v>0.65608966593483398</v>
      </c>
      <c r="AW542">
        <v>0.20065839196584401</v>
      </c>
      <c r="AX542">
        <v>10567.1531803834</v>
      </c>
      <c r="AY542">
        <v>2</v>
      </c>
      <c r="AZ542">
        <v>4</v>
      </c>
      <c r="BA542">
        <v>2015</v>
      </c>
      <c r="BB542">
        <v>3.3878576416000401</v>
      </c>
      <c r="BC542">
        <v>3.4368782614068398</v>
      </c>
      <c r="BD542">
        <v>4.9020619806804999E-2</v>
      </c>
      <c r="BE542">
        <v>27812</v>
      </c>
      <c r="BF542">
        <v>180604.99133340901</v>
      </c>
      <c r="BG542">
        <v>-1.4263123706552101E-2</v>
      </c>
      <c r="BH542">
        <v>21.3884161118769</v>
      </c>
      <c r="BI542">
        <v>1.02859416447314</v>
      </c>
      <c r="BK542">
        <f>AS542-BI542*AV542</f>
        <v>0.18189805614897692</v>
      </c>
      <c r="BL542">
        <f>BK542*AO542</f>
        <v>1471.9604108248272</v>
      </c>
      <c r="BM542">
        <f t="shared" si="8"/>
        <v>-387.23200115957138</v>
      </c>
      <c r="BN542" s="12">
        <f>YEARFRAC(DATE(YEAR(A542),1,1),A542,3)</f>
        <v>0.24931506849315069</v>
      </c>
    </row>
    <row r="543" spans="1:66" x14ac:dyDescent="0.25">
      <c r="A543" s="1">
        <v>42097</v>
      </c>
      <c r="B543">
        <v>10188</v>
      </c>
      <c r="C543">
        <v>3</v>
      </c>
      <c r="D543" s="2">
        <v>42095</v>
      </c>
      <c r="E543">
        <v>4</v>
      </c>
      <c r="F543">
        <v>3</v>
      </c>
      <c r="G543" s="1">
        <v>42096</v>
      </c>
      <c r="H543" s="1">
        <v>42100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s="1">
        <v>42114</v>
      </c>
      <c r="AF543" s="1">
        <v>42100</v>
      </c>
      <c r="AG543" s="1">
        <v>42095</v>
      </c>
      <c r="AH543" s="1">
        <v>42097</v>
      </c>
      <c r="AI543" s="1">
        <v>42095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8092.2272727272702</v>
      </c>
      <c r="AP543">
        <v>22</v>
      </c>
      <c r="AQ543">
        <v>30</v>
      </c>
      <c r="AR543">
        <v>178029</v>
      </c>
      <c r="AS543">
        <v>1.25898589555634</v>
      </c>
      <c r="AT543">
        <v>0.73333333333333295</v>
      </c>
      <c r="AU543">
        <v>19</v>
      </c>
      <c r="AV543">
        <v>0.94862620149648402</v>
      </c>
      <c r="AW543">
        <v>0.31035969405985703</v>
      </c>
      <c r="AX543">
        <v>10739.741305825301</v>
      </c>
      <c r="AY543">
        <v>3</v>
      </c>
      <c r="AZ543">
        <v>4</v>
      </c>
      <c r="BA543">
        <v>2015</v>
      </c>
      <c r="BB543">
        <v>4.33648384309652</v>
      </c>
      <c r="BC543">
        <v>4.6958641569631903</v>
      </c>
      <c r="BD543">
        <v>0.35938031386666203</v>
      </c>
      <c r="BE543">
        <v>38000</v>
      </c>
      <c r="BF543">
        <v>192782.915894145</v>
      </c>
      <c r="BG543">
        <v>-7.6531241504028694E-2</v>
      </c>
      <c r="BH543">
        <v>21.3884161118769</v>
      </c>
      <c r="BI543">
        <v>1.02859416447314</v>
      </c>
      <c r="BK543">
        <f>AS543-BI543*AV543</f>
        <v>0.28323452043073549</v>
      </c>
      <c r="BL543">
        <f>BK543*AO543</f>
        <v>2291.9981108074271</v>
      </c>
      <c r="BM543">
        <f t="shared" si="8"/>
        <v>1904.7661096478557</v>
      </c>
      <c r="BN543" s="12">
        <f>YEARFRAC(DATE(YEAR(A543),1,1),A543,3)</f>
        <v>0.25205479452054796</v>
      </c>
    </row>
    <row r="544" spans="1:66" x14ac:dyDescent="0.25">
      <c r="A544" s="1">
        <v>42100</v>
      </c>
      <c r="B544">
        <v>12671</v>
      </c>
      <c r="C544">
        <v>4</v>
      </c>
      <c r="D544" s="2">
        <v>42095</v>
      </c>
      <c r="E544">
        <v>0</v>
      </c>
      <c r="F544">
        <v>4</v>
      </c>
      <c r="G544" s="1">
        <v>42097</v>
      </c>
      <c r="H544" s="1">
        <v>42101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s="1">
        <v>42114</v>
      </c>
      <c r="AF544" s="1">
        <v>42100</v>
      </c>
      <c r="AG544" s="1">
        <v>42095</v>
      </c>
      <c r="AH544" s="1">
        <v>42097</v>
      </c>
      <c r="AI544" s="1">
        <v>42095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8092.2272727272702</v>
      </c>
      <c r="AP544">
        <v>22</v>
      </c>
      <c r="AQ544">
        <v>30</v>
      </c>
      <c r="AR544">
        <v>178029</v>
      </c>
      <c r="AS544">
        <v>1.5658235456021199</v>
      </c>
      <c r="AT544">
        <v>0.73333333333333295</v>
      </c>
      <c r="AU544">
        <v>18</v>
      </c>
      <c r="AV544">
        <v>1.6994976747481001</v>
      </c>
      <c r="AW544">
        <v>-0.13367412914598401</v>
      </c>
      <c r="AX544">
        <v>7455.7324721718396</v>
      </c>
      <c r="AY544">
        <v>6</v>
      </c>
      <c r="AZ544">
        <v>4</v>
      </c>
      <c r="BA544">
        <v>2015</v>
      </c>
      <c r="BB544">
        <v>6.0359815178446299</v>
      </c>
      <c r="BC544">
        <v>6.2616877025653102</v>
      </c>
      <c r="BD544">
        <v>0.22570618472067699</v>
      </c>
      <c r="BE544">
        <v>50671</v>
      </c>
      <c r="BF544">
        <v>184686.118853138</v>
      </c>
      <c r="BG544">
        <v>-3.60455831465709E-2</v>
      </c>
      <c r="BH544">
        <v>21.3884161118769</v>
      </c>
      <c r="BI544">
        <v>1.02859416447314</v>
      </c>
      <c r="BK544">
        <f>AS544-BI544*AV544</f>
        <v>-0.18226984517944644</v>
      </c>
      <c r="BL544">
        <f>BK544*AO544</f>
        <v>-1474.9690121568938</v>
      </c>
      <c r="BM544">
        <f t="shared" si="8"/>
        <v>429.79709749096196</v>
      </c>
      <c r="BN544" s="12">
        <f>YEARFRAC(DATE(YEAR(A544),1,1),A544,3)</f>
        <v>0.26027397260273971</v>
      </c>
    </row>
    <row r="545" spans="1:66" x14ac:dyDescent="0.25">
      <c r="A545" s="1">
        <v>42101</v>
      </c>
      <c r="B545">
        <v>2239</v>
      </c>
      <c r="C545">
        <v>5</v>
      </c>
      <c r="D545" s="2">
        <v>42095</v>
      </c>
      <c r="E545">
        <v>1</v>
      </c>
      <c r="F545">
        <v>0</v>
      </c>
      <c r="G545" s="1">
        <v>42100</v>
      </c>
      <c r="H545" s="1">
        <v>42102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s="1">
        <v>42114</v>
      </c>
      <c r="AF545" s="1">
        <v>42100</v>
      </c>
      <c r="AG545" s="1">
        <v>42095</v>
      </c>
      <c r="AH545" s="1">
        <v>42097</v>
      </c>
      <c r="AI545" s="1">
        <v>42095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8092.2272727272702</v>
      </c>
      <c r="AP545">
        <v>22</v>
      </c>
      <c r="AQ545">
        <v>30</v>
      </c>
      <c r="AR545">
        <v>178029</v>
      </c>
      <c r="AS545">
        <v>0.27668525914317299</v>
      </c>
      <c r="AT545">
        <v>0.73333333333333295</v>
      </c>
      <c r="AU545">
        <v>17</v>
      </c>
      <c r="AV545">
        <v>0.30910710083241899</v>
      </c>
      <c r="AW545">
        <v>-3.2421841689246202E-2</v>
      </c>
      <c r="AX545">
        <v>7243.4440812599096</v>
      </c>
      <c r="AY545">
        <v>7</v>
      </c>
      <c r="AZ545">
        <v>4</v>
      </c>
      <c r="BA545">
        <v>2015</v>
      </c>
      <c r="BB545">
        <v>6.3450886186770497</v>
      </c>
      <c r="BC545">
        <v>6.5383729617084798</v>
      </c>
      <c r="BD545">
        <v>0.19328434303143099</v>
      </c>
      <c r="BE545">
        <v>52910</v>
      </c>
      <c r="BF545">
        <v>183452.126511465</v>
      </c>
      <c r="BG545">
        <v>-2.9561535287660399E-2</v>
      </c>
      <c r="BH545">
        <v>21.3884161118769</v>
      </c>
      <c r="BI545">
        <v>1.02859416447314</v>
      </c>
      <c r="BK545">
        <f>AS545-BI545*AV545</f>
        <v>-4.126050097026368E-2</v>
      </c>
      <c r="BL545">
        <f>BK545*AO545</f>
        <v>-333.88935123795773</v>
      </c>
      <c r="BM545">
        <f t="shared" si="8"/>
        <v>95.907746253004234</v>
      </c>
      <c r="BN545" s="12">
        <f>YEARFRAC(DATE(YEAR(A545),1,1),A545,3)</f>
        <v>0.26301369863013696</v>
      </c>
    </row>
    <row r="546" spans="1:66" x14ac:dyDescent="0.25">
      <c r="A546" s="1">
        <v>42102</v>
      </c>
      <c r="B546">
        <v>7676</v>
      </c>
      <c r="C546">
        <v>6</v>
      </c>
      <c r="D546" s="2">
        <v>42095</v>
      </c>
      <c r="E546">
        <v>2</v>
      </c>
      <c r="F546">
        <v>1</v>
      </c>
      <c r="G546" s="1">
        <v>42101</v>
      </c>
      <c r="H546" s="1">
        <v>42103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s="1">
        <v>42114</v>
      </c>
      <c r="AF546" s="1">
        <v>42100</v>
      </c>
      <c r="AG546" s="1">
        <v>42095</v>
      </c>
      <c r="AH546" s="1">
        <v>42097</v>
      </c>
      <c r="AI546" s="1">
        <v>42095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8092.2272727272702</v>
      </c>
      <c r="AP546">
        <v>22</v>
      </c>
      <c r="AQ546">
        <v>30</v>
      </c>
      <c r="AR546">
        <v>178029</v>
      </c>
      <c r="AS546">
        <v>0.94856455970656395</v>
      </c>
      <c r="AT546">
        <v>0.73333333333333295</v>
      </c>
      <c r="AU546">
        <v>16</v>
      </c>
      <c r="AV546">
        <v>0.95834790657066404</v>
      </c>
      <c r="AW546">
        <v>-9.7833468640995697E-3</v>
      </c>
      <c r="AX546">
        <v>8009.6173293346701</v>
      </c>
      <c r="AY546">
        <v>8</v>
      </c>
      <c r="AZ546">
        <v>4</v>
      </c>
      <c r="BA546">
        <v>2015</v>
      </c>
      <c r="BB546">
        <v>7.3034365252477098</v>
      </c>
      <c r="BC546">
        <v>7.48693752141505</v>
      </c>
      <c r="BD546">
        <v>0.18350099616733201</v>
      </c>
      <c r="BE546">
        <v>60586</v>
      </c>
      <c r="BF546">
        <v>182502.03111812301</v>
      </c>
      <c r="BG546">
        <v>-2.45094867751279E-2</v>
      </c>
      <c r="BH546">
        <v>21.3884161118769</v>
      </c>
      <c r="BI546">
        <v>1.02859416447314</v>
      </c>
      <c r="BK546">
        <f>AS546-BI546*AV546</f>
        <v>-3.7186504527071063E-2</v>
      </c>
      <c r="BL546">
        <f>BK546*AO546</f>
        <v>-300.92164611136053</v>
      </c>
      <c r="BM546">
        <f t="shared" si="8"/>
        <v>-205.0138998583563</v>
      </c>
      <c r="BN546" s="12">
        <f>YEARFRAC(DATE(YEAR(A546),1,1),A546,3)</f>
        <v>0.26575342465753427</v>
      </c>
    </row>
    <row r="547" spans="1:66" x14ac:dyDescent="0.25">
      <c r="A547" s="1">
        <v>42103</v>
      </c>
      <c r="B547">
        <v>2372</v>
      </c>
      <c r="C547">
        <v>7</v>
      </c>
      <c r="D547" s="2">
        <v>42095</v>
      </c>
      <c r="E547">
        <v>3</v>
      </c>
      <c r="F547">
        <v>2</v>
      </c>
      <c r="G547" s="1">
        <v>42102</v>
      </c>
      <c r="H547" s="1">
        <v>42104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s="1">
        <v>42114</v>
      </c>
      <c r="AF547" s="1">
        <v>42100</v>
      </c>
      <c r="AG547" s="1">
        <v>42095</v>
      </c>
      <c r="AH547" s="1">
        <v>42097</v>
      </c>
      <c r="AI547" s="1">
        <v>42095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8092.2272727272702</v>
      </c>
      <c r="AP547">
        <v>22</v>
      </c>
      <c r="AQ547">
        <v>30</v>
      </c>
      <c r="AR547">
        <v>178029</v>
      </c>
      <c r="AS547">
        <v>0.29312078369254402</v>
      </c>
      <c r="AT547">
        <v>0.73333333333333295</v>
      </c>
      <c r="AU547">
        <v>15</v>
      </c>
      <c r="AV547">
        <v>0.35466527736145897</v>
      </c>
      <c r="AW547">
        <v>-6.1544493668914999E-2</v>
      </c>
      <c r="AX547">
        <v>6687.9961231236002</v>
      </c>
      <c r="AY547">
        <v>9</v>
      </c>
      <c r="AZ547">
        <v>4</v>
      </c>
      <c r="BA547">
        <v>2015</v>
      </c>
      <c r="BB547">
        <v>7.6581018026091696</v>
      </c>
      <c r="BC547">
        <v>7.7800583051075902</v>
      </c>
      <c r="BD547">
        <v>0.121956502498417</v>
      </c>
      <c r="BE547">
        <v>62958</v>
      </c>
      <c r="BF547">
        <v>180864.14044901999</v>
      </c>
      <c r="BG547">
        <v>-1.5675525518665301E-2</v>
      </c>
      <c r="BH547">
        <v>21.3884161118769</v>
      </c>
      <c r="BI547">
        <v>1.02859416447314</v>
      </c>
      <c r="BK547">
        <f>AS547-BI547*AV547</f>
        <v>-7.1685850942700358E-2</v>
      </c>
      <c r="BL547">
        <f>BK547*AO547</f>
        <v>-580.09819806718178</v>
      </c>
      <c r="BM547">
        <f t="shared" si="8"/>
        <v>-785.11209792553814</v>
      </c>
      <c r="BN547" s="12">
        <f>YEARFRAC(DATE(YEAR(A547),1,1),A547,3)</f>
        <v>0.26849315068493151</v>
      </c>
    </row>
    <row r="548" spans="1:66" x14ac:dyDescent="0.25">
      <c r="A548" s="1">
        <v>42104</v>
      </c>
      <c r="B548">
        <v>7425</v>
      </c>
      <c r="C548">
        <v>8</v>
      </c>
      <c r="D548" s="2">
        <v>42095</v>
      </c>
      <c r="E548">
        <v>4</v>
      </c>
      <c r="F548">
        <v>3</v>
      </c>
      <c r="G548" s="1">
        <v>42103</v>
      </c>
      <c r="H548" s="1">
        <v>42107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s="1">
        <v>42114</v>
      </c>
      <c r="AF548" s="1">
        <v>42100</v>
      </c>
      <c r="AG548" s="1">
        <v>42095</v>
      </c>
      <c r="AH548" s="1">
        <v>42097</v>
      </c>
      <c r="AI548" s="1">
        <v>42095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8092.2272727272702</v>
      </c>
      <c r="AP548">
        <v>22</v>
      </c>
      <c r="AQ548">
        <v>30</v>
      </c>
      <c r="AR548">
        <v>178029</v>
      </c>
      <c r="AS548">
        <v>0.91754714119609704</v>
      </c>
      <c r="AT548">
        <v>0.73333333333333295</v>
      </c>
      <c r="AU548">
        <v>14</v>
      </c>
      <c r="AV548">
        <v>0.871714267206256</v>
      </c>
      <c r="AW548">
        <v>4.5832873989840803E-2</v>
      </c>
      <c r="AX548">
        <v>8517.6992958899991</v>
      </c>
      <c r="AY548">
        <v>10</v>
      </c>
      <c r="AZ548">
        <v>4</v>
      </c>
      <c r="BA548">
        <v>2015</v>
      </c>
      <c r="BB548">
        <v>8.5298160698154302</v>
      </c>
      <c r="BC548">
        <v>8.6976054463036903</v>
      </c>
      <c r="BD548">
        <v>0.16778937648825801</v>
      </c>
      <c r="BE548">
        <v>70383</v>
      </c>
      <c r="BF548">
        <v>181530.995196887</v>
      </c>
      <c r="BG548">
        <v>-1.92914449297725E-2</v>
      </c>
      <c r="BH548">
        <v>21.3884161118769</v>
      </c>
      <c r="BI548">
        <v>1.02859416447314</v>
      </c>
      <c r="BK548">
        <f>AS548-BI548*AV548</f>
        <v>2.0906932859762639E-2</v>
      </c>
      <c r="BL548">
        <f>BK548*AO548</f>
        <v>169.18365227684916</v>
      </c>
      <c r="BM548">
        <f t="shared" si="8"/>
        <v>-615.92844564868892</v>
      </c>
      <c r="BN548" s="12">
        <f>YEARFRAC(DATE(YEAR(A548),1,1),A548,3)</f>
        <v>0.27123287671232876</v>
      </c>
    </row>
    <row r="549" spans="1:66" x14ac:dyDescent="0.25">
      <c r="A549" s="1">
        <v>42107</v>
      </c>
      <c r="B549">
        <v>14699</v>
      </c>
      <c r="C549">
        <v>9</v>
      </c>
      <c r="D549" s="2">
        <v>42095</v>
      </c>
      <c r="E549">
        <v>0</v>
      </c>
      <c r="F549">
        <v>4</v>
      </c>
      <c r="G549" s="1">
        <v>42104</v>
      </c>
      <c r="H549" s="1">
        <v>42108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s="1">
        <v>42114</v>
      </c>
      <c r="AF549" s="1">
        <v>42100</v>
      </c>
      <c r="AG549" s="1">
        <v>42095</v>
      </c>
      <c r="AH549" s="1">
        <v>42097</v>
      </c>
      <c r="AI549" s="1">
        <v>42095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8092.2272727272702</v>
      </c>
      <c r="AP549">
        <v>22</v>
      </c>
      <c r="AQ549">
        <v>30</v>
      </c>
      <c r="AR549">
        <v>178029</v>
      </c>
      <c r="AS549">
        <v>1.81643440113689</v>
      </c>
      <c r="AT549">
        <v>0.73333333333333295</v>
      </c>
      <c r="AU549">
        <v>13</v>
      </c>
      <c r="AV549">
        <v>1.6994976747481001</v>
      </c>
      <c r="AW549">
        <v>0.11693672638878699</v>
      </c>
      <c r="AX549">
        <v>8649.0262495820298</v>
      </c>
      <c r="AY549">
        <v>13</v>
      </c>
      <c r="AZ549">
        <v>4</v>
      </c>
      <c r="BA549">
        <v>2015</v>
      </c>
      <c r="BB549">
        <v>10.2293137445635</v>
      </c>
      <c r="BC549">
        <v>10.5140398474405</v>
      </c>
      <c r="BD549">
        <v>0.28472610287704597</v>
      </c>
      <c r="BE549">
        <v>85082</v>
      </c>
      <c r="BF549">
        <v>182984.31808241099</v>
      </c>
      <c r="BG549">
        <v>-2.70805615166426E-2</v>
      </c>
      <c r="BH549">
        <v>21.3884161118769</v>
      </c>
      <c r="BI549">
        <v>1.02859416447314</v>
      </c>
      <c r="BK549">
        <f>AS549-BI549*AV549</f>
        <v>6.8341010355323695E-2</v>
      </c>
      <c r="BL549">
        <f>BK549*AO549</f>
        <v>553.03098784308725</v>
      </c>
      <c r="BM549">
        <f t="shared" si="8"/>
        <v>-62.897457805601675</v>
      </c>
      <c r="BN549" s="12">
        <f>YEARFRAC(DATE(YEAR(A549),1,1),A549,3)</f>
        <v>0.27945205479452057</v>
      </c>
    </row>
    <row r="550" spans="1:66" x14ac:dyDescent="0.25">
      <c r="A550" s="1">
        <v>42108</v>
      </c>
      <c r="B550">
        <v>2323</v>
      </c>
      <c r="C550">
        <v>10</v>
      </c>
      <c r="D550" s="2">
        <v>42095</v>
      </c>
      <c r="E550">
        <v>1</v>
      </c>
      <c r="F550">
        <v>0</v>
      </c>
      <c r="G550" s="1">
        <v>42107</v>
      </c>
      <c r="H550" s="1">
        <v>42109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s="1">
        <v>42114</v>
      </c>
      <c r="AF550" s="1">
        <v>42100</v>
      </c>
      <c r="AG550" s="1">
        <v>42095</v>
      </c>
      <c r="AH550" s="1">
        <v>42097</v>
      </c>
      <c r="AI550" s="1">
        <v>42095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8092.2272727272702</v>
      </c>
      <c r="AP550">
        <v>22</v>
      </c>
      <c r="AQ550">
        <v>30</v>
      </c>
      <c r="AR550">
        <v>178029</v>
      </c>
      <c r="AS550">
        <v>0.28706559043751301</v>
      </c>
      <c r="AT550">
        <v>0.73333333333333295</v>
      </c>
      <c r="AU550">
        <v>12</v>
      </c>
      <c r="AV550">
        <v>0.30910710083241899</v>
      </c>
      <c r="AW550">
        <v>-2.20415103949064E-2</v>
      </c>
      <c r="AX550">
        <v>7515.1945514813597</v>
      </c>
      <c r="AY550">
        <v>14</v>
      </c>
      <c r="AZ550">
        <v>4</v>
      </c>
      <c r="BA550">
        <v>2015</v>
      </c>
      <c r="BB550">
        <v>10.538420845395899</v>
      </c>
      <c r="BC550">
        <v>10.801105437878</v>
      </c>
      <c r="BD550">
        <v>0.26268459248213799</v>
      </c>
      <c r="BE550">
        <v>87405</v>
      </c>
      <c r="BF550">
        <v>182466.61698276</v>
      </c>
      <c r="BG550">
        <v>-2.4320158153529E-2</v>
      </c>
      <c r="BH550">
        <v>21.3884161118769</v>
      </c>
      <c r="BI550">
        <v>1.02859416447314</v>
      </c>
      <c r="BK550">
        <f>AS550-BI550*AV550</f>
        <v>-3.0880169675923663E-2</v>
      </c>
      <c r="BL550">
        <f>BK550*AO550</f>
        <v>-249.88935123795511</v>
      </c>
      <c r="BM550">
        <f t="shared" si="8"/>
        <v>-312.78680904355679</v>
      </c>
      <c r="BN550" s="12">
        <f>YEARFRAC(DATE(YEAR(A550),1,1),A550,3)</f>
        <v>0.28219178082191781</v>
      </c>
    </row>
    <row r="551" spans="1:66" x14ac:dyDescent="0.25">
      <c r="A551" s="1">
        <v>42109</v>
      </c>
      <c r="B551">
        <v>10565</v>
      </c>
      <c r="C551">
        <v>11</v>
      </c>
      <c r="D551" s="2">
        <v>42095</v>
      </c>
      <c r="E551">
        <v>2</v>
      </c>
      <c r="F551">
        <v>1</v>
      </c>
      <c r="G551" s="1">
        <v>42108</v>
      </c>
      <c r="H551" s="1">
        <v>42110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s="1">
        <v>42114</v>
      </c>
      <c r="AF551" s="1">
        <v>42100</v>
      </c>
      <c r="AG551" s="1">
        <v>42095</v>
      </c>
      <c r="AH551" s="1">
        <v>42097</v>
      </c>
      <c r="AI551" s="1">
        <v>42095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8092.2272727272702</v>
      </c>
      <c r="AP551">
        <v>22</v>
      </c>
      <c r="AQ551">
        <v>30</v>
      </c>
      <c r="AR551">
        <v>178029</v>
      </c>
      <c r="AS551">
        <v>1.3055738110083099</v>
      </c>
      <c r="AT551">
        <v>0.73333333333333295</v>
      </c>
      <c r="AU551">
        <v>11</v>
      </c>
      <c r="AV551">
        <v>1.2929191278735499</v>
      </c>
      <c r="AW551">
        <v>1.2654683134760101E-2</v>
      </c>
      <c r="AX551">
        <v>8171.4314315823203</v>
      </c>
      <c r="AY551">
        <v>15</v>
      </c>
      <c r="AZ551">
        <v>4</v>
      </c>
      <c r="BA551">
        <v>2015</v>
      </c>
      <c r="BB551">
        <v>11.8313399732695</v>
      </c>
      <c r="BC551">
        <v>12.106679248886399</v>
      </c>
      <c r="BD551">
        <v>0.27533927561689803</v>
      </c>
      <c r="BE551">
        <v>97970</v>
      </c>
      <c r="BF551">
        <v>182172.095880056</v>
      </c>
      <c r="BG551">
        <v>-2.2742757940186001E-2</v>
      </c>
      <c r="BH551">
        <v>21.3884161118769</v>
      </c>
      <c r="BI551">
        <v>1.02859416447314</v>
      </c>
      <c r="BK551">
        <f>AS551-BI551*AV551</f>
        <v>-2.4315259058125038E-2</v>
      </c>
      <c r="BL551">
        <f>BK551*AO551</f>
        <v>-196.76460249358823</v>
      </c>
      <c r="BM551">
        <f t="shared" si="8"/>
        <v>-509.55141153714499</v>
      </c>
      <c r="BN551" s="12">
        <f>YEARFRAC(DATE(YEAR(A551),1,1),A551,3)</f>
        <v>0.28493150684931506</v>
      </c>
    </row>
    <row r="552" spans="1:66" x14ac:dyDescent="0.25">
      <c r="A552" s="1">
        <v>42110</v>
      </c>
      <c r="B552">
        <v>5905</v>
      </c>
      <c r="C552">
        <v>12</v>
      </c>
      <c r="D552" s="2">
        <v>42095</v>
      </c>
      <c r="E552">
        <v>3</v>
      </c>
      <c r="F552">
        <v>2</v>
      </c>
      <c r="G552" s="1">
        <v>42109</v>
      </c>
      <c r="H552" s="1">
        <v>42111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1</v>
      </c>
      <c r="AD552">
        <v>0</v>
      </c>
      <c r="AE552" s="1">
        <v>42114</v>
      </c>
      <c r="AF552" s="1">
        <v>42100</v>
      </c>
      <c r="AG552" s="1">
        <v>42095</v>
      </c>
      <c r="AH552" s="1">
        <v>42097</v>
      </c>
      <c r="AI552" s="1">
        <v>42095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8092.2272727272702</v>
      </c>
      <c r="AP552">
        <v>22</v>
      </c>
      <c r="AQ552">
        <v>30</v>
      </c>
      <c r="AR552">
        <v>178029</v>
      </c>
      <c r="AS552">
        <v>0.72971257491756902</v>
      </c>
      <c r="AT552">
        <v>0.73333333333333295</v>
      </c>
      <c r="AU552">
        <v>10</v>
      </c>
      <c r="AV552">
        <v>0.43571943580908501</v>
      </c>
      <c r="AW552">
        <v>0.29399313910848401</v>
      </c>
      <c r="AX552">
        <v>13552.298829716001</v>
      </c>
      <c r="AY552">
        <v>16</v>
      </c>
      <c r="AZ552">
        <v>4</v>
      </c>
      <c r="BA552">
        <v>2015</v>
      </c>
      <c r="BB552">
        <v>12.2670594090786</v>
      </c>
      <c r="BC552">
        <v>12.836391823803901</v>
      </c>
      <c r="BD552">
        <v>0.56933241472538199</v>
      </c>
      <c r="BE552">
        <v>103875</v>
      </c>
      <c r="BF552">
        <v>186291.58984171299</v>
      </c>
      <c r="BG552">
        <v>-4.4352994403739299E-2</v>
      </c>
      <c r="BH552">
        <v>21.3884161118769</v>
      </c>
      <c r="BI552">
        <v>1.02859416447314</v>
      </c>
      <c r="BK552">
        <f>AS552-BI552*AV552</f>
        <v>0.28153410589681527</v>
      </c>
      <c r="BL552">
        <f>BK552*AO552</f>
        <v>2278.2379699410958</v>
      </c>
      <c r="BM552">
        <f t="shared" si="8"/>
        <v>1768.6865584039508</v>
      </c>
      <c r="BN552" s="12">
        <f>YEARFRAC(DATE(YEAR(A552),1,1),A552,3)</f>
        <v>0.28767123287671231</v>
      </c>
    </row>
    <row r="553" spans="1:66" x14ac:dyDescent="0.25">
      <c r="A553" s="1">
        <v>42111</v>
      </c>
      <c r="B553">
        <v>11398</v>
      </c>
      <c r="C553">
        <v>13</v>
      </c>
      <c r="D553" s="2">
        <v>42095</v>
      </c>
      <c r="E553">
        <v>4</v>
      </c>
      <c r="F553">
        <v>3</v>
      </c>
      <c r="G553" s="1">
        <v>42110</v>
      </c>
      <c r="H553" s="1">
        <v>42114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 s="1">
        <v>42114</v>
      </c>
      <c r="AF553" s="1">
        <v>42100</v>
      </c>
      <c r="AG553" s="1">
        <v>42095</v>
      </c>
      <c r="AH553" s="1">
        <v>42097</v>
      </c>
      <c r="AI553" s="1">
        <v>42095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8092.2272727272702</v>
      </c>
      <c r="AP553">
        <v>22</v>
      </c>
      <c r="AQ553">
        <v>30</v>
      </c>
      <c r="AR553">
        <v>178029</v>
      </c>
      <c r="AS553">
        <v>1.40851209634385</v>
      </c>
      <c r="AT553">
        <v>0.73333333333333295</v>
      </c>
      <c r="AU553">
        <v>9</v>
      </c>
      <c r="AV553">
        <v>1.39543659552741</v>
      </c>
      <c r="AW553">
        <v>1.3075500816436599E-2</v>
      </c>
      <c r="AX553">
        <v>8168.0529495444598</v>
      </c>
      <c r="AY553">
        <v>17</v>
      </c>
      <c r="AZ553">
        <v>4</v>
      </c>
      <c r="BA553">
        <v>2015</v>
      </c>
      <c r="BB553">
        <v>13.662496004606</v>
      </c>
      <c r="BC553">
        <v>14.2449039201478</v>
      </c>
      <c r="BD553">
        <v>0.58240791554182003</v>
      </c>
      <c r="BE553">
        <v>115273</v>
      </c>
      <c r="BF553">
        <v>185618.05977070599</v>
      </c>
      <c r="BG553">
        <v>-4.0885352320142301E-2</v>
      </c>
      <c r="BH553">
        <v>21.3884161118769</v>
      </c>
      <c r="BI553">
        <v>1.02859416447314</v>
      </c>
      <c r="BK553">
        <f>AS553-BI553*AV553</f>
        <v>-2.6825842707909331E-2</v>
      </c>
      <c r="BL553">
        <f>BK553*AO553</f>
        <v>-217.08081597483584</v>
      </c>
      <c r="BM553">
        <f t="shared" si="8"/>
        <v>1551.605742429115</v>
      </c>
      <c r="BN553" s="12">
        <f>YEARFRAC(DATE(YEAR(A553),1,1),A553,3)</f>
        <v>0.29041095890410956</v>
      </c>
    </row>
    <row r="554" spans="1:66" x14ac:dyDescent="0.25">
      <c r="A554" s="1">
        <v>42114</v>
      </c>
      <c r="B554">
        <v>12905</v>
      </c>
      <c r="C554">
        <v>14</v>
      </c>
      <c r="D554" s="2">
        <v>42095</v>
      </c>
      <c r="E554">
        <v>0</v>
      </c>
      <c r="F554">
        <v>4</v>
      </c>
      <c r="G554" s="1">
        <v>42111</v>
      </c>
      <c r="H554" s="1">
        <v>42115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s="1">
        <v>42114</v>
      </c>
      <c r="AF554" s="1">
        <v>42100</v>
      </c>
      <c r="AG554" s="1">
        <v>42095</v>
      </c>
      <c r="AH554" s="1">
        <v>42097</v>
      </c>
      <c r="AI554" s="1">
        <v>42095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8092.2272727272702</v>
      </c>
      <c r="AP554">
        <v>22</v>
      </c>
      <c r="AQ554">
        <v>30</v>
      </c>
      <c r="AR554">
        <v>178029</v>
      </c>
      <c r="AS554">
        <v>1.59474018277921</v>
      </c>
      <c r="AT554">
        <v>0.73333333333333295</v>
      </c>
      <c r="AU554">
        <v>8</v>
      </c>
      <c r="AV554">
        <v>1.6994976747481001</v>
      </c>
      <c r="AW554">
        <v>-0.104757491968895</v>
      </c>
      <c r="AX554">
        <v>7593.4202157191703</v>
      </c>
      <c r="AY554">
        <v>20</v>
      </c>
      <c r="AZ554">
        <v>4</v>
      </c>
      <c r="BA554">
        <v>2015</v>
      </c>
      <c r="BB554">
        <v>15.3619936793541</v>
      </c>
      <c r="BC554">
        <v>15.839644102927</v>
      </c>
      <c r="BD554">
        <v>0.47765042357292298</v>
      </c>
      <c r="BE554">
        <v>128178</v>
      </c>
      <c r="BF554">
        <v>183564.455165077</v>
      </c>
      <c r="BG554">
        <v>-3.0155375996399902E-2</v>
      </c>
      <c r="BH554">
        <v>21.3884161118769</v>
      </c>
      <c r="BI554">
        <v>1.02859416447314</v>
      </c>
      <c r="BK554">
        <f>AS554-BI554*AV554</f>
        <v>-0.1533532080023563</v>
      </c>
      <c r="BL554">
        <f>BK554*AO554</f>
        <v>-1240.9690121568856</v>
      </c>
      <c r="BM554">
        <f t="shared" si="8"/>
        <v>310.63673027222944</v>
      </c>
      <c r="BN554" s="12">
        <f>YEARFRAC(DATE(YEAR(A554),1,1),A554,3)</f>
        <v>0.29863013698630136</v>
      </c>
    </row>
    <row r="555" spans="1:66" x14ac:dyDescent="0.25">
      <c r="A555" s="1">
        <v>42115</v>
      </c>
      <c r="B555">
        <v>2087</v>
      </c>
      <c r="C555">
        <v>15</v>
      </c>
      <c r="D555" s="2">
        <v>42095</v>
      </c>
      <c r="E555">
        <v>1</v>
      </c>
      <c r="F555">
        <v>0</v>
      </c>
      <c r="G555" s="1">
        <v>42114</v>
      </c>
      <c r="H555" s="1">
        <v>42116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s="1">
        <v>42114</v>
      </c>
      <c r="AF555" s="1">
        <v>42100</v>
      </c>
      <c r="AG555" s="1">
        <v>42095</v>
      </c>
      <c r="AH555" s="1">
        <v>42097</v>
      </c>
      <c r="AI555" s="1">
        <v>42095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8092.2272727272702</v>
      </c>
      <c r="AP555">
        <v>22</v>
      </c>
      <c r="AQ555">
        <v>30</v>
      </c>
      <c r="AR555">
        <v>178029</v>
      </c>
      <c r="AS555">
        <v>0.25790180251532002</v>
      </c>
      <c r="AT555">
        <v>0.73333333333333295</v>
      </c>
      <c r="AU555">
        <v>7</v>
      </c>
      <c r="AV555">
        <v>0.30910710083241899</v>
      </c>
      <c r="AW555">
        <v>-5.1205298317098899E-2</v>
      </c>
      <c r="AX555">
        <v>6751.7051351448999</v>
      </c>
      <c r="AY555">
        <v>21</v>
      </c>
      <c r="AZ555">
        <v>4</v>
      </c>
      <c r="BA555">
        <v>2015</v>
      </c>
      <c r="BB555">
        <v>15.671100780186499</v>
      </c>
      <c r="BC555">
        <v>16.097545905442299</v>
      </c>
      <c r="BD555">
        <v>0.42644512525582401</v>
      </c>
      <c r="BE555">
        <v>130265</v>
      </c>
      <c r="BF555">
        <v>182873.56071523399</v>
      </c>
      <c r="BG555">
        <v>-2.6491312884633501E-2</v>
      </c>
      <c r="BH555">
        <v>21.3884161118769</v>
      </c>
      <c r="BI555">
        <v>1.02859416447314</v>
      </c>
      <c r="BK555">
        <f>AS555-BI555*AV555</f>
        <v>-6.0043957598116648E-2</v>
      </c>
      <c r="BL555">
        <f>BK555*AO555</f>
        <v>-485.88935123795932</v>
      </c>
      <c r="BM555">
        <f t="shared" si="8"/>
        <v>-175.25262096572988</v>
      </c>
      <c r="BN555" s="12">
        <f>YEARFRAC(DATE(YEAR(A555),1,1),A555,3)</f>
        <v>0.30136986301369861</v>
      </c>
    </row>
    <row r="556" spans="1:66" x14ac:dyDescent="0.25">
      <c r="A556" s="1">
        <v>42116</v>
      </c>
      <c r="B556">
        <v>9006</v>
      </c>
      <c r="C556">
        <v>16</v>
      </c>
      <c r="D556" s="2">
        <v>42095</v>
      </c>
      <c r="E556">
        <v>2</v>
      </c>
      <c r="F556">
        <v>1</v>
      </c>
      <c r="G556" s="1">
        <v>42115</v>
      </c>
      <c r="H556" s="1">
        <v>42117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s="1">
        <v>42114</v>
      </c>
      <c r="AF556" s="1">
        <v>42100</v>
      </c>
      <c r="AG556" s="1">
        <v>42095</v>
      </c>
      <c r="AH556" s="1">
        <v>42097</v>
      </c>
      <c r="AI556" s="1">
        <v>42095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8092.2272727272702</v>
      </c>
      <c r="AP556">
        <v>22</v>
      </c>
      <c r="AQ556">
        <v>30</v>
      </c>
      <c r="AR556">
        <v>178029</v>
      </c>
      <c r="AS556">
        <v>1.11291980520027</v>
      </c>
      <c r="AT556">
        <v>0.73333333333333295</v>
      </c>
      <c r="AU556">
        <v>6</v>
      </c>
      <c r="AV556">
        <v>0.95834790657066404</v>
      </c>
      <c r="AW556">
        <v>0.15457189862961199</v>
      </c>
      <c r="AX556">
        <v>9397.4223121401792</v>
      </c>
      <c r="AY556">
        <v>22</v>
      </c>
      <c r="AZ556">
        <v>4</v>
      </c>
      <c r="BA556">
        <v>2015</v>
      </c>
      <c r="BB556">
        <v>16.6294486867572</v>
      </c>
      <c r="BC556">
        <v>17.210465710642598</v>
      </c>
      <c r="BD556">
        <v>0.58101702388543597</v>
      </c>
      <c r="BE556">
        <v>139271</v>
      </c>
      <c r="BF556">
        <v>184249.162898585</v>
      </c>
      <c r="BG556">
        <v>-3.3759517822120798E-2</v>
      </c>
      <c r="BH556">
        <v>21.3884161118769</v>
      </c>
      <c r="BI556">
        <v>1.02859416447314</v>
      </c>
      <c r="BK556">
        <f>AS556-BI556*AV556</f>
        <v>0.127168740966635</v>
      </c>
      <c r="BL556">
        <f>BK556*AO556</f>
        <v>1029.0783538885935</v>
      </c>
      <c r="BM556">
        <f t="shared" si="8"/>
        <v>853.82573292286361</v>
      </c>
      <c r="BN556" s="12">
        <f>YEARFRAC(DATE(YEAR(A556),1,1),A556,3)</f>
        <v>0.30410958904109592</v>
      </c>
    </row>
    <row r="557" spans="1:66" x14ac:dyDescent="0.25">
      <c r="A557" s="1">
        <v>42117</v>
      </c>
      <c r="B557">
        <v>2399</v>
      </c>
      <c r="C557">
        <v>17</v>
      </c>
      <c r="D557" s="2">
        <v>42095</v>
      </c>
      <c r="E557">
        <v>3</v>
      </c>
      <c r="F557">
        <v>2</v>
      </c>
      <c r="G557" s="1">
        <v>42116</v>
      </c>
      <c r="H557" s="1">
        <v>42118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s="1">
        <v>42114</v>
      </c>
      <c r="AF557" s="1">
        <v>42100</v>
      </c>
      <c r="AG557" s="1">
        <v>42095</v>
      </c>
      <c r="AH557" s="1">
        <v>42097</v>
      </c>
      <c r="AI557" s="1">
        <v>42095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8092.2272727272702</v>
      </c>
      <c r="AP557">
        <v>22</v>
      </c>
      <c r="AQ557">
        <v>30</v>
      </c>
      <c r="AR557">
        <v>178029</v>
      </c>
      <c r="AS557">
        <v>0.29645731875143899</v>
      </c>
      <c r="AT557">
        <v>0.73333333333333295</v>
      </c>
      <c r="AU557">
        <v>5</v>
      </c>
      <c r="AV557">
        <v>0.35466527736145897</v>
      </c>
      <c r="AW557">
        <v>-5.8207958610019997E-2</v>
      </c>
      <c r="AX557">
        <v>6764.1242408826001</v>
      </c>
      <c r="AY557">
        <v>23</v>
      </c>
      <c r="AZ557">
        <v>4</v>
      </c>
      <c r="BA557">
        <v>2015</v>
      </c>
      <c r="BB557">
        <v>16.984113964118599</v>
      </c>
      <c r="BC557">
        <v>17.506923029393999</v>
      </c>
      <c r="BD557">
        <v>0.52280906527541704</v>
      </c>
      <c r="BE557">
        <v>141670</v>
      </c>
      <c r="BF557">
        <v>183509.131332052</v>
      </c>
      <c r="BG557">
        <v>-2.9862989881067201E-2</v>
      </c>
      <c r="BH557">
        <v>21.3884161118769</v>
      </c>
      <c r="BI557">
        <v>1.02859416447314</v>
      </c>
      <c r="BK557">
        <f>AS557-BI557*AV557</f>
        <v>-6.8349315883805384E-2</v>
      </c>
      <c r="BL557">
        <f>BK557*AO557</f>
        <v>-553.0981980671811</v>
      </c>
      <c r="BM557">
        <f t="shared" si="8"/>
        <v>300.72753485568251</v>
      </c>
      <c r="BN557" s="12">
        <f>YEARFRAC(DATE(YEAR(A557),1,1),A557,3)</f>
        <v>0.30684931506849317</v>
      </c>
    </row>
    <row r="558" spans="1:66" x14ac:dyDescent="0.25">
      <c r="A558" s="1">
        <v>42118</v>
      </c>
      <c r="B558">
        <v>7996</v>
      </c>
      <c r="C558">
        <v>18</v>
      </c>
      <c r="D558" s="2">
        <v>42095</v>
      </c>
      <c r="E558">
        <v>4</v>
      </c>
      <c r="F558">
        <v>3</v>
      </c>
      <c r="G558" s="1">
        <v>42117</v>
      </c>
      <c r="H558" s="1">
        <v>42121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s="1">
        <v>42114</v>
      </c>
      <c r="AF558" s="1">
        <v>42100</v>
      </c>
      <c r="AG558" s="1">
        <v>42095</v>
      </c>
      <c r="AH558" s="1">
        <v>42097</v>
      </c>
      <c r="AI558" s="1">
        <v>42095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8092.2272727272702</v>
      </c>
      <c r="AP558">
        <v>22</v>
      </c>
      <c r="AQ558">
        <v>30</v>
      </c>
      <c r="AR558">
        <v>178029</v>
      </c>
      <c r="AS558">
        <v>0.98810867892309595</v>
      </c>
      <c r="AT558">
        <v>0.73333333333333295</v>
      </c>
      <c r="AU558">
        <v>4</v>
      </c>
      <c r="AV558">
        <v>0.871714267206256</v>
      </c>
      <c r="AW558">
        <v>0.11639441171683999</v>
      </c>
      <c r="AX558">
        <v>9172.7304471294901</v>
      </c>
      <c r="AY558">
        <v>24</v>
      </c>
      <c r="AZ558">
        <v>4</v>
      </c>
      <c r="BA558">
        <v>2015</v>
      </c>
      <c r="BB558">
        <v>17.855828231324899</v>
      </c>
      <c r="BC558">
        <v>18.4950317083171</v>
      </c>
      <c r="BD558">
        <v>0.63920347699225699</v>
      </c>
      <c r="BE558">
        <v>149666</v>
      </c>
      <c r="BF558">
        <v>184402.087505726</v>
      </c>
      <c r="BG558">
        <v>-3.4560820823292197E-2</v>
      </c>
      <c r="BH558">
        <v>21.3884161118769</v>
      </c>
      <c r="BI558">
        <v>1.02859416447314</v>
      </c>
      <c r="BK558">
        <f>AS558-BI558*AV558</f>
        <v>9.1468470586761552E-2</v>
      </c>
      <c r="BL558">
        <f>BK558*AO558</f>
        <v>740.18365227684399</v>
      </c>
      <c r="BM558">
        <f t="shared" si="8"/>
        <v>1040.9111871325265</v>
      </c>
      <c r="BN558" s="12">
        <f>YEARFRAC(DATE(YEAR(A558),1,1),A558,3)</f>
        <v>0.30958904109589042</v>
      </c>
    </row>
    <row r="559" spans="1:66" x14ac:dyDescent="0.25">
      <c r="A559" s="1">
        <v>42121</v>
      </c>
      <c r="B559">
        <v>15056</v>
      </c>
      <c r="C559">
        <v>19</v>
      </c>
      <c r="D559" s="2">
        <v>42095</v>
      </c>
      <c r="E559">
        <v>0</v>
      </c>
      <c r="F559">
        <v>4</v>
      </c>
      <c r="G559" s="1">
        <v>42118</v>
      </c>
      <c r="H559" s="1">
        <v>42122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s="1">
        <v>42114</v>
      </c>
      <c r="AF559" s="1">
        <v>42100</v>
      </c>
      <c r="AG559" s="1">
        <v>42095</v>
      </c>
      <c r="AH559" s="1">
        <v>42097</v>
      </c>
      <c r="AI559" s="1">
        <v>42095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8092.2272727272702</v>
      </c>
      <c r="AP559">
        <v>22</v>
      </c>
      <c r="AQ559">
        <v>30</v>
      </c>
      <c r="AR559">
        <v>178029</v>
      </c>
      <c r="AS559">
        <v>1.86055080913783</v>
      </c>
      <c r="AT559">
        <v>0.73333333333333295</v>
      </c>
      <c r="AU559">
        <v>3</v>
      </c>
      <c r="AV559">
        <v>1.6994976747481001</v>
      </c>
      <c r="AW559">
        <v>0.16105313438973101</v>
      </c>
      <c r="AX559">
        <v>8859.0883198657793</v>
      </c>
      <c r="AY559">
        <v>27</v>
      </c>
      <c r="AZ559">
        <v>4</v>
      </c>
      <c r="BA559">
        <v>2015</v>
      </c>
      <c r="BB559">
        <v>19.555325906073001</v>
      </c>
      <c r="BC559">
        <v>20.355582517455002</v>
      </c>
      <c r="BD559">
        <v>0.800256611381989</v>
      </c>
      <c r="BE559">
        <v>164722</v>
      </c>
      <c r="BF559">
        <v>185314.42622874299</v>
      </c>
      <c r="BG559">
        <v>-3.9313864424944299E-2</v>
      </c>
      <c r="BH559">
        <v>21.3884161118769</v>
      </c>
      <c r="BI559">
        <v>1.02859416447314</v>
      </c>
      <c r="BK559">
        <f>AS559-BI559*AV559</f>
        <v>0.11245741835626366</v>
      </c>
      <c r="BL559">
        <f>BK559*AO559</f>
        <v>910.03098784305712</v>
      </c>
      <c r="BM559">
        <f t="shared" si="8"/>
        <v>1950.9421749755836</v>
      </c>
      <c r="BN559" s="12">
        <f>YEARFRAC(DATE(YEAR(A559),1,1),A559,3)</f>
        <v>0.31780821917808222</v>
      </c>
    </row>
    <row r="560" spans="1:66" x14ac:dyDescent="0.25">
      <c r="A560" s="1">
        <v>42122</v>
      </c>
      <c r="B560">
        <v>1712</v>
      </c>
      <c r="C560">
        <v>20</v>
      </c>
      <c r="D560" s="2">
        <v>42095</v>
      </c>
      <c r="E560">
        <v>1</v>
      </c>
      <c r="F560">
        <v>0</v>
      </c>
      <c r="G560" s="1">
        <v>42121</v>
      </c>
      <c r="H560" s="1">
        <v>42123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s="1">
        <v>42114</v>
      </c>
      <c r="AF560" s="1">
        <v>42100</v>
      </c>
      <c r="AG560" s="1">
        <v>42095</v>
      </c>
      <c r="AH560" s="1">
        <v>42097</v>
      </c>
      <c r="AI560" s="1">
        <v>42095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8092.2272727272702</v>
      </c>
      <c r="AP560">
        <v>22</v>
      </c>
      <c r="AQ560">
        <v>30</v>
      </c>
      <c r="AR560">
        <v>178029</v>
      </c>
      <c r="AS560">
        <v>0.21156103780844601</v>
      </c>
      <c r="AT560">
        <v>0.73333333333333295</v>
      </c>
      <c r="AU560">
        <v>2</v>
      </c>
      <c r="AV560">
        <v>0.30910710083241899</v>
      </c>
      <c r="AW560">
        <v>-9.7546063023972507E-2</v>
      </c>
      <c r="AX560">
        <v>5538.5333930848401</v>
      </c>
      <c r="AY560">
        <v>28</v>
      </c>
      <c r="AZ560">
        <v>4</v>
      </c>
      <c r="BA560">
        <v>2015</v>
      </c>
      <c r="BB560">
        <v>19.864433006905401</v>
      </c>
      <c r="BC560">
        <v>20.567143555263399</v>
      </c>
      <c r="BD560">
        <v>0.70271054835801605</v>
      </c>
      <c r="BE560">
        <v>166434</v>
      </c>
      <c r="BF560">
        <v>184326.83171611899</v>
      </c>
      <c r="BG560">
        <v>-3.41666574393205E-2</v>
      </c>
      <c r="BH560">
        <v>21.3884161118769</v>
      </c>
      <c r="BI560">
        <v>1.02859416447314</v>
      </c>
      <c r="BK560">
        <f>AS560-BI560*AV560</f>
        <v>-0.10638472230499066</v>
      </c>
      <c r="BL560">
        <f>BK560*AO560</f>
        <v>-860.8893512379625</v>
      </c>
      <c r="BM560">
        <f t="shared" si="8"/>
        <v>1090.0528237376211</v>
      </c>
      <c r="BN560" s="12">
        <f>YEARFRAC(DATE(YEAR(A560),1,1),A560,3)</f>
        <v>0.32054794520547947</v>
      </c>
    </row>
    <row r="561" spans="1:66" x14ac:dyDescent="0.25">
      <c r="A561" s="1">
        <v>42123</v>
      </c>
      <c r="B561">
        <v>6974</v>
      </c>
      <c r="C561">
        <v>21</v>
      </c>
      <c r="D561" s="2">
        <v>42095</v>
      </c>
      <c r="E561">
        <v>2</v>
      </c>
      <c r="F561">
        <v>1</v>
      </c>
      <c r="G561" s="1">
        <v>42122</v>
      </c>
      <c r="H561" s="1">
        <v>42124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s="1">
        <v>42114</v>
      </c>
      <c r="AF561" s="1">
        <v>42100</v>
      </c>
      <c r="AG561" s="1">
        <v>42095</v>
      </c>
      <c r="AH561" s="1">
        <v>42097</v>
      </c>
      <c r="AI561" s="1">
        <v>42095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8092.2272727272702</v>
      </c>
      <c r="AP561">
        <v>22</v>
      </c>
      <c r="AQ561">
        <v>30</v>
      </c>
      <c r="AR561">
        <v>178029</v>
      </c>
      <c r="AS561">
        <v>0.86181464817529696</v>
      </c>
      <c r="AT561">
        <v>0.73333333333333295</v>
      </c>
      <c r="AU561">
        <v>1</v>
      </c>
      <c r="AV561">
        <v>0.95834790657066404</v>
      </c>
      <c r="AW561">
        <v>-9.6533258395366806E-2</v>
      </c>
      <c r="AX561">
        <v>7277.1067293877004</v>
      </c>
      <c r="AY561">
        <v>29</v>
      </c>
      <c r="AZ561">
        <v>4</v>
      </c>
      <c r="BA561">
        <v>2015</v>
      </c>
      <c r="BB561">
        <v>20.822780913476102</v>
      </c>
      <c r="BC561">
        <v>21.4289582034387</v>
      </c>
      <c r="BD561">
        <v>0.60617728996264797</v>
      </c>
      <c r="BE561">
        <v>173408</v>
      </c>
      <c r="BF561">
        <v>183211.64765898301</v>
      </c>
      <c r="BG561">
        <v>-2.8287762951788101E-2</v>
      </c>
      <c r="BH561">
        <v>21.3884161118769</v>
      </c>
      <c r="BI561">
        <v>1.02859416447314</v>
      </c>
      <c r="BK561">
        <f>AS561-BI561*AV561</f>
        <v>-0.12393641605833805</v>
      </c>
      <c r="BL561">
        <f>BK561*AO561</f>
        <v>-1002.9216461113572</v>
      </c>
      <c r="BM561">
        <f t="shared" si="8"/>
        <v>87.131177626263934</v>
      </c>
      <c r="BN561" s="12">
        <f>YEARFRAC(DATE(YEAR(A561),1,1),A561,3)</f>
        <v>0.32328767123287672</v>
      </c>
    </row>
    <row r="562" spans="1:66" x14ac:dyDescent="0.25">
      <c r="A562" s="1">
        <v>42124</v>
      </c>
      <c r="B562">
        <v>4621</v>
      </c>
      <c r="C562">
        <v>22</v>
      </c>
      <c r="D562" s="2">
        <v>42095</v>
      </c>
      <c r="E562">
        <v>3</v>
      </c>
      <c r="F562">
        <v>2</v>
      </c>
      <c r="G562" s="1">
        <v>42123</v>
      </c>
      <c r="H562" s="1">
        <v>42125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s="1">
        <v>42114</v>
      </c>
      <c r="AF562" s="1">
        <v>42100</v>
      </c>
      <c r="AG562" s="1">
        <v>42095</v>
      </c>
      <c r="AH562" s="1">
        <v>42097</v>
      </c>
      <c r="AI562" s="1">
        <v>42095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8092.2272727272702</v>
      </c>
      <c r="AP562">
        <v>22</v>
      </c>
      <c r="AQ562">
        <v>30</v>
      </c>
      <c r="AR562">
        <v>178029</v>
      </c>
      <c r="AS562">
        <v>0.57104179656123399</v>
      </c>
      <c r="AT562">
        <v>0.73333333333333295</v>
      </c>
      <c r="AU562">
        <v>0</v>
      </c>
      <c r="AV562">
        <v>0.565635198400815</v>
      </c>
      <c r="AW562">
        <v>5.4065981604194298E-3</v>
      </c>
      <c r="AX562">
        <v>8169.5764568129098</v>
      </c>
      <c r="AY562">
        <v>30</v>
      </c>
      <c r="AZ562">
        <v>4</v>
      </c>
      <c r="BA562">
        <v>2015</v>
      </c>
      <c r="BB562">
        <v>21.3884161118769</v>
      </c>
      <c r="BC562">
        <v>22</v>
      </c>
      <c r="BD562">
        <v>0.61158388812307096</v>
      </c>
      <c r="BE562">
        <v>178029</v>
      </c>
      <c r="BF562">
        <v>183119.59050698901</v>
      </c>
      <c r="BG562">
        <v>-2.7799267641957899E-2</v>
      </c>
      <c r="BH562">
        <v>21.3884161118769</v>
      </c>
      <c r="BI562">
        <v>1.02859416447314</v>
      </c>
      <c r="BK562">
        <f>AS562-BI562*AV562</f>
        <v>-1.0767267734451136E-2</v>
      </c>
      <c r="BL562">
        <f>BK562*AO562</f>
        <v>-87.131177613481853</v>
      </c>
      <c r="BM562">
        <f t="shared" si="8"/>
        <v>1.2782081171280879E-8</v>
      </c>
      <c r="BN562" s="12">
        <f>YEARFRAC(DATE(YEAR(A562),1,1),A562,3)</f>
        <v>0.32602739726027397</v>
      </c>
    </row>
    <row r="563" spans="1:66" x14ac:dyDescent="0.25">
      <c r="A563" s="1">
        <v>42125</v>
      </c>
      <c r="B563">
        <v>19526</v>
      </c>
      <c r="C563">
        <v>1</v>
      </c>
      <c r="D563" s="2">
        <v>42125</v>
      </c>
      <c r="E563">
        <v>4</v>
      </c>
      <c r="F563">
        <v>3</v>
      </c>
      <c r="G563" s="1">
        <v>42124</v>
      </c>
      <c r="H563" s="1">
        <v>42128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s="1">
        <v>42142</v>
      </c>
      <c r="AF563" s="1">
        <v>42128</v>
      </c>
      <c r="AG563" s="1">
        <v>42130</v>
      </c>
      <c r="AH563" s="1">
        <v>42125</v>
      </c>
      <c r="AI563" s="1">
        <v>42125</v>
      </c>
      <c r="AJ563">
        <v>0</v>
      </c>
      <c r="AK563">
        <v>0</v>
      </c>
      <c r="AL563">
        <v>0</v>
      </c>
      <c r="AM563">
        <v>1</v>
      </c>
      <c r="AN563">
        <v>1</v>
      </c>
      <c r="AO563">
        <v>8456.15</v>
      </c>
      <c r="AP563">
        <v>20</v>
      </c>
      <c r="AQ563">
        <v>31</v>
      </c>
      <c r="AR563">
        <v>169123</v>
      </c>
      <c r="AS563">
        <v>2.3090886514548501</v>
      </c>
      <c r="AT563">
        <v>0.64516129032257996</v>
      </c>
      <c r="AU563">
        <v>19</v>
      </c>
      <c r="AV563">
        <v>2.4443961830923699</v>
      </c>
      <c r="AW563">
        <v>-0.13530753163751699</v>
      </c>
      <c r="AX563">
        <v>7988.0668015517304</v>
      </c>
      <c r="AY563">
        <v>1</v>
      </c>
      <c r="AZ563">
        <v>5</v>
      </c>
      <c r="BA563">
        <v>2015</v>
      </c>
      <c r="BB563">
        <v>2.4443961830923699</v>
      </c>
      <c r="BC563">
        <v>2.3090886514548501</v>
      </c>
      <c r="BD563">
        <v>-0.13530753163751799</v>
      </c>
      <c r="BE563">
        <v>19526</v>
      </c>
      <c r="BF563">
        <v>159761.33603103401</v>
      </c>
      <c r="BG563">
        <v>5.8597807213796899E-2</v>
      </c>
      <c r="BH563">
        <v>19.405637705969198</v>
      </c>
      <c r="BI563">
        <v>1.0306283309539399</v>
      </c>
      <c r="BK563">
        <f>AS563-BI563*AV563</f>
        <v>-0.21017530691582031</v>
      </c>
      <c r="BL563">
        <f>BK563*AO563</f>
        <v>-1777.273921576214</v>
      </c>
      <c r="BM563">
        <f t="shared" si="8"/>
        <v>-1777.2739215634319</v>
      </c>
      <c r="BN563" s="12">
        <f>YEARFRAC(DATE(YEAR(A563),1,1),A563,3)</f>
        <v>0.32876712328767121</v>
      </c>
    </row>
    <row r="564" spans="1:66" x14ac:dyDescent="0.25">
      <c r="A564" s="1">
        <v>42128</v>
      </c>
      <c r="B564">
        <v>16666</v>
      </c>
      <c r="C564">
        <v>2</v>
      </c>
      <c r="D564" s="2">
        <v>42125</v>
      </c>
      <c r="E564">
        <v>0</v>
      </c>
      <c r="F564">
        <v>4</v>
      </c>
      <c r="G564" s="1">
        <v>42125</v>
      </c>
      <c r="H564" s="1">
        <v>42129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 s="1">
        <v>42142</v>
      </c>
      <c r="AF564" s="1">
        <v>42128</v>
      </c>
      <c r="AG564" s="1">
        <v>42130</v>
      </c>
      <c r="AH564" s="1">
        <v>42125</v>
      </c>
      <c r="AI564" s="1">
        <v>42125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8456.15</v>
      </c>
      <c r="AP564">
        <v>20</v>
      </c>
      <c r="AQ564">
        <v>31</v>
      </c>
      <c r="AR564">
        <v>169123</v>
      </c>
      <c r="AS564">
        <v>1.9708732697504101</v>
      </c>
      <c r="AT564">
        <v>0.64516129032257996</v>
      </c>
      <c r="AU564">
        <v>18</v>
      </c>
      <c r="AV564">
        <v>1.9183628387457901</v>
      </c>
      <c r="AW564">
        <v>5.2510431004625102E-2</v>
      </c>
      <c r="AX564">
        <v>8687.6161607133999</v>
      </c>
      <c r="AY564">
        <v>4</v>
      </c>
      <c r="AZ564">
        <v>5</v>
      </c>
      <c r="BA564">
        <v>2015</v>
      </c>
      <c r="BB564">
        <v>4.36275902183817</v>
      </c>
      <c r="BC564">
        <v>4.2799619212052704</v>
      </c>
      <c r="BD564">
        <v>-8.2797100632893306E-2</v>
      </c>
      <c r="BE564">
        <v>36192</v>
      </c>
      <c r="BF564">
        <v>165913.358124241</v>
      </c>
      <c r="BG564">
        <v>1.9345289083687999E-2</v>
      </c>
      <c r="BH564">
        <v>19.405637705969198</v>
      </c>
      <c r="BI564">
        <v>1.0306283309539399</v>
      </c>
      <c r="BK564">
        <f>AS564-BI564*AV564</f>
        <v>-6.2458209102256301E-3</v>
      </c>
      <c r="BL564">
        <f>BK564*AO564</f>
        <v>-52.815598490004461</v>
      </c>
      <c r="BM564">
        <f t="shared" si="8"/>
        <v>-1830.0895200534364</v>
      </c>
      <c r="BN564" s="12">
        <f>YEARFRAC(DATE(YEAR(A564),1,1),A564,3)</f>
        <v>0.33698630136986302</v>
      </c>
    </row>
    <row r="565" spans="1:66" x14ac:dyDescent="0.25">
      <c r="A565" s="1">
        <v>42129</v>
      </c>
      <c r="B565">
        <v>3090</v>
      </c>
      <c r="C565">
        <v>3</v>
      </c>
      <c r="D565" s="2">
        <v>42125</v>
      </c>
      <c r="E565">
        <v>1</v>
      </c>
      <c r="F565">
        <v>0</v>
      </c>
      <c r="G565" s="1">
        <v>42128</v>
      </c>
      <c r="H565" s="1">
        <v>42130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s="1">
        <v>42142</v>
      </c>
      <c r="AF565" s="1">
        <v>42128</v>
      </c>
      <c r="AG565" s="1">
        <v>42130</v>
      </c>
      <c r="AH565" s="1">
        <v>42125</v>
      </c>
      <c r="AI565" s="1">
        <v>42125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8456.15</v>
      </c>
      <c r="AP565">
        <v>20</v>
      </c>
      <c r="AQ565">
        <v>31</v>
      </c>
      <c r="AR565">
        <v>169123</v>
      </c>
      <c r="AS565">
        <v>0.36541452079255898</v>
      </c>
      <c r="AT565">
        <v>0.64516129032257996</v>
      </c>
      <c r="AU565">
        <v>17</v>
      </c>
      <c r="AV565">
        <v>0.30345981054695997</v>
      </c>
      <c r="AW565">
        <v>6.19547102455991E-2</v>
      </c>
      <c r="AX565">
        <v>10182.567485396299</v>
      </c>
      <c r="AY565">
        <v>5</v>
      </c>
      <c r="AZ565">
        <v>5</v>
      </c>
      <c r="BA565">
        <v>2015</v>
      </c>
      <c r="BB565">
        <v>4.6662188323851304</v>
      </c>
      <c r="BC565">
        <v>4.6453764419978301</v>
      </c>
      <c r="BD565">
        <v>-2.0842390387294001E-2</v>
      </c>
      <c r="BE565">
        <v>39282</v>
      </c>
      <c r="BF565">
        <v>168367.58588075501</v>
      </c>
      <c r="BG565">
        <v>4.4866956741895702E-3</v>
      </c>
      <c r="BH565">
        <v>19.405637705969198</v>
      </c>
      <c r="BI565">
        <v>1.0306283309539399</v>
      </c>
      <c r="BK565">
        <f>AS565-BI565*AV565</f>
        <v>5.2660242736946805E-2</v>
      </c>
      <c r="BL565">
        <f>BK565*AO565</f>
        <v>445.30291162003272</v>
      </c>
      <c r="BM565">
        <f t="shared" si="8"/>
        <v>-1384.7866084334037</v>
      </c>
      <c r="BN565" s="12">
        <f>YEARFRAC(DATE(YEAR(A565),1,1),A565,3)</f>
        <v>0.33972602739726027</v>
      </c>
    </row>
    <row r="566" spans="1:66" x14ac:dyDescent="0.25">
      <c r="A566" s="1">
        <v>42130</v>
      </c>
      <c r="B566">
        <v>9880</v>
      </c>
      <c r="C566">
        <v>4</v>
      </c>
      <c r="D566" s="2">
        <v>42125</v>
      </c>
      <c r="E566">
        <v>2</v>
      </c>
      <c r="F566">
        <v>1</v>
      </c>
      <c r="G566" s="1">
        <v>42129</v>
      </c>
      <c r="H566" s="1">
        <v>42131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s="1">
        <v>42142</v>
      </c>
      <c r="AF566" s="1">
        <v>42128</v>
      </c>
      <c r="AG566" s="1">
        <v>42130</v>
      </c>
      <c r="AH566" s="1">
        <v>42125</v>
      </c>
      <c r="AI566" s="1">
        <v>42125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8456.15</v>
      </c>
      <c r="AP566">
        <v>20</v>
      </c>
      <c r="AQ566">
        <v>31</v>
      </c>
      <c r="AR566">
        <v>169123</v>
      </c>
      <c r="AS566">
        <v>1.1683804095244199</v>
      </c>
      <c r="AT566">
        <v>0.64516129032257996</v>
      </c>
      <c r="AU566">
        <v>16</v>
      </c>
      <c r="AV566">
        <v>0.99396761062771399</v>
      </c>
      <c r="AW566">
        <v>0.17441279889671399</v>
      </c>
      <c r="AX566">
        <v>9939.9617194372495</v>
      </c>
      <c r="AY566">
        <v>6</v>
      </c>
      <c r="AZ566">
        <v>5</v>
      </c>
      <c r="BA566">
        <v>2015</v>
      </c>
      <c r="BB566">
        <v>5.6601864430128401</v>
      </c>
      <c r="BC566">
        <v>5.8137568515222604</v>
      </c>
      <c r="BD566">
        <v>0.15357040850942</v>
      </c>
      <c r="BE566">
        <v>49162</v>
      </c>
      <c r="BF566">
        <v>173711.592347589</v>
      </c>
      <c r="BG566">
        <v>-2.64150036596747E-2</v>
      </c>
      <c r="BH566">
        <v>19.405637705969198</v>
      </c>
      <c r="BI566">
        <v>1.0306283309539399</v>
      </c>
      <c r="BK566">
        <f>AS566-BI566*AV566</f>
        <v>0.14396922996090344</v>
      </c>
      <c r="BL566">
        <f>BK566*AO566</f>
        <v>1217.4254039338937</v>
      </c>
      <c r="BM566">
        <f t="shared" si="8"/>
        <v>-167.36120449951</v>
      </c>
      <c r="BN566" s="12">
        <f>YEARFRAC(DATE(YEAR(A566),1,1),A566,3)</f>
        <v>0.34246575342465752</v>
      </c>
    </row>
    <row r="567" spans="1:66" x14ac:dyDescent="0.25">
      <c r="A567" s="1">
        <v>42131</v>
      </c>
      <c r="B567">
        <v>2219</v>
      </c>
      <c r="C567">
        <v>5</v>
      </c>
      <c r="D567" s="2">
        <v>42125</v>
      </c>
      <c r="E567">
        <v>3</v>
      </c>
      <c r="F567">
        <v>2</v>
      </c>
      <c r="G567" s="1">
        <v>42130</v>
      </c>
      <c r="H567" s="1">
        <v>42132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s="1">
        <v>42142</v>
      </c>
      <c r="AF567" s="1">
        <v>42128</v>
      </c>
      <c r="AG567" s="1">
        <v>42130</v>
      </c>
      <c r="AH567" s="1">
        <v>42125</v>
      </c>
      <c r="AI567" s="1">
        <v>42125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8456.15</v>
      </c>
      <c r="AP567">
        <v>20</v>
      </c>
      <c r="AQ567">
        <v>31</v>
      </c>
      <c r="AR567">
        <v>169123</v>
      </c>
      <c r="AS567">
        <v>0.26241256363711601</v>
      </c>
      <c r="AT567">
        <v>0.64516129032257996</v>
      </c>
      <c r="AU567">
        <v>15</v>
      </c>
      <c r="AV567">
        <v>0.27210605278577199</v>
      </c>
      <c r="AW567">
        <v>-9.6934891486557904E-3</v>
      </c>
      <c r="AX567">
        <v>8154.9086368431799</v>
      </c>
      <c r="AY567">
        <v>7</v>
      </c>
      <c r="AZ567">
        <v>5</v>
      </c>
      <c r="BA567">
        <v>2015</v>
      </c>
      <c r="BB567">
        <v>5.9322924957986096</v>
      </c>
      <c r="BC567">
        <v>6.0761694151593799</v>
      </c>
      <c r="BD567">
        <v>0.14387691936076399</v>
      </c>
      <c r="BE567">
        <v>51381</v>
      </c>
      <c r="BF567">
        <v>173224.76946775301</v>
      </c>
      <c r="BG567">
        <v>-2.3678885417810699E-2</v>
      </c>
      <c r="BH567">
        <v>19.405637705969198</v>
      </c>
      <c r="BI567">
        <v>1.0306283309539399</v>
      </c>
      <c r="BK567">
        <f>AS567-BI567*AV567</f>
        <v>-1.8027643387948822E-2</v>
      </c>
      <c r="BL567">
        <f>BK567*AO567</f>
        <v>-152.44445663500343</v>
      </c>
      <c r="BM567">
        <f t="shared" si="8"/>
        <v>-319.80566113451346</v>
      </c>
      <c r="BN567" s="12">
        <f>YEARFRAC(DATE(YEAR(A567),1,1),A567,3)</f>
        <v>0.34520547945205482</v>
      </c>
    </row>
    <row r="568" spans="1:66" x14ac:dyDescent="0.25">
      <c r="A568" s="1">
        <v>42132</v>
      </c>
      <c r="B568">
        <v>7955</v>
      </c>
      <c r="C568">
        <v>6</v>
      </c>
      <c r="D568" s="2">
        <v>42125</v>
      </c>
      <c r="E568">
        <v>4</v>
      </c>
      <c r="F568">
        <v>3</v>
      </c>
      <c r="G568" s="1">
        <v>42131</v>
      </c>
      <c r="H568" s="1">
        <v>42135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 s="1">
        <v>42142</v>
      </c>
      <c r="AF568" s="1">
        <v>42128</v>
      </c>
      <c r="AG568" s="1">
        <v>42130</v>
      </c>
      <c r="AH568" s="1">
        <v>42125</v>
      </c>
      <c r="AI568" s="1">
        <v>42125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8456.15</v>
      </c>
      <c r="AP568">
        <v>20</v>
      </c>
      <c r="AQ568">
        <v>31</v>
      </c>
      <c r="AR568">
        <v>169123</v>
      </c>
      <c r="AS568">
        <v>0.94073544106951701</v>
      </c>
      <c r="AT568">
        <v>0.64516129032257996</v>
      </c>
      <c r="AU568">
        <v>14</v>
      </c>
      <c r="AV568">
        <v>0.78915504263056802</v>
      </c>
      <c r="AW568">
        <v>0.15158039843894799</v>
      </c>
      <c r="AX568">
        <v>10080.401911242699</v>
      </c>
      <c r="AY568">
        <v>8</v>
      </c>
      <c r="AZ568">
        <v>5</v>
      </c>
      <c r="BA568">
        <v>2015</v>
      </c>
      <c r="BB568">
        <v>6.7214475384291799</v>
      </c>
      <c r="BC568">
        <v>7.0169048562288898</v>
      </c>
      <c r="BD568">
        <v>0.29545731779971302</v>
      </c>
      <c r="BE568">
        <v>59336</v>
      </c>
      <c r="BF568">
        <v>176557.20634804401</v>
      </c>
      <c r="BG568">
        <v>-4.2106501919779597E-2</v>
      </c>
      <c r="BH568">
        <v>19.405637705969198</v>
      </c>
      <c r="BI568">
        <v>1.0306283309539399</v>
      </c>
      <c r="BK568">
        <f>AS568-BI568*AV568</f>
        <v>0.12740989661928936</v>
      </c>
      <c r="BL568">
        <f>BK568*AO568</f>
        <v>1077.3971972972038</v>
      </c>
      <c r="BM568">
        <f t="shared" si="8"/>
        <v>757.59153616269032</v>
      </c>
      <c r="BN568" s="12">
        <f>YEARFRAC(DATE(YEAR(A568),1,1),A568,3)</f>
        <v>0.34794520547945207</v>
      </c>
    </row>
    <row r="569" spans="1:66" x14ac:dyDescent="0.25">
      <c r="A569" s="1">
        <v>42135</v>
      </c>
      <c r="B569">
        <v>13718</v>
      </c>
      <c r="C569">
        <v>7</v>
      </c>
      <c r="D569" s="2">
        <v>42125</v>
      </c>
      <c r="E569">
        <v>0</v>
      </c>
      <c r="F569">
        <v>4</v>
      </c>
      <c r="G569" s="1">
        <v>42132</v>
      </c>
      <c r="H569" s="1">
        <v>42136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s="1">
        <v>42142</v>
      </c>
      <c r="AF569" s="1">
        <v>42128</v>
      </c>
      <c r="AG569" s="1">
        <v>42130</v>
      </c>
      <c r="AH569" s="1">
        <v>42125</v>
      </c>
      <c r="AI569" s="1">
        <v>42125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8456.15</v>
      </c>
      <c r="AP569">
        <v>20</v>
      </c>
      <c r="AQ569">
        <v>31</v>
      </c>
      <c r="AR569">
        <v>169123</v>
      </c>
      <c r="AS569">
        <v>1.62225126091661</v>
      </c>
      <c r="AT569">
        <v>0.64516129032257996</v>
      </c>
      <c r="AU569">
        <v>13</v>
      </c>
      <c r="AV569">
        <v>1.61693845017241</v>
      </c>
      <c r="AW569">
        <v>5.3128107441929402E-3</v>
      </c>
      <c r="AX569">
        <v>8483.9345607355699</v>
      </c>
      <c r="AY569">
        <v>11</v>
      </c>
      <c r="AZ569">
        <v>5</v>
      </c>
      <c r="BA569">
        <v>2015</v>
      </c>
      <c r="BB569">
        <v>8.3383859886015994</v>
      </c>
      <c r="BC569">
        <v>8.6391561171455091</v>
      </c>
      <c r="BD569">
        <v>0.300770128543906</v>
      </c>
      <c r="BE569">
        <v>73054</v>
      </c>
      <c r="BF569">
        <v>175223.35881275599</v>
      </c>
      <c r="BG569">
        <v>-3.48147578843944E-2</v>
      </c>
      <c r="BH569">
        <v>19.405637705969198</v>
      </c>
      <c r="BI569">
        <v>1.0306283309539399</v>
      </c>
      <c r="BK569">
        <f>AS569-BI569*AV569</f>
        <v>-4.421131523983135E-2</v>
      </c>
      <c r="BL569">
        <f>BK569*AO569</f>
        <v>-373.85751336529984</v>
      </c>
      <c r="BM569">
        <f t="shared" si="8"/>
        <v>383.73402279739048</v>
      </c>
      <c r="BN569" s="12">
        <f>YEARFRAC(DATE(YEAR(A569),1,1),A569,3)</f>
        <v>0.35616438356164382</v>
      </c>
    </row>
    <row r="570" spans="1:66" x14ac:dyDescent="0.25">
      <c r="A570" s="1">
        <v>42136</v>
      </c>
      <c r="B570">
        <v>1857</v>
      </c>
      <c r="C570">
        <v>8</v>
      </c>
      <c r="D570" s="2">
        <v>42125</v>
      </c>
      <c r="E570">
        <v>1</v>
      </c>
      <c r="F570">
        <v>0</v>
      </c>
      <c r="G570" s="1">
        <v>42135</v>
      </c>
      <c r="H570" s="1">
        <v>42137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 s="1">
        <v>42142</v>
      </c>
      <c r="AF570" s="1">
        <v>42128</v>
      </c>
      <c r="AG570" s="1">
        <v>42130</v>
      </c>
      <c r="AH570" s="1">
        <v>42125</v>
      </c>
      <c r="AI570" s="1">
        <v>42125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8456.15</v>
      </c>
      <c r="AP570">
        <v>20</v>
      </c>
      <c r="AQ570">
        <v>31</v>
      </c>
      <c r="AR570">
        <v>169123</v>
      </c>
      <c r="AS570">
        <v>0.21960348385494499</v>
      </c>
      <c r="AT570">
        <v>0.64516129032257996</v>
      </c>
      <c r="AU570">
        <v>12</v>
      </c>
      <c r="AV570">
        <v>0.22654787625673101</v>
      </c>
      <c r="AW570">
        <v>-6.9443924017860304E-3</v>
      </c>
      <c r="AX570">
        <v>8196.9428744305806</v>
      </c>
      <c r="AY570">
        <v>12</v>
      </c>
      <c r="AZ570">
        <v>5</v>
      </c>
      <c r="BA570">
        <v>2015</v>
      </c>
      <c r="BB570">
        <v>8.5649338648583306</v>
      </c>
      <c r="BC570">
        <v>8.8587596010004503</v>
      </c>
      <c r="BD570">
        <v>0.29382573614211899</v>
      </c>
      <c r="BE570">
        <v>74911</v>
      </c>
      <c r="BF570">
        <v>174924.87667034401</v>
      </c>
      <c r="BG570">
        <v>-3.3167819127740597E-2</v>
      </c>
      <c r="BH570">
        <v>19.405637705969198</v>
      </c>
      <c r="BI570">
        <v>1.0306283309539399</v>
      </c>
      <c r="BK570">
        <f>AS570-BI570*AV570</f>
        <v>-1.3883175732689407E-2</v>
      </c>
      <c r="BL570">
        <f>BK570*AO570</f>
        <v>-117.39821647198153</v>
      </c>
      <c r="BM570">
        <f t="shared" si="8"/>
        <v>266.33580632540895</v>
      </c>
      <c r="BN570" s="12">
        <f>YEARFRAC(DATE(YEAR(A570),1,1),A570,3)</f>
        <v>0.35890410958904112</v>
      </c>
    </row>
    <row r="571" spans="1:66" x14ac:dyDescent="0.25">
      <c r="A571" s="1">
        <v>42137</v>
      </c>
      <c r="B571">
        <v>6892</v>
      </c>
      <c r="C571">
        <v>9</v>
      </c>
      <c r="D571" s="2">
        <v>42125</v>
      </c>
      <c r="E571">
        <v>2</v>
      </c>
      <c r="F571">
        <v>1</v>
      </c>
      <c r="G571" s="1">
        <v>42136</v>
      </c>
      <c r="H571" s="1">
        <v>42138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 s="1">
        <v>42142</v>
      </c>
      <c r="AF571" s="1">
        <v>42128</v>
      </c>
      <c r="AG571" s="1">
        <v>42130</v>
      </c>
      <c r="AH571" s="1">
        <v>42125</v>
      </c>
      <c r="AI571" s="1">
        <v>42125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8456.15</v>
      </c>
      <c r="AP571">
        <v>20</v>
      </c>
      <c r="AQ571">
        <v>31</v>
      </c>
      <c r="AR571">
        <v>169123</v>
      </c>
      <c r="AS571">
        <v>0.81502811563181798</v>
      </c>
      <c r="AT571">
        <v>0.64516129032257996</v>
      </c>
      <c r="AU571">
        <v>11</v>
      </c>
      <c r="AV571">
        <v>0.87578868199497595</v>
      </c>
      <c r="AW571">
        <v>-6.07605663631582E-2</v>
      </c>
      <c r="AX571">
        <v>7869.4782676348004</v>
      </c>
      <c r="AY571">
        <v>13</v>
      </c>
      <c r="AZ571">
        <v>5</v>
      </c>
      <c r="BA571">
        <v>2015</v>
      </c>
      <c r="BB571">
        <v>9.4407225468533102</v>
      </c>
      <c r="BC571">
        <v>9.6737877166322708</v>
      </c>
      <c r="BD571">
        <v>0.23306516977896199</v>
      </c>
      <c r="BE571">
        <v>81803</v>
      </c>
      <c r="BF571">
        <v>173298.176265683</v>
      </c>
      <c r="BG571">
        <v>-2.40924420305655E-2</v>
      </c>
      <c r="BH571">
        <v>19.405637705969198</v>
      </c>
      <c r="BI571">
        <v>1.0306283309539399</v>
      </c>
      <c r="BK571">
        <f>AS571-BI571*AV571</f>
        <v>-8.758451196101491E-2</v>
      </c>
      <c r="BL571">
        <f>BK571*AO571</f>
        <v>-740.62777081913623</v>
      </c>
      <c r="BM571">
        <f t="shared" si="8"/>
        <v>-474.29196449372728</v>
      </c>
      <c r="BN571" s="12">
        <f>YEARFRAC(DATE(YEAR(A571),1,1),A571,3)</f>
        <v>0.36164383561643837</v>
      </c>
    </row>
    <row r="572" spans="1:66" x14ac:dyDescent="0.25">
      <c r="A572" s="1">
        <v>42138</v>
      </c>
      <c r="B572">
        <v>2143</v>
      </c>
      <c r="C572">
        <v>10</v>
      </c>
      <c r="D572" s="2">
        <v>42125</v>
      </c>
      <c r="E572">
        <v>3</v>
      </c>
      <c r="F572">
        <v>2</v>
      </c>
      <c r="G572" s="1">
        <v>42137</v>
      </c>
      <c r="H572" s="1">
        <v>42139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s="1">
        <v>42142</v>
      </c>
      <c r="AF572" s="1">
        <v>42128</v>
      </c>
      <c r="AG572" s="1">
        <v>42130</v>
      </c>
      <c r="AH572" s="1">
        <v>42125</v>
      </c>
      <c r="AI572" s="1">
        <v>42125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8456.15</v>
      </c>
      <c r="AP572">
        <v>20</v>
      </c>
      <c r="AQ572">
        <v>31</v>
      </c>
      <c r="AR572">
        <v>169123</v>
      </c>
      <c r="AS572">
        <v>0.25342502202538902</v>
      </c>
      <c r="AT572">
        <v>0.64516129032257996</v>
      </c>
      <c r="AU572">
        <v>10</v>
      </c>
      <c r="AV572">
        <v>0.27210605278577199</v>
      </c>
      <c r="AW572">
        <v>-1.8681030760382199E-2</v>
      </c>
      <c r="AX572">
        <v>7875.6057723095701</v>
      </c>
      <c r="AY572">
        <v>14</v>
      </c>
      <c r="AZ572">
        <v>5</v>
      </c>
      <c r="BA572">
        <v>2015</v>
      </c>
      <c r="BB572">
        <v>9.7128285996390797</v>
      </c>
      <c r="BC572">
        <v>9.9272127386576603</v>
      </c>
      <c r="BD572">
        <v>0.21438413901858</v>
      </c>
      <c r="BE572">
        <v>83946</v>
      </c>
      <c r="BF572">
        <v>172855.92788720501</v>
      </c>
      <c r="BG572">
        <v>-2.15956023772658E-2</v>
      </c>
      <c r="BH572">
        <v>19.405637705969198</v>
      </c>
      <c r="BI572">
        <v>1.0306283309539399</v>
      </c>
      <c r="BK572">
        <f>AS572-BI572*AV572</f>
        <v>-2.7015184999675812E-2</v>
      </c>
      <c r="BL572">
        <f>BK572*AO572</f>
        <v>-228.44445663500861</v>
      </c>
      <c r="BM572">
        <f t="shared" si="8"/>
        <v>-702.73642112873586</v>
      </c>
      <c r="BN572" s="12">
        <f>YEARFRAC(DATE(YEAR(A572),1,1),A572,3)</f>
        <v>0.36438356164383562</v>
      </c>
    </row>
    <row r="573" spans="1:66" x14ac:dyDescent="0.25">
      <c r="A573" s="1">
        <v>42139</v>
      </c>
      <c r="B573">
        <v>8698</v>
      </c>
      <c r="C573">
        <v>11</v>
      </c>
      <c r="D573" s="2">
        <v>42125</v>
      </c>
      <c r="E573">
        <v>4</v>
      </c>
      <c r="F573">
        <v>3</v>
      </c>
      <c r="G573" s="1">
        <v>42138</v>
      </c>
      <c r="H573" s="1">
        <v>42142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s="1">
        <v>42142</v>
      </c>
      <c r="AF573" s="1">
        <v>42128</v>
      </c>
      <c r="AG573" s="1">
        <v>42130</v>
      </c>
      <c r="AH573" s="1">
        <v>42125</v>
      </c>
      <c r="AI573" s="1">
        <v>42125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8456.15</v>
      </c>
      <c r="AP573">
        <v>20</v>
      </c>
      <c r="AQ573">
        <v>31</v>
      </c>
      <c r="AR573">
        <v>169123</v>
      </c>
      <c r="AS573">
        <v>1.0286004860367799</v>
      </c>
      <c r="AT573">
        <v>0.64516129032257996</v>
      </c>
      <c r="AU573">
        <v>9</v>
      </c>
      <c r="AV573">
        <v>1.12372626393346</v>
      </c>
      <c r="AW573">
        <v>-9.5125777896673397E-2</v>
      </c>
      <c r="AX573">
        <v>7740.3192211186097</v>
      </c>
      <c r="AY573">
        <v>15</v>
      </c>
      <c r="AZ573">
        <v>5</v>
      </c>
      <c r="BA573">
        <v>2015</v>
      </c>
      <c r="BB573">
        <v>10.8365548635725</v>
      </c>
      <c r="BC573">
        <v>10.955813224694401</v>
      </c>
      <c r="BD573">
        <v>0.11925836112190701</v>
      </c>
      <c r="BE573">
        <v>92644</v>
      </c>
      <c r="BF573">
        <v>170984.230996561</v>
      </c>
      <c r="BG573">
        <v>-1.08853956046913E-2</v>
      </c>
      <c r="BH573">
        <v>19.405637705969198</v>
      </c>
      <c r="BI573">
        <v>1.0306283309539399</v>
      </c>
      <c r="BK573">
        <f>AS573-BI573*AV573</f>
        <v>-0.1295436378100685</v>
      </c>
      <c r="BL573">
        <f>BK573*AO573</f>
        <v>-1095.4404328676108</v>
      </c>
      <c r="BM573">
        <f t="shared" si="8"/>
        <v>-1798.1768539963466</v>
      </c>
      <c r="BN573" s="12">
        <f>YEARFRAC(DATE(YEAR(A573),1,1),A573,3)</f>
        <v>0.36712328767123287</v>
      </c>
    </row>
    <row r="574" spans="1:66" x14ac:dyDescent="0.25">
      <c r="A574" s="1">
        <v>42142</v>
      </c>
      <c r="B574">
        <v>22157</v>
      </c>
      <c r="C574">
        <v>12</v>
      </c>
      <c r="D574" s="2">
        <v>42125</v>
      </c>
      <c r="E574">
        <v>0</v>
      </c>
      <c r="F574">
        <v>4</v>
      </c>
      <c r="G574" s="1">
        <v>42139</v>
      </c>
      <c r="H574" s="1">
        <v>42143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 s="1">
        <v>42142</v>
      </c>
      <c r="AF574" s="1">
        <v>42128</v>
      </c>
      <c r="AG574" s="1">
        <v>42130</v>
      </c>
      <c r="AH574" s="1">
        <v>42125</v>
      </c>
      <c r="AI574" s="1">
        <v>42125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8456.15</v>
      </c>
      <c r="AP574">
        <v>20</v>
      </c>
      <c r="AQ574">
        <v>31</v>
      </c>
      <c r="AR574">
        <v>169123</v>
      </c>
      <c r="AS574">
        <v>2.6202231511976399</v>
      </c>
      <c r="AT574">
        <v>0.64516129032257996</v>
      </c>
      <c r="AU574">
        <v>8</v>
      </c>
      <c r="AV574">
        <v>2.64052704010561</v>
      </c>
      <c r="AW574">
        <v>-2.0303888907961701E-2</v>
      </c>
      <c r="AX574">
        <v>8391.1278557154201</v>
      </c>
      <c r="AY574">
        <v>18</v>
      </c>
      <c r="AZ574">
        <v>5</v>
      </c>
      <c r="BA574">
        <v>2015</v>
      </c>
      <c r="BB574">
        <v>13.4770819036781</v>
      </c>
      <c r="BC574">
        <v>13.5760363758921</v>
      </c>
      <c r="BD574">
        <v>9.8954472213945197E-2</v>
      </c>
      <c r="BE574">
        <v>114801</v>
      </c>
      <c r="BF574">
        <v>170364.77305768701</v>
      </c>
      <c r="BG574">
        <v>-7.2889074155448796E-3</v>
      </c>
      <c r="BH574">
        <v>19.405637705969198</v>
      </c>
      <c r="BI574">
        <v>1.0306283309539399</v>
      </c>
      <c r="BK574">
        <f>AS574-BI574*AV574</f>
        <v>-0.10117882498515218</v>
      </c>
      <c r="BL574">
        <f>BK574*AO574</f>
        <v>-855.58332089819464</v>
      </c>
      <c r="BM574">
        <f t="shared" si="8"/>
        <v>-2653.7601748945413</v>
      </c>
      <c r="BN574" s="12">
        <f>YEARFRAC(DATE(YEAR(A574),1,1),A574,3)</f>
        <v>0.37534246575342467</v>
      </c>
    </row>
    <row r="575" spans="1:66" x14ac:dyDescent="0.25">
      <c r="A575" s="1">
        <v>42143</v>
      </c>
      <c r="B575">
        <v>1802</v>
      </c>
      <c r="C575">
        <v>13</v>
      </c>
      <c r="D575" s="2">
        <v>42125</v>
      </c>
      <c r="E575">
        <v>1</v>
      </c>
      <c r="F575">
        <v>0</v>
      </c>
      <c r="G575" s="1">
        <v>42142</v>
      </c>
      <c r="H575" s="1">
        <v>42144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s="1">
        <v>42142</v>
      </c>
      <c r="AF575" s="1">
        <v>42128</v>
      </c>
      <c r="AG575" s="1">
        <v>42130</v>
      </c>
      <c r="AH575" s="1">
        <v>42125</v>
      </c>
      <c r="AI575" s="1">
        <v>42125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8456.15</v>
      </c>
      <c r="AP575">
        <v>20</v>
      </c>
      <c r="AQ575">
        <v>31</v>
      </c>
      <c r="AR575">
        <v>169123</v>
      </c>
      <c r="AS575">
        <v>0.21309934189909099</v>
      </c>
      <c r="AT575">
        <v>0.64516129032257996</v>
      </c>
      <c r="AU575">
        <v>7</v>
      </c>
      <c r="AV575">
        <v>0.22654787625673101</v>
      </c>
      <c r="AW575">
        <v>-1.34485343576407E-2</v>
      </c>
      <c r="AX575">
        <v>7954.1685835885301</v>
      </c>
      <c r="AY575">
        <v>19</v>
      </c>
      <c r="AZ575">
        <v>5</v>
      </c>
      <c r="BA575">
        <v>2015</v>
      </c>
      <c r="BB575">
        <v>13.703629779934801</v>
      </c>
      <c r="BC575">
        <v>13.789135717791099</v>
      </c>
      <c r="BD575">
        <v>8.5505937856304101E-2</v>
      </c>
      <c r="BE575">
        <v>116603</v>
      </c>
      <c r="BF575">
        <v>170178.26936733499</v>
      </c>
      <c r="BG575">
        <v>-6.2009642668162598E-3</v>
      </c>
      <c r="BH575">
        <v>19.405637705969198</v>
      </c>
      <c r="BI575">
        <v>1.0306283309539399</v>
      </c>
      <c r="BK575">
        <f>AS575-BI575*AV575</f>
        <v>-2.0387317688543405E-2</v>
      </c>
      <c r="BL575">
        <f>BK575*AO575</f>
        <v>-172.3982164719763</v>
      </c>
      <c r="BM575">
        <f t="shared" si="8"/>
        <v>-2826.1583913665177</v>
      </c>
      <c r="BN575" s="12">
        <f>YEARFRAC(DATE(YEAR(A575),1,1),A575,3)</f>
        <v>0.37808219178082192</v>
      </c>
    </row>
    <row r="576" spans="1:66" x14ac:dyDescent="0.25">
      <c r="A576" s="1">
        <v>42144</v>
      </c>
      <c r="B576">
        <v>9587</v>
      </c>
      <c r="C576">
        <v>14</v>
      </c>
      <c r="D576" s="2">
        <v>42125</v>
      </c>
      <c r="E576">
        <v>2</v>
      </c>
      <c r="F576">
        <v>1</v>
      </c>
      <c r="G576" s="1">
        <v>42143</v>
      </c>
      <c r="H576" s="1">
        <v>42145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s="1">
        <v>42142</v>
      </c>
      <c r="AF576" s="1">
        <v>42128</v>
      </c>
      <c r="AG576" s="1">
        <v>42130</v>
      </c>
      <c r="AH576" s="1">
        <v>42125</v>
      </c>
      <c r="AI576" s="1">
        <v>42125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8456.15</v>
      </c>
      <c r="AP576">
        <v>20</v>
      </c>
      <c r="AQ576">
        <v>31</v>
      </c>
      <c r="AR576">
        <v>169123</v>
      </c>
      <c r="AS576">
        <v>1.1337310714686899</v>
      </c>
      <c r="AT576">
        <v>0.64516129032257996</v>
      </c>
      <c r="AU576">
        <v>6</v>
      </c>
      <c r="AV576">
        <v>0.87578868199497595</v>
      </c>
      <c r="AW576">
        <v>0.257942389473717</v>
      </c>
      <c r="AX576">
        <v>10946.7046070538</v>
      </c>
      <c r="AY576">
        <v>20</v>
      </c>
      <c r="AZ576">
        <v>5</v>
      </c>
      <c r="BA576">
        <v>2015</v>
      </c>
      <c r="BB576">
        <v>14.5794184619298</v>
      </c>
      <c r="BC576">
        <v>14.9228667892598</v>
      </c>
      <c r="BD576">
        <v>0.34344832733002101</v>
      </c>
      <c r="BE576">
        <v>126190</v>
      </c>
      <c r="BF576">
        <v>173107.041723934</v>
      </c>
      <c r="BG576">
        <v>-2.30149027114014E-2</v>
      </c>
      <c r="BH576">
        <v>19.405637705969198</v>
      </c>
      <c r="BI576">
        <v>1.0306283309539399</v>
      </c>
      <c r="BK576">
        <f>AS576-BI576*AV576</f>
        <v>0.231118443875857</v>
      </c>
      <c r="BL576">
        <f>BK576*AO576</f>
        <v>1954.3722291808281</v>
      </c>
      <c r="BM576">
        <f t="shared" si="8"/>
        <v>-871.78616218568959</v>
      </c>
      <c r="BN576" s="12">
        <f>YEARFRAC(DATE(YEAR(A576),1,1),A576,3)</f>
        <v>0.38082191780821917</v>
      </c>
    </row>
    <row r="577" spans="1:66" x14ac:dyDescent="0.25">
      <c r="A577" s="1">
        <v>42145</v>
      </c>
      <c r="B577">
        <v>2858</v>
      </c>
      <c r="C577">
        <v>15</v>
      </c>
      <c r="D577" s="2">
        <v>42125</v>
      </c>
      <c r="E577">
        <v>3</v>
      </c>
      <c r="F577">
        <v>2</v>
      </c>
      <c r="G577" s="1">
        <v>42144</v>
      </c>
      <c r="H577" s="1">
        <v>42146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s="1">
        <v>42142</v>
      </c>
      <c r="AF577" s="1">
        <v>42128</v>
      </c>
      <c r="AG577" s="1">
        <v>42130</v>
      </c>
      <c r="AH577" s="1">
        <v>42125</v>
      </c>
      <c r="AI577" s="1">
        <v>42125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8456.15</v>
      </c>
      <c r="AP577">
        <v>20</v>
      </c>
      <c r="AQ577">
        <v>31</v>
      </c>
      <c r="AR577">
        <v>169123</v>
      </c>
      <c r="AS577">
        <v>0.33797886745149902</v>
      </c>
      <c r="AT577">
        <v>0.64516129032257996</v>
      </c>
      <c r="AU577">
        <v>5</v>
      </c>
      <c r="AV577">
        <v>0.27210605278577099</v>
      </c>
      <c r="AW577">
        <v>6.5872814665727905E-2</v>
      </c>
      <c r="AX577">
        <v>10503.2577215402</v>
      </c>
      <c r="AY577">
        <v>21</v>
      </c>
      <c r="AZ577">
        <v>5</v>
      </c>
      <c r="BA577">
        <v>2015</v>
      </c>
      <c r="BB577">
        <v>14.851524514715599</v>
      </c>
      <c r="BC577">
        <v>15.2608456567113</v>
      </c>
      <c r="BD577">
        <v>0.40932114199574998</v>
      </c>
      <c r="BE577">
        <v>129048</v>
      </c>
      <c r="BF577">
        <v>173784.17935765799</v>
      </c>
      <c r="BG577">
        <v>-2.6821655313428599E-2</v>
      </c>
      <c r="BH577">
        <v>19.405637705969198</v>
      </c>
      <c r="BI577">
        <v>1.0306283309539399</v>
      </c>
      <c r="BK577">
        <f>AS577-BI577*AV577</f>
        <v>5.7538660426435184E-2</v>
      </c>
      <c r="BL577">
        <f>BK577*AO577</f>
        <v>486.55554336499983</v>
      </c>
      <c r="BM577">
        <f t="shared" si="8"/>
        <v>-385.23061882068976</v>
      </c>
      <c r="BN577" s="12">
        <f>YEARFRAC(DATE(YEAR(A577),1,1),A577,3)</f>
        <v>0.38356164383561642</v>
      </c>
    </row>
    <row r="578" spans="1:66" x14ac:dyDescent="0.25">
      <c r="A578" s="1">
        <v>42146</v>
      </c>
      <c r="B578">
        <v>7290</v>
      </c>
      <c r="C578">
        <v>16</v>
      </c>
      <c r="D578" s="2">
        <v>42125</v>
      </c>
      <c r="E578">
        <v>4</v>
      </c>
      <c r="F578">
        <v>3</v>
      </c>
      <c r="G578" s="1">
        <v>42145</v>
      </c>
      <c r="H578" s="1">
        <v>42150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s="1">
        <v>42142</v>
      </c>
      <c r="AF578" s="1">
        <v>42128</v>
      </c>
      <c r="AG578" s="1">
        <v>42130</v>
      </c>
      <c r="AH578" s="1">
        <v>42125</v>
      </c>
      <c r="AI578" s="1">
        <v>42125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8456.15</v>
      </c>
      <c r="AP578">
        <v>20</v>
      </c>
      <c r="AQ578">
        <v>31</v>
      </c>
      <c r="AR578">
        <v>169123</v>
      </c>
      <c r="AS578">
        <v>0.86209445196691104</v>
      </c>
      <c r="AT578">
        <v>0.64516129032257996</v>
      </c>
      <c r="AU578">
        <v>4</v>
      </c>
      <c r="AV578">
        <v>0.78915504263056802</v>
      </c>
      <c r="AW578">
        <v>7.2939409336342798E-2</v>
      </c>
      <c r="AX578">
        <v>9237.7284642312097</v>
      </c>
      <c r="AY578">
        <v>22</v>
      </c>
      <c r="AZ578">
        <v>5</v>
      </c>
      <c r="BA578">
        <v>2015</v>
      </c>
      <c r="BB578">
        <v>15.6406795573462</v>
      </c>
      <c r="BC578">
        <v>16.1229401086783</v>
      </c>
      <c r="BD578">
        <v>0.482260551332093</v>
      </c>
      <c r="BE578">
        <v>136338</v>
      </c>
      <c r="BF578">
        <v>174337.69357670101</v>
      </c>
      <c r="BG578">
        <v>-2.9911452134744901E-2</v>
      </c>
      <c r="BH578">
        <v>19.405637705969198</v>
      </c>
      <c r="BI578">
        <v>1.0306283309539399</v>
      </c>
      <c r="BK578">
        <f>AS578-BI578*AV578</f>
        <v>4.8768907516683391E-2</v>
      </c>
      <c r="BL578">
        <f>BK578*AO578</f>
        <v>412.39719729720224</v>
      </c>
      <c r="BM578">
        <f t="shared" si="8"/>
        <v>27.166578476512484</v>
      </c>
      <c r="BN578" s="12">
        <f>YEARFRAC(DATE(YEAR(A578),1,1),A578,3)</f>
        <v>0.38630136986301372</v>
      </c>
    </row>
    <row r="579" spans="1:66" x14ac:dyDescent="0.25">
      <c r="A579" s="1">
        <v>42150</v>
      </c>
      <c r="B579">
        <v>15338</v>
      </c>
      <c r="C579">
        <v>17</v>
      </c>
      <c r="D579" s="2">
        <v>42125</v>
      </c>
      <c r="E579">
        <v>1</v>
      </c>
      <c r="F579">
        <v>4</v>
      </c>
      <c r="G579" s="1">
        <v>42146</v>
      </c>
      <c r="H579" s="1">
        <v>42151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s="1">
        <v>42142</v>
      </c>
      <c r="AF579" s="1">
        <v>42128</v>
      </c>
      <c r="AG579" s="1">
        <v>42130</v>
      </c>
      <c r="AH579" s="1">
        <v>42125</v>
      </c>
      <c r="AI579" s="1">
        <v>42125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8456.15</v>
      </c>
      <c r="AP579">
        <v>20</v>
      </c>
      <c r="AQ579">
        <v>31</v>
      </c>
      <c r="AR579">
        <v>169123</v>
      </c>
      <c r="AS579">
        <v>1.8138278057981401</v>
      </c>
      <c r="AT579">
        <v>0.64516129032257996</v>
      </c>
      <c r="AU579">
        <v>3</v>
      </c>
      <c r="AV579">
        <v>1.61693845017241</v>
      </c>
      <c r="AW579">
        <v>0.19688935562572801</v>
      </c>
      <c r="AX579">
        <v>9485.8279845868401</v>
      </c>
      <c r="AY579">
        <v>26</v>
      </c>
      <c r="AZ579">
        <v>5</v>
      </c>
      <c r="BA579">
        <v>2015</v>
      </c>
      <c r="BB579">
        <v>17.257618007518602</v>
      </c>
      <c r="BC579">
        <v>17.936767914476398</v>
      </c>
      <c r="BD579">
        <v>0.67914990695782096</v>
      </c>
      <c r="BE579">
        <v>151676</v>
      </c>
      <c r="BF579">
        <v>175778.60389993401</v>
      </c>
      <c r="BG579">
        <v>-3.7863561049350798E-2</v>
      </c>
      <c r="BH579">
        <v>19.405637705969198</v>
      </c>
      <c r="BI579">
        <v>1.0306283309539399</v>
      </c>
      <c r="BK579">
        <f>AS579-BI579*AV579</f>
        <v>0.14736522964169874</v>
      </c>
      <c r="BL579">
        <f>BK579*AO579</f>
        <v>1246.1424866346508</v>
      </c>
      <c r="BM579">
        <f t="shared" si="8"/>
        <v>1273.3090651111634</v>
      </c>
      <c r="BN579" s="12">
        <f>YEARFRAC(DATE(YEAR(A579),1,1),A579,3)</f>
        <v>0.39726027397260272</v>
      </c>
    </row>
    <row r="580" spans="1:66" x14ac:dyDescent="0.25">
      <c r="A580" s="1">
        <v>42151</v>
      </c>
      <c r="B580">
        <v>3312</v>
      </c>
      <c r="C580">
        <v>18</v>
      </c>
      <c r="D580" s="2">
        <v>42125</v>
      </c>
      <c r="E580">
        <v>2</v>
      </c>
      <c r="F580">
        <v>1</v>
      </c>
      <c r="G580" s="1">
        <v>42150</v>
      </c>
      <c r="H580" s="1">
        <v>42152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 s="1">
        <v>42142</v>
      </c>
      <c r="AF580" s="1">
        <v>42128</v>
      </c>
      <c r="AG580" s="1">
        <v>42130</v>
      </c>
      <c r="AH580" s="1">
        <v>42125</v>
      </c>
      <c r="AI580" s="1">
        <v>42125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8456.15</v>
      </c>
      <c r="AP580">
        <v>20</v>
      </c>
      <c r="AQ580">
        <v>31</v>
      </c>
      <c r="AR580">
        <v>169123</v>
      </c>
      <c r="AS580">
        <v>0.391667602868917</v>
      </c>
      <c r="AT580">
        <v>0.64516129032257996</v>
      </c>
      <c r="AU580">
        <v>2</v>
      </c>
      <c r="AV580">
        <v>0.353371531792529</v>
      </c>
      <c r="AW580">
        <v>3.8296071076388001E-2</v>
      </c>
      <c r="AX580">
        <v>9372.5716477481492</v>
      </c>
      <c r="AY580">
        <v>27</v>
      </c>
      <c r="AZ580">
        <v>5</v>
      </c>
      <c r="BA580">
        <v>2015</v>
      </c>
      <c r="BB580">
        <v>17.610989539311099</v>
      </c>
      <c r="BC580">
        <v>18.328435517345302</v>
      </c>
      <c r="BD580">
        <v>0.71744597803420895</v>
      </c>
      <c r="BE580">
        <v>154988</v>
      </c>
      <c r="BF580">
        <v>176012.82387231701</v>
      </c>
      <c r="BG580">
        <v>-3.9143874410625203E-2</v>
      </c>
      <c r="BH580">
        <v>19.405637705969198</v>
      </c>
      <c r="BI580">
        <v>1.0306283309539399</v>
      </c>
      <c r="BK580">
        <f>AS580-BI580*AV580</f>
        <v>2.747289085094573E-2</v>
      </c>
      <c r="BL580">
        <f>BK580*AO580</f>
        <v>232.31488596922472</v>
      </c>
      <c r="BM580">
        <f t="shared" ref="BM580:BM643" si="9">BM579+BL580</f>
        <v>1505.623951080388</v>
      </c>
      <c r="BN580" s="12">
        <f>YEARFRAC(DATE(YEAR(A580),1,1),A580,3)</f>
        <v>0.4</v>
      </c>
    </row>
    <row r="581" spans="1:66" x14ac:dyDescent="0.25">
      <c r="A581" s="1">
        <v>42152</v>
      </c>
      <c r="B581">
        <v>6794</v>
      </c>
      <c r="C581">
        <v>19</v>
      </c>
      <c r="D581" s="2">
        <v>42125</v>
      </c>
      <c r="E581">
        <v>3</v>
      </c>
      <c r="F581">
        <v>2</v>
      </c>
      <c r="G581" s="1">
        <v>42151</v>
      </c>
      <c r="H581" s="1">
        <v>42153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 s="1">
        <v>42142</v>
      </c>
      <c r="AF581" s="1">
        <v>42128</v>
      </c>
      <c r="AG581" s="1">
        <v>42130</v>
      </c>
      <c r="AH581" s="1">
        <v>42125</v>
      </c>
      <c r="AI581" s="1">
        <v>42125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8456.15</v>
      </c>
      <c r="AP581">
        <v>20</v>
      </c>
      <c r="AQ581">
        <v>31</v>
      </c>
      <c r="AR581">
        <v>169123</v>
      </c>
      <c r="AS581">
        <v>0.80343891723774996</v>
      </c>
      <c r="AT581">
        <v>0.64516129032257996</v>
      </c>
      <c r="AU581">
        <v>1</v>
      </c>
      <c r="AV581">
        <v>0.79452320298821799</v>
      </c>
      <c r="AW581">
        <v>8.9157142495313608E-3</v>
      </c>
      <c r="AX581">
        <v>8551.0403905733892</v>
      </c>
      <c r="AY581">
        <v>28</v>
      </c>
      <c r="AZ581">
        <v>5</v>
      </c>
      <c r="BA581">
        <v>2015</v>
      </c>
      <c r="BB581">
        <v>18.405512742299301</v>
      </c>
      <c r="BC581">
        <v>19.1318744345831</v>
      </c>
      <c r="BD581">
        <v>0.72636169228374203</v>
      </c>
      <c r="BE581">
        <v>161782</v>
      </c>
      <c r="BF581">
        <v>175797.3301425</v>
      </c>
      <c r="BG581">
        <v>-3.7966049524700798E-2</v>
      </c>
      <c r="BH581">
        <v>19.405637705969198</v>
      </c>
      <c r="BI581">
        <v>1.0306283309539399</v>
      </c>
      <c r="BK581">
        <f>AS581-BI581*AV581</f>
        <v>-1.5419205362175559E-2</v>
      </c>
      <c r="BL581">
        <f>BK581*AO581</f>
        <v>-130.38711342336086</v>
      </c>
      <c r="BM581">
        <f t="shared" si="9"/>
        <v>1375.2368376570271</v>
      </c>
      <c r="BN581" s="12">
        <f>YEARFRAC(DATE(YEAR(A581),1,1),A581,3)</f>
        <v>0.40273972602739727</v>
      </c>
    </row>
    <row r="582" spans="1:66" x14ac:dyDescent="0.25">
      <c r="A582" s="1">
        <v>42153</v>
      </c>
      <c r="B582">
        <v>7341</v>
      </c>
      <c r="C582">
        <v>20</v>
      </c>
      <c r="D582" s="2">
        <v>42125</v>
      </c>
      <c r="E582">
        <v>4</v>
      </c>
      <c r="F582">
        <v>3</v>
      </c>
      <c r="G582" s="1">
        <v>42152</v>
      </c>
      <c r="H582" s="1">
        <v>42156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s="1">
        <v>42142</v>
      </c>
      <c r="AF582" s="1">
        <v>42128</v>
      </c>
      <c r="AG582" s="1">
        <v>42130</v>
      </c>
      <c r="AH582" s="1">
        <v>42125</v>
      </c>
      <c r="AI582" s="1">
        <v>42125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8456.15</v>
      </c>
      <c r="AP582">
        <v>20</v>
      </c>
      <c r="AQ582">
        <v>31</v>
      </c>
      <c r="AR582">
        <v>169123</v>
      </c>
      <c r="AS582">
        <v>0.86812556541688601</v>
      </c>
      <c r="AT582">
        <v>0.64516129032257996</v>
      </c>
      <c r="AU582">
        <v>0</v>
      </c>
      <c r="AV582">
        <v>1.0001249636699201</v>
      </c>
      <c r="AW582">
        <v>-0.131999398253038</v>
      </c>
      <c r="AX582">
        <v>7340.0827563212197</v>
      </c>
      <c r="AY582">
        <v>29</v>
      </c>
      <c r="AZ582">
        <v>5</v>
      </c>
      <c r="BA582">
        <v>2015</v>
      </c>
      <c r="BB582">
        <v>19.405637705969198</v>
      </c>
      <c r="BC582">
        <v>20</v>
      </c>
      <c r="BD582">
        <v>0.59436229403070195</v>
      </c>
      <c r="BE582">
        <v>169123</v>
      </c>
      <c r="BF582">
        <v>174302.95521592299</v>
      </c>
      <c r="BG582">
        <v>-2.9718114701535198E-2</v>
      </c>
      <c r="BH582">
        <v>19.405637705969198</v>
      </c>
      <c r="BI582">
        <v>1.0306283309539399</v>
      </c>
      <c r="BK582">
        <f>AS582-BI582*AV582</f>
        <v>-0.16263155663561357</v>
      </c>
      <c r="BL582">
        <f>BK582*AO582</f>
        <v>-1375.2368376442437</v>
      </c>
      <c r="BM582">
        <f t="shared" si="9"/>
        <v>1.2783402780769393E-8</v>
      </c>
      <c r="BN582" s="12">
        <f>YEARFRAC(DATE(YEAR(A582),1,1),A582,3)</f>
        <v>0.40547945205479452</v>
      </c>
    </row>
    <row r="583" spans="1:66" x14ac:dyDescent="0.25">
      <c r="A583" s="1">
        <v>42156</v>
      </c>
      <c r="B583">
        <v>25910</v>
      </c>
      <c r="C583">
        <v>1</v>
      </c>
      <c r="D583" s="2">
        <v>42156</v>
      </c>
      <c r="E583">
        <v>0</v>
      </c>
      <c r="F583">
        <v>4</v>
      </c>
      <c r="G583" s="1">
        <v>42153</v>
      </c>
      <c r="H583" s="1">
        <v>42157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s="1">
        <v>42170</v>
      </c>
      <c r="AF583" s="1">
        <v>42156</v>
      </c>
      <c r="AG583" s="1">
        <v>42158</v>
      </c>
      <c r="AH583" s="1">
        <v>42160</v>
      </c>
      <c r="AI583" s="1">
        <v>42158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8183.6363636363603</v>
      </c>
      <c r="AP583">
        <v>22</v>
      </c>
      <c r="AQ583">
        <v>30</v>
      </c>
      <c r="AR583">
        <v>180040</v>
      </c>
      <c r="AS583">
        <v>3.1660742057320501</v>
      </c>
      <c r="AT583">
        <v>0.73333333333333295</v>
      </c>
      <c r="AU583">
        <v>21</v>
      </c>
      <c r="AV583">
        <v>3.35473881520991</v>
      </c>
      <c r="AW583">
        <v>-0.18866460947785299</v>
      </c>
      <c r="AX583">
        <v>7723.4030507912303</v>
      </c>
      <c r="AY583">
        <v>1</v>
      </c>
      <c r="AZ583">
        <v>6</v>
      </c>
      <c r="BA583">
        <v>2015</v>
      </c>
      <c r="BB583">
        <v>3.35473881520991</v>
      </c>
      <c r="BC583">
        <v>3.1660742057320501</v>
      </c>
      <c r="BD583">
        <v>-0.18866460947785299</v>
      </c>
      <c r="BE583">
        <v>25910</v>
      </c>
      <c r="BF583">
        <v>169914.867117407</v>
      </c>
      <c r="BG583">
        <v>5.9589446493794399E-2</v>
      </c>
      <c r="BH583">
        <v>22.5028198066897</v>
      </c>
      <c r="BI583">
        <v>0.97765525338561099</v>
      </c>
      <c r="BK583">
        <f>AS583-BI583*AV583</f>
        <v>-0.11370382069453866</v>
      </c>
      <c r="BL583">
        <f>BK583*AO583</f>
        <v>-930.51072172021509</v>
      </c>
      <c r="BM583">
        <f t="shared" si="9"/>
        <v>-930.51072170743168</v>
      </c>
      <c r="BN583" s="12">
        <f>YEARFRAC(DATE(YEAR(A583),1,1),A583,3)</f>
        <v>0.41369863013698632</v>
      </c>
    </row>
    <row r="584" spans="1:66" x14ac:dyDescent="0.25">
      <c r="A584" s="1">
        <v>42157</v>
      </c>
      <c r="B584">
        <v>5699</v>
      </c>
      <c r="C584">
        <v>2</v>
      </c>
      <c r="D584" s="2">
        <v>42156</v>
      </c>
      <c r="E584">
        <v>1</v>
      </c>
      <c r="F584">
        <v>0</v>
      </c>
      <c r="G584" s="1">
        <v>42156</v>
      </c>
      <c r="H584" s="1">
        <v>42158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s="1">
        <v>42170</v>
      </c>
      <c r="AF584" s="1">
        <v>42156</v>
      </c>
      <c r="AG584" s="1">
        <v>42158</v>
      </c>
      <c r="AH584" s="1">
        <v>42160</v>
      </c>
      <c r="AI584" s="1">
        <v>42158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8183.6363636363603</v>
      </c>
      <c r="AP584">
        <v>22</v>
      </c>
      <c r="AQ584">
        <v>30</v>
      </c>
      <c r="AR584">
        <v>180040</v>
      </c>
      <c r="AS584">
        <v>0.69638969117973704</v>
      </c>
      <c r="AT584">
        <v>0.73333333333333295</v>
      </c>
      <c r="AU584">
        <v>20</v>
      </c>
      <c r="AV584">
        <v>0.61053148940579405</v>
      </c>
      <c r="AW584">
        <v>8.5858201773943293E-2</v>
      </c>
      <c r="AX584">
        <v>9334.4898648005892</v>
      </c>
      <c r="AY584">
        <v>2</v>
      </c>
      <c r="AZ584">
        <v>6</v>
      </c>
      <c r="BA584">
        <v>2015</v>
      </c>
      <c r="BB584">
        <v>3.9652703046157001</v>
      </c>
      <c r="BC584">
        <v>3.8624638969117902</v>
      </c>
      <c r="BD584">
        <v>-0.10280640770391</v>
      </c>
      <c r="BE584">
        <v>31609</v>
      </c>
      <c r="BF584">
        <v>175372.15538384099</v>
      </c>
      <c r="BG584">
        <v>2.66167944731103E-2</v>
      </c>
      <c r="BH584">
        <v>22.5028198066897</v>
      </c>
      <c r="BI584">
        <v>0.97765525338561099</v>
      </c>
      <c r="BK584">
        <f>AS584-BI584*AV584</f>
        <v>9.9500373204820969E-2</v>
      </c>
      <c r="BL584">
        <f>BK584*AO584</f>
        <v>814.27487235436183</v>
      </c>
      <c r="BM584">
        <f t="shared" si="9"/>
        <v>-116.23584935306985</v>
      </c>
      <c r="BN584" s="12">
        <f>YEARFRAC(DATE(YEAR(A584),1,1),A584,3)</f>
        <v>0.41643835616438357</v>
      </c>
    </row>
    <row r="585" spans="1:66" x14ac:dyDescent="0.25">
      <c r="A585" s="1">
        <v>42158</v>
      </c>
      <c r="B585">
        <v>9213</v>
      </c>
      <c r="C585">
        <v>3</v>
      </c>
      <c r="D585" s="2">
        <v>42156</v>
      </c>
      <c r="E585">
        <v>2</v>
      </c>
      <c r="F585">
        <v>1</v>
      </c>
      <c r="G585" s="1">
        <v>42157</v>
      </c>
      <c r="H585" s="1">
        <v>42159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s="1">
        <v>42170</v>
      </c>
      <c r="AF585" s="1">
        <v>42156</v>
      </c>
      <c r="AG585" s="1">
        <v>42158</v>
      </c>
      <c r="AH585" s="1">
        <v>42160</v>
      </c>
      <c r="AI585" s="1">
        <v>42158</v>
      </c>
      <c r="AJ585">
        <v>0</v>
      </c>
      <c r="AK585">
        <v>0</v>
      </c>
      <c r="AL585">
        <v>1</v>
      </c>
      <c r="AM585">
        <v>0</v>
      </c>
      <c r="AN585">
        <v>1</v>
      </c>
      <c r="AO585">
        <v>8183.6363636363603</v>
      </c>
      <c r="AP585">
        <v>22</v>
      </c>
      <c r="AQ585">
        <v>30</v>
      </c>
      <c r="AR585">
        <v>180040</v>
      </c>
      <c r="AS585">
        <v>1.1257831592979299</v>
      </c>
      <c r="AT585">
        <v>0.73333333333333295</v>
      </c>
      <c r="AU585">
        <v>19</v>
      </c>
      <c r="AV585">
        <v>1.1534387694936299</v>
      </c>
      <c r="AW585">
        <v>-2.7655610195696401E-2</v>
      </c>
      <c r="AX585">
        <v>7987.4200899667903</v>
      </c>
      <c r="AY585">
        <v>3</v>
      </c>
      <c r="AZ585">
        <v>6</v>
      </c>
      <c r="BA585">
        <v>2015</v>
      </c>
      <c r="BB585">
        <v>5.1187090741093302</v>
      </c>
      <c r="BC585">
        <v>4.9882470562097296</v>
      </c>
      <c r="BD585">
        <v>-0.13046201789960499</v>
      </c>
      <c r="BE585">
        <v>40822</v>
      </c>
      <c r="BF585">
        <v>175451.268473637</v>
      </c>
      <c r="BG585">
        <v>2.6153880597633301E-2</v>
      </c>
      <c r="BH585">
        <v>22.5028198066897</v>
      </c>
      <c r="BI585">
        <v>0.97765525338561099</v>
      </c>
      <c r="BK585">
        <f>AS585-BI585*AV585</f>
        <v>-1.8823131561520601E-3</v>
      </c>
      <c r="BL585">
        <f>BK585*AO585</f>
        <v>-15.404166392437125</v>
      </c>
      <c r="BM585">
        <f t="shared" si="9"/>
        <v>-131.64001574550699</v>
      </c>
      <c r="BN585" s="12">
        <f>YEARFRAC(DATE(YEAR(A585),1,1),A585,3)</f>
        <v>0.41917808219178082</v>
      </c>
    </row>
    <row r="586" spans="1:66" x14ac:dyDescent="0.25">
      <c r="A586" s="1">
        <v>42159</v>
      </c>
      <c r="B586">
        <v>2685</v>
      </c>
      <c r="C586">
        <v>4</v>
      </c>
      <c r="D586" s="2">
        <v>42156</v>
      </c>
      <c r="E586">
        <v>3</v>
      </c>
      <c r="F586">
        <v>2</v>
      </c>
      <c r="G586" s="1">
        <v>42158</v>
      </c>
      <c r="H586" s="1">
        <v>42160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s="1">
        <v>42170</v>
      </c>
      <c r="AF586" s="1">
        <v>42156</v>
      </c>
      <c r="AG586" s="1">
        <v>42158</v>
      </c>
      <c r="AH586" s="1">
        <v>42160</v>
      </c>
      <c r="AI586" s="1">
        <v>42158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8183.6363636363603</v>
      </c>
      <c r="AP586">
        <v>22</v>
      </c>
      <c r="AQ586">
        <v>30</v>
      </c>
      <c r="AR586">
        <v>180040</v>
      </c>
      <c r="AS586">
        <v>0.32809375694290099</v>
      </c>
      <c r="AT586">
        <v>0.73333333333333295</v>
      </c>
      <c r="AU586">
        <v>18</v>
      </c>
      <c r="AV586">
        <v>0.35466527736145897</v>
      </c>
      <c r="AW586">
        <v>-2.6571520418557901E-2</v>
      </c>
      <c r="AX586">
        <v>7570.51837714455</v>
      </c>
      <c r="AY586">
        <v>4</v>
      </c>
      <c r="AZ586">
        <v>6</v>
      </c>
      <c r="BA586">
        <v>2015</v>
      </c>
      <c r="BB586">
        <v>5.47337435147079</v>
      </c>
      <c r="BC586">
        <v>5.31634081315263</v>
      </c>
      <c r="BD586">
        <v>-0.157033538318164</v>
      </c>
      <c r="BE586">
        <v>43507</v>
      </c>
      <c r="BF586">
        <v>174874.57252814999</v>
      </c>
      <c r="BG586">
        <v>2.9537899062013401E-2</v>
      </c>
      <c r="BH586">
        <v>22.5028198066897</v>
      </c>
      <c r="BI586">
        <v>0.97765525338561099</v>
      </c>
      <c r="BK586">
        <f>AS586-BI586*AV586</f>
        <v>-1.8646614662994165E-2</v>
      </c>
      <c r="BL586">
        <f>BK586*AO586</f>
        <v>-152.597113814794</v>
      </c>
      <c r="BM586">
        <f t="shared" si="9"/>
        <v>-284.23712956030101</v>
      </c>
      <c r="BN586" s="12">
        <f>YEARFRAC(DATE(YEAR(A586),1,1),A586,3)</f>
        <v>0.42191780821917807</v>
      </c>
    </row>
    <row r="587" spans="1:66" x14ac:dyDescent="0.25">
      <c r="A587" s="1">
        <v>42160</v>
      </c>
      <c r="B587">
        <v>8352</v>
      </c>
      <c r="C587">
        <v>5</v>
      </c>
      <c r="D587" s="2">
        <v>42156</v>
      </c>
      <c r="E587">
        <v>4</v>
      </c>
      <c r="F587">
        <v>3</v>
      </c>
      <c r="G587" s="1">
        <v>42159</v>
      </c>
      <c r="H587" s="1">
        <v>42163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s="1">
        <v>42170</v>
      </c>
      <c r="AF587" s="1">
        <v>42156</v>
      </c>
      <c r="AG587" s="1">
        <v>42158</v>
      </c>
      <c r="AH587" s="1">
        <v>42160</v>
      </c>
      <c r="AI587" s="1">
        <v>42158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8183.6363636363603</v>
      </c>
      <c r="AP587">
        <v>22</v>
      </c>
      <c r="AQ587">
        <v>30</v>
      </c>
      <c r="AR587">
        <v>180040</v>
      </c>
      <c r="AS587">
        <v>1.0205732059542301</v>
      </c>
      <c r="AT587">
        <v>0.73333333333333295</v>
      </c>
      <c r="AU587">
        <v>17</v>
      </c>
      <c r="AV587">
        <v>0.871714267206256</v>
      </c>
      <c r="AW587">
        <v>0.14885893874797501</v>
      </c>
      <c r="AX587">
        <v>9581.1211473768708</v>
      </c>
      <c r="AY587">
        <v>5</v>
      </c>
      <c r="AZ587">
        <v>6</v>
      </c>
      <c r="BA587">
        <v>2015</v>
      </c>
      <c r="BB587">
        <v>6.3450886186770497</v>
      </c>
      <c r="BC587">
        <v>6.3369140191068603</v>
      </c>
      <c r="BD587">
        <v>-8.1745995701885104E-3</v>
      </c>
      <c r="BE587">
        <v>51859</v>
      </c>
      <c r="BF587">
        <v>179808.04817157501</v>
      </c>
      <c r="BG587">
        <v>1.2899969205106799E-3</v>
      </c>
      <c r="BH587">
        <v>22.5028198066897</v>
      </c>
      <c r="BI587">
        <v>0.97765525338561099</v>
      </c>
      <c r="BK587">
        <f>AS587-BI587*AV587</f>
        <v>0.16833717316884567</v>
      </c>
      <c r="BL587">
        <f>BK587*AO587</f>
        <v>1377.6102116963164</v>
      </c>
      <c r="BM587">
        <f t="shared" si="9"/>
        <v>1093.3730821360155</v>
      </c>
      <c r="BN587" s="12">
        <f>YEARFRAC(DATE(YEAR(A587),1,1),A587,3)</f>
        <v>0.42465753424657532</v>
      </c>
    </row>
    <row r="588" spans="1:66" x14ac:dyDescent="0.25">
      <c r="A588" s="1">
        <v>42163</v>
      </c>
      <c r="B588">
        <v>14396</v>
      </c>
      <c r="C588">
        <v>6</v>
      </c>
      <c r="D588" s="2">
        <v>42156</v>
      </c>
      <c r="E588">
        <v>0</v>
      </c>
      <c r="F588">
        <v>4</v>
      </c>
      <c r="G588" s="1">
        <v>42160</v>
      </c>
      <c r="H588" s="1">
        <v>42164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s="1">
        <v>42170</v>
      </c>
      <c r="AF588" s="1">
        <v>42156</v>
      </c>
      <c r="AG588" s="1">
        <v>42158</v>
      </c>
      <c r="AH588" s="1">
        <v>42160</v>
      </c>
      <c r="AI588" s="1">
        <v>42158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8183.6363636363603</v>
      </c>
      <c r="AP588">
        <v>22</v>
      </c>
      <c r="AQ588">
        <v>30</v>
      </c>
      <c r="AR588">
        <v>180040</v>
      </c>
      <c r="AS588">
        <v>1.7591201955121001</v>
      </c>
      <c r="AT588">
        <v>0.73333333333333295</v>
      </c>
      <c r="AU588">
        <v>16</v>
      </c>
      <c r="AV588">
        <v>1.6994976747481001</v>
      </c>
      <c r="AW588">
        <v>5.9622520764002603E-2</v>
      </c>
      <c r="AX588">
        <v>8470.7382739630593</v>
      </c>
      <c r="AY588">
        <v>8</v>
      </c>
      <c r="AZ588">
        <v>6</v>
      </c>
      <c r="BA588">
        <v>2015</v>
      </c>
      <c r="BB588">
        <v>8.0445862934251497</v>
      </c>
      <c r="BC588">
        <v>8.0960342146189692</v>
      </c>
      <c r="BD588">
        <v>5.1447921193814097E-2</v>
      </c>
      <c r="BE588">
        <v>66255</v>
      </c>
      <c r="BF588">
        <v>181191.41828229299</v>
      </c>
      <c r="BG588">
        <v>-6.3547064933243604E-3</v>
      </c>
      <c r="BH588">
        <v>22.5028198066897</v>
      </c>
      <c r="BI588">
        <v>0.97765525338561099</v>
      </c>
      <c r="BK588">
        <f>AS588-BI588*AV588</f>
        <v>9.75973656779896E-2</v>
      </c>
      <c r="BL588">
        <f>BK588*AO588</f>
        <v>798.70135075751091</v>
      </c>
      <c r="BM588">
        <f t="shared" si="9"/>
        <v>1892.0744328935264</v>
      </c>
      <c r="BN588" s="12">
        <f>YEARFRAC(DATE(YEAR(A588),1,1),A588,3)</f>
        <v>0.43287671232876712</v>
      </c>
    </row>
    <row r="589" spans="1:66" x14ac:dyDescent="0.25">
      <c r="A589" s="1">
        <v>42164</v>
      </c>
      <c r="B589">
        <v>1561</v>
      </c>
      <c r="C589">
        <v>7</v>
      </c>
      <c r="D589" s="2">
        <v>42156</v>
      </c>
      <c r="E589">
        <v>1</v>
      </c>
      <c r="F589">
        <v>0</v>
      </c>
      <c r="G589" s="1">
        <v>42163</v>
      </c>
      <c r="H589" s="1">
        <v>42165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 s="1">
        <v>42170</v>
      </c>
      <c r="AF589" s="1">
        <v>42156</v>
      </c>
      <c r="AG589" s="1">
        <v>42158</v>
      </c>
      <c r="AH589" s="1">
        <v>42160</v>
      </c>
      <c r="AI589" s="1">
        <v>42158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8183.6363636363603</v>
      </c>
      <c r="AP589">
        <v>22</v>
      </c>
      <c r="AQ589">
        <v>30</v>
      </c>
      <c r="AR589">
        <v>180040</v>
      </c>
      <c r="AS589">
        <v>0.19074650077760399</v>
      </c>
      <c r="AT589">
        <v>0.73333333333333295</v>
      </c>
      <c r="AU589">
        <v>15</v>
      </c>
      <c r="AV589">
        <v>0.30910710083241899</v>
      </c>
      <c r="AW589">
        <v>-0.118360600054814</v>
      </c>
      <c r="AX589">
        <v>5050.0295716153296</v>
      </c>
      <c r="AY589">
        <v>9</v>
      </c>
      <c r="AZ589">
        <v>6</v>
      </c>
      <c r="BA589">
        <v>2015</v>
      </c>
      <c r="BB589">
        <v>8.3536933942575793</v>
      </c>
      <c r="BC589">
        <v>8.2867807153965707</v>
      </c>
      <c r="BD589">
        <v>-6.6912678861001496E-2</v>
      </c>
      <c r="BE589">
        <v>67816</v>
      </c>
      <c r="BF589">
        <v>178597.88833351</v>
      </c>
      <c r="BG589">
        <v>8.0746288768906993E-3</v>
      </c>
      <c r="BH589">
        <v>22.5028198066897</v>
      </c>
      <c r="BI589">
        <v>0.97765525338561099</v>
      </c>
      <c r="BK589">
        <f>AS589-BI589*AV589</f>
        <v>-0.11145368021000621</v>
      </c>
      <c r="BL589">
        <f>BK589*AO589</f>
        <v>-912.096390227705</v>
      </c>
      <c r="BM589">
        <f t="shared" si="9"/>
        <v>979.97804266582136</v>
      </c>
      <c r="BN589" s="12">
        <f>YEARFRAC(DATE(YEAR(A589),1,1),A589,3)</f>
        <v>0.43561643835616437</v>
      </c>
    </row>
    <row r="590" spans="1:66" x14ac:dyDescent="0.25">
      <c r="A590" s="1">
        <v>42165</v>
      </c>
      <c r="B590">
        <v>7238</v>
      </c>
      <c r="C590">
        <v>8</v>
      </c>
      <c r="D590" s="2">
        <v>42156</v>
      </c>
      <c r="E590">
        <v>2</v>
      </c>
      <c r="F590">
        <v>1</v>
      </c>
      <c r="G590" s="1">
        <v>42164</v>
      </c>
      <c r="H590" s="1">
        <v>42166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s="1">
        <v>42170</v>
      </c>
      <c r="AF590" s="1">
        <v>42156</v>
      </c>
      <c r="AG590" s="1">
        <v>42158</v>
      </c>
      <c r="AH590" s="1">
        <v>42160</v>
      </c>
      <c r="AI590" s="1">
        <v>42158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8183.6363636363603</v>
      </c>
      <c r="AP590">
        <v>22</v>
      </c>
      <c r="AQ590">
        <v>30</v>
      </c>
      <c r="AR590">
        <v>180040</v>
      </c>
      <c r="AS590">
        <v>0.88444790046656296</v>
      </c>
      <c r="AT590">
        <v>0.73333333333333295</v>
      </c>
      <c r="AU590">
        <v>14</v>
      </c>
      <c r="AV590">
        <v>0.95834790657066404</v>
      </c>
      <c r="AW590">
        <v>-7.3900006104101204E-2</v>
      </c>
      <c r="AX590">
        <v>7552.5808011626305</v>
      </c>
      <c r="AY590">
        <v>10</v>
      </c>
      <c r="AZ590">
        <v>6</v>
      </c>
      <c r="BA590">
        <v>2015</v>
      </c>
      <c r="BB590">
        <v>9.3120413008282394</v>
      </c>
      <c r="BC590">
        <v>9.1712286158631393</v>
      </c>
      <c r="BD590">
        <v>-0.14081268496510099</v>
      </c>
      <c r="BE590">
        <v>75054</v>
      </c>
      <c r="BF590">
        <v>177317.512525759</v>
      </c>
      <c r="BG590">
        <v>1.53537427604348E-2</v>
      </c>
      <c r="BH590">
        <v>22.5028198066897</v>
      </c>
      <c r="BI590">
        <v>0.97765525338561099</v>
      </c>
      <c r="BK590">
        <f>AS590-BI590*AV590</f>
        <v>-5.2485964963349452E-2</v>
      </c>
      <c r="BL590">
        <f>BK590*AO590</f>
        <v>-429.52605145461052</v>
      </c>
      <c r="BM590">
        <f t="shared" si="9"/>
        <v>550.45199121121084</v>
      </c>
      <c r="BN590" s="12">
        <f>YEARFRAC(DATE(YEAR(A590),1,1),A590,3)</f>
        <v>0.43835616438356162</v>
      </c>
    </row>
    <row r="591" spans="1:66" x14ac:dyDescent="0.25">
      <c r="A591" s="1">
        <v>42166</v>
      </c>
      <c r="B591">
        <v>3033</v>
      </c>
      <c r="C591">
        <v>9</v>
      </c>
      <c r="D591" s="2">
        <v>42156</v>
      </c>
      <c r="E591">
        <v>3</v>
      </c>
      <c r="F591">
        <v>2</v>
      </c>
      <c r="G591" s="1">
        <v>42165</v>
      </c>
      <c r="H591" s="1">
        <v>42167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s="1">
        <v>42170</v>
      </c>
      <c r="AF591" s="1">
        <v>42156</v>
      </c>
      <c r="AG591" s="1">
        <v>42158</v>
      </c>
      <c r="AH591" s="1">
        <v>42160</v>
      </c>
      <c r="AI591" s="1">
        <v>42158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8183.6363636363603</v>
      </c>
      <c r="AP591">
        <v>22</v>
      </c>
      <c r="AQ591">
        <v>30</v>
      </c>
      <c r="AR591">
        <v>180040</v>
      </c>
      <c r="AS591">
        <v>0.370617640524327</v>
      </c>
      <c r="AT591">
        <v>0.73333333333333295</v>
      </c>
      <c r="AU591">
        <v>13</v>
      </c>
      <c r="AV591">
        <v>0.35466527736145897</v>
      </c>
      <c r="AW591">
        <v>1.5952363162868299E-2</v>
      </c>
      <c r="AX591">
        <v>8551.7252282604895</v>
      </c>
      <c r="AY591">
        <v>11</v>
      </c>
      <c r="AZ591">
        <v>6</v>
      </c>
      <c r="BA591">
        <v>2015</v>
      </c>
      <c r="BB591">
        <v>9.6667065781897001</v>
      </c>
      <c r="BC591">
        <v>9.5418462563874602</v>
      </c>
      <c r="BD591">
        <v>-0.124860321802232</v>
      </c>
      <c r="BE591">
        <v>78087</v>
      </c>
      <c r="BF591">
        <v>177714.50763551699</v>
      </c>
      <c r="BG591">
        <v>1.30855516267252E-2</v>
      </c>
      <c r="BH591">
        <v>22.5028198066897</v>
      </c>
      <c r="BI591">
        <v>0.97765525338561099</v>
      </c>
      <c r="BK591">
        <f>AS591-BI591*AV591</f>
        <v>2.3877268918431838E-2</v>
      </c>
      <c r="BL591">
        <f>BK591*AO591</f>
        <v>195.40288618520302</v>
      </c>
      <c r="BM591">
        <f t="shared" si="9"/>
        <v>745.85487739641383</v>
      </c>
      <c r="BN591" s="12">
        <f>YEARFRAC(DATE(YEAR(A591),1,1),A591,3)</f>
        <v>0.44109589041095892</v>
      </c>
    </row>
    <row r="592" spans="1:66" x14ac:dyDescent="0.25">
      <c r="A592" s="1">
        <v>42167</v>
      </c>
      <c r="B592">
        <v>5923</v>
      </c>
      <c r="C592">
        <v>10</v>
      </c>
      <c r="D592" s="2">
        <v>42156</v>
      </c>
      <c r="E592">
        <v>4</v>
      </c>
      <c r="F592">
        <v>3</v>
      </c>
      <c r="G592" s="1">
        <v>42166</v>
      </c>
      <c r="H592" s="1">
        <v>42170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s="1">
        <v>42170</v>
      </c>
      <c r="AF592" s="1">
        <v>42156</v>
      </c>
      <c r="AG592" s="1">
        <v>42158</v>
      </c>
      <c r="AH592" s="1">
        <v>42160</v>
      </c>
      <c r="AI592" s="1">
        <v>42158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8183.6363636363603</v>
      </c>
      <c r="AP592">
        <v>22</v>
      </c>
      <c r="AQ592">
        <v>30</v>
      </c>
      <c r="AR592">
        <v>180040</v>
      </c>
      <c r="AS592">
        <v>0.723761386358587</v>
      </c>
      <c r="AT592">
        <v>0.73333333333333295</v>
      </c>
      <c r="AU592">
        <v>12</v>
      </c>
      <c r="AV592">
        <v>0.871714267206256</v>
      </c>
      <c r="AW592">
        <v>-0.147952880847669</v>
      </c>
      <c r="AX592">
        <v>6794.6576336102999</v>
      </c>
      <c r="AY592">
        <v>12</v>
      </c>
      <c r="AZ592">
        <v>6</v>
      </c>
      <c r="BA592">
        <v>2015</v>
      </c>
      <c r="BB592">
        <v>10.538420845395899</v>
      </c>
      <c r="BC592">
        <v>10.265607642746</v>
      </c>
      <c r="BD592">
        <v>-0.272813202649901</v>
      </c>
      <c r="BE592">
        <v>84010</v>
      </c>
      <c r="BF592">
        <v>175379.21735280199</v>
      </c>
      <c r="BG592">
        <v>2.65754558467543E-2</v>
      </c>
      <c r="BH592">
        <v>22.5028198066897</v>
      </c>
      <c r="BI592">
        <v>0.97765525338561099</v>
      </c>
      <c r="BK592">
        <f>AS592-BI592*AV592</f>
        <v>-0.1284746464267974</v>
      </c>
      <c r="BL592">
        <f>BK592*AO592</f>
        <v>-1051.3897883036634</v>
      </c>
      <c r="BM592">
        <f t="shared" si="9"/>
        <v>-305.53491090724958</v>
      </c>
      <c r="BN592" s="12">
        <f>YEARFRAC(DATE(YEAR(A592),1,1),A592,3)</f>
        <v>0.44383561643835617</v>
      </c>
    </row>
    <row r="593" spans="1:66" x14ac:dyDescent="0.25">
      <c r="A593" s="1">
        <v>42170</v>
      </c>
      <c r="B593">
        <v>16727</v>
      </c>
      <c r="C593">
        <v>11</v>
      </c>
      <c r="D593" s="2">
        <v>42156</v>
      </c>
      <c r="E593">
        <v>0</v>
      </c>
      <c r="F593">
        <v>4</v>
      </c>
      <c r="G593" s="1">
        <v>42167</v>
      </c>
      <c r="H593" s="1">
        <v>42171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s="1">
        <v>42170</v>
      </c>
      <c r="AF593" s="1">
        <v>42156</v>
      </c>
      <c r="AG593" s="1">
        <v>42158</v>
      </c>
      <c r="AH593" s="1">
        <v>42160</v>
      </c>
      <c r="AI593" s="1">
        <v>42158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8183.6363636363603</v>
      </c>
      <c r="AP593">
        <v>22</v>
      </c>
      <c r="AQ593">
        <v>30</v>
      </c>
      <c r="AR593">
        <v>180040</v>
      </c>
      <c r="AS593">
        <v>2.043956898467</v>
      </c>
      <c r="AT593">
        <v>0.73333333333333295</v>
      </c>
      <c r="AU593">
        <v>11</v>
      </c>
      <c r="AV593">
        <v>2.0340688960510001</v>
      </c>
      <c r="AW593">
        <v>9.8880024160069094E-3</v>
      </c>
      <c r="AX593">
        <v>8223.4186032116595</v>
      </c>
      <c r="AY593">
        <v>15</v>
      </c>
      <c r="AZ593">
        <v>6</v>
      </c>
      <c r="BA593">
        <v>2015</v>
      </c>
      <c r="BB593">
        <v>12.572489741446899</v>
      </c>
      <c r="BC593">
        <v>12.309564541213</v>
      </c>
      <c r="BD593">
        <v>-0.26292520023389399</v>
      </c>
      <c r="BE593">
        <v>100737</v>
      </c>
      <c r="BF593">
        <v>176274.870417586</v>
      </c>
      <c r="BG593">
        <v>2.13594233454488E-2</v>
      </c>
      <c r="BH593">
        <v>22.5028198066897</v>
      </c>
      <c r="BI593">
        <v>0.97765525338561099</v>
      </c>
      <c r="BK593">
        <f>AS593-BI593*AV593</f>
        <v>5.5338756494469621E-2</v>
      </c>
      <c r="BL593">
        <f>BK593*AO593</f>
        <v>452.8722599665594</v>
      </c>
      <c r="BM593">
        <f t="shared" si="9"/>
        <v>147.33734905930982</v>
      </c>
      <c r="BN593" s="12">
        <f>YEARFRAC(DATE(YEAR(A593),1,1),A593,3)</f>
        <v>0.45205479452054792</v>
      </c>
    </row>
    <row r="594" spans="1:66" x14ac:dyDescent="0.25">
      <c r="A594" s="1">
        <v>42171</v>
      </c>
      <c r="B594">
        <v>10227</v>
      </c>
      <c r="C594">
        <v>12</v>
      </c>
      <c r="D594" s="2">
        <v>42156</v>
      </c>
      <c r="E594">
        <v>1</v>
      </c>
      <c r="F594">
        <v>0</v>
      </c>
      <c r="G594" s="1">
        <v>42170</v>
      </c>
      <c r="H594" s="1">
        <v>42172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 s="1">
        <v>42170</v>
      </c>
      <c r="AF594" s="1">
        <v>42156</v>
      </c>
      <c r="AG594" s="1">
        <v>42158</v>
      </c>
      <c r="AH594" s="1">
        <v>42160</v>
      </c>
      <c r="AI594" s="1">
        <v>42158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8183.6363636363603</v>
      </c>
      <c r="AP594">
        <v>22</v>
      </c>
      <c r="AQ594">
        <v>30</v>
      </c>
      <c r="AR594">
        <v>180040</v>
      </c>
      <c r="AS594">
        <v>1.24968895800933</v>
      </c>
      <c r="AT594">
        <v>0.73333333333333295</v>
      </c>
      <c r="AU594">
        <v>10</v>
      </c>
      <c r="AV594">
        <v>1.33269569076561</v>
      </c>
      <c r="AW594">
        <v>-8.3006732756281301E-2</v>
      </c>
      <c r="AX594">
        <v>7673.9199134985902</v>
      </c>
      <c r="AY594">
        <v>16</v>
      </c>
      <c r="AZ594">
        <v>6</v>
      </c>
      <c r="BA594">
        <v>2015</v>
      </c>
      <c r="BB594">
        <v>13.9051854322125</v>
      </c>
      <c r="BC594">
        <v>13.559253499222301</v>
      </c>
      <c r="BD594">
        <v>-0.34593193299017599</v>
      </c>
      <c r="BE594">
        <v>110964</v>
      </c>
      <c r="BF594">
        <v>175560.981326054</v>
      </c>
      <c r="BG594">
        <v>2.5512609009781601E-2</v>
      </c>
      <c r="BH594">
        <v>22.5028198066897</v>
      </c>
      <c r="BI594">
        <v>0.97765525338561099</v>
      </c>
      <c r="BK594">
        <f>AS594-BI594*AV594</f>
        <v>-5.3227985232034314E-2</v>
      </c>
      <c r="BL594">
        <f>BK594*AO594</f>
        <v>-435.59847550797519</v>
      </c>
      <c r="BM594">
        <f t="shared" si="9"/>
        <v>-288.26112644866538</v>
      </c>
      <c r="BN594" s="12">
        <f>YEARFRAC(DATE(YEAR(A594),1,1),A594,3)</f>
        <v>0.45479452054794522</v>
      </c>
    </row>
    <row r="595" spans="1:66" x14ac:dyDescent="0.25">
      <c r="A595" s="1">
        <v>42172</v>
      </c>
      <c r="B595">
        <v>7332</v>
      </c>
      <c r="C595">
        <v>13</v>
      </c>
      <c r="D595" s="2">
        <v>42156</v>
      </c>
      <c r="E595">
        <v>2</v>
      </c>
      <c r="F595">
        <v>1</v>
      </c>
      <c r="G595" s="1">
        <v>42171</v>
      </c>
      <c r="H595" s="1">
        <v>42173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 s="1">
        <v>42170</v>
      </c>
      <c r="AF595" s="1">
        <v>42156</v>
      </c>
      <c r="AG595" s="1">
        <v>42158</v>
      </c>
      <c r="AH595" s="1">
        <v>42160</v>
      </c>
      <c r="AI595" s="1">
        <v>42158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8183.6363636363603</v>
      </c>
      <c r="AP595">
        <v>22</v>
      </c>
      <c r="AQ595">
        <v>30</v>
      </c>
      <c r="AR595">
        <v>180040</v>
      </c>
      <c r="AS595">
        <v>0.89593423683625795</v>
      </c>
      <c r="AT595">
        <v>0.73333333333333295</v>
      </c>
      <c r="AU595">
        <v>9</v>
      </c>
      <c r="AV595">
        <v>0.95834790657066404</v>
      </c>
      <c r="AW595">
        <v>-6.24136697344055E-2</v>
      </c>
      <c r="AX595">
        <v>7650.6662661127903</v>
      </c>
      <c r="AY595">
        <v>17</v>
      </c>
      <c r="AZ595">
        <v>6</v>
      </c>
      <c r="BA595">
        <v>2015</v>
      </c>
      <c r="BB595">
        <v>14.863533338783199</v>
      </c>
      <c r="BC595">
        <v>14.455187736058599</v>
      </c>
      <c r="BD595">
        <v>-0.40834560272458198</v>
      </c>
      <c r="BE595">
        <v>118296</v>
      </c>
      <c r="BF595">
        <v>175093.76409236999</v>
      </c>
      <c r="BG595">
        <v>2.8249069481536899E-2</v>
      </c>
      <c r="BH595">
        <v>22.5028198066897</v>
      </c>
      <c r="BI595">
        <v>0.97765525338561099</v>
      </c>
      <c r="BK595">
        <f>AS595-BI595*AV595</f>
        <v>-4.0999628593654469E-2</v>
      </c>
      <c r="BL595">
        <f>BK595*AO595</f>
        <v>-335.52605145461581</v>
      </c>
      <c r="BM595">
        <f t="shared" si="9"/>
        <v>-623.78717790328119</v>
      </c>
      <c r="BN595" s="12">
        <f>YEARFRAC(DATE(YEAR(A595),1,1),A595,3)</f>
        <v>0.45753424657534247</v>
      </c>
    </row>
    <row r="596" spans="1:66" x14ac:dyDescent="0.25">
      <c r="A596" s="1">
        <v>42173</v>
      </c>
      <c r="B596">
        <v>2324</v>
      </c>
      <c r="C596">
        <v>14</v>
      </c>
      <c r="D596" s="2">
        <v>42156</v>
      </c>
      <c r="E596">
        <v>3</v>
      </c>
      <c r="F596">
        <v>2</v>
      </c>
      <c r="G596" s="1">
        <v>42172</v>
      </c>
      <c r="H596" s="1">
        <v>42174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s="1">
        <v>42170</v>
      </c>
      <c r="AF596" s="1">
        <v>42156</v>
      </c>
      <c r="AG596" s="1">
        <v>42158</v>
      </c>
      <c r="AH596" s="1">
        <v>42160</v>
      </c>
      <c r="AI596" s="1">
        <v>42158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8183.6363636363603</v>
      </c>
      <c r="AP596">
        <v>22</v>
      </c>
      <c r="AQ596">
        <v>30</v>
      </c>
      <c r="AR596">
        <v>180040</v>
      </c>
      <c r="AS596">
        <v>0.28398133748055898</v>
      </c>
      <c r="AT596">
        <v>0.73333333333333295</v>
      </c>
      <c r="AU596">
        <v>8</v>
      </c>
      <c r="AV596">
        <v>0.35466527736145897</v>
      </c>
      <c r="AW596">
        <v>-7.0683939880899604E-2</v>
      </c>
      <c r="AX596">
        <v>6552.6572471076097</v>
      </c>
      <c r="AY596">
        <v>18</v>
      </c>
      <c r="AZ596">
        <v>6</v>
      </c>
      <c r="BA596">
        <v>2015</v>
      </c>
      <c r="BB596">
        <v>15.218198616144599</v>
      </c>
      <c r="BC596">
        <v>14.7391690735392</v>
      </c>
      <c r="BD596">
        <v>-0.47902954260548197</v>
      </c>
      <c r="BE596">
        <v>120620</v>
      </c>
      <c r="BF596">
        <v>174372.80633101999</v>
      </c>
      <c r="BG596">
        <v>3.2500444239117202E-2</v>
      </c>
      <c r="BH596">
        <v>22.5028198066897</v>
      </c>
      <c r="BI596">
        <v>0.97765525338561099</v>
      </c>
      <c r="BK596">
        <f>AS596-BI596*AV596</f>
        <v>-6.2759034125336177E-2</v>
      </c>
      <c r="BL596">
        <f>BK596*AO596</f>
        <v>-513.59711381479644</v>
      </c>
      <c r="BM596">
        <f t="shared" si="9"/>
        <v>-1137.3842917180777</v>
      </c>
      <c r="BN596" s="12">
        <f>YEARFRAC(DATE(YEAR(A596),1,1),A596,3)</f>
        <v>0.46027397260273972</v>
      </c>
    </row>
    <row r="597" spans="1:66" x14ac:dyDescent="0.25">
      <c r="A597" s="1">
        <v>42174</v>
      </c>
      <c r="B597">
        <v>9384</v>
      </c>
      <c r="C597">
        <v>15</v>
      </c>
      <c r="D597" s="2">
        <v>42156</v>
      </c>
      <c r="E597">
        <v>4</v>
      </c>
      <c r="F597">
        <v>3</v>
      </c>
      <c r="G597" s="1">
        <v>42173</v>
      </c>
      <c r="H597" s="1">
        <v>42177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s="1">
        <v>42170</v>
      </c>
      <c r="AF597" s="1">
        <v>42156</v>
      </c>
      <c r="AG597" s="1">
        <v>42158</v>
      </c>
      <c r="AH597" s="1">
        <v>42160</v>
      </c>
      <c r="AI597" s="1">
        <v>42158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8183.6363636363603</v>
      </c>
      <c r="AP597">
        <v>22</v>
      </c>
      <c r="AQ597">
        <v>30</v>
      </c>
      <c r="AR597">
        <v>180040</v>
      </c>
      <c r="AS597">
        <v>1.1466785158853501</v>
      </c>
      <c r="AT597">
        <v>0.73333333333333295</v>
      </c>
      <c r="AU597">
        <v>7</v>
      </c>
      <c r="AV597">
        <v>0.871714267206256</v>
      </c>
      <c r="AW597">
        <v>0.27496424867910202</v>
      </c>
      <c r="AX597">
        <v>10764.995312138901</v>
      </c>
      <c r="AY597">
        <v>19</v>
      </c>
      <c r="AZ597">
        <v>6</v>
      </c>
      <c r="BA597">
        <v>2015</v>
      </c>
      <c r="BB597">
        <v>16.089912883350902</v>
      </c>
      <c r="BC597">
        <v>15.8858475894245</v>
      </c>
      <c r="BD597">
        <v>-0.20406529392638001</v>
      </c>
      <c r="BE597">
        <v>130004</v>
      </c>
      <c r="BF597">
        <v>177756.587045258</v>
      </c>
      <c r="BG597">
        <v>1.2845729053968E-2</v>
      </c>
      <c r="BH597">
        <v>22.5028198066897</v>
      </c>
      <c r="BI597">
        <v>0.97765525338561099</v>
      </c>
      <c r="BK597">
        <f>AS597-BI597*AV597</f>
        <v>0.29444248309996568</v>
      </c>
      <c r="BL597">
        <f>BK597*AO597</f>
        <v>2409.6102116962638</v>
      </c>
      <c r="BM597">
        <f t="shared" si="9"/>
        <v>1272.2259199781861</v>
      </c>
      <c r="BN597" s="12">
        <f>YEARFRAC(DATE(YEAR(A597),1,1),A597,3)</f>
        <v>0.46301369863013697</v>
      </c>
    </row>
    <row r="598" spans="1:66" x14ac:dyDescent="0.25">
      <c r="A598" s="1">
        <v>42177</v>
      </c>
      <c r="B598">
        <v>14041</v>
      </c>
      <c r="C598">
        <v>16</v>
      </c>
      <c r="D598" s="2">
        <v>42156</v>
      </c>
      <c r="E598">
        <v>0</v>
      </c>
      <c r="F598">
        <v>4</v>
      </c>
      <c r="G598" s="1">
        <v>42174</v>
      </c>
      <c r="H598" s="1">
        <v>42178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s="1">
        <v>42170</v>
      </c>
      <c r="AF598" s="1">
        <v>42156</v>
      </c>
      <c r="AG598" s="1">
        <v>42158</v>
      </c>
      <c r="AH598" s="1">
        <v>42160</v>
      </c>
      <c r="AI598" s="1">
        <v>42158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8183.6363636363603</v>
      </c>
      <c r="AP598">
        <v>22</v>
      </c>
      <c r="AQ598">
        <v>30</v>
      </c>
      <c r="AR598">
        <v>180040</v>
      </c>
      <c r="AS598">
        <v>1.71574094645634</v>
      </c>
      <c r="AT598">
        <v>0.73333333333333295</v>
      </c>
      <c r="AU598">
        <v>6</v>
      </c>
      <c r="AV598">
        <v>1.6994976747481001</v>
      </c>
      <c r="AW598">
        <v>1.6243271708237101E-2</v>
      </c>
      <c r="AX598">
        <v>8261.8530220002303</v>
      </c>
      <c r="AY598">
        <v>22</v>
      </c>
      <c r="AZ598">
        <v>6</v>
      </c>
      <c r="BA598">
        <v>2015</v>
      </c>
      <c r="BB598">
        <v>17.789410558099</v>
      </c>
      <c r="BC598">
        <v>17.6015885358809</v>
      </c>
      <c r="BD598">
        <v>-0.18782202221814201</v>
      </c>
      <c r="BE598">
        <v>144045</v>
      </c>
      <c r="BF598">
        <v>178139.12325258201</v>
      </c>
      <c r="BG598">
        <v>1.06707426909375E-2</v>
      </c>
      <c r="BH598">
        <v>22.5028198066897</v>
      </c>
      <c r="BI598">
        <v>0.97765525338561099</v>
      </c>
      <c r="BK598">
        <f>AS598-BI598*AV598</f>
        <v>5.4218116622229529E-2</v>
      </c>
      <c r="BL598">
        <f>BK598*AO598</f>
        <v>443.70135075755456</v>
      </c>
      <c r="BM598">
        <f t="shared" si="9"/>
        <v>1715.9272707357406</v>
      </c>
      <c r="BN598" s="12">
        <f>YEARFRAC(DATE(YEAR(A598),1,1),A598,3)</f>
        <v>0.47123287671232877</v>
      </c>
    </row>
    <row r="599" spans="1:66" x14ac:dyDescent="0.25">
      <c r="A599" s="1">
        <v>42178</v>
      </c>
      <c r="B599">
        <v>1910</v>
      </c>
      <c r="C599">
        <v>17</v>
      </c>
      <c r="D599" s="2">
        <v>42156</v>
      </c>
      <c r="E599">
        <v>1</v>
      </c>
      <c r="F599">
        <v>0</v>
      </c>
      <c r="G599" s="1">
        <v>42177</v>
      </c>
      <c r="H599" s="1">
        <v>42179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s="1">
        <v>42170</v>
      </c>
      <c r="AF599" s="1">
        <v>42156</v>
      </c>
      <c r="AG599" s="1">
        <v>42158</v>
      </c>
      <c r="AH599" s="1">
        <v>42160</v>
      </c>
      <c r="AI599" s="1">
        <v>42158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8183.6363636363603</v>
      </c>
      <c r="AP599">
        <v>22</v>
      </c>
      <c r="AQ599">
        <v>30</v>
      </c>
      <c r="AR599">
        <v>180040</v>
      </c>
      <c r="AS599">
        <v>0.23339257942679401</v>
      </c>
      <c r="AT599">
        <v>0.73333333333333295</v>
      </c>
      <c r="AU599">
        <v>5</v>
      </c>
      <c r="AV599">
        <v>0.30910710083241899</v>
      </c>
      <c r="AW599">
        <v>-7.5714521405625401E-2</v>
      </c>
      <c r="AX599">
        <v>6179.0880728925504</v>
      </c>
      <c r="AY599">
        <v>23</v>
      </c>
      <c r="AZ599">
        <v>6</v>
      </c>
      <c r="BA599">
        <v>2015</v>
      </c>
      <c r="BB599">
        <v>18.098517658931399</v>
      </c>
      <c r="BC599">
        <v>17.834981115307698</v>
      </c>
      <c r="BD599">
        <v>-0.26353654362376799</v>
      </c>
      <c r="BE599">
        <v>145955</v>
      </c>
      <c r="BF599">
        <v>177418.397490437</v>
      </c>
      <c r="BG599">
        <v>1.4776384786725201E-2</v>
      </c>
      <c r="BH599">
        <v>22.5028198066897</v>
      </c>
      <c r="BI599">
        <v>0.97765525338561099</v>
      </c>
      <c r="BK599">
        <f>AS599-BI599*AV599</f>
        <v>-6.8807601560816195E-2</v>
      </c>
      <c r="BL599">
        <f>BK599*AO599</f>
        <v>-563.09639022769738</v>
      </c>
      <c r="BM599">
        <f t="shared" si="9"/>
        <v>1152.8308805080433</v>
      </c>
      <c r="BN599" s="12">
        <f>YEARFRAC(DATE(YEAR(A599),1,1),A599,3)</f>
        <v>0.47397260273972602</v>
      </c>
    </row>
    <row r="600" spans="1:66" x14ac:dyDescent="0.25">
      <c r="A600" s="1">
        <v>42179</v>
      </c>
      <c r="B600">
        <v>7009</v>
      </c>
      <c r="C600">
        <v>18</v>
      </c>
      <c r="D600" s="2">
        <v>42156</v>
      </c>
      <c r="E600">
        <v>2</v>
      </c>
      <c r="F600">
        <v>1</v>
      </c>
      <c r="G600" s="1">
        <v>42178</v>
      </c>
      <c r="H600" s="1">
        <v>42180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s="1">
        <v>42170</v>
      </c>
      <c r="AF600" s="1">
        <v>42156</v>
      </c>
      <c r="AG600" s="1">
        <v>42158</v>
      </c>
      <c r="AH600" s="1">
        <v>42160</v>
      </c>
      <c r="AI600" s="1">
        <v>42158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8183.6363636363603</v>
      </c>
      <c r="AP600">
        <v>22</v>
      </c>
      <c r="AQ600">
        <v>30</v>
      </c>
      <c r="AR600">
        <v>180040</v>
      </c>
      <c r="AS600">
        <v>0.85646522994889995</v>
      </c>
      <c r="AT600">
        <v>0.73333333333333295</v>
      </c>
      <c r="AU600">
        <v>4</v>
      </c>
      <c r="AV600">
        <v>0.95834790657066404</v>
      </c>
      <c r="AW600">
        <v>-0.10188267662176299</v>
      </c>
      <c r="AX600">
        <v>7313.6279131457404</v>
      </c>
      <c r="AY600">
        <v>24</v>
      </c>
      <c r="AZ600">
        <v>6</v>
      </c>
      <c r="BA600">
        <v>2015</v>
      </c>
      <c r="BB600">
        <v>19.0568655655021</v>
      </c>
      <c r="BC600">
        <v>18.691446345256601</v>
      </c>
      <c r="BD600">
        <v>-0.36541922024553097</v>
      </c>
      <c r="BE600">
        <v>152964</v>
      </c>
      <c r="BF600">
        <v>176587.696881899</v>
      </c>
      <c r="BG600">
        <v>1.9550077265061999E-2</v>
      </c>
      <c r="BH600">
        <v>22.5028198066897</v>
      </c>
      <c r="BI600">
        <v>0.97765525338561099</v>
      </c>
      <c r="BK600">
        <f>AS600-BI600*AV600</f>
        <v>-8.0468635481012463E-2</v>
      </c>
      <c r="BL600">
        <f>BK600*AO600</f>
        <v>-658.52605145461268</v>
      </c>
      <c r="BM600">
        <f t="shared" si="9"/>
        <v>494.30482905343058</v>
      </c>
      <c r="BN600" s="12">
        <f>YEARFRAC(DATE(YEAR(A600),1,1),A600,3)</f>
        <v>0.47671232876712327</v>
      </c>
    </row>
    <row r="601" spans="1:66" x14ac:dyDescent="0.25">
      <c r="A601" s="1">
        <v>42180</v>
      </c>
      <c r="B601">
        <v>3209</v>
      </c>
      <c r="C601">
        <v>19</v>
      </c>
      <c r="D601" s="2">
        <v>42156</v>
      </c>
      <c r="E601">
        <v>3</v>
      </c>
      <c r="F601">
        <v>2</v>
      </c>
      <c r="G601" s="1">
        <v>42179</v>
      </c>
      <c r="H601" s="1">
        <v>42181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s="1">
        <v>42170</v>
      </c>
      <c r="AF601" s="1">
        <v>42156</v>
      </c>
      <c r="AG601" s="1">
        <v>42158</v>
      </c>
      <c r="AH601" s="1">
        <v>42160</v>
      </c>
      <c r="AI601" s="1">
        <v>42158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8183.6363636363603</v>
      </c>
      <c r="AP601">
        <v>22</v>
      </c>
      <c r="AQ601">
        <v>30</v>
      </c>
      <c r="AR601">
        <v>180040</v>
      </c>
      <c r="AS601">
        <v>0.39212397245056602</v>
      </c>
      <c r="AT601">
        <v>0.73333333333333295</v>
      </c>
      <c r="AU601">
        <v>3</v>
      </c>
      <c r="AV601">
        <v>0.35466527736145897</v>
      </c>
      <c r="AW601">
        <v>3.7458695089107E-2</v>
      </c>
      <c r="AX601">
        <v>9047.9677736524609</v>
      </c>
      <c r="AY601">
        <v>25</v>
      </c>
      <c r="AZ601">
        <v>6</v>
      </c>
      <c r="BA601">
        <v>2015</v>
      </c>
      <c r="BB601">
        <v>19.411530842863598</v>
      </c>
      <c r="BC601">
        <v>19.0835703177071</v>
      </c>
      <c r="BD601">
        <v>-0.32796052515642399</v>
      </c>
      <c r="BE601">
        <v>156173</v>
      </c>
      <c r="BF601">
        <v>176998.19905049499</v>
      </c>
      <c r="BG601">
        <v>1.7185490958791599E-2</v>
      </c>
      <c r="BH601">
        <v>22.5028198066897</v>
      </c>
      <c r="BI601">
        <v>0.97765525338561099</v>
      </c>
      <c r="BK601">
        <f>AS601-BI601*AV601</f>
        <v>4.5383600844670857E-2</v>
      </c>
      <c r="BL601">
        <f>BK601*AO601</f>
        <v>371.40288618520628</v>
      </c>
      <c r="BM601">
        <f t="shared" si="9"/>
        <v>865.70771523863687</v>
      </c>
      <c r="BN601" s="12">
        <f>YEARFRAC(DATE(YEAR(A601),1,1),A601,3)</f>
        <v>0.47945205479452052</v>
      </c>
    </row>
    <row r="602" spans="1:66" x14ac:dyDescent="0.25">
      <c r="A602" s="1">
        <v>42181</v>
      </c>
      <c r="B602">
        <v>6689</v>
      </c>
      <c r="C602">
        <v>20</v>
      </c>
      <c r="D602" s="2">
        <v>42156</v>
      </c>
      <c r="E602">
        <v>4</v>
      </c>
      <c r="F602">
        <v>3</v>
      </c>
      <c r="G602" s="1">
        <v>42180</v>
      </c>
      <c r="H602" s="1">
        <v>42184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s="1">
        <v>42170</v>
      </c>
      <c r="AF602" s="1">
        <v>42156</v>
      </c>
      <c r="AG602" s="1">
        <v>42158</v>
      </c>
      <c r="AH602" s="1">
        <v>42160</v>
      </c>
      <c r="AI602" s="1">
        <v>42158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8183.6363636363603</v>
      </c>
      <c r="AP602">
        <v>22</v>
      </c>
      <c r="AQ602">
        <v>30</v>
      </c>
      <c r="AR602">
        <v>180040</v>
      </c>
      <c r="AS602">
        <v>0.81736280826482999</v>
      </c>
      <c r="AT602">
        <v>0.73333333333333295</v>
      </c>
      <c r="AU602">
        <v>2</v>
      </c>
      <c r="AV602">
        <v>0.871714267206256</v>
      </c>
      <c r="AW602">
        <v>-5.43514589414264E-2</v>
      </c>
      <c r="AX602">
        <v>7673.3859380751801</v>
      </c>
      <c r="AY602">
        <v>26</v>
      </c>
      <c r="AZ602">
        <v>6</v>
      </c>
      <c r="BA602">
        <v>2015</v>
      </c>
      <c r="BB602">
        <v>20.283245110069799</v>
      </c>
      <c r="BC602">
        <v>19.900933125971999</v>
      </c>
      <c r="BD602">
        <v>-0.382311984097849</v>
      </c>
      <c r="BE602">
        <v>162862</v>
      </c>
      <c r="BF602">
        <v>176646.48731288</v>
      </c>
      <c r="BG602">
        <v>1.9210756685519699E-2</v>
      </c>
      <c r="BH602">
        <v>22.5028198066897</v>
      </c>
      <c r="BI602">
        <v>0.97765525338561099</v>
      </c>
      <c r="BK602">
        <f>AS602-BI602*AV602</f>
        <v>-3.4873224520554413E-2</v>
      </c>
      <c r="BL602">
        <f>BK602*AO602</f>
        <v>-285.38978830366426</v>
      </c>
      <c r="BM602">
        <f t="shared" si="9"/>
        <v>580.31792693497255</v>
      </c>
      <c r="BN602" s="12">
        <f>YEARFRAC(DATE(YEAR(A602),1,1),A602,3)</f>
        <v>0.48219178082191783</v>
      </c>
    </row>
    <row r="603" spans="1:66" x14ac:dyDescent="0.25">
      <c r="A603" s="1">
        <v>42184</v>
      </c>
      <c r="B603">
        <v>12864</v>
      </c>
      <c r="C603">
        <v>21</v>
      </c>
      <c r="D603" s="2">
        <v>42156</v>
      </c>
      <c r="E603">
        <v>0</v>
      </c>
      <c r="F603">
        <v>4</v>
      </c>
      <c r="G603" s="1">
        <v>42181</v>
      </c>
      <c r="H603" s="1">
        <v>42185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 s="1">
        <v>42170</v>
      </c>
      <c r="AF603" s="1">
        <v>42156</v>
      </c>
      <c r="AG603" s="1">
        <v>42158</v>
      </c>
      <c r="AH603" s="1">
        <v>42160</v>
      </c>
      <c r="AI603" s="1">
        <v>42158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8183.6363636363603</v>
      </c>
      <c r="AP603">
        <v>22</v>
      </c>
      <c r="AQ603">
        <v>30</v>
      </c>
      <c r="AR603">
        <v>180040</v>
      </c>
      <c r="AS603">
        <v>1.5719173516996201</v>
      </c>
      <c r="AT603">
        <v>0.73333333333333295</v>
      </c>
      <c r="AU603">
        <v>1</v>
      </c>
      <c r="AV603">
        <v>1.6994976747481001</v>
      </c>
      <c r="AW603">
        <v>-0.12758032304848299</v>
      </c>
      <c r="AX603">
        <v>7569.2954401403704</v>
      </c>
      <c r="AY603">
        <v>29</v>
      </c>
      <c r="AZ603">
        <v>6</v>
      </c>
      <c r="BA603">
        <v>2015</v>
      </c>
      <c r="BB603">
        <v>21.982742784817901</v>
      </c>
      <c r="BC603">
        <v>21.472850477671599</v>
      </c>
      <c r="BD603">
        <v>-0.50989230714633305</v>
      </c>
      <c r="BE603">
        <v>175726</v>
      </c>
      <c r="BF603">
        <v>175863.951002054</v>
      </c>
      <c r="BG603">
        <v>2.3745906845322701E-2</v>
      </c>
      <c r="BH603">
        <v>22.5028198066897</v>
      </c>
      <c r="BI603">
        <v>0.97765525338561099</v>
      </c>
      <c r="BK603">
        <f>AS603-BI603*AV603</f>
        <v>-8.9605478134490379E-2</v>
      </c>
      <c r="BL603">
        <f>BK603*AO603</f>
        <v>-733.29864924243827</v>
      </c>
      <c r="BM603">
        <f t="shared" si="9"/>
        <v>-152.98072230746573</v>
      </c>
      <c r="BN603" s="12">
        <f>YEARFRAC(DATE(YEAR(A603),1,1),A603,3)</f>
        <v>0.49041095890410957</v>
      </c>
    </row>
    <row r="604" spans="1:66" x14ac:dyDescent="0.25">
      <c r="A604" s="1">
        <v>42185</v>
      </c>
      <c r="B604">
        <v>4314</v>
      </c>
      <c r="C604">
        <v>22</v>
      </c>
      <c r="D604" s="2">
        <v>42156</v>
      </c>
      <c r="E604">
        <v>1</v>
      </c>
      <c r="F604">
        <v>0</v>
      </c>
      <c r="G604" s="1">
        <v>42184</v>
      </c>
      <c r="H604" s="1">
        <v>42186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s="1">
        <v>42170</v>
      </c>
      <c r="AF604" s="1">
        <v>42156</v>
      </c>
      <c r="AG604" s="1">
        <v>42158</v>
      </c>
      <c r="AH604" s="1">
        <v>42160</v>
      </c>
      <c r="AI604" s="1">
        <v>42158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8183.6363636363603</v>
      </c>
      <c r="AP604">
        <v>22</v>
      </c>
      <c r="AQ604">
        <v>30</v>
      </c>
      <c r="AR604">
        <v>180040</v>
      </c>
      <c r="AS604">
        <v>0.52714952232837098</v>
      </c>
      <c r="AT604">
        <v>0.73333333333333295</v>
      </c>
      <c r="AU604">
        <v>0</v>
      </c>
      <c r="AV604">
        <v>0.52007702187177496</v>
      </c>
      <c r="AW604">
        <v>7.0725004565964896E-3</v>
      </c>
      <c r="AX604">
        <v>8294.9252102578303</v>
      </c>
      <c r="AY604">
        <v>30</v>
      </c>
      <c r="AZ604">
        <v>6</v>
      </c>
      <c r="BA604">
        <v>2015</v>
      </c>
      <c r="BB604">
        <v>22.5028198066897</v>
      </c>
      <c r="BC604">
        <v>22</v>
      </c>
      <c r="BD604">
        <v>-0.50281980668973603</v>
      </c>
      <c r="BE604">
        <v>180040</v>
      </c>
      <c r="BF604">
        <v>176017.05181954501</v>
      </c>
      <c r="BG604">
        <v>2.2855445758624499E-2</v>
      </c>
      <c r="BH604">
        <v>22.5028198066897</v>
      </c>
      <c r="BI604">
        <v>0.97765525338561099</v>
      </c>
      <c r="BK604">
        <f>AS604-BI604*AV604</f>
        <v>1.8693489730286839E-2</v>
      </c>
      <c r="BL604">
        <f>BK604*AO604</f>
        <v>152.98072232003824</v>
      </c>
      <c r="BM604">
        <f t="shared" si="9"/>
        <v>1.2572513696795795E-8</v>
      </c>
      <c r="BN604" s="12">
        <f>YEARFRAC(DATE(YEAR(A604),1,1),A604,3)</f>
        <v>0.49315068493150682</v>
      </c>
    </row>
    <row r="605" spans="1:66" x14ac:dyDescent="0.25">
      <c r="A605" s="1">
        <v>42186</v>
      </c>
      <c r="B605">
        <v>20818</v>
      </c>
      <c r="C605">
        <v>1</v>
      </c>
      <c r="D605" s="2">
        <v>42186</v>
      </c>
      <c r="E605">
        <v>2</v>
      </c>
      <c r="F605">
        <v>1</v>
      </c>
      <c r="G605" s="1">
        <v>42185</v>
      </c>
      <c r="H605" s="1">
        <v>42187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 s="1">
        <v>42205</v>
      </c>
      <c r="AF605" s="1">
        <v>42191</v>
      </c>
      <c r="AG605" s="1">
        <v>42186</v>
      </c>
      <c r="AH605" s="1">
        <v>42188</v>
      </c>
      <c r="AI605" s="1">
        <v>42186</v>
      </c>
      <c r="AJ605">
        <v>0</v>
      </c>
      <c r="AK605">
        <v>0</v>
      </c>
      <c r="AL605">
        <v>1</v>
      </c>
      <c r="AM605">
        <v>0</v>
      </c>
      <c r="AN605">
        <v>1</v>
      </c>
      <c r="AO605">
        <v>7797.1304347825999</v>
      </c>
      <c r="AP605">
        <v>23</v>
      </c>
      <c r="AQ605">
        <v>31</v>
      </c>
      <c r="AR605">
        <v>179334</v>
      </c>
      <c r="AS605">
        <v>2.66995661726164</v>
      </c>
      <c r="AT605">
        <v>0.74193548387096697</v>
      </c>
      <c r="AU605">
        <v>22</v>
      </c>
      <c r="AV605">
        <v>2.7398225341603899</v>
      </c>
      <c r="AW605">
        <v>-6.98659168987531E-2</v>
      </c>
      <c r="AX605">
        <v>7598.3023500387199</v>
      </c>
      <c r="AY605">
        <v>1</v>
      </c>
      <c r="AZ605">
        <v>7</v>
      </c>
      <c r="BA605">
        <v>2015</v>
      </c>
      <c r="BB605">
        <v>2.7398225341603899</v>
      </c>
      <c r="BC605">
        <v>2.66995661726164</v>
      </c>
      <c r="BD605">
        <v>-6.9865916898752906E-2</v>
      </c>
      <c r="BE605">
        <v>20818</v>
      </c>
      <c r="BF605">
        <v>174760.95405089</v>
      </c>
      <c r="BG605">
        <v>2.6167435248595401E-2</v>
      </c>
      <c r="BH605">
        <v>22.864197327636901</v>
      </c>
      <c r="BI605">
        <v>1.0059395337792501</v>
      </c>
      <c r="BK605">
        <f>AS605-BI605*AV605</f>
        <v>-8.6139185389546125E-2</v>
      </c>
      <c r="BL605">
        <f>BK605*AO605</f>
        <v>-671.63846402821071</v>
      </c>
      <c r="BM605">
        <f t="shared" si="9"/>
        <v>-671.63846401563819</v>
      </c>
      <c r="BN605" s="12">
        <f>YEARFRAC(DATE(YEAR(A605),1,1),A605,3)</f>
        <v>0.49589041095890413</v>
      </c>
    </row>
    <row r="606" spans="1:66" x14ac:dyDescent="0.25">
      <c r="A606" s="1">
        <v>42187</v>
      </c>
      <c r="B606">
        <v>8997</v>
      </c>
      <c r="C606">
        <v>2</v>
      </c>
      <c r="D606" s="2">
        <v>42186</v>
      </c>
      <c r="E606">
        <v>3</v>
      </c>
      <c r="F606">
        <v>2</v>
      </c>
      <c r="G606" s="1">
        <v>42186</v>
      </c>
      <c r="H606" s="1">
        <v>42188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s="1">
        <v>42205</v>
      </c>
      <c r="AF606" s="1">
        <v>42191</v>
      </c>
      <c r="AG606" s="1">
        <v>42186</v>
      </c>
      <c r="AH606" s="1">
        <v>42188</v>
      </c>
      <c r="AI606" s="1">
        <v>42186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7797.1304347825999</v>
      </c>
      <c r="AP606">
        <v>23</v>
      </c>
      <c r="AQ606">
        <v>31</v>
      </c>
      <c r="AR606">
        <v>179334</v>
      </c>
      <c r="AS606">
        <v>1.15388604503328</v>
      </c>
      <c r="AT606">
        <v>0.74193548387096697</v>
      </c>
      <c r="AU606">
        <v>21</v>
      </c>
      <c r="AV606">
        <v>0.66414422443002297</v>
      </c>
      <c r="AW606">
        <v>0.48974182060326599</v>
      </c>
      <c r="AX606">
        <v>13546.756365639299</v>
      </c>
      <c r="AY606">
        <v>2</v>
      </c>
      <c r="AZ606">
        <v>7</v>
      </c>
      <c r="BA606">
        <v>2015</v>
      </c>
      <c r="BB606">
        <v>3.4039667585904199</v>
      </c>
      <c r="BC606">
        <v>3.82384266229493</v>
      </c>
      <c r="BD606">
        <v>0.419875903704513</v>
      </c>
      <c r="BE606">
        <v>29815</v>
      </c>
      <c r="BF606">
        <v>201454.669987425</v>
      </c>
      <c r="BG606">
        <v>-0.109804701915355</v>
      </c>
      <c r="BH606">
        <v>22.864197327636901</v>
      </c>
      <c r="BI606">
        <v>1.0059395337792501</v>
      </c>
      <c r="BK606">
        <f>AS606-BI606*AV606</f>
        <v>0.48579711354796107</v>
      </c>
      <c r="BL606">
        <f>BK606*AO606</f>
        <v>3787.8234591743458</v>
      </c>
      <c r="BM606">
        <f t="shared" si="9"/>
        <v>3116.1849951587074</v>
      </c>
      <c r="BN606" s="12">
        <f>YEARFRAC(DATE(YEAR(A606),1,1),A606,3)</f>
        <v>0.49863013698630138</v>
      </c>
    </row>
    <row r="607" spans="1:66" x14ac:dyDescent="0.25">
      <c r="A607" s="1">
        <v>42188</v>
      </c>
      <c r="B607">
        <v>6405</v>
      </c>
      <c r="C607">
        <v>3</v>
      </c>
      <c r="D607" s="2">
        <v>42186</v>
      </c>
      <c r="E607">
        <v>4</v>
      </c>
      <c r="F607">
        <v>3</v>
      </c>
      <c r="G607" s="1">
        <v>42187</v>
      </c>
      <c r="H607" s="1">
        <v>42191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s="1">
        <v>42205</v>
      </c>
      <c r="AF607" s="1">
        <v>42191</v>
      </c>
      <c r="AG607" s="1">
        <v>42186</v>
      </c>
      <c r="AH607" s="1">
        <v>42188</v>
      </c>
      <c r="AI607" s="1">
        <v>42186</v>
      </c>
      <c r="AJ607">
        <v>0</v>
      </c>
      <c r="AK607">
        <v>0</v>
      </c>
      <c r="AL607">
        <v>0</v>
      </c>
      <c r="AM607">
        <v>1</v>
      </c>
      <c r="AN607">
        <v>1</v>
      </c>
      <c r="AO607">
        <v>7797.1304347825999</v>
      </c>
      <c r="AP607">
        <v>23</v>
      </c>
      <c r="AQ607">
        <v>31</v>
      </c>
      <c r="AR607">
        <v>179334</v>
      </c>
      <c r="AS607">
        <v>0.82145605406671296</v>
      </c>
      <c r="AT607">
        <v>0.74193548387096697</v>
      </c>
      <c r="AU607">
        <v>20</v>
      </c>
      <c r="AV607">
        <v>0.95668075999167301</v>
      </c>
      <c r="AW607">
        <v>-0.13522470592496</v>
      </c>
      <c r="AX607">
        <v>6695.0233221537201</v>
      </c>
      <c r="AY607">
        <v>3</v>
      </c>
      <c r="AZ607">
        <v>7</v>
      </c>
      <c r="BA607">
        <v>2015</v>
      </c>
      <c r="BB607">
        <v>4.3606475185820903</v>
      </c>
      <c r="BC607">
        <v>4.6452987163616397</v>
      </c>
      <c r="BD607">
        <v>0.284651197779553</v>
      </c>
      <c r="BE607">
        <v>36220</v>
      </c>
      <c r="BF607">
        <v>191040.43526794299</v>
      </c>
      <c r="BG607">
        <v>-6.1277264425849902E-2</v>
      </c>
      <c r="BH607">
        <v>22.864197327636901</v>
      </c>
      <c r="BI607">
        <v>1.0059395337792501</v>
      </c>
      <c r="BK607">
        <f>AS607-BI607*AV607</f>
        <v>-0.1409069436148892</v>
      </c>
      <c r="BL607">
        <f>BK607*AO607</f>
        <v>-1098.6698185318483</v>
      </c>
      <c r="BM607">
        <f t="shared" si="9"/>
        <v>2017.5151766268591</v>
      </c>
      <c r="BN607" s="12">
        <f>YEARFRAC(DATE(YEAR(A607),1,1),A607,3)</f>
        <v>0.50136986301369868</v>
      </c>
    </row>
    <row r="608" spans="1:66" x14ac:dyDescent="0.25">
      <c r="A608" s="1">
        <v>42191</v>
      </c>
      <c r="B608">
        <v>14584</v>
      </c>
      <c r="C608">
        <v>4</v>
      </c>
      <c r="D608" s="2">
        <v>42186</v>
      </c>
      <c r="E608">
        <v>0</v>
      </c>
      <c r="F608">
        <v>4</v>
      </c>
      <c r="G608" s="1">
        <v>42188</v>
      </c>
      <c r="H608" s="1">
        <v>42192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 s="1">
        <v>42205</v>
      </c>
      <c r="AF608" s="1">
        <v>42191</v>
      </c>
      <c r="AG608" s="1">
        <v>42186</v>
      </c>
      <c r="AH608" s="1">
        <v>42188</v>
      </c>
      <c r="AI608" s="1">
        <v>42186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7797.1304347825999</v>
      </c>
      <c r="AP608">
        <v>23</v>
      </c>
      <c r="AQ608">
        <v>31</v>
      </c>
      <c r="AR608">
        <v>179334</v>
      </c>
      <c r="AS608">
        <v>1.8704317084323101</v>
      </c>
      <c r="AT608">
        <v>0.74193548387096697</v>
      </c>
      <c r="AU608">
        <v>19</v>
      </c>
      <c r="AV608">
        <v>1.70755223324329</v>
      </c>
      <c r="AW608">
        <v>0.16287947518901499</v>
      </c>
      <c r="AX608">
        <v>8540.8807508625396</v>
      </c>
      <c r="AY608">
        <v>6</v>
      </c>
      <c r="AZ608">
        <v>7</v>
      </c>
      <c r="BA608">
        <v>2015</v>
      </c>
      <c r="BB608">
        <v>6.0681997518253903</v>
      </c>
      <c r="BC608">
        <v>6.5157304247939596</v>
      </c>
      <c r="BD608">
        <v>0.44753067296856902</v>
      </c>
      <c r="BE608">
        <v>50804</v>
      </c>
      <c r="BF608">
        <v>192559.91031747099</v>
      </c>
      <c r="BG608">
        <v>-6.8684651419218395E-2</v>
      </c>
      <c r="BH608">
        <v>22.864197327636901</v>
      </c>
      <c r="BI608">
        <v>1.0059395337792501</v>
      </c>
      <c r="BK608">
        <f>AS608-BI608*AV608</f>
        <v>0.15273741101983784</v>
      </c>
      <c r="BL608">
        <f>BK608*AO608</f>
        <v>1190.9135159926768</v>
      </c>
      <c r="BM608">
        <f t="shared" si="9"/>
        <v>3208.4286926195359</v>
      </c>
      <c r="BN608" s="12">
        <f>YEARFRAC(DATE(YEAR(A608),1,1),A608,3)</f>
        <v>0.50958904109589043</v>
      </c>
    </row>
    <row r="609" spans="1:66" x14ac:dyDescent="0.25">
      <c r="A609" s="1">
        <v>42192</v>
      </c>
      <c r="B609">
        <v>1943</v>
      </c>
      <c r="C609">
        <v>5</v>
      </c>
      <c r="D609" s="2">
        <v>42186</v>
      </c>
      <c r="E609">
        <v>1</v>
      </c>
      <c r="F609">
        <v>0</v>
      </c>
      <c r="G609" s="1">
        <v>42191</v>
      </c>
      <c r="H609" s="1">
        <v>42193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s="1">
        <v>42205</v>
      </c>
      <c r="AF609" s="1">
        <v>42191</v>
      </c>
      <c r="AG609" s="1">
        <v>42186</v>
      </c>
      <c r="AH609" s="1">
        <v>42188</v>
      </c>
      <c r="AI609" s="1">
        <v>42186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7797.1304347825999</v>
      </c>
      <c r="AP609">
        <v>23</v>
      </c>
      <c r="AQ609">
        <v>31</v>
      </c>
      <c r="AR609">
        <v>179334</v>
      </c>
      <c r="AS609">
        <v>0.24919424091360201</v>
      </c>
      <c r="AT609">
        <v>0.74193548387096697</v>
      </c>
      <c r="AU609">
        <v>18</v>
      </c>
      <c r="AV609">
        <v>0.31716165932760798</v>
      </c>
      <c r="AW609">
        <v>-6.7967418414005998E-2</v>
      </c>
      <c r="AX609">
        <v>6126.2133768602798</v>
      </c>
      <c r="AY609">
        <v>7</v>
      </c>
      <c r="AZ609">
        <v>7</v>
      </c>
      <c r="BA609">
        <v>2015</v>
      </c>
      <c r="BB609">
        <v>6.3853614111529904</v>
      </c>
      <c r="BC609">
        <v>6.7649246657075599</v>
      </c>
      <c r="BD609">
        <v>0.37956325455456302</v>
      </c>
      <c r="BE609">
        <v>52747</v>
      </c>
      <c r="BF609">
        <v>189994.10086342099</v>
      </c>
      <c r="BG609">
        <v>-5.6107536049680801E-2</v>
      </c>
      <c r="BH609">
        <v>22.864197327636901</v>
      </c>
      <c r="BI609">
        <v>1.0059395337792501</v>
      </c>
      <c r="BK609">
        <f>AS609-BI609*AV609</f>
        <v>-6.9851210803065306E-2</v>
      </c>
      <c r="BL609">
        <f>BK609*AO609</f>
        <v>-544.63900165899565</v>
      </c>
      <c r="BM609">
        <f t="shared" si="9"/>
        <v>2663.7896909605402</v>
      </c>
      <c r="BN609" s="12">
        <f>YEARFRAC(DATE(YEAR(A609),1,1),A609,3)</f>
        <v>0.51232876712328768</v>
      </c>
    </row>
    <row r="610" spans="1:66" x14ac:dyDescent="0.25">
      <c r="A610" s="1">
        <v>42193</v>
      </c>
      <c r="B610">
        <v>7674</v>
      </c>
      <c r="C610">
        <v>6</v>
      </c>
      <c r="D610" s="2">
        <v>42186</v>
      </c>
      <c r="E610">
        <v>2</v>
      </c>
      <c r="F610">
        <v>1</v>
      </c>
      <c r="G610" s="1">
        <v>42192</v>
      </c>
      <c r="H610" s="1">
        <v>42194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s="1">
        <v>42205</v>
      </c>
      <c r="AF610" s="1">
        <v>42191</v>
      </c>
      <c r="AG610" s="1">
        <v>42186</v>
      </c>
      <c r="AH610" s="1">
        <v>42188</v>
      </c>
      <c r="AI610" s="1">
        <v>42186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7797.1304347825999</v>
      </c>
      <c r="AP610">
        <v>23</v>
      </c>
      <c r="AQ610">
        <v>31</v>
      </c>
      <c r="AR610">
        <v>179334</v>
      </c>
      <c r="AS610">
        <v>0.984208237144099</v>
      </c>
      <c r="AT610">
        <v>0.74193548387096697</v>
      </c>
      <c r="AU610">
        <v>17</v>
      </c>
      <c r="AV610">
        <v>0.96640246506585303</v>
      </c>
      <c r="AW610">
        <v>1.7805772078246501E-2</v>
      </c>
      <c r="AX610">
        <v>7940.7910031325</v>
      </c>
      <c r="AY610">
        <v>8</v>
      </c>
      <c r="AZ610">
        <v>7</v>
      </c>
      <c r="BA610">
        <v>2015</v>
      </c>
      <c r="BB610">
        <v>7.3517638762188504</v>
      </c>
      <c r="BC610">
        <v>7.7491329028516596</v>
      </c>
      <c r="BD610">
        <v>0.39736902663280999</v>
      </c>
      <c r="BE610">
        <v>60421</v>
      </c>
      <c r="BF610">
        <v>189027.153673322</v>
      </c>
      <c r="BG610">
        <v>-5.1279160083391902E-2</v>
      </c>
      <c r="BH610">
        <v>22.864197327636901</v>
      </c>
      <c r="BI610">
        <v>1.0059395337792501</v>
      </c>
      <c r="BK610">
        <f>AS610-BI610*AV610</f>
        <v>1.2065791992636798E-2</v>
      </c>
      <c r="BL610">
        <f>BK610*AO610</f>
        <v>94.078553965544572</v>
      </c>
      <c r="BM610">
        <f t="shared" si="9"/>
        <v>2757.8682449260846</v>
      </c>
      <c r="BN610" s="12">
        <f>YEARFRAC(DATE(YEAR(A610),1,1),A610,3)</f>
        <v>0.51506849315068493</v>
      </c>
    </row>
    <row r="611" spans="1:66" x14ac:dyDescent="0.25">
      <c r="A611" s="1">
        <v>42194</v>
      </c>
      <c r="B611">
        <v>2155</v>
      </c>
      <c r="C611">
        <v>7</v>
      </c>
      <c r="D611" s="2">
        <v>42186</v>
      </c>
      <c r="E611">
        <v>3</v>
      </c>
      <c r="F611">
        <v>2</v>
      </c>
      <c r="G611" s="1">
        <v>42193</v>
      </c>
      <c r="H611" s="1">
        <v>42195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s="1">
        <v>42205</v>
      </c>
      <c r="AF611" s="1">
        <v>42191</v>
      </c>
      <c r="AG611" s="1">
        <v>42186</v>
      </c>
      <c r="AH611" s="1">
        <v>42188</v>
      </c>
      <c r="AI611" s="1">
        <v>42186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7797.1304347825999</v>
      </c>
      <c r="AP611">
        <v>23</v>
      </c>
      <c r="AQ611">
        <v>31</v>
      </c>
      <c r="AR611">
        <v>179334</v>
      </c>
      <c r="AS611">
        <v>0.276383730915498</v>
      </c>
      <c r="AT611">
        <v>0.74193548387096697</v>
      </c>
      <c r="AU611">
        <v>16</v>
      </c>
      <c r="AV611">
        <v>0.36271983585664802</v>
      </c>
      <c r="AW611">
        <v>-8.6336104941150099E-2</v>
      </c>
      <c r="AX611">
        <v>5941.2245677451201</v>
      </c>
      <c r="AY611">
        <v>9</v>
      </c>
      <c r="AZ611">
        <v>7</v>
      </c>
      <c r="BA611">
        <v>2015</v>
      </c>
      <c r="BB611">
        <v>7.7144837120755003</v>
      </c>
      <c r="BC611">
        <v>8.0255166337671593</v>
      </c>
      <c r="BD611">
        <v>0.31103292169165903</v>
      </c>
      <c r="BE611">
        <v>62576</v>
      </c>
      <c r="BF611">
        <v>186564.39675245399</v>
      </c>
      <c r="BG611">
        <v>-3.8755501469275498E-2</v>
      </c>
      <c r="BH611">
        <v>22.864197327636901</v>
      </c>
      <c r="BI611">
        <v>1.0059395337792501</v>
      </c>
      <c r="BK611">
        <f>AS611-BI611*AV611</f>
        <v>-8.8490491658624604E-2</v>
      </c>
      <c r="BL611">
        <f>BK611*AO611</f>
        <v>-689.97190570033763</v>
      </c>
      <c r="BM611">
        <f t="shared" si="9"/>
        <v>2067.8963392257469</v>
      </c>
      <c r="BN611" s="12">
        <f>YEARFRAC(DATE(YEAR(A611),1,1),A611,3)</f>
        <v>0.51780821917808217</v>
      </c>
    </row>
    <row r="612" spans="1:66" x14ac:dyDescent="0.25">
      <c r="A612" s="1">
        <v>42195</v>
      </c>
      <c r="B612">
        <v>5901</v>
      </c>
      <c r="C612">
        <v>8</v>
      </c>
      <c r="D612" s="2">
        <v>42186</v>
      </c>
      <c r="E612">
        <v>4</v>
      </c>
      <c r="F612">
        <v>3</v>
      </c>
      <c r="G612" s="1">
        <v>42194</v>
      </c>
      <c r="H612" s="1">
        <v>42198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s="1">
        <v>42205</v>
      </c>
      <c r="AF612" s="1">
        <v>42191</v>
      </c>
      <c r="AG612" s="1">
        <v>42186</v>
      </c>
      <c r="AH612" s="1">
        <v>42188</v>
      </c>
      <c r="AI612" s="1">
        <v>42186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7797.1304347825999</v>
      </c>
      <c r="AP612">
        <v>23</v>
      </c>
      <c r="AQ612">
        <v>31</v>
      </c>
      <c r="AR612">
        <v>179334</v>
      </c>
      <c r="AS612">
        <v>0.75681688915654499</v>
      </c>
      <c r="AT612">
        <v>0.74193548387096697</v>
      </c>
      <c r="AU612">
        <v>15</v>
      </c>
      <c r="AV612">
        <v>0.87976882570144499</v>
      </c>
      <c r="AW612">
        <v>-0.122951936544899</v>
      </c>
      <c r="AX612">
        <v>6707.4438507128198</v>
      </c>
      <c r="AY612">
        <v>10</v>
      </c>
      <c r="AZ612">
        <v>7</v>
      </c>
      <c r="BA612">
        <v>2015</v>
      </c>
      <c r="BB612">
        <v>8.5942525377769403</v>
      </c>
      <c r="BC612">
        <v>8.7823335229237003</v>
      </c>
      <c r="BD612">
        <v>0.188080985146759</v>
      </c>
      <c r="BE612">
        <v>68477</v>
      </c>
      <c r="BF612">
        <v>183258.636289432</v>
      </c>
      <c r="BG612">
        <v>-2.1415832666321601E-2</v>
      </c>
      <c r="BH612">
        <v>22.864197327636901</v>
      </c>
      <c r="BI612">
        <v>1.0059395337792501</v>
      </c>
      <c r="BK612">
        <f>AS612-BI612*AV612</f>
        <v>-0.12817735320308488</v>
      </c>
      <c r="BL612">
        <f>BK612*AO612</f>
        <v>-999.41554170965208</v>
      </c>
      <c r="BM612">
        <f t="shared" si="9"/>
        <v>1068.4807975160948</v>
      </c>
      <c r="BN612" s="12">
        <f>YEARFRAC(DATE(YEAR(A612),1,1),A612,3)</f>
        <v>0.52054794520547942</v>
      </c>
    </row>
    <row r="613" spans="1:66" x14ac:dyDescent="0.25">
      <c r="A613" s="1">
        <v>42198</v>
      </c>
      <c r="B613">
        <v>12640</v>
      </c>
      <c r="C613">
        <v>9</v>
      </c>
      <c r="D613" s="2">
        <v>42186</v>
      </c>
      <c r="E613">
        <v>0</v>
      </c>
      <c r="F613">
        <v>4</v>
      </c>
      <c r="G613" s="1">
        <v>42195</v>
      </c>
      <c r="H613" s="1">
        <v>42199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s="1">
        <v>42205</v>
      </c>
      <c r="AF613" s="1">
        <v>42191</v>
      </c>
      <c r="AG613" s="1">
        <v>42186</v>
      </c>
      <c r="AH613" s="1">
        <v>42188</v>
      </c>
      <c r="AI613" s="1">
        <v>42186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7797.1304347825999</v>
      </c>
      <c r="AP613">
        <v>23</v>
      </c>
      <c r="AQ613">
        <v>31</v>
      </c>
      <c r="AR613">
        <v>179334</v>
      </c>
      <c r="AS613">
        <v>1.6211092152073701</v>
      </c>
      <c r="AT613">
        <v>0.74193548387096697</v>
      </c>
      <c r="AU613">
        <v>14</v>
      </c>
      <c r="AV613">
        <v>1.70755223324329</v>
      </c>
      <c r="AW613">
        <v>-8.6443018035916502E-2</v>
      </c>
      <c r="AX613">
        <v>7402.40898867954</v>
      </c>
      <c r="AY613">
        <v>13</v>
      </c>
      <c r="AZ613">
        <v>7</v>
      </c>
      <c r="BA613">
        <v>2015</v>
      </c>
      <c r="BB613">
        <v>10.301804771020199</v>
      </c>
      <c r="BC613">
        <v>10.403442738131</v>
      </c>
      <c r="BD613">
        <v>0.101637967110843</v>
      </c>
      <c r="BE613">
        <v>81117</v>
      </c>
      <c r="BF613">
        <v>181103.315532471</v>
      </c>
      <c r="BG613">
        <v>-9.7696473820455508E-3</v>
      </c>
      <c r="BH613">
        <v>22.864197327636901</v>
      </c>
      <c r="BI613">
        <v>1.0059395337792501</v>
      </c>
      <c r="BK613">
        <f>AS613-BI613*AV613</f>
        <v>-9.6585082205102202E-2</v>
      </c>
      <c r="BL613">
        <f>BK613*AO613</f>
        <v>-753.08648400738173</v>
      </c>
      <c r="BM613">
        <f t="shared" si="9"/>
        <v>315.39431350871303</v>
      </c>
      <c r="BN613" s="12">
        <f>YEARFRAC(DATE(YEAR(A613),1,1),A613,3)</f>
        <v>0.52876712328767128</v>
      </c>
    </row>
    <row r="614" spans="1:66" x14ac:dyDescent="0.25">
      <c r="A614" s="1">
        <v>42199</v>
      </c>
      <c r="B614">
        <v>1597</v>
      </c>
      <c r="C614">
        <v>10</v>
      </c>
      <c r="D614" s="2">
        <v>42186</v>
      </c>
      <c r="E614">
        <v>1</v>
      </c>
      <c r="F614">
        <v>0</v>
      </c>
      <c r="G614" s="1">
        <v>42198</v>
      </c>
      <c r="H614" s="1">
        <v>42200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s="1">
        <v>42205</v>
      </c>
      <c r="AF614" s="1">
        <v>42191</v>
      </c>
      <c r="AG614" s="1">
        <v>42186</v>
      </c>
      <c r="AH614" s="1">
        <v>42188</v>
      </c>
      <c r="AI614" s="1">
        <v>42186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7797.1304347825999</v>
      </c>
      <c r="AP614">
        <v>23</v>
      </c>
      <c r="AQ614">
        <v>31</v>
      </c>
      <c r="AR614">
        <v>179334</v>
      </c>
      <c r="AS614">
        <v>0.204818941193527</v>
      </c>
      <c r="AT614">
        <v>0.74193548387096697</v>
      </c>
      <c r="AU614">
        <v>13</v>
      </c>
      <c r="AV614">
        <v>0.31716165932760798</v>
      </c>
      <c r="AW614">
        <v>-0.112342718134081</v>
      </c>
      <c r="AX614">
        <v>5035.2870627101702</v>
      </c>
      <c r="AY614">
        <v>14</v>
      </c>
      <c r="AZ614">
        <v>7</v>
      </c>
      <c r="BA614">
        <v>2015</v>
      </c>
      <c r="BB614">
        <v>10.6189664303478</v>
      </c>
      <c r="BC614">
        <v>10.608261679324601</v>
      </c>
      <c r="BD614">
        <v>-1.0704751023238699E-2</v>
      </c>
      <c r="BE614">
        <v>82714</v>
      </c>
      <c r="BF614">
        <v>179153.21726256501</v>
      </c>
      <c r="BG614">
        <v>1.0090956790878001E-3</v>
      </c>
      <c r="BH614">
        <v>22.864197327636901</v>
      </c>
      <c r="BI614">
        <v>1.0059395337792501</v>
      </c>
      <c r="BK614">
        <f>AS614-BI614*AV614</f>
        <v>-0.11422651052314031</v>
      </c>
      <c r="BL614">
        <f>BK614*AO614</f>
        <v>-890.63900165899224</v>
      </c>
      <c r="BM614">
        <f t="shared" si="9"/>
        <v>-575.24468815027922</v>
      </c>
      <c r="BN614" s="12">
        <f>YEARFRAC(DATE(YEAR(A614),1,1),A614,3)</f>
        <v>0.53150684931506853</v>
      </c>
    </row>
    <row r="615" spans="1:66" x14ac:dyDescent="0.25">
      <c r="A615" s="1">
        <v>42200</v>
      </c>
      <c r="B615">
        <v>10454</v>
      </c>
      <c r="C615">
        <v>11</v>
      </c>
      <c r="D615" s="2">
        <v>42186</v>
      </c>
      <c r="E615">
        <v>2</v>
      </c>
      <c r="F615">
        <v>1</v>
      </c>
      <c r="G615" s="1">
        <v>42199</v>
      </c>
      <c r="H615" s="1">
        <v>42201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s="1">
        <v>42205</v>
      </c>
      <c r="AF615" s="1">
        <v>42191</v>
      </c>
      <c r="AG615" s="1">
        <v>42186</v>
      </c>
      <c r="AH615" s="1">
        <v>42188</v>
      </c>
      <c r="AI615" s="1">
        <v>42186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7797.1304347825999</v>
      </c>
      <c r="AP615">
        <v>23</v>
      </c>
      <c r="AQ615">
        <v>31</v>
      </c>
      <c r="AR615">
        <v>179334</v>
      </c>
      <c r="AS615">
        <v>1.3407496626406501</v>
      </c>
      <c r="AT615">
        <v>0.74193548387096697</v>
      </c>
      <c r="AU615">
        <v>12</v>
      </c>
      <c r="AV615">
        <v>1.30097368636874</v>
      </c>
      <c r="AW615">
        <v>3.9775976271911401E-2</v>
      </c>
      <c r="AX615">
        <v>8035.5199413594501</v>
      </c>
      <c r="AY615">
        <v>15</v>
      </c>
      <c r="AZ615">
        <v>7</v>
      </c>
      <c r="BA615">
        <v>2015</v>
      </c>
      <c r="BB615">
        <v>11.9199401167165</v>
      </c>
      <c r="BC615">
        <v>11.9490113419652</v>
      </c>
      <c r="BD615">
        <v>2.9071225248673099E-2</v>
      </c>
      <c r="BE615">
        <v>93168</v>
      </c>
      <c r="BF615">
        <v>179771.372927858</v>
      </c>
      <c r="BG615">
        <v>-2.4329397986740898E-3</v>
      </c>
      <c r="BH615">
        <v>22.864197327636901</v>
      </c>
      <c r="BI615">
        <v>1.0059395337792501</v>
      </c>
      <c r="BK615">
        <f>AS615-BI615*AV615</f>
        <v>3.2048799115807602E-2</v>
      </c>
      <c r="BL615">
        <f>BK615*AO615</f>
        <v>249.88866698409714</v>
      </c>
      <c r="BM615">
        <f t="shared" si="9"/>
        <v>-325.35602116618207</v>
      </c>
      <c r="BN615" s="12">
        <f>YEARFRAC(DATE(YEAR(A615),1,1),A615,3)</f>
        <v>0.53424657534246578</v>
      </c>
    </row>
    <row r="616" spans="1:66" x14ac:dyDescent="0.25">
      <c r="A616" s="1">
        <v>42201</v>
      </c>
      <c r="B616">
        <v>10479</v>
      </c>
      <c r="C616">
        <v>12</v>
      </c>
      <c r="D616" s="2">
        <v>42186</v>
      </c>
      <c r="E616">
        <v>3</v>
      </c>
      <c r="F616">
        <v>2</v>
      </c>
      <c r="G616" s="1">
        <v>42200</v>
      </c>
      <c r="H616" s="1">
        <v>42202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 s="1">
        <v>42205</v>
      </c>
      <c r="AF616" s="1">
        <v>42191</v>
      </c>
      <c r="AG616" s="1">
        <v>42186</v>
      </c>
      <c r="AH616" s="1">
        <v>42188</v>
      </c>
      <c r="AI616" s="1">
        <v>42186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7797.1304347825999</v>
      </c>
      <c r="AP616">
        <v>23</v>
      </c>
      <c r="AQ616">
        <v>31</v>
      </c>
      <c r="AR616">
        <v>179334</v>
      </c>
      <c r="AS616">
        <v>1.3439559704238999</v>
      </c>
      <c r="AT616">
        <v>0.74193548387096697</v>
      </c>
      <c r="AU616">
        <v>11</v>
      </c>
      <c r="AV616">
        <v>1.3863084257898399</v>
      </c>
      <c r="AW616">
        <v>-4.2352455365939498E-2</v>
      </c>
      <c r="AX616">
        <v>7558.9239775626702</v>
      </c>
      <c r="AY616">
        <v>16</v>
      </c>
      <c r="AZ616">
        <v>7</v>
      </c>
      <c r="BA616">
        <v>2015</v>
      </c>
      <c r="BB616">
        <v>13.306248542506401</v>
      </c>
      <c r="BC616">
        <v>13.2929673123891</v>
      </c>
      <c r="BD616">
        <v>-1.32812301172648E-2</v>
      </c>
      <c r="BE616">
        <v>103647</v>
      </c>
      <c r="BF616">
        <v>179155.00318401199</v>
      </c>
      <c r="BG616" s="3">
        <v>9.9911703723853896E-4</v>
      </c>
      <c r="BH616">
        <v>22.864197327636901</v>
      </c>
      <c r="BI616">
        <v>1.0059395337792501</v>
      </c>
      <c r="BK616">
        <f>AS616-BI616*AV616</f>
        <v>-5.0586481089377688E-2</v>
      </c>
      <c r="BL616">
        <f>BK616*AO616</f>
        <v>-394.42939129054122</v>
      </c>
      <c r="BM616">
        <f t="shared" si="9"/>
        <v>-719.78541245672329</v>
      </c>
      <c r="BN616" s="12">
        <f>YEARFRAC(DATE(YEAR(A616),1,1),A616,3)</f>
        <v>0.53698630136986303</v>
      </c>
    </row>
    <row r="617" spans="1:66" x14ac:dyDescent="0.25">
      <c r="A617" s="1">
        <v>42202</v>
      </c>
      <c r="B617">
        <v>7038</v>
      </c>
      <c r="C617">
        <v>13</v>
      </c>
      <c r="D617" s="2">
        <v>42186</v>
      </c>
      <c r="E617">
        <v>4</v>
      </c>
      <c r="F617">
        <v>3</v>
      </c>
      <c r="G617" s="1">
        <v>42201</v>
      </c>
      <c r="H617" s="1">
        <v>42205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s="1">
        <v>42205</v>
      </c>
      <c r="AF617" s="1">
        <v>42191</v>
      </c>
      <c r="AG617" s="1">
        <v>42186</v>
      </c>
      <c r="AH617" s="1">
        <v>42188</v>
      </c>
      <c r="AI617" s="1">
        <v>42186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7797.1304347825999</v>
      </c>
      <c r="AP617">
        <v>23</v>
      </c>
      <c r="AQ617">
        <v>31</v>
      </c>
      <c r="AR617">
        <v>179334</v>
      </c>
      <c r="AS617">
        <v>0.90263976713841199</v>
      </c>
      <c r="AT617">
        <v>0.74193548387096697</v>
      </c>
      <c r="AU617">
        <v>10</v>
      </c>
      <c r="AV617">
        <v>0.87976882570144499</v>
      </c>
      <c r="AW617">
        <v>2.28709414369665E-2</v>
      </c>
      <c r="AX617">
        <v>7999.8288122888998</v>
      </c>
      <c r="AY617">
        <v>17</v>
      </c>
      <c r="AZ617">
        <v>7</v>
      </c>
      <c r="BA617">
        <v>2015</v>
      </c>
      <c r="BB617">
        <v>14.1860173682078</v>
      </c>
      <c r="BC617">
        <v>14.1956070795275</v>
      </c>
      <c r="BD617">
        <v>9.5897113197001005E-3</v>
      </c>
      <c r="BE617">
        <v>110685</v>
      </c>
      <c r="BF617">
        <v>179455.22932357699</v>
      </c>
      <c r="BG617" s="3">
        <v>-6.7554076877274205E-4</v>
      </c>
      <c r="BH617">
        <v>22.864197327636901</v>
      </c>
      <c r="BI617">
        <v>1.0059395337792501</v>
      </c>
      <c r="BK617">
        <f>AS617-BI617*AV617</f>
        <v>1.7645524778782118E-2</v>
      </c>
      <c r="BL617">
        <f>BK617*AO617</f>
        <v>137.58445829035256</v>
      </c>
      <c r="BM617">
        <f t="shared" si="9"/>
        <v>-582.20095416637071</v>
      </c>
      <c r="BN617" s="12">
        <f>YEARFRAC(DATE(YEAR(A617),1,1),A617,3)</f>
        <v>0.53972602739726028</v>
      </c>
    </row>
    <row r="618" spans="1:66" x14ac:dyDescent="0.25">
      <c r="A618" s="1">
        <v>42205</v>
      </c>
      <c r="B618">
        <v>13909</v>
      </c>
      <c r="C618">
        <v>14</v>
      </c>
      <c r="D618" s="2">
        <v>42186</v>
      </c>
      <c r="E618">
        <v>0</v>
      </c>
      <c r="F618">
        <v>4</v>
      </c>
      <c r="G618" s="1">
        <v>42202</v>
      </c>
      <c r="H618" s="1">
        <v>42206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s="1">
        <v>42205</v>
      </c>
      <c r="AF618" s="1">
        <v>42191</v>
      </c>
      <c r="AG618" s="1">
        <v>42186</v>
      </c>
      <c r="AH618" s="1">
        <v>42188</v>
      </c>
      <c r="AI618" s="1">
        <v>42186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7797.1304347825999</v>
      </c>
      <c r="AP618">
        <v>23</v>
      </c>
      <c r="AQ618">
        <v>31</v>
      </c>
      <c r="AR618">
        <v>179334</v>
      </c>
      <c r="AS618">
        <v>1.78386139828476</v>
      </c>
      <c r="AT618">
        <v>0.74193548387096697</v>
      </c>
      <c r="AU618">
        <v>9</v>
      </c>
      <c r="AV618">
        <v>1.70755223324329</v>
      </c>
      <c r="AW618">
        <v>7.6309165041469895E-2</v>
      </c>
      <c r="AX618">
        <v>8145.5780556601103</v>
      </c>
      <c r="AY618">
        <v>20</v>
      </c>
      <c r="AZ618">
        <v>7</v>
      </c>
      <c r="BA618">
        <v>2015</v>
      </c>
      <c r="BB618">
        <v>15.8935696014511</v>
      </c>
      <c r="BC618">
        <v>15.979468477812301</v>
      </c>
      <c r="BD618">
        <v>8.5898876361168705E-2</v>
      </c>
      <c r="BE618">
        <v>124594</v>
      </c>
      <c r="BF618">
        <v>180303.23406633199</v>
      </c>
      <c r="BG618">
        <v>-5.3755778222812599E-3</v>
      </c>
      <c r="BH618">
        <v>22.864197327636901</v>
      </c>
      <c r="BI618">
        <v>1.0059395337792501</v>
      </c>
      <c r="BK618">
        <f>AS618-BI618*AV618</f>
        <v>6.6167100872287721E-2</v>
      </c>
      <c r="BL618">
        <f>BK618*AO618</f>
        <v>515.91351599264488</v>
      </c>
      <c r="BM618">
        <f t="shared" si="9"/>
        <v>-66.287438173725832</v>
      </c>
      <c r="BN618" s="12">
        <f>YEARFRAC(DATE(YEAR(A618),1,1),A618,3)</f>
        <v>0.54794520547945202</v>
      </c>
    </row>
    <row r="619" spans="1:66" x14ac:dyDescent="0.25">
      <c r="A619" s="1">
        <v>42206</v>
      </c>
      <c r="B619">
        <v>2679</v>
      </c>
      <c r="C619">
        <v>15</v>
      </c>
      <c r="D619" s="2">
        <v>42186</v>
      </c>
      <c r="E619">
        <v>1</v>
      </c>
      <c r="F619">
        <v>0</v>
      </c>
      <c r="G619" s="1">
        <v>42205</v>
      </c>
      <c r="H619" s="1">
        <v>42207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s="1">
        <v>42205</v>
      </c>
      <c r="AF619" s="1">
        <v>42191</v>
      </c>
      <c r="AG619" s="1">
        <v>42186</v>
      </c>
      <c r="AH619" s="1">
        <v>42188</v>
      </c>
      <c r="AI619" s="1">
        <v>42186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7797.1304347825999</v>
      </c>
      <c r="AP619">
        <v>23</v>
      </c>
      <c r="AQ619">
        <v>31</v>
      </c>
      <c r="AR619">
        <v>179334</v>
      </c>
      <c r="AS619">
        <v>0.34358794205226001</v>
      </c>
      <c r="AT619">
        <v>0.74193548387096697</v>
      </c>
      <c r="AU619">
        <v>8</v>
      </c>
      <c r="AV619">
        <v>0.31716165932760798</v>
      </c>
      <c r="AW619">
        <v>2.6426282724651501E-2</v>
      </c>
      <c r="AX619">
        <v>8446.7965190986597</v>
      </c>
      <c r="AY619">
        <v>21</v>
      </c>
      <c r="AZ619">
        <v>7</v>
      </c>
      <c r="BA619">
        <v>2015</v>
      </c>
      <c r="BB619">
        <v>16.210731260778701</v>
      </c>
      <c r="BC619">
        <v>16.323056419864599</v>
      </c>
      <c r="BD619">
        <v>0.112325159085823</v>
      </c>
      <c r="BE619">
        <v>127273</v>
      </c>
      <c r="BF619">
        <v>180576.61637278699</v>
      </c>
      <c r="BG619">
        <v>-6.8813803123983696E-3</v>
      </c>
      <c r="BH619">
        <v>22.864197327636901</v>
      </c>
      <c r="BI619">
        <v>1.0059395337792501</v>
      </c>
      <c r="BK619">
        <f>AS619-BI619*AV619</f>
        <v>2.4542490335592693E-2</v>
      </c>
      <c r="BL619">
        <f>BK619*AO619</f>
        <v>191.36099834100762</v>
      </c>
      <c r="BM619">
        <f t="shared" si="9"/>
        <v>125.07356016728178</v>
      </c>
      <c r="BN619" s="12">
        <f>YEARFRAC(DATE(YEAR(A619),1,1),A619,3)</f>
        <v>0.55068493150684927</v>
      </c>
    </row>
    <row r="620" spans="1:66" x14ac:dyDescent="0.25">
      <c r="A620" s="1">
        <v>42207</v>
      </c>
      <c r="B620">
        <v>9052</v>
      </c>
      <c r="C620">
        <v>16</v>
      </c>
      <c r="D620" s="2">
        <v>42186</v>
      </c>
      <c r="E620">
        <v>2</v>
      </c>
      <c r="F620">
        <v>1</v>
      </c>
      <c r="G620" s="1">
        <v>42206</v>
      </c>
      <c r="H620" s="1">
        <v>42208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s="1">
        <v>42205</v>
      </c>
      <c r="AF620" s="1">
        <v>42191</v>
      </c>
      <c r="AG620" s="1">
        <v>42186</v>
      </c>
      <c r="AH620" s="1">
        <v>42188</v>
      </c>
      <c r="AI620" s="1">
        <v>42186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7797.1304347825999</v>
      </c>
      <c r="AP620">
        <v>23</v>
      </c>
      <c r="AQ620">
        <v>31</v>
      </c>
      <c r="AR620">
        <v>179334</v>
      </c>
      <c r="AS620">
        <v>1.1609399221564201</v>
      </c>
      <c r="AT620">
        <v>0.74193548387096697</v>
      </c>
      <c r="AU620">
        <v>7</v>
      </c>
      <c r="AV620">
        <v>0.96640246506585303</v>
      </c>
      <c r="AW620">
        <v>0.19453745709056999</v>
      </c>
      <c r="AX620">
        <v>9366.6979619957492</v>
      </c>
      <c r="AY620">
        <v>22</v>
      </c>
      <c r="AZ620">
        <v>7</v>
      </c>
      <c r="BA620">
        <v>2015</v>
      </c>
      <c r="BB620">
        <v>17.177133725844602</v>
      </c>
      <c r="BC620">
        <v>17.483996342021001</v>
      </c>
      <c r="BD620">
        <v>0.30686261617639199</v>
      </c>
      <c r="BE620">
        <v>136325</v>
      </c>
      <c r="BF620">
        <v>182537.73010350199</v>
      </c>
      <c r="BG620">
        <v>-1.7551056987976901E-2</v>
      </c>
      <c r="BH620">
        <v>22.864197327636901</v>
      </c>
      <c r="BI620">
        <v>1.0059395337792501</v>
      </c>
      <c r="BK620">
        <f>AS620-BI620*AV620</f>
        <v>0.18879747700495786</v>
      </c>
      <c r="BL620">
        <f>BK620*AO620</f>
        <v>1472.0785539655249</v>
      </c>
      <c r="BM620">
        <f t="shared" si="9"/>
        <v>1597.1521141328067</v>
      </c>
      <c r="BN620" s="12">
        <f>YEARFRAC(DATE(YEAR(A620),1,1),A620,3)</f>
        <v>0.55342465753424652</v>
      </c>
    </row>
    <row r="621" spans="1:66" x14ac:dyDescent="0.25">
      <c r="A621" s="1">
        <v>42208</v>
      </c>
      <c r="B621">
        <v>2505</v>
      </c>
      <c r="C621">
        <v>17</v>
      </c>
      <c r="D621" s="2">
        <v>42186</v>
      </c>
      <c r="E621">
        <v>3</v>
      </c>
      <c r="F621">
        <v>2</v>
      </c>
      <c r="G621" s="1">
        <v>42207</v>
      </c>
      <c r="H621" s="1">
        <v>42209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 s="1">
        <v>42205</v>
      </c>
      <c r="AF621" s="1">
        <v>42191</v>
      </c>
      <c r="AG621" s="1">
        <v>42186</v>
      </c>
      <c r="AH621" s="1">
        <v>42188</v>
      </c>
      <c r="AI621" s="1">
        <v>42186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7797.1304347825999</v>
      </c>
      <c r="AP621">
        <v>23</v>
      </c>
      <c r="AQ621">
        <v>31</v>
      </c>
      <c r="AR621">
        <v>179334</v>
      </c>
      <c r="AS621">
        <v>0.32127203988089198</v>
      </c>
      <c r="AT621">
        <v>0.74193548387096697</v>
      </c>
      <c r="AU621">
        <v>6</v>
      </c>
      <c r="AV621">
        <v>0.36271983585664802</v>
      </c>
      <c r="AW621">
        <v>-4.1447795975755999E-2</v>
      </c>
      <c r="AX621">
        <v>6906.1566321120799</v>
      </c>
      <c r="AY621">
        <v>23</v>
      </c>
      <c r="AZ621">
        <v>7</v>
      </c>
      <c r="BA621">
        <v>2015</v>
      </c>
      <c r="BB621">
        <v>17.5398535617012</v>
      </c>
      <c r="BC621">
        <v>17.8052683819019</v>
      </c>
      <c r="BD621">
        <v>0.265414820200636</v>
      </c>
      <c r="BE621">
        <v>138830</v>
      </c>
      <c r="BF621">
        <v>182047.700043071</v>
      </c>
      <c r="BG621">
        <v>-1.4906532971466799E-2</v>
      </c>
      <c r="BH621">
        <v>22.864197327636901</v>
      </c>
      <c r="BI621">
        <v>1.0059395337792501</v>
      </c>
      <c r="BK621">
        <f>AS621-BI621*AV621</f>
        <v>-4.3602182693230629E-2</v>
      </c>
      <c r="BL621">
        <f>BK621*AO621</f>
        <v>-339.97190570033968</v>
      </c>
      <c r="BM621">
        <f t="shared" si="9"/>
        <v>1257.180208432467</v>
      </c>
      <c r="BN621" s="12">
        <f>YEARFRAC(DATE(YEAR(A621),1,1),A621,3)</f>
        <v>0.55616438356164388</v>
      </c>
    </row>
    <row r="622" spans="1:66" x14ac:dyDescent="0.25">
      <c r="A622" s="1">
        <v>42209</v>
      </c>
      <c r="B622">
        <v>6174</v>
      </c>
      <c r="C622">
        <v>18</v>
      </c>
      <c r="D622" s="2">
        <v>42186</v>
      </c>
      <c r="E622">
        <v>4</v>
      </c>
      <c r="F622">
        <v>3</v>
      </c>
      <c r="G622" s="1">
        <v>42208</v>
      </c>
      <c r="H622" s="1">
        <v>42212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s="1">
        <v>42205</v>
      </c>
      <c r="AF622" s="1">
        <v>42191</v>
      </c>
      <c r="AG622" s="1">
        <v>42186</v>
      </c>
      <c r="AH622" s="1">
        <v>42188</v>
      </c>
      <c r="AI622" s="1">
        <v>42186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7797.1304347825999</v>
      </c>
      <c r="AP622">
        <v>23</v>
      </c>
      <c r="AQ622">
        <v>31</v>
      </c>
      <c r="AR622">
        <v>179334</v>
      </c>
      <c r="AS622">
        <v>0.79182977014955302</v>
      </c>
      <c r="AT622">
        <v>0.74193548387096697</v>
      </c>
      <c r="AU622">
        <v>5</v>
      </c>
      <c r="AV622">
        <v>0.87976882570144499</v>
      </c>
      <c r="AW622">
        <v>-8.7939055551892104E-2</v>
      </c>
      <c r="AX622">
        <v>7017.7526409593202</v>
      </c>
      <c r="AY622">
        <v>24</v>
      </c>
      <c r="AZ622">
        <v>7</v>
      </c>
      <c r="BA622">
        <v>2015</v>
      </c>
      <c r="BB622">
        <v>18.419622387402701</v>
      </c>
      <c r="BC622">
        <v>18.597098152051402</v>
      </c>
      <c r="BD622">
        <v>0.17747576464874301</v>
      </c>
      <c r="BE622">
        <v>145004</v>
      </c>
      <c r="BF622">
        <v>181061.90940596501</v>
      </c>
      <c r="BG622">
        <v>-9.54319664270664E-3</v>
      </c>
      <c r="BH622">
        <v>22.864197327636901</v>
      </c>
      <c r="BI622">
        <v>1.0059395337792501</v>
      </c>
      <c r="BK622">
        <f>AS622-BI622*AV622</f>
        <v>-9.3164472210076843E-2</v>
      </c>
      <c r="BL622">
        <f>BK622*AO622</f>
        <v>-726.41554170964787</v>
      </c>
      <c r="BM622">
        <f t="shared" si="9"/>
        <v>530.76466672281913</v>
      </c>
      <c r="BN622" s="12">
        <f>YEARFRAC(DATE(YEAR(A622),1,1),A622,3)</f>
        <v>0.55890410958904113</v>
      </c>
    </row>
    <row r="623" spans="1:66" x14ac:dyDescent="0.25">
      <c r="A623" s="1">
        <v>42212</v>
      </c>
      <c r="B623">
        <v>13037</v>
      </c>
      <c r="C623">
        <v>19</v>
      </c>
      <c r="D623" s="2">
        <v>42186</v>
      </c>
      <c r="E623">
        <v>0</v>
      </c>
      <c r="F623">
        <v>4</v>
      </c>
      <c r="G623" s="1">
        <v>42209</v>
      </c>
      <c r="H623" s="1">
        <v>42213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 s="1">
        <v>42205</v>
      </c>
      <c r="AF623" s="1">
        <v>42191</v>
      </c>
      <c r="AG623" s="1">
        <v>42186</v>
      </c>
      <c r="AH623" s="1">
        <v>42188</v>
      </c>
      <c r="AI623" s="1">
        <v>42186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7797.1304347825999</v>
      </c>
      <c r="AP623">
        <v>23</v>
      </c>
      <c r="AQ623">
        <v>31</v>
      </c>
      <c r="AR623">
        <v>179334</v>
      </c>
      <c r="AS623">
        <v>1.67202538280526</v>
      </c>
      <c r="AT623">
        <v>0.74193548387096697</v>
      </c>
      <c r="AU623">
        <v>4</v>
      </c>
      <c r="AV623">
        <v>1.70755223324329</v>
      </c>
      <c r="AW623">
        <v>-3.5526850438026503E-2</v>
      </c>
      <c r="AX623">
        <v>7634.9055368208201</v>
      </c>
      <c r="AY623">
        <v>27</v>
      </c>
      <c r="AZ623">
        <v>7</v>
      </c>
      <c r="BA623">
        <v>2015</v>
      </c>
      <c r="BB623">
        <v>20.127174620645999</v>
      </c>
      <c r="BC623">
        <v>20.2691235348567</v>
      </c>
      <c r="BD623">
        <v>0.14194891421071501</v>
      </c>
      <c r="BE623">
        <v>158041</v>
      </c>
      <c r="BF623">
        <v>180598.77099050701</v>
      </c>
      <c r="BG623">
        <v>-7.0032092885816601E-3</v>
      </c>
      <c r="BH623">
        <v>22.864197327636901</v>
      </c>
      <c r="BI623">
        <v>1.0059395337792501</v>
      </c>
      <c r="BK623">
        <f>AS623-BI623*AV623</f>
        <v>-4.566891460721223E-2</v>
      </c>
      <c r="BL623">
        <f>BK623*AO623</f>
        <v>-356.08648400738213</v>
      </c>
      <c r="BM623">
        <f t="shared" si="9"/>
        <v>174.678182715437</v>
      </c>
      <c r="BN623" s="12">
        <f>YEARFRAC(DATE(YEAR(A623),1,1),A623,3)</f>
        <v>0.56712328767123288</v>
      </c>
    </row>
    <row r="624" spans="1:66" x14ac:dyDescent="0.25">
      <c r="A624" s="1">
        <v>42213</v>
      </c>
      <c r="B624">
        <v>1581</v>
      </c>
      <c r="C624">
        <v>20</v>
      </c>
      <c r="D624" s="2">
        <v>42186</v>
      </c>
      <c r="E624">
        <v>1</v>
      </c>
      <c r="F624">
        <v>0</v>
      </c>
      <c r="G624" s="1">
        <v>42212</v>
      </c>
      <c r="H624" s="1">
        <v>42214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s="1">
        <v>42205</v>
      </c>
      <c r="AF624" s="1">
        <v>42191</v>
      </c>
      <c r="AG624" s="1">
        <v>42186</v>
      </c>
      <c r="AH624" s="1">
        <v>42188</v>
      </c>
      <c r="AI624" s="1">
        <v>42186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7797.1304347825999</v>
      </c>
      <c r="AP624">
        <v>23</v>
      </c>
      <c r="AQ624">
        <v>31</v>
      </c>
      <c r="AR624">
        <v>179334</v>
      </c>
      <c r="AS624">
        <v>0.20276690421225199</v>
      </c>
      <c r="AT624">
        <v>0.74193548387096697</v>
      </c>
      <c r="AU624">
        <v>3</v>
      </c>
      <c r="AV624">
        <v>0.31716165932760798</v>
      </c>
      <c r="AW624">
        <v>-0.114394755115356</v>
      </c>
      <c r="AX624">
        <v>4984.8396030962904</v>
      </c>
      <c r="AY624">
        <v>28</v>
      </c>
      <c r="AZ624">
        <v>7</v>
      </c>
      <c r="BA624">
        <v>2015</v>
      </c>
      <c r="BB624">
        <v>20.444336279973601</v>
      </c>
      <c r="BC624">
        <v>20.471890439069</v>
      </c>
      <c r="BD624">
        <v>2.75541590953629E-2</v>
      </c>
      <c r="BE624">
        <v>159622</v>
      </c>
      <c r="BF624">
        <v>179575.70007279899</v>
      </c>
      <c r="BG624">
        <v>-1.3459508870160501E-3</v>
      </c>
      <c r="BH624">
        <v>22.864197327636901</v>
      </c>
      <c r="BI624">
        <v>1.0059395337792501</v>
      </c>
      <c r="BK624">
        <f>AS624-BI624*AV624</f>
        <v>-0.11627854750441532</v>
      </c>
      <c r="BL624">
        <f>BK624*AO624</f>
        <v>-906.63900165899111</v>
      </c>
      <c r="BM624">
        <f t="shared" si="9"/>
        <v>-731.96081894355416</v>
      </c>
      <c r="BN624" s="12">
        <f>YEARFRAC(DATE(YEAR(A624),1,1),A624,3)</f>
        <v>0.56986301369863013</v>
      </c>
    </row>
    <row r="625" spans="1:66" x14ac:dyDescent="0.25">
      <c r="A625" s="1">
        <v>42214</v>
      </c>
      <c r="B625">
        <v>6840</v>
      </c>
      <c r="C625">
        <v>21</v>
      </c>
      <c r="D625" s="2">
        <v>42186</v>
      </c>
      <c r="E625">
        <v>2</v>
      </c>
      <c r="F625">
        <v>1</v>
      </c>
      <c r="G625" s="1">
        <v>42213</v>
      </c>
      <c r="H625" s="1">
        <v>42215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s="1">
        <v>42205</v>
      </c>
      <c r="AF625" s="1">
        <v>42191</v>
      </c>
      <c r="AG625" s="1">
        <v>42186</v>
      </c>
      <c r="AH625" s="1">
        <v>42188</v>
      </c>
      <c r="AI625" s="1">
        <v>42186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7797.1304347825999</v>
      </c>
      <c r="AP625">
        <v>23</v>
      </c>
      <c r="AQ625">
        <v>31</v>
      </c>
      <c r="AR625">
        <v>179334</v>
      </c>
      <c r="AS625">
        <v>0.87724580949513198</v>
      </c>
      <c r="AT625">
        <v>0.74193548387096697</v>
      </c>
      <c r="AU625">
        <v>2</v>
      </c>
      <c r="AV625">
        <v>0.96640246506585303</v>
      </c>
      <c r="AW625">
        <v>-8.9156655570721194E-2</v>
      </c>
      <c r="AX625">
        <v>7077.7965156927703</v>
      </c>
      <c r="AY625">
        <v>29</v>
      </c>
      <c r="AZ625">
        <v>7</v>
      </c>
      <c r="BA625">
        <v>2015</v>
      </c>
      <c r="BB625">
        <v>21.410738745039399</v>
      </c>
      <c r="BC625">
        <v>21.349136248564101</v>
      </c>
      <c r="BD625">
        <v>-6.16024964753627E-2</v>
      </c>
      <c r="BE625">
        <v>166462</v>
      </c>
      <c r="BF625">
        <v>178818.024244353</v>
      </c>
      <c r="BG625">
        <v>2.8854795696713299E-3</v>
      </c>
      <c r="BH625">
        <v>22.864197327636901</v>
      </c>
      <c r="BI625">
        <v>1.0059395337792501</v>
      </c>
      <c r="BK625">
        <f>AS625-BI625*AV625</f>
        <v>-9.4896635656330219E-2</v>
      </c>
      <c r="BL625">
        <f>BK625*AO625</f>
        <v>-739.92144603444797</v>
      </c>
      <c r="BM625">
        <f t="shared" si="9"/>
        <v>-1471.8822649780022</v>
      </c>
      <c r="BN625" s="12">
        <f>YEARFRAC(DATE(YEAR(A625),1,1),A625,3)</f>
        <v>0.57260273972602738</v>
      </c>
    </row>
    <row r="626" spans="1:66" x14ac:dyDescent="0.25">
      <c r="A626" s="1">
        <v>42215</v>
      </c>
      <c r="B626">
        <v>3047</v>
      </c>
      <c r="C626">
        <v>22</v>
      </c>
      <c r="D626" s="2">
        <v>42186</v>
      </c>
      <c r="E626">
        <v>3</v>
      </c>
      <c r="F626">
        <v>2</v>
      </c>
      <c r="G626" s="1">
        <v>42214</v>
      </c>
      <c r="H626" s="1">
        <v>42216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s="1">
        <v>42205</v>
      </c>
      <c r="AF626" s="1">
        <v>42191</v>
      </c>
      <c r="AG626" s="1">
        <v>42186</v>
      </c>
      <c r="AH626" s="1">
        <v>42188</v>
      </c>
      <c r="AI626" s="1">
        <v>42186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7797.1304347825999</v>
      </c>
      <c r="AP626">
        <v>23</v>
      </c>
      <c r="AQ626">
        <v>31</v>
      </c>
      <c r="AR626">
        <v>179334</v>
      </c>
      <c r="AS626">
        <v>0.390784792621588</v>
      </c>
      <c r="AT626">
        <v>0.74193548387096697</v>
      </c>
      <c r="AU626">
        <v>1</v>
      </c>
      <c r="AV626">
        <v>0.36271983585664802</v>
      </c>
      <c r="AW626">
        <v>2.80649567649402E-2</v>
      </c>
      <c r="AX626">
        <v>8400.4228575031993</v>
      </c>
      <c r="AY626">
        <v>30</v>
      </c>
      <c r="AZ626">
        <v>7</v>
      </c>
      <c r="BA626">
        <v>2015</v>
      </c>
      <c r="BB626">
        <v>21.773458580896101</v>
      </c>
      <c r="BC626">
        <v>21.739921041185699</v>
      </c>
      <c r="BD626">
        <v>-3.3537539710419298E-2</v>
      </c>
      <c r="BE626">
        <v>169509</v>
      </c>
      <c r="BF626">
        <v>179057.77281615199</v>
      </c>
      <c r="BG626">
        <v>1.54267072299307E-3</v>
      </c>
      <c r="BH626">
        <v>22.864197327636901</v>
      </c>
      <c r="BI626">
        <v>1.0059395337792501</v>
      </c>
      <c r="BK626">
        <f>AS626-BI626*AV626</f>
        <v>2.5910570047465387E-2</v>
      </c>
      <c r="BL626">
        <f>BK626*AO626</f>
        <v>202.02809429965879</v>
      </c>
      <c r="BM626">
        <f t="shared" si="9"/>
        <v>-1269.8541706783435</v>
      </c>
      <c r="BN626" s="12">
        <f>YEARFRAC(DATE(YEAR(A626),1,1),A626,3)</f>
        <v>0.57534246575342463</v>
      </c>
    </row>
    <row r="627" spans="1:66" x14ac:dyDescent="0.25">
      <c r="A627" s="1">
        <v>42216</v>
      </c>
      <c r="B627">
        <v>9825</v>
      </c>
      <c r="C627">
        <v>23</v>
      </c>
      <c r="D627" s="2">
        <v>42186</v>
      </c>
      <c r="E627">
        <v>4</v>
      </c>
      <c r="F627">
        <v>3</v>
      </c>
      <c r="G627" s="1">
        <v>42215</v>
      </c>
      <c r="H627" s="1">
        <v>42219</v>
      </c>
      <c r="I627">
        <v>0</v>
      </c>
      <c r="J627">
        <v>1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s="1">
        <v>42205</v>
      </c>
      <c r="AF627" s="1">
        <v>42191</v>
      </c>
      <c r="AG627" s="1">
        <v>42186</v>
      </c>
      <c r="AH627" s="1">
        <v>42188</v>
      </c>
      <c r="AI627" s="1">
        <v>42186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7797.1304347825999</v>
      </c>
      <c r="AP627">
        <v>23</v>
      </c>
      <c r="AQ627">
        <v>31</v>
      </c>
      <c r="AR627">
        <v>179334</v>
      </c>
      <c r="AS627">
        <v>1.26007895881427</v>
      </c>
      <c r="AT627">
        <v>0.74193548387096697</v>
      </c>
      <c r="AU627">
        <v>0</v>
      </c>
      <c r="AV627">
        <v>1.0907387467408001</v>
      </c>
      <c r="AW627">
        <v>0.16934021207347799</v>
      </c>
      <c r="AX627">
        <v>9007.6565349472894</v>
      </c>
      <c r="AY627">
        <v>31</v>
      </c>
      <c r="AZ627">
        <v>7</v>
      </c>
      <c r="BA627">
        <v>2015</v>
      </c>
      <c r="BB627">
        <v>22.864197327636901</v>
      </c>
      <c r="BC627">
        <v>23</v>
      </c>
      <c r="BD627">
        <v>0.13580267236305901</v>
      </c>
      <c r="BE627">
        <v>179334</v>
      </c>
      <c r="BF627">
        <v>180399.16035076801</v>
      </c>
      <c r="BG627">
        <v>-5.9044640157851396E-3</v>
      </c>
      <c r="BH627">
        <v>22.864197327636901</v>
      </c>
      <c r="BI627">
        <v>1.0059395337792501</v>
      </c>
      <c r="BK627">
        <f>AS627-BI627*AV627</f>
        <v>0.16286173244286606</v>
      </c>
      <c r="BL627">
        <f>BK627*AO627</f>
        <v>1269.8541706916917</v>
      </c>
      <c r="BM627">
        <f t="shared" si="9"/>
        <v>1.3348198990570381E-8</v>
      </c>
      <c r="BN627" s="12">
        <f>YEARFRAC(DATE(YEAR(A627),1,1),A627,3)</f>
        <v>0.57808219178082187</v>
      </c>
    </row>
    <row r="628" spans="1:66" x14ac:dyDescent="0.25">
      <c r="A628" s="1">
        <v>42219</v>
      </c>
      <c r="B628">
        <v>29540</v>
      </c>
      <c r="C628">
        <v>1</v>
      </c>
      <c r="D628" s="2">
        <v>42217</v>
      </c>
      <c r="E628">
        <v>0</v>
      </c>
      <c r="F628">
        <v>4</v>
      </c>
      <c r="G628" s="1">
        <v>42216</v>
      </c>
      <c r="H628" s="1">
        <v>42220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s="1">
        <v>42233</v>
      </c>
      <c r="AF628" s="1">
        <v>42219</v>
      </c>
      <c r="AG628" s="1">
        <v>42221</v>
      </c>
      <c r="AH628" s="1">
        <v>42223</v>
      </c>
      <c r="AI628" s="1">
        <v>42221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8390.3333333333303</v>
      </c>
      <c r="AP628">
        <v>21</v>
      </c>
      <c r="AQ628">
        <v>31</v>
      </c>
      <c r="AR628">
        <v>176197</v>
      </c>
      <c r="AS628">
        <v>3.52071828691748</v>
      </c>
      <c r="AT628">
        <v>0.67741935483870896</v>
      </c>
      <c r="AU628">
        <v>20</v>
      </c>
      <c r="AV628">
        <v>3.3023841849911801</v>
      </c>
      <c r="AW628">
        <v>0.21833410192629801</v>
      </c>
      <c r="AX628">
        <v>8945.0525272785108</v>
      </c>
      <c r="AY628">
        <v>3</v>
      </c>
      <c r="AZ628">
        <v>8</v>
      </c>
      <c r="BA628">
        <v>2015</v>
      </c>
      <c r="BB628">
        <v>3.3023841849911801</v>
      </c>
      <c r="BC628">
        <v>3.52071828691748</v>
      </c>
      <c r="BD628">
        <v>0.21833410192629801</v>
      </c>
      <c r="BE628">
        <v>29540</v>
      </c>
      <c r="BF628">
        <v>187846.103072848</v>
      </c>
      <c r="BG628">
        <v>-6.2014078984279901E-2</v>
      </c>
      <c r="BH628">
        <v>21.094265471263999</v>
      </c>
      <c r="BI628">
        <v>0.99553122760342405</v>
      </c>
      <c r="BK628">
        <f>AS628-BI628*AV628</f>
        <v>0.23309170521507738</v>
      </c>
      <c r="BL628">
        <f>BK628*AO628</f>
        <v>1955.7171039895702</v>
      </c>
      <c r="BM628">
        <f t="shared" si="9"/>
        <v>1955.7171040029184</v>
      </c>
      <c r="BN628" s="12">
        <f>YEARFRAC(DATE(YEAR(A628),1,1),A628,3)</f>
        <v>0.58630136986301373</v>
      </c>
    </row>
    <row r="629" spans="1:66" x14ac:dyDescent="0.25">
      <c r="A629" s="1">
        <v>42220</v>
      </c>
      <c r="B629">
        <v>4155</v>
      </c>
      <c r="C629">
        <v>2</v>
      </c>
      <c r="D629" s="2">
        <v>42217</v>
      </c>
      <c r="E629">
        <v>1</v>
      </c>
      <c r="F629">
        <v>0</v>
      </c>
      <c r="G629" s="1">
        <v>42219</v>
      </c>
      <c r="H629" s="1">
        <v>42221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s="1">
        <v>42233</v>
      </c>
      <c r="AF629" s="1">
        <v>42219</v>
      </c>
      <c r="AG629" s="1">
        <v>42221</v>
      </c>
      <c r="AH629" s="1">
        <v>42223</v>
      </c>
      <c r="AI629" s="1">
        <v>42221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8390.3333333333303</v>
      </c>
      <c r="AP629">
        <v>21</v>
      </c>
      <c r="AQ629">
        <v>31</v>
      </c>
      <c r="AR629">
        <v>176197</v>
      </c>
      <c r="AS629">
        <v>0.49521274482539401</v>
      </c>
      <c r="AT629">
        <v>0.67741935483870896</v>
      </c>
      <c r="AU629">
        <v>19</v>
      </c>
      <c r="AV629">
        <v>0.55817685918706506</v>
      </c>
      <c r="AW629">
        <v>-6.29641143616715E-2</v>
      </c>
      <c r="AX629">
        <v>7443.8772077570202</v>
      </c>
      <c r="AY629">
        <v>4</v>
      </c>
      <c r="AZ629">
        <v>8</v>
      </c>
      <c r="BA629">
        <v>2015</v>
      </c>
      <c r="BB629">
        <v>3.8605610441782501</v>
      </c>
      <c r="BC629">
        <v>4.0159310317428698</v>
      </c>
      <c r="BD629">
        <v>0.155369987564627</v>
      </c>
      <c r="BE629">
        <v>33695</v>
      </c>
      <c r="BF629">
        <v>183288.12623415299</v>
      </c>
      <c r="BG629">
        <v>-3.8688410317942699E-2</v>
      </c>
      <c r="BH629">
        <v>21.094265471263999</v>
      </c>
      <c r="BI629">
        <v>0.99553122760342405</v>
      </c>
      <c r="BK629">
        <f>AS629-BI629*AV629</f>
        <v>-6.0469749020928387E-2</v>
      </c>
      <c r="BL629">
        <f>BK629*AO629</f>
        <v>-507.36135086859593</v>
      </c>
      <c r="BM629">
        <f t="shared" si="9"/>
        <v>1448.3557531343224</v>
      </c>
      <c r="BN629" s="12">
        <f>YEARFRAC(DATE(YEAR(A629),1,1),A629,3)</f>
        <v>0.58904109589041098</v>
      </c>
    </row>
    <row r="630" spans="1:66" x14ac:dyDescent="0.25">
      <c r="A630" s="1">
        <v>42221</v>
      </c>
      <c r="B630">
        <v>9849</v>
      </c>
      <c r="C630">
        <v>3</v>
      </c>
      <c r="D630" s="2">
        <v>42217</v>
      </c>
      <c r="E630">
        <v>2</v>
      </c>
      <c r="F630">
        <v>1</v>
      </c>
      <c r="G630" s="1">
        <v>42220</v>
      </c>
      <c r="H630" s="1">
        <v>42222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s="1">
        <v>42233</v>
      </c>
      <c r="AF630" s="1">
        <v>42219</v>
      </c>
      <c r="AG630" s="1">
        <v>42221</v>
      </c>
      <c r="AH630" s="1">
        <v>42223</v>
      </c>
      <c r="AI630" s="1">
        <v>42221</v>
      </c>
      <c r="AJ630">
        <v>0</v>
      </c>
      <c r="AK630">
        <v>0</v>
      </c>
      <c r="AL630">
        <v>1</v>
      </c>
      <c r="AM630">
        <v>0</v>
      </c>
      <c r="AN630">
        <v>1</v>
      </c>
      <c r="AO630">
        <v>8390.3333333333303</v>
      </c>
      <c r="AP630">
        <v>21</v>
      </c>
      <c r="AQ630">
        <v>31</v>
      </c>
      <c r="AR630">
        <v>176197</v>
      </c>
      <c r="AS630">
        <v>1.1738508601168001</v>
      </c>
      <c r="AT630">
        <v>0.67741935483870896</v>
      </c>
      <c r="AU630">
        <v>18</v>
      </c>
      <c r="AV630">
        <v>1.1010841392749</v>
      </c>
      <c r="AW630">
        <v>7.2766720841899502E-2</v>
      </c>
      <c r="AX630">
        <v>8944.8205170640904</v>
      </c>
      <c r="AY630">
        <v>5</v>
      </c>
      <c r="AZ630">
        <v>8</v>
      </c>
      <c r="BA630">
        <v>2015</v>
      </c>
      <c r="BB630">
        <v>4.9616451834531503</v>
      </c>
      <c r="BC630">
        <v>5.1897818918596696</v>
      </c>
      <c r="BD630">
        <v>0.228136708406527</v>
      </c>
      <c r="BE630">
        <v>43544</v>
      </c>
      <c r="BF630">
        <v>184298.54739503699</v>
      </c>
      <c r="BG630">
        <v>-4.3958823927526897E-2</v>
      </c>
      <c r="BH630">
        <v>21.094265471263999</v>
      </c>
      <c r="BI630">
        <v>0.99553122760342405</v>
      </c>
      <c r="BK630">
        <f>AS630-BI630*AV630</f>
        <v>7.768721524979938E-2</v>
      </c>
      <c r="BL630">
        <f>BK630*AO630</f>
        <v>651.82163168423313</v>
      </c>
      <c r="BM630">
        <f t="shared" si="9"/>
        <v>2100.1773848185558</v>
      </c>
      <c r="BN630" s="12">
        <f>YEARFRAC(DATE(YEAR(A630),1,1),A630,3)</f>
        <v>0.59178082191780823</v>
      </c>
    </row>
    <row r="631" spans="1:66" x14ac:dyDescent="0.25">
      <c r="A631" s="1">
        <v>42222</v>
      </c>
      <c r="B631">
        <v>2410</v>
      </c>
      <c r="C631">
        <v>4</v>
      </c>
      <c r="D631" s="2">
        <v>42217</v>
      </c>
      <c r="E631">
        <v>3</v>
      </c>
      <c r="F631">
        <v>2</v>
      </c>
      <c r="G631" s="1">
        <v>42221</v>
      </c>
      <c r="H631" s="1">
        <v>42223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s="1">
        <v>42233</v>
      </c>
      <c r="AF631" s="1">
        <v>42219</v>
      </c>
      <c r="AG631" s="1">
        <v>42221</v>
      </c>
      <c r="AH631" s="1">
        <v>42223</v>
      </c>
      <c r="AI631" s="1">
        <v>42221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8390.3333333333303</v>
      </c>
      <c r="AP631">
        <v>21</v>
      </c>
      <c r="AQ631">
        <v>31</v>
      </c>
      <c r="AR631">
        <v>176197</v>
      </c>
      <c r="AS631">
        <v>0.28723531047634099</v>
      </c>
      <c r="AT631">
        <v>0.67741935483870896</v>
      </c>
      <c r="AU631">
        <v>17</v>
      </c>
      <c r="AV631">
        <v>0.30231064714272998</v>
      </c>
      <c r="AW631">
        <v>-1.5075336666388901E-2</v>
      </c>
      <c r="AX631">
        <v>7971.93225835066</v>
      </c>
      <c r="AY631">
        <v>6</v>
      </c>
      <c r="AZ631">
        <v>8</v>
      </c>
      <c r="BA631">
        <v>2015</v>
      </c>
      <c r="BB631">
        <v>5.2639558305958802</v>
      </c>
      <c r="BC631">
        <v>5.47701720233602</v>
      </c>
      <c r="BD631">
        <v>0.21306137174013701</v>
      </c>
      <c r="BE631">
        <v>45954</v>
      </c>
      <c r="BF631">
        <v>183328.66594185599</v>
      </c>
      <c r="BG631">
        <v>-3.89009864072117E-2</v>
      </c>
      <c r="BH631">
        <v>21.094265471263999</v>
      </c>
      <c r="BI631">
        <v>0.99553122760342405</v>
      </c>
      <c r="BK631">
        <f>AS631-BI631*AV631</f>
        <v>-1.3724379191246527E-2</v>
      </c>
      <c r="BL631">
        <f>BK631*AO631</f>
        <v>-115.15211620762207</v>
      </c>
      <c r="BM631">
        <f t="shared" si="9"/>
        <v>1985.0252686109336</v>
      </c>
      <c r="BN631" s="12">
        <f>YEARFRAC(DATE(YEAR(A631),1,1),A631,3)</f>
        <v>0.59452054794520548</v>
      </c>
    </row>
    <row r="632" spans="1:66" x14ac:dyDescent="0.25">
      <c r="A632" s="1">
        <v>42223</v>
      </c>
      <c r="B632">
        <v>5578</v>
      </c>
      <c r="C632">
        <v>5</v>
      </c>
      <c r="D632" s="2">
        <v>42217</v>
      </c>
      <c r="E632">
        <v>4</v>
      </c>
      <c r="F632">
        <v>3</v>
      </c>
      <c r="G632" s="1">
        <v>42222</v>
      </c>
      <c r="H632" s="1">
        <v>42226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 s="1">
        <v>42233</v>
      </c>
      <c r="AF632" s="1">
        <v>42219</v>
      </c>
      <c r="AG632" s="1">
        <v>42221</v>
      </c>
      <c r="AH632" s="1">
        <v>42223</v>
      </c>
      <c r="AI632" s="1">
        <v>42221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8390.3333333333303</v>
      </c>
      <c r="AP632">
        <v>21</v>
      </c>
      <c r="AQ632">
        <v>31</v>
      </c>
      <c r="AR632">
        <v>176197</v>
      </c>
      <c r="AS632">
        <v>0.66481268126018001</v>
      </c>
      <c r="AT632">
        <v>0.67741935483870896</v>
      </c>
      <c r="AU632">
        <v>16</v>
      </c>
      <c r="AV632">
        <v>0.81935963698752701</v>
      </c>
      <c r="AW632">
        <v>-0.154546955727347</v>
      </c>
      <c r="AX632">
        <v>6807.7554082455999</v>
      </c>
      <c r="AY632">
        <v>7</v>
      </c>
      <c r="AZ632">
        <v>8</v>
      </c>
      <c r="BA632">
        <v>2015</v>
      </c>
      <c r="BB632">
        <v>6.08331546758341</v>
      </c>
      <c r="BC632">
        <v>6.1418298835962002</v>
      </c>
      <c r="BD632">
        <v>5.8514416012790102E-2</v>
      </c>
      <c r="BE632">
        <v>51532</v>
      </c>
      <c r="BF632">
        <v>177891.81011023399</v>
      </c>
      <c r="BG632">
        <v>-9.5271958230352897E-3</v>
      </c>
      <c r="BH632">
        <v>21.094265471263999</v>
      </c>
      <c r="BI632">
        <v>0.99553122760342405</v>
      </c>
      <c r="BK632">
        <f>AS632-BI632*AV632</f>
        <v>-0.15088542399870863</v>
      </c>
      <c r="BL632">
        <f>BK632*AO632</f>
        <v>-1265.9790024904978</v>
      </c>
      <c r="BM632">
        <f t="shared" si="9"/>
        <v>719.0462661204358</v>
      </c>
      <c r="BN632" s="12">
        <f>YEARFRAC(DATE(YEAR(A632),1,1),A632,3)</f>
        <v>0.59726027397260273</v>
      </c>
    </row>
    <row r="633" spans="1:66" x14ac:dyDescent="0.25">
      <c r="A633" s="1">
        <v>42226</v>
      </c>
      <c r="B633">
        <v>12937</v>
      </c>
      <c r="C633">
        <v>6</v>
      </c>
      <c r="D633" s="2">
        <v>42217</v>
      </c>
      <c r="E633">
        <v>0</v>
      </c>
      <c r="F633">
        <v>4</v>
      </c>
      <c r="G633" s="1">
        <v>42223</v>
      </c>
      <c r="H633" s="1">
        <v>42227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 s="1">
        <v>42233</v>
      </c>
      <c r="AF633" s="1">
        <v>42219</v>
      </c>
      <c r="AG633" s="1">
        <v>42221</v>
      </c>
      <c r="AH633" s="1">
        <v>42223</v>
      </c>
      <c r="AI633" s="1">
        <v>42221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8390.3333333333303</v>
      </c>
      <c r="AP633">
        <v>21</v>
      </c>
      <c r="AQ633">
        <v>31</v>
      </c>
      <c r="AR633">
        <v>176197</v>
      </c>
      <c r="AS633">
        <v>1.5418934488101299</v>
      </c>
      <c r="AT633">
        <v>0.67741935483870896</v>
      </c>
      <c r="AU633">
        <v>15</v>
      </c>
      <c r="AV633">
        <v>1.64714304452937</v>
      </c>
      <c r="AW633">
        <v>-0.105249595719238</v>
      </c>
      <c r="AX633">
        <v>7854.2055245094798</v>
      </c>
      <c r="AY633">
        <v>10</v>
      </c>
      <c r="AZ633">
        <v>8</v>
      </c>
      <c r="BA633">
        <v>2015</v>
      </c>
      <c r="BB633">
        <v>7.7304585121127802</v>
      </c>
      <c r="BC633">
        <v>7.6837233324063403</v>
      </c>
      <c r="BD633">
        <v>-4.6735179706447902E-2</v>
      </c>
      <c r="BE633">
        <v>64469</v>
      </c>
      <c r="BF633">
        <v>175131.78524645901</v>
      </c>
      <c r="BG633">
        <v>6.0823610747850997E-3</v>
      </c>
      <c r="BH633">
        <v>21.094265471263999</v>
      </c>
      <c r="BI633">
        <v>0.99553122760342405</v>
      </c>
      <c r="BK633">
        <f>AS633-BI633*AV633</f>
        <v>-9.7888888348635072E-2</v>
      </c>
      <c r="BL633">
        <f>BK633*AO633</f>
        <v>-821.32040287449752</v>
      </c>
      <c r="BM633">
        <f t="shared" si="9"/>
        <v>-102.27413675406171</v>
      </c>
      <c r="BN633" s="12">
        <f>YEARFRAC(DATE(YEAR(A633),1,1),A633,3)</f>
        <v>0.60547945205479448</v>
      </c>
    </row>
    <row r="634" spans="1:66" x14ac:dyDescent="0.25">
      <c r="A634" s="1">
        <v>42227</v>
      </c>
      <c r="B634">
        <v>2605</v>
      </c>
      <c r="C634">
        <v>7</v>
      </c>
      <c r="D634" s="2">
        <v>42217</v>
      </c>
      <c r="E634">
        <v>1</v>
      </c>
      <c r="F634">
        <v>0</v>
      </c>
      <c r="G634" s="1">
        <v>42226</v>
      </c>
      <c r="H634" s="1">
        <v>42228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s="1">
        <v>42233</v>
      </c>
      <c r="AF634" s="1">
        <v>42219</v>
      </c>
      <c r="AG634" s="1">
        <v>42221</v>
      </c>
      <c r="AH634" s="1">
        <v>42223</v>
      </c>
      <c r="AI634" s="1">
        <v>42221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8390.3333333333303</v>
      </c>
      <c r="AP634">
        <v>21</v>
      </c>
      <c r="AQ634">
        <v>31</v>
      </c>
      <c r="AR634">
        <v>176197</v>
      </c>
      <c r="AS634">
        <v>0.31047634182193701</v>
      </c>
      <c r="AT634">
        <v>0.67741935483870896</v>
      </c>
      <c r="AU634">
        <v>14</v>
      </c>
      <c r="AV634">
        <v>0.25675247061369</v>
      </c>
      <c r="AW634">
        <v>5.3723871208247002E-2</v>
      </c>
      <c r="AX634">
        <v>10145.958844226499</v>
      </c>
      <c r="AY634">
        <v>11</v>
      </c>
      <c r="AZ634">
        <v>8</v>
      </c>
      <c r="BA634">
        <v>2015</v>
      </c>
      <c r="BB634">
        <v>7.9872109827264701</v>
      </c>
      <c r="BC634">
        <v>7.9941996742282697</v>
      </c>
      <c r="BD634">
        <v>6.9886915017986998E-3</v>
      </c>
      <c r="BE634">
        <v>67074</v>
      </c>
      <c r="BF634">
        <v>176351.169769548</v>
      </c>
      <c r="BG634" s="3">
        <v>-8.7422028302952504E-4</v>
      </c>
      <c r="BH634">
        <v>21.094265471263999</v>
      </c>
      <c r="BI634">
        <v>0.99553122760342405</v>
      </c>
      <c r="BK634">
        <f>AS634-BI634*AV634</f>
        <v>5.4871239561678165E-2</v>
      </c>
      <c r="BL634">
        <f>BK634*AO634</f>
        <v>460.38799033566687</v>
      </c>
      <c r="BM634">
        <f t="shared" si="9"/>
        <v>358.11385358160516</v>
      </c>
      <c r="BN634" s="12">
        <f>YEARFRAC(DATE(YEAR(A634),1,1),A634,3)</f>
        <v>0.60821917808219184</v>
      </c>
    </row>
    <row r="635" spans="1:66" x14ac:dyDescent="0.25">
      <c r="A635" s="1">
        <v>42228</v>
      </c>
      <c r="B635">
        <v>7166</v>
      </c>
      <c r="C635">
        <v>8</v>
      </c>
      <c r="D635" s="2">
        <v>42217</v>
      </c>
      <c r="E635">
        <v>2</v>
      </c>
      <c r="F635">
        <v>1</v>
      </c>
      <c r="G635" s="1">
        <v>42227</v>
      </c>
      <c r="H635" s="1">
        <v>42229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s="1">
        <v>42233</v>
      </c>
      <c r="AF635" s="1">
        <v>42219</v>
      </c>
      <c r="AG635" s="1">
        <v>42221</v>
      </c>
      <c r="AH635" s="1">
        <v>42223</v>
      </c>
      <c r="AI635" s="1">
        <v>42221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8390.3333333333303</v>
      </c>
      <c r="AP635">
        <v>21</v>
      </c>
      <c r="AQ635">
        <v>31</v>
      </c>
      <c r="AR635">
        <v>176197</v>
      </c>
      <c r="AS635">
        <v>0.85407810575662402</v>
      </c>
      <c r="AT635">
        <v>0.67741935483870896</v>
      </c>
      <c r="AU635">
        <v>13</v>
      </c>
      <c r="AV635">
        <v>0.90599327635193505</v>
      </c>
      <c r="AW635">
        <v>-5.1915170595310901E-2</v>
      </c>
      <c r="AX635">
        <v>7909.5509724471103</v>
      </c>
      <c r="AY635">
        <v>12</v>
      </c>
      <c r="AZ635">
        <v>8</v>
      </c>
      <c r="BA635">
        <v>2015</v>
      </c>
      <c r="BB635">
        <v>8.8932042590784093</v>
      </c>
      <c r="BC635">
        <v>8.8482777799848993</v>
      </c>
      <c r="BD635">
        <v>-4.4926479093511697E-2</v>
      </c>
      <c r="BE635">
        <v>74240</v>
      </c>
      <c r="BF635">
        <v>175306.89215964999</v>
      </c>
      <c r="BG635">
        <v>5.0774263885722199E-3</v>
      </c>
      <c r="BH635">
        <v>21.094265471263999</v>
      </c>
      <c r="BI635">
        <v>0.99553122760342405</v>
      </c>
      <c r="BK635">
        <f>AS635-BI635*AV635</f>
        <v>-4.7866492850466069E-2</v>
      </c>
      <c r="BL635">
        <f>BK635*AO635</f>
        <v>-401.61583051302699</v>
      </c>
      <c r="BM635">
        <f t="shared" si="9"/>
        <v>-43.501976931421837</v>
      </c>
      <c r="BN635" s="12">
        <f>YEARFRAC(DATE(YEAR(A635),1,1),A635,3)</f>
        <v>0.61095890410958908</v>
      </c>
    </row>
    <row r="636" spans="1:66" x14ac:dyDescent="0.25">
      <c r="A636" s="1">
        <v>42229</v>
      </c>
      <c r="B636">
        <v>2638</v>
      </c>
      <c r="C636">
        <v>9</v>
      </c>
      <c r="D636" s="2">
        <v>42217</v>
      </c>
      <c r="E636">
        <v>3</v>
      </c>
      <c r="F636">
        <v>2</v>
      </c>
      <c r="G636" s="1">
        <v>42228</v>
      </c>
      <c r="H636" s="1">
        <v>42230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s="1">
        <v>42233</v>
      </c>
      <c r="AF636" s="1">
        <v>42219</v>
      </c>
      <c r="AG636" s="1">
        <v>42221</v>
      </c>
      <c r="AH636" s="1">
        <v>42223</v>
      </c>
      <c r="AI636" s="1">
        <v>42221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8390.3333333333303</v>
      </c>
      <c r="AP636">
        <v>21</v>
      </c>
      <c r="AQ636">
        <v>31</v>
      </c>
      <c r="AR636">
        <v>176197</v>
      </c>
      <c r="AS636">
        <v>0.31440943943426902</v>
      </c>
      <c r="AT636">
        <v>0.67741935483870896</v>
      </c>
      <c r="AU636">
        <v>12</v>
      </c>
      <c r="AV636">
        <v>0.30231064714272998</v>
      </c>
      <c r="AW636">
        <v>1.20987922915387E-2</v>
      </c>
      <c r="AX636">
        <v>8726.1233599705502</v>
      </c>
      <c r="AY636">
        <v>13</v>
      </c>
      <c r="AZ636">
        <v>8</v>
      </c>
      <c r="BA636">
        <v>2015</v>
      </c>
      <c r="BB636">
        <v>9.1955149062211401</v>
      </c>
      <c r="BC636">
        <v>9.1626872194191709</v>
      </c>
      <c r="BD636">
        <v>-3.2827686801972698E-2</v>
      </c>
      <c r="BE636">
        <v>76878</v>
      </c>
      <c r="BF636">
        <v>175567.98248543599</v>
      </c>
      <c r="BG636">
        <v>3.5827575487241601E-3</v>
      </c>
      <c r="BH636">
        <v>21.094265471263999</v>
      </c>
      <c r="BI636">
        <v>0.99553122760342405</v>
      </c>
      <c r="BK636">
        <f>AS636-BI636*AV636</f>
        <v>1.3449749766681507E-2</v>
      </c>
      <c r="BL636">
        <f>BK636*AO636</f>
        <v>112.84788379238003</v>
      </c>
      <c r="BM636">
        <f t="shared" si="9"/>
        <v>69.345906860958195</v>
      </c>
      <c r="BN636" s="12">
        <f>YEARFRAC(DATE(YEAR(A636),1,1),A636,3)</f>
        <v>0.61369863013698633</v>
      </c>
    </row>
    <row r="637" spans="1:66" x14ac:dyDescent="0.25">
      <c r="A637" s="1">
        <v>42230</v>
      </c>
      <c r="B637">
        <v>8131</v>
      </c>
      <c r="C637">
        <v>10</v>
      </c>
      <c r="D637" s="2">
        <v>42217</v>
      </c>
      <c r="E637">
        <v>4</v>
      </c>
      <c r="F637">
        <v>3</v>
      </c>
      <c r="G637" s="1">
        <v>42229</v>
      </c>
      <c r="H637" s="1">
        <v>42233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s="1">
        <v>42233</v>
      </c>
      <c r="AF637" s="1">
        <v>42219</v>
      </c>
      <c r="AG637" s="1">
        <v>42221</v>
      </c>
      <c r="AH637" s="1">
        <v>42223</v>
      </c>
      <c r="AI637" s="1">
        <v>42221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8390.3333333333303</v>
      </c>
      <c r="AP637">
        <v>21</v>
      </c>
      <c r="AQ637">
        <v>31</v>
      </c>
      <c r="AR637">
        <v>176197</v>
      </c>
      <c r="AS637">
        <v>0.96909141472329197</v>
      </c>
      <c r="AT637">
        <v>0.67741935483870896</v>
      </c>
      <c r="AU637">
        <v>11</v>
      </c>
      <c r="AV637">
        <v>0.81935963698752701</v>
      </c>
      <c r="AW637">
        <v>0.14973177773576399</v>
      </c>
      <c r="AX637">
        <v>9923.6033030557592</v>
      </c>
      <c r="AY637">
        <v>14</v>
      </c>
      <c r="AZ637">
        <v>8</v>
      </c>
      <c r="BA637">
        <v>2015</v>
      </c>
      <c r="BB637">
        <v>10.014874543208601</v>
      </c>
      <c r="BC637">
        <v>10.1317786341424</v>
      </c>
      <c r="BD637">
        <v>0.11690409093379101</v>
      </c>
      <c r="BE637">
        <v>85009</v>
      </c>
      <c r="BF637">
        <v>178253.755680901</v>
      </c>
      <c r="BG637">
        <v>-1.15383581851902E-2</v>
      </c>
      <c r="BH637">
        <v>21.094265471263999</v>
      </c>
      <c r="BI637">
        <v>0.99553122760342405</v>
      </c>
      <c r="BK637">
        <f>AS637-BI637*AV637</f>
        <v>0.15339330946440333</v>
      </c>
      <c r="BL637">
        <f>BK637*AO637</f>
        <v>1287.0209975094983</v>
      </c>
      <c r="BM637">
        <f t="shared" si="9"/>
        <v>1356.3669043704565</v>
      </c>
      <c r="BN637" s="12">
        <f>YEARFRAC(DATE(YEAR(A637),1,1),A637,3)</f>
        <v>0.61643835616438358</v>
      </c>
    </row>
    <row r="638" spans="1:66" x14ac:dyDescent="0.25">
      <c r="A638" s="1">
        <v>42233</v>
      </c>
      <c r="B638">
        <v>25002</v>
      </c>
      <c r="C638">
        <v>11</v>
      </c>
      <c r="D638" s="2">
        <v>42217</v>
      </c>
      <c r="E638">
        <v>0</v>
      </c>
      <c r="F638">
        <v>4</v>
      </c>
      <c r="G638" s="1">
        <v>42230</v>
      </c>
      <c r="H638" s="1">
        <v>42234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s="1">
        <v>42233</v>
      </c>
      <c r="AF638" s="1">
        <v>42219</v>
      </c>
      <c r="AG638" s="1">
        <v>42221</v>
      </c>
      <c r="AH638" s="1">
        <v>42223</v>
      </c>
      <c r="AI638" s="1">
        <v>42221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8390.3333333333303</v>
      </c>
      <c r="AP638">
        <v>21</v>
      </c>
      <c r="AQ638">
        <v>31</v>
      </c>
      <c r="AR638">
        <v>176197</v>
      </c>
      <c r="AS638">
        <v>2.9798577728338098</v>
      </c>
      <c r="AT638">
        <v>0.67741935483870896</v>
      </c>
      <c r="AU638">
        <v>10</v>
      </c>
      <c r="AV638">
        <v>2.8938159498857998</v>
      </c>
      <c r="AW638">
        <v>8.6041822948016503E-2</v>
      </c>
      <c r="AX638">
        <v>8639.8030949365202</v>
      </c>
      <c r="AY638">
        <v>17</v>
      </c>
      <c r="AZ638">
        <v>8</v>
      </c>
      <c r="BA638">
        <v>2015</v>
      </c>
      <c r="BB638">
        <v>12.908690493094401</v>
      </c>
      <c r="BC638">
        <v>13.111636406976199</v>
      </c>
      <c r="BD638">
        <v>0.20294591388180899</v>
      </c>
      <c r="BE638">
        <v>110011</v>
      </c>
      <c r="BF638">
        <v>178967.10756492699</v>
      </c>
      <c r="BG638">
        <v>-1.54783054976898E-2</v>
      </c>
      <c r="BH638">
        <v>21.094265471263999</v>
      </c>
      <c r="BI638">
        <v>0.99553122760342405</v>
      </c>
      <c r="BK638">
        <f>AS638-BI638*AV638</f>
        <v>9.8973627785631013E-2</v>
      </c>
      <c r="BL638">
        <f>BK638*AO638</f>
        <v>830.42172833070583</v>
      </c>
      <c r="BM638">
        <f t="shared" si="9"/>
        <v>2186.7886327011624</v>
      </c>
      <c r="BN638" s="12">
        <f>YEARFRAC(DATE(YEAR(A638),1,1),A638,3)</f>
        <v>0.62465753424657533</v>
      </c>
    </row>
    <row r="639" spans="1:66" x14ac:dyDescent="0.25">
      <c r="A639" s="1">
        <v>42234</v>
      </c>
      <c r="B639">
        <v>1727</v>
      </c>
      <c r="C639">
        <v>12</v>
      </c>
      <c r="D639" s="2">
        <v>42217</v>
      </c>
      <c r="E639">
        <v>1</v>
      </c>
      <c r="F639">
        <v>0</v>
      </c>
      <c r="G639" s="1">
        <v>42233</v>
      </c>
      <c r="H639" s="1">
        <v>42235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 s="1">
        <v>42233</v>
      </c>
      <c r="AF639" s="1">
        <v>42219</v>
      </c>
      <c r="AG639" s="1">
        <v>42221</v>
      </c>
      <c r="AH639" s="1">
        <v>42223</v>
      </c>
      <c r="AI639" s="1">
        <v>42221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8390.3333333333303</v>
      </c>
      <c r="AP639">
        <v>21</v>
      </c>
      <c r="AQ639">
        <v>31</v>
      </c>
      <c r="AR639">
        <v>176197</v>
      </c>
      <c r="AS639">
        <v>0.20583210837868901</v>
      </c>
      <c r="AT639">
        <v>0.67741935483870896</v>
      </c>
      <c r="AU639">
        <v>9</v>
      </c>
      <c r="AV639">
        <v>0.36823937649335498</v>
      </c>
      <c r="AW639">
        <v>-0.16240726811466499</v>
      </c>
      <c r="AX639">
        <v>4689.8841086625698</v>
      </c>
      <c r="AY639">
        <v>18</v>
      </c>
      <c r="AZ639">
        <v>8</v>
      </c>
      <c r="BA639">
        <v>2015</v>
      </c>
      <c r="BB639">
        <v>13.2769298695878</v>
      </c>
      <c r="BC639">
        <v>13.3174685153549</v>
      </c>
      <c r="BD639">
        <v>4.0538645767142598E-2</v>
      </c>
      <c r="BE639">
        <v>111738</v>
      </c>
      <c r="BF639">
        <v>176734.98489849601</v>
      </c>
      <c r="BG639">
        <v>-3.04402039474716E-3</v>
      </c>
      <c r="BH639">
        <v>21.094265471263999</v>
      </c>
      <c r="BI639">
        <v>0.99553122760342405</v>
      </c>
      <c r="BK639">
        <f>AS639-BI639*AV639</f>
        <v>-0.16076169015366013</v>
      </c>
      <c r="BL639">
        <f>BK639*AO639</f>
        <v>-1348.8441676192592</v>
      </c>
      <c r="BM639">
        <f t="shared" si="9"/>
        <v>837.94446508190322</v>
      </c>
      <c r="BN639" s="12">
        <f>YEARFRAC(DATE(YEAR(A639),1,1),A639,3)</f>
        <v>0.62739726027397258</v>
      </c>
    </row>
    <row r="640" spans="1:66" x14ac:dyDescent="0.25">
      <c r="A640" s="1">
        <v>42235</v>
      </c>
      <c r="B640">
        <v>8809</v>
      </c>
      <c r="C640">
        <v>13</v>
      </c>
      <c r="D640" s="2">
        <v>42217</v>
      </c>
      <c r="E640">
        <v>2</v>
      </c>
      <c r="F640">
        <v>1</v>
      </c>
      <c r="G640" s="1">
        <v>42234</v>
      </c>
      <c r="H640" s="1">
        <v>42236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s="1">
        <v>42233</v>
      </c>
      <c r="AF640" s="1">
        <v>42219</v>
      </c>
      <c r="AG640" s="1">
        <v>42221</v>
      </c>
      <c r="AH640" s="1">
        <v>42223</v>
      </c>
      <c r="AI640" s="1">
        <v>42221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8390.3333333333303</v>
      </c>
      <c r="AP640">
        <v>21</v>
      </c>
      <c r="AQ640">
        <v>31</v>
      </c>
      <c r="AR640">
        <v>176197</v>
      </c>
      <c r="AS640">
        <v>1.04989869294028</v>
      </c>
      <c r="AT640">
        <v>0.67741935483870896</v>
      </c>
      <c r="AU640">
        <v>8</v>
      </c>
      <c r="AV640">
        <v>0.90599327635193505</v>
      </c>
      <c r="AW640">
        <v>0.14390541658835199</v>
      </c>
      <c r="AX640">
        <v>9723.0302143855206</v>
      </c>
      <c r="AY640">
        <v>19</v>
      </c>
      <c r="AZ640">
        <v>8</v>
      </c>
      <c r="BA640">
        <v>2015</v>
      </c>
      <c r="BB640">
        <v>14.1829231459397</v>
      </c>
      <c r="BC640">
        <v>14.3673672082952</v>
      </c>
      <c r="BD640">
        <v>0.18444406235549499</v>
      </c>
      <c r="BE640">
        <v>120547</v>
      </c>
      <c r="BF640">
        <v>178488.381693353</v>
      </c>
      <c r="BG640">
        <v>-1.28377078194955E-2</v>
      </c>
      <c r="BH640">
        <v>21.094265471263999</v>
      </c>
      <c r="BI640">
        <v>0.99553122760342405</v>
      </c>
      <c r="BK640">
        <f>AS640-BI640*AV640</f>
        <v>0.14795409433318996</v>
      </c>
      <c r="BL640">
        <f>BK640*AO640</f>
        <v>1241.3841694869077</v>
      </c>
      <c r="BM640">
        <f t="shared" si="9"/>
        <v>2079.3286345688111</v>
      </c>
      <c r="BN640" s="12">
        <f>YEARFRAC(DATE(YEAR(A640),1,1),A640,3)</f>
        <v>0.63013698630136983</v>
      </c>
    </row>
    <row r="641" spans="1:66" x14ac:dyDescent="0.25">
      <c r="A641" s="1">
        <v>42236</v>
      </c>
      <c r="B641">
        <v>2075</v>
      </c>
      <c r="C641">
        <v>14</v>
      </c>
      <c r="D641" s="2">
        <v>42217</v>
      </c>
      <c r="E641">
        <v>3</v>
      </c>
      <c r="F641">
        <v>2</v>
      </c>
      <c r="G641" s="1">
        <v>42235</v>
      </c>
      <c r="H641" s="1">
        <v>42237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s="1">
        <v>42233</v>
      </c>
      <c r="AF641" s="1">
        <v>42219</v>
      </c>
      <c r="AG641" s="1">
        <v>42221</v>
      </c>
      <c r="AH641" s="1">
        <v>42223</v>
      </c>
      <c r="AI641" s="1">
        <v>42221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8390.3333333333303</v>
      </c>
      <c r="AP641">
        <v>21</v>
      </c>
      <c r="AQ641">
        <v>31</v>
      </c>
      <c r="AR641">
        <v>176197</v>
      </c>
      <c r="AS641">
        <v>0.24730841047236801</v>
      </c>
      <c r="AT641">
        <v>0.67741935483870896</v>
      </c>
      <c r="AU641">
        <v>7</v>
      </c>
      <c r="AV641">
        <v>0.30231064714272998</v>
      </c>
      <c r="AW641">
        <v>-5.5002236670361901E-2</v>
      </c>
      <c r="AX641">
        <v>6863.8005958828298</v>
      </c>
      <c r="AY641">
        <v>20</v>
      </c>
      <c r="AZ641">
        <v>8</v>
      </c>
      <c r="BA641">
        <v>2015</v>
      </c>
      <c r="BB641">
        <v>14.485233793082401</v>
      </c>
      <c r="BC641">
        <v>14.614675618767601</v>
      </c>
      <c r="BD641">
        <v>0.12944182568513199</v>
      </c>
      <c r="BE641">
        <v>122622</v>
      </c>
      <c r="BF641">
        <v>177771.518001299</v>
      </c>
      <c r="BG641">
        <v>-8.8569756224291495E-3</v>
      </c>
      <c r="BH641">
        <v>21.094265471263999</v>
      </c>
      <c r="BI641">
        <v>0.99553122760342405</v>
      </c>
      <c r="BK641">
        <f>AS641-BI641*AV641</f>
        <v>-5.3651279195219503E-2</v>
      </c>
      <c r="BL641">
        <f>BK641*AO641</f>
        <v>-450.15211620762324</v>
      </c>
      <c r="BM641">
        <f t="shared" si="9"/>
        <v>1629.1765183611878</v>
      </c>
      <c r="BN641" s="12">
        <f>YEARFRAC(DATE(YEAR(A641),1,1),A641,3)</f>
        <v>0.63287671232876708</v>
      </c>
    </row>
    <row r="642" spans="1:66" x14ac:dyDescent="0.25">
      <c r="A642" s="1">
        <v>42237</v>
      </c>
      <c r="B642">
        <v>6001</v>
      </c>
      <c r="C642">
        <v>15</v>
      </c>
      <c r="D642" s="2">
        <v>42217</v>
      </c>
      <c r="E642">
        <v>4</v>
      </c>
      <c r="F642">
        <v>3</v>
      </c>
      <c r="G642" s="1">
        <v>42236</v>
      </c>
      <c r="H642" s="1">
        <v>42240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s="1">
        <v>42233</v>
      </c>
      <c r="AF642" s="1">
        <v>42219</v>
      </c>
      <c r="AG642" s="1">
        <v>42221</v>
      </c>
      <c r="AH642" s="1">
        <v>42223</v>
      </c>
      <c r="AI642" s="1">
        <v>42221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8390.3333333333303</v>
      </c>
      <c r="AP642">
        <v>21</v>
      </c>
      <c r="AQ642">
        <v>31</v>
      </c>
      <c r="AR642">
        <v>176197</v>
      </c>
      <c r="AS642">
        <v>0.715227841563704</v>
      </c>
      <c r="AT642">
        <v>0.67741935483870896</v>
      </c>
      <c r="AU642">
        <v>6</v>
      </c>
      <c r="AV642">
        <v>0.81935963698752701</v>
      </c>
      <c r="AW642">
        <v>-0.104131795423823</v>
      </c>
      <c r="AX642">
        <v>7324.0122274797204</v>
      </c>
      <c r="AY642">
        <v>21</v>
      </c>
      <c r="AZ642">
        <v>8</v>
      </c>
      <c r="BA642">
        <v>2015</v>
      </c>
      <c r="BB642">
        <v>15.30459343007</v>
      </c>
      <c r="BC642">
        <v>15.3299034603313</v>
      </c>
      <c r="BD642">
        <v>2.5310030261310901E-2</v>
      </c>
      <c r="BE642">
        <v>128623</v>
      </c>
      <c r="BF642">
        <v>176488.38646657401</v>
      </c>
      <c r="BG642">
        <v>-1.6510234605722201E-3</v>
      </c>
      <c r="BH642">
        <v>21.094265471263999</v>
      </c>
      <c r="BI642">
        <v>0.99553122760342405</v>
      </c>
      <c r="BK642">
        <f>AS642-BI642*AV642</f>
        <v>-0.10047026369518464</v>
      </c>
      <c r="BL642">
        <f>BK642*AO642</f>
        <v>-842.97900249049724</v>
      </c>
      <c r="BM642">
        <f t="shared" si="9"/>
        <v>786.19751587069061</v>
      </c>
      <c r="BN642" s="12">
        <f>YEARFRAC(DATE(YEAR(A642),1,1),A642,3)</f>
        <v>0.63561643835616444</v>
      </c>
    </row>
    <row r="643" spans="1:66" x14ac:dyDescent="0.25">
      <c r="A643" s="1">
        <v>42240</v>
      </c>
      <c r="B643">
        <v>13215</v>
      </c>
      <c r="C643">
        <v>16</v>
      </c>
      <c r="D643" s="2">
        <v>42217</v>
      </c>
      <c r="E643">
        <v>0</v>
      </c>
      <c r="F643">
        <v>4</v>
      </c>
      <c r="G643" s="1">
        <v>42237</v>
      </c>
      <c r="H643" s="1">
        <v>42241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s="1">
        <v>42233</v>
      </c>
      <c r="AF643" s="1">
        <v>42219</v>
      </c>
      <c r="AG643" s="1">
        <v>42221</v>
      </c>
      <c r="AH643" s="1">
        <v>42223</v>
      </c>
      <c r="AI643" s="1">
        <v>42221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8390.3333333333303</v>
      </c>
      <c r="AP643">
        <v>21</v>
      </c>
      <c r="AQ643">
        <v>31</v>
      </c>
      <c r="AR643">
        <v>176197</v>
      </c>
      <c r="AS643">
        <v>1.57502681657462</v>
      </c>
      <c r="AT643">
        <v>0.67741935483870896</v>
      </c>
      <c r="AU643">
        <v>5</v>
      </c>
      <c r="AV643">
        <v>1.64714304452937</v>
      </c>
      <c r="AW643">
        <v>-7.2116227954747397E-2</v>
      </c>
      <c r="AX643">
        <v>8022.9826085176401</v>
      </c>
      <c r="AY643">
        <v>24</v>
      </c>
      <c r="AZ643">
        <v>8</v>
      </c>
      <c r="BA643">
        <v>2015</v>
      </c>
      <c r="BB643">
        <v>16.9517364745994</v>
      </c>
      <c r="BC643">
        <v>16.904930276905901</v>
      </c>
      <c r="BD643">
        <v>-4.6806197693438599E-2</v>
      </c>
      <c r="BE643">
        <v>141838</v>
      </c>
      <c r="BF643">
        <v>175710.49458344001</v>
      </c>
      <c r="BG643">
        <v>2.7687897510808501E-3</v>
      </c>
      <c r="BH643">
        <v>21.094265471263999</v>
      </c>
      <c r="BI643">
        <v>0.99553122760342405</v>
      </c>
      <c r="BK643">
        <f>AS643-BI643*AV643</f>
        <v>-6.4755520584145021E-2</v>
      </c>
      <c r="BL643">
        <f>BK643*AO643</f>
        <v>-543.32040287450457</v>
      </c>
      <c r="BM643">
        <f t="shared" si="9"/>
        <v>242.87711299618604</v>
      </c>
      <c r="BN643" s="12">
        <f>YEARFRAC(DATE(YEAR(A643),1,1),A643,3)</f>
        <v>0.64383561643835618</v>
      </c>
    </row>
    <row r="644" spans="1:66" x14ac:dyDescent="0.25">
      <c r="A644" s="1">
        <v>42241</v>
      </c>
      <c r="B644">
        <v>1506</v>
      </c>
      <c r="C644">
        <v>17</v>
      </c>
      <c r="D644" s="2">
        <v>42217</v>
      </c>
      <c r="E644">
        <v>1</v>
      </c>
      <c r="F644">
        <v>0</v>
      </c>
      <c r="G644" s="1">
        <v>42240</v>
      </c>
      <c r="H644" s="1">
        <v>42242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s="1">
        <v>42233</v>
      </c>
      <c r="AF644" s="1">
        <v>42219</v>
      </c>
      <c r="AG644" s="1">
        <v>42221</v>
      </c>
      <c r="AH644" s="1">
        <v>42223</v>
      </c>
      <c r="AI644" s="1">
        <v>42221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8390.3333333333303</v>
      </c>
      <c r="AP644">
        <v>21</v>
      </c>
      <c r="AQ644">
        <v>31</v>
      </c>
      <c r="AR644">
        <v>176197</v>
      </c>
      <c r="AS644">
        <v>0.17949227285368</v>
      </c>
      <c r="AT644">
        <v>0.67741935483870896</v>
      </c>
      <c r="AU644">
        <v>4</v>
      </c>
      <c r="AV644">
        <v>0.25675247061369</v>
      </c>
      <c r="AW644">
        <v>-7.7260197760010099E-2</v>
      </c>
      <c r="AX644">
        <v>5865.5716005394297</v>
      </c>
      <c r="AY644">
        <v>25</v>
      </c>
      <c r="AZ644">
        <v>8</v>
      </c>
      <c r="BA644">
        <v>2015</v>
      </c>
      <c r="BB644">
        <v>17.208488945212999</v>
      </c>
      <c r="BC644">
        <v>17.084422549759601</v>
      </c>
      <c r="BD644">
        <v>-0.124066395453446</v>
      </c>
      <c r="BE644">
        <v>143344</v>
      </c>
      <c r="BF644">
        <v>174926.68935568299</v>
      </c>
      <c r="BG644">
        <v>7.2619601331031999E-3</v>
      </c>
      <c r="BH644">
        <v>21.094265471263999</v>
      </c>
      <c r="BI644">
        <v>0.99553122760342405</v>
      </c>
      <c r="BK644">
        <f>AS644-BI644*AV644</f>
        <v>-7.6112829406578847E-2</v>
      </c>
      <c r="BL644">
        <f>BK644*AO644</f>
        <v>-638.61200966433182</v>
      </c>
      <c r="BM644">
        <f t="shared" ref="BM644:BM707" si="10">BM643+BL644</f>
        <v>-395.73489666814578</v>
      </c>
      <c r="BN644" s="12">
        <f>YEARFRAC(DATE(YEAR(A644),1,1),A644,3)</f>
        <v>0.64657534246575343</v>
      </c>
    </row>
    <row r="645" spans="1:66" x14ac:dyDescent="0.25">
      <c r="A645" s="1">
        <v>42242</v>
      </c>
      <c r="B645">
        <v>7623</v>
      </c>
      <c r="C645">
        <v>18</v>
      </c>
      <c r="D645" s="2">
        <v>42217</v>
      </c>
      <c r="E645">
        <v>2</v>
      </c>
      <c r="F645">
        <v>1</v>
      </c>
      <c r="G645" s="1">
        <v>42241</v>
      </c>
      <c r="H645" s="1">
        <v>42243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s="1">
        <v>42233</v>
      </c>
      <c r="AF645" s="1">
        <v>42219</v>
      </c>
      <c r="AG645" s="1">
        <v>42221</v>
      </c>
      <c r="AH645" s="1">
        <v>42223</v>
      </c>
      <c r="AI645" s="1">
        <v>42221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8390.3333333333303</v>
      </c>
      <c r="AP645">
        <v>21</v>
      </c>
      <c r="AQ645">
        <v>31</v>
      </c>
      <c r="AR645">
        <v>176197</v>
      </c>
      <c r="AS645">
        <v>0.90854554844861102</v>
      </c>
      <c r="AT645">
        <v>0.67741935483870896</v>
      </c>
      <c r="AU645">
        <v>3</v>
      </c>
      <c r="AV645">
        <v>0.90599327635193505</v>
      </c>
      <c r="AW645">
        <v>2.5522720966759701E-3</v>
      </c>
      <c r="AX645">
        <v>8413.9697268998498</v>
      </c>
      <c r="AY645">
        <v>26</v>
      </c>
      <c r="AZ645">
        <v>8</v>
      </c>
      <c r="BA645">
        <v>2015</v>
      </c>
      <c r="BB645">
        <v>18.114482221565002</v>
      </c>
      <c r="BC645">
        <v>17.992968098208198</v>
      </c>
      <c r="BD645">
        <v>-0.121514123356771</v>
      </c>
      <c r="BE645">
        <v>150967</v>
      </c>
      <c r="BF645">
        <v>175015.04935237899</v>
      </c>
      <c r="BG645">
        <v>6.7534229313099799E-3</v>
      </c>
      <c r="BH645">
        <v>21.094265471263999</v>
      </c>
      <c r="BI645">
        <v>0.99553122760342405</v>
      </c>
      <c r="BK645">
        <f>AS645-BI645*AV645</f>
        <v>6.6009498415209311E-3</v>
      </c>
      <c r="BL645">
        <f>BK645*AO645</f>
        <v>55.384169486974436</v>
      </c>
      <c r="BM645">
        <f t="shared" si="10"/>
        <v>-340.35072718117135</v>
      </c>
      <c r="BN645" s="12">
        <f>YEARFRAC(DATE(YEAR(A645),1,1),A645,3)</f>
        <v>0.64931506849315068</v>
      </c>
    </row>
    <row r="646" spans="1:66" x14ac:dyDescent="0.25">
      <c r="A646" s="1">
        <v>42243</v>
      </c>
      <c r="B646">
        <v>2081</v>
      </c>
      <c r="C646">
        <v>19</v>
      </c>
      <c r="D646" s="2">
        <v>42217</v>
      </c>
      <c r="E646">
        <v>3</v>
      </c>
      <c r="F646">
        <v>2</v>
      </c>
      <c r="G646" s="1">
        <v>42242</v>
      </c>
      <c r="H646" s="1">
        <v>42244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s="1">
        <v>42233</v>
      </c>
      <c r="AF646" s="1">
        <v>42219</v>
      </c>
      <c r="AG646" s="1">
        <v>42221</v>
      </c>
      <c r="AH646" s="1">
        <v>42223</v>
      </c>
      <c r="AI646" s="1">
        <v>42221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8390.3333333333303</v>
      </c>
      <c r="AP646">
        <v>21</v>
      </c>
      <c r="AQ646">
        <v>31</v>
      </c>
      <c r="AR646">
        <v>176197</v>
      </c>
      <c r="AS646">
        <v>0.24802351912915599</v>
      </c>
      <c r="AT646">
        <v>0.67741935483870896</v>
      </c>
      <c r="AU646">
        <v>2</v>
      </c>
      <c r="AV646">
        <v>0.30231064714272998</v>
      </c>
      <c r="AW646">
        <v>-5.4287128013574298E-2</v>
      </c>
      <c r="AX646">
        <v>6883.6477301359801</v>
      </c>
      <c r="AY646">
        <v>27</v>
      </c>
      <c r="AZ646">
        <v>8</v>
      </c>
      <c r="BA646">
        <v>2015</v>
      </c>
      <c r="BB646">
        <v>18.416792868707699</v>
      </c>
      <c r="BC646">
        <v>18.2409916173374</v>
      </c>
      <c r="BD646">
        <v>-0.175801251370344</v>
      </c>
      <c r="BE646">
        <v>153048</v>
      </c>
      <c r="BF646">
        <v>174515.07561128901</v>
      </c>
      <c r="BG646">
        <v>9.63770254700691E-3</v>
      </c>
      <c r="BH646">
        <v>21.094265471263999</v>
      </c>
      <c r="BI646">
        <v>0.99553122760342405</v>
      </c>
      <c r="BK646">
        <f>AS646-BI646*AV646</f>
        <v>-5.2936170538431526E-2</v>
      </c>
      <c r="BL646">
        <f>BK646*AO646</f>
        <v>-444.15211620761983</v>
      </c>
      <c r="BM646">
        <f t="shared" si="10"/>
        <v>-784.50284338879123</v>
      </c>
      <c r="BN646" s="12">
        <f>YEARFRAC(DATE(YEAR(A646),1,1),A646,3)</f>
        <v>0.65205479452054793</v>
      </c>
    </row>
    <row r="647" spans="1:66" x14ac:dyDescent="0.25">
      <c r="A647" s="1">
        <v>42244</v>
      </c>
      <c r="B647">
        <v>6969</v>
      </c>
      <c r="C647">
        <v>20</v>
      </c>
      <c r="D647" s="2">
        <v>42217</v>
      </c>
      <c r="E647">
        <v>4</v>
      </c>
      <c r="F647">
        <v>3</v>
      </c>
      <c r="G647" s="1">
        <v>42243</v>
      </c>
      <c r="H647" s="1">
        <v>42247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s="1">
        <v>42233</v>
      </c>
      <c r="AF647" s="1">
        <v>42219</v>
      </c>
      <c r="AG647" s="1">
        <v>42221</v>
      </c>
      <c r="AH647" s="1">
        <v>42223</v>
      </c>
      <c r="AI647" s="1">
        <v>42221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8390.3333333333303</v>
      </c>
      <c r="AP647">
        <v>21</v>
      </c>
      <c r="AQ647">
        <v>31</v>
      </c>
      <c r="AR647">
        <v>176197</v>
      </c>
      <c r="AS647">
        <v>0.83059870485876597</v>
      </c>
      <c r="AT647">
        <v>0.67741935483870896</v>
      </c>
      <c r="AU647">
        <v>1</v>
      </c>
      <c r="AV647">
        <v>0.81935963698752701</v>
      </c>
      <c r="AW647">
        <v>1.12390678712382E-2</v>
      </c>
      <c r="AX647">
        <v>8505.4226317790599</v>
      </c>
      <c r="AY647">
        <v>28</v>
      </c>
      <c r="AZ647">
        <v>8</v>
      </c>
      <c r="BA647">
        <v>2015</v>
      </c>
      <c r="BB647">
        <v>19.236152505695198</v>
      </c>
      <c r="BC647">
        <v>19.071590322196101</v>
      </c>
      <c r="BD647">
        <v>-0.16456218349910701</v>
      </c>
      <c r="BE647">
        <v>160017</v>
      </c>
      <c r="BF647">
        <v>174689.66307088101</v>
      </c>
      <c r="BG647">
        <v>8.6286555404655393E-3</v>
      </c>
      <c r="BH647">
        <v>21.094265471263999</v>
      </c>
      <c r="BI647">
        <v>0.99553122760342405</v>
      </c>
      <c r="BK647">
        <f>AS647-BI647*AV647</f>
        <v>1.4900599599877329E-2</v>
      </c>
      <c r="BL647">
        <f>BK647*AO647</f>
        <v>125.02099750950404</v>
      </c>
      <c r="BM647">
        <f t="shared" si="10"/>
        <v>-659.48184587928722</v>
      </c>
      <c r="BN647" s="12">
        <f>YEARFRAC(DATE(YEAR(A647),1,1),A647,3)</f>
        <v>0.65479452054794518</v>
      </c>
    </row>
    <row r="648" spans="1:66" x14ac:dyDescent="0.25">
      <c r="A648" s="1">
        <v>42247</v>
      </c>
      <c r="B648">
        <v>16180</v>
      </c>
      <c r="C648">
        <v>21</v>
      </c>
      <c r="D648" s="2">
        <v>42217</v>
      </c>
      <c r="E648">
        <v>0</v>
      </c>
      <c r="F648">
        <v>4</v>
      </c>
      <c r="G648" s="1">
        <v>42244</v>
      </c>
      <c r="H648" s="1">
        <v>42248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s="1">
        <v>42233</v>
      </c>
      <c r="AF648" s="1">
        <v>42219</v>
      </c>
      <c r="AG648" s="1">
        <v>42221</v>
      </c>
      <c r="AH648" s="1">
        <v>42223</v>
      </c>
      <c r="AI648" s="1">
        <v>42221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8390.3333333333303</v>
      </c>
      <c r="AP648">
        <v>21</v>
      </c>
      <c r="AQ648">
        <v>31</v>
      </c>
      <c r="AR648">
        <v>176197</v>
      </c>
      <c r="AS648">
        <v>1.92840967780382</v>
      </c>
      <c r="AT648">
        <v>0.67741935483870896</v>
      </c>
      <c r="AU648">
        <v>0</v>
      </c>
      <c r="AV648">
        <v>1.8581129655687301</v>
      </c>
      <c r="AW648">
        <v>7.0296712235089306E-2</v>
      </c>
      <c r="AX648">
        <v>8707.7590543842998</v>
      </c>
      <c r="AY648">
        <v>31</v>
      </c>
      <c r="AZ648">
        <v>8</v>
      </c>
      <c r="BA648">
        <v>2015</v>
      </c>
      <c r="BB648">
        <v>21.094265471263999</v>
      </c>
      <c r="BC648">
        <v>21</v>
      </c>
      <c r="BD648">
        <v>-9.4265471264016298E-2</v>
      </c>
      <c r="BE648">
        <v>176197</v>
      </c>
      <c r="BF648">
        <v>175409.61571004</v>
      </c>
      <c r="BG648">
        <v>4.4888319649529704E-3</v>
      </c>
      <c r="BH648">
        <v>21.094265471263999</v>
      </c>
      <c r="BI648">
        <v>0.99553122760342405</v>
      </c>
      <c r="BK648">
        <f>AS648-BI648*AV648</f>
        <v>7.8600196165343306E-2</v>
      </c>
      <c r="BL648">
        <f>BK648*AO648</f>
        <v>659.48184589261859</v>
      </c>
      <c r="BM648">
        <f t="shared" si="10"/>
        <v>1.3331373338587582E-8</v>
      </c>
      <c r="BN648" s="12">
        <f>YEARFRAC(DATE(YEAR(A648),1,1),A648,3)</f>
        <v>0.66301369863013704</v>
      </c>
    </row>
    <row r="649" spans="1:66" x14ac:dyDescent="0.25">
      <c r="A649" s="1">
        <v>42248</v>
      </c>
      <c r="B649">
        <v>15391</v>
      </c>
      <c r="C649">
        <v>1</v>
      </c>
      <c r="D649" s="2">
        <v>42248</v>
      </c>
      <c r="E649">
        <v>1</v>
      </c>
      <c r="F649">
        <v>0</v>
      </c>
      <c r="G649" s="1">
        <v>42247</v>
      </c>
      <c r="H649" s="1">
        <v>42249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s="1">
        <v>42268</v>
      </c>
      <c r="AF649" s="1">
        <v>42254</v>
      </c>
      <c r="AG649" s="1">
        <v>42249</v>
      </c>
      <c r="AH649" s="1">
        <v>42251</v>
      </c>
      <c r="AI649" s="1">
        <v>42249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8146.5238095238001</v>
      </c>
      <c r="AP649">
        <v>21</v>
      </c>
      <c r="AQ649">
        <v>30</v>
      </c>
      <c r="AR649">
        <v>171077</v>
      </c>
      <c r="AS649">
        <v>1.8892720821618301</v>
      </c>
      <c r="AT649">
        <v>0.7</v>
      </c>
      <c r="AU649">
        <v>20</v>
      </c>
      <c r="AV649">
        <v>1.9331368271253599</v>
      </c>
      <c r="AW649">
        <v>-4.38647449635357E-2</v>
      </c>
      <c r="AX649">
        <v>7961.6713023293096</v>
      </c>
      <c r="AY649">
        <v>1</v>
      </c>
      <c r="AZ649">
        <v>9</v>
      </c>
      <c r="BA649">
        <v>2015</v>
      </c>
      <c r="BB649">
        <v>1.9331368271253599</v>
      </c>
      <c r="BC649">
        <v>1.8892720821618301</v>
      </c>
      <c r="BD649">
        <v>-4.3864744963535603E-2</v>
      </c>
      <c r="BE649">
        <v>15391</v>
      </c>
      <c r="BF649">
        <v>167195.09734891501</v>
      </c>
      <c r="BG649">
        <v>2.3217801913074598E-2</v>
      </c>
      <c r="BH649">
        <v>20.7971232401338</v>
      </c>
      <c r="BI649">
        <v>1.0097550395563599</v>
      </c>
      <c r="BK649">
        <f>AS649-BI649*AV649</f>
        <v>-6.2722571179993913E-2</v>
      </c>
      <c r="BL649">
        <f>BK649*AO649</f>
        <v>-510.97091951237172</v>
      </c>
      <c r="BM649">
        <f t="shared" si="10"/>
        <v>-510.97091949904035</v>
      </c>
      <c r="BN649" s="12">
        <f>YEARFRAC(DATE(YEAR(A649),1,1),A649,3)</f>
        <v>0.66575342465753429</v>
      </c>
    </row>
    <row r="650" spans="1:66" x14ac:dyDescent="0.25">
      <c r="A650" s="1">
        <v>42249</v>
      </c>
      <c r="B650">
        <v>10756</v>
      </c>
      <c r="C650">
        <v>2</v>
      </c>
      <c r="D650" s="2">
        <v>42248</v>
      </c>
      <c r="E650">
        <v>2</v>
      </c>
      <c r="F650">
        <v>1</v>
      </c>
      <c r="G650" s="1">
        <v>42248</v>
      </c>
      <c r="H650" s="1">
        <v>42250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s="1">
        <v>42268</v>
      </c>
      <c r="AF650" s="1">
        <v>42254</v>
      </c>
      <c r="AG650" s="1">
        <v>42249</v>
      </c>
      <c r="AH650" s="1">
        <v>42251</v>
      </c>
      <c r="AI650" s="1">
        <v>42249</v>
      </c>
      <c r="AJ650">
        <v>0</v>
      </c>
      <c r="AK650">
        <v>0</v>
      </c>
      <c r="AL650">
        <v>1</v>
      </c>
      <c r="AM650">
        <v>0</v>
      </c>
      <c r="AN650">
        <v>1</v>
      </c>
      <c r="AO650">
        <v>8146.5238095238001</v>
      </c>
      <c r="AP650">
        <v>21</v>
      </c>
      <c r="AQ650">
        <v>30</v>
      </c>
      <c r="AR650">
        <v>171077</v>
      </c>
      <c r="AS650">
        <v>1.3203177516556801</v>
      </c>
      <c r="AT650">
        <v>0.7</v>
      </c>
      <c r="AU650">
        <v>19</v>
      </c>
      <c r="AV650">
        <v>1.34673980960791</v>
      </c>
      <c r="AW650">
        <v>-2.6422057952232202E-2</v>
      </c>
      <c r="AX650">
        <v>7986.6949230018099</v>
      </c>
      <c r="AY650">
        <v>2</v>
      </c>
      <c r="AZ650">
        <v>9</v>
      </c>
      <c r="BA650">
        <v>2015</v>
      </c>
      <c r="BB650">
        <v>3.2798766367332801</v>
      </c>
      <c r="BC650">
        <v>3.2095898338175202</v>
      </c>
      <c r="BD650">
        <v>-7.0286802915767901E-2</v>
      </c>
      <c r="BE650">
        <v>26147</v>
      </c>
      <c r="BF650">
        <v>167410.86961943799</v>
      </c>
      <c r="BG650">
        <v>2.1898998487345198E-2</v>
      </c>
      <c r="BH650">
        <v>20.7971232401338</v>
      </c>
      <c r="BI650">
        <v>1.0097550395563599</v>
      </c>
      <c r="BK650">
        <f>AS650-BI650*AV650</f>
        <v>-3.9559558067079559E-2</v>
      </c>
      <c r="BL650">
        <f>BK650*AO650</f>
        <v>-322.27288168770292</v>
      </c>
      <c r="BM650">
        <f t="shared" si="10"/>
        <v>-833.24380118674321</v>
      </c>
      <c r="BN650" s="12">
        <f>YEARFRAC(DATE(YEAR(A650),1,1),A650,3)</f>
        <v>0.66849315068493154</v>
      </c>
    </row>
    <row r="651" spans="1:66" x14ac:dyDescent="0.25">
      <c r="A651" s="1">
        <v>42250</v>
      </c>
      <c r="B651">
        <v>2178</v>
      </c>
      <c r="C651">
        <v>3</v>
      </c>
      <c r="D651" s="2">
        <v>42248</v>
      </c>
      <c r="E651">
        <v>3</v>
      </c>
      <c r="F651">
        <v>2</v>
      </c>
      <c r="G651" s="1">
        <v>42249</v>
      </c>
      <c r="H651" s="1">
        <v>42251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s="1">
        <v>42268</v>
      </c>
      <c r="AF651" s="1">
        <v>42254</v>
      </c>
      <c r="AG651" s="1">
        <v>42249</v>
      </c>
      <c r="AH651" s="1">
        <v>42251</v>
      </c>
      <c r="AI651" s="1">
        <v>42249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8146.5238095238001</v>
      </c>
      <c r="AP651">
        <v>21</v>
      </c>
      <c r="AQ651">
        <v>30</v>
      </c>
      <c r="AR651">
        <v>171077</v>
      </c>
      <c r="AS651">
        <v>0.26735329705337302</v>
      </c>
      <c r="AT651">
        <v>0.7</v>
      </c>
      <c r="AU651">
        <v>18</v>
      </c>
      <c r="AV651">
        <v>0.40036579748283002</v>
      </c>
      <c r="AW651">
        <v>-0.133012500429456</v>
      </c>
      <c r="AX651">
        <v>5440.02513125113</v>
      </c>
      <c r="AY651">
        <v>3</v>
      </c>
      <c r="AZ651">
        <v>9</v>
      </c>
      <c r="BA651">
        <v>2015</v>
      </c>
      <c r="BB651">
        <v>3.68024243421611</v>
      </c>
      <c r="BC651">
        <v>3.47694313087089</v>
      </c>
      <c r="BD651">
        <v>-0.203299303345224</v>
      </c>
      <c r="BE651">
        <v>28325</v>
      </c>
      <c r="BF651">
        <v>161626.580485504</v>
      </c>
      <c r="BG651">
        <v>5.8470701329619498E-2</v>
      </c>
      <c r="BH651">
        <v>20.7971232401338</v>
      </c>
      <c r="BI651">
        <v>1.0097550395563599</v>
      </c>
      <c r="BK651">
        <f>AS651-BI651*AV651</f>
        <v>-0.13691808462091559</v>
      </c>
      <c r="BL651">
        <f>BK651*AO651</f>
        <v>-1115.4064363186833</v>
      </c>
      <c r="BM651">
        <f t="shared" si="10"/>
        <v>-1948.6502375054265</v>
      </c>
      <c r="BN651" s="12">
        <f>YEARFRAC(DATE(YEAR(A651),1,1),A651,3)</f>
        <v>0.67123287671232879</v>
      </c>
    </row>
    <row r="652" spans="1:66" x14ac:dyDescent="0.25">
      <c r="A652" s="1">
        <v>42251</v>
      </c>
      <c r="B652">
        <v>9195</v>
      </c>
      <c r="C652">
        <v>4</v>
      </c>
      <c r="D652" s="2">
        <v>42248</v>
      </c>
      <c r="E652">
        <v>4</v>
      </c>
      <c r="F652">
        <v>3</v>
      </c>
      <c r="G652" s="1">
        <v>42250</v>
      </c>
      <c r="H652" s="1">
        <v>42255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s="1">
        <v>42268</v>
      </c>
      <c r="AF652" s="1">
        <v>42254</v>
      </c>
      <c r="AG652" s="1">
        <v>42249</v>
      </c>
      <c r="AH652" s="1">
        <v>42251</v>
      </c>
      <c r="AI652" s="1">
        <v>42249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8146.5238095238001</v>
      </c>
      <c r="AP652">
        <v>21</v>
      </c>
      <c r="AQ652">
        <v>30</v>
      </c>
      <c r="AR652">
        <v>171077</v>
      </c>
      <c r="AS652">
        <v>1.1287022802597599</v>
      </c>
      <c r="AT652">
        <v>0.7</v>
      </c>
      <c r="AU652">
        <v>17</v>
      </c>
      <c r="AV652">
        <v>0.84050285303739802</v>
      </c>
      <c r="AW652">
        <v>0.28819942722236702</v>
      </c>
      <c r="AX652">
        <v>10939.8795813377</v>
      </c>
      <c r="AY652">
        <v>4</v>
      </c>
      <c r="AZ652">
        <v>9</v>
      </c>
      <c r="BA652">
        <v>2015</v>
      </c>
      <c r="BB652">
        <v>4.5207452872535097</v>
      </c>
      <c r="BC652">
        <v>4.6056454111306602</v>
      </c>
      <c r="BD652">
        <v>8.4900123877143394E-2</v>
      </c>
      <c r="BE652">
        <v>37520</v>
      </c>
      <c r="BF652">
        <v>174289.84601755399</v>
      </c>
      <c r="BG652">
        <v>-1.84339253890368E-2</v>
      </c>
      <c r="BH652">
        <v>20.7971232401338</v>
      </c>
      <c r="BI652">
        <v>1.0097550395563599</v>
      </c>
      <c r="BK652">
        <f>AS652-BI652*AV652</f>
        <v>0.28000028864374871</v>
      </c>
      <c r="BL652">
        <f>BK652*AO652</f>
        <v>2281.0290181098353</v>
      </c>
      <c r="BM652">
        <f t="shared" si="10"/>
        <v>332.3787806044088</v>
      </c>
      <c r="BN652" s="12">
        <f>YEARFRAC(DATE(YEAR(A652),1,1),A652,3)</f>
        <v>0.67397260273972603</v>
      </c>
    </row>
    <row r="653" spans="1:66" x14ac:dyDescent="0.25">
      <c r="A653" s="1">
        <v>42255</v>
      </c>
      <c r="B653">
        <v>13512</v>
      </c>
      <c r="C653">
        <v>5</v>
      </c>
      <c r="D653" s="2">
        <v>42248</v>
      </c>
      <c r="E653">
        <v>1</v>
      </c>
      <c r="F653">
        <v>4</v>
      </c>
      <c r="G653" s="1">
        <v>42251</v>
      </c>
      <c r="H653" s="1">
        <v>42256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s="1">
        <v>42268</v>
      </c>
      <c r="AF653" s="1">
        <v>42254</v>
      </c>
      <c r="AG653" s="1">
        <v>42249</v>
      </c>
      <c r="AH653" s="1">
        <v>42251</v>
      </c>
      <c r="AI653" s="1">
        <v>42249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8146.5238095238001</v>
      </c>
      <c r="AP653">
        <v>21</v>
      </c>
      <c r="AQ653">
        <v>30</v>
      </c>
      <c r="AR653">
        <v>171077</v>
      </c>
      <c r="AS653">
        <v>1.65862155637519</v>
      </c>
      <c r="AT653">
        <v>0.7</v>
      </c>
      <c r="AU653">
        <v>16</v>
      </c>
      <c r="AV653">
        <v>1.6682862605792399</v>
      </c>
      <c r="AW653">
        <v>-9.6647042040486405E-3</v>
      </c>
      <c r="AX653">
        <v>8099.3294252201504</v>
      </c>
      <c r="AY653">
        <v>8</v>
      </c>
      <c r="AZ653">
        <v>9</v>
      </c>
      <c r="BA653">
        <v>2015</v>
      </c>
      <c r="BB653">
        <v>6.1890315478327604</v>
      </c>
      <c r="BC653">
        <v>6.2642669675058604</v>
      </c>
      <c r="BD653">
        <v>7.5235419673094606E-2</v>
      </c>
      <c r="BE653">
        <v>51032</v>
      </c>
      <c r="BF653">
        <v>173156.65491724099</v>
      </c>
      <c r="BG653">
        <v>-1.20102511695873E-2</v>
      </c>
      <c r="BH653">
        <v>20.7971232401338</v>
      </c>
      <c r="BI653">
        <v>1.0097550395563599</v>
      </c>
      <c r="BK653">
        <f>AS653-BI653*AV653</f>
        <v>-2.5938902667332231E-2</v>
      </c>
      <c r="BL653">
        <f>BK653*AO653</f>
        <v>-211.31188817234244</v>
      </c>
      <c r="BM653">
        <f t="shared" si="10"/>
        <v>121.06689243206637</v>
      </c>
      <c r="BN653" s="12">
        <f>YEARFRAC(DATE(YEAR(A653),1,1),A653,3)</f>
        <v>0.68493150684931503</v>
      </c>
    </row>
    <row r="654" spans="1:66" x14ac:dyDescent="0.25">
      <c r="A654" s="1">
        <v>42256</v>
      </c>
      <c r="B654">
        <v>3100</v>
      </c>
      <c r="C654">
        <v>6</v>
      </c>
      <c r="D654" s="2">
        <v>42248</v>
      </c>
      <c r="E654">
        <v>2</v>
      </c>
      <c r="F654">
        <v>1</v>
      </c>
      <c r="G654" s="1">
        <v>42255</v>
      </c>
      <c r="H654" s="1">
        <v>42257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s="1">
        <v>42268</v>
      </c>
      <c r="AF654" s="1">
        <v>42254</v>
      </c>
      <c r="AG654" s="1">
        <v>42249</v>
      </c>
      <c r="AH654" s="1">
        <v>42251</v>
      </c>
      <c r="AI654" s="1">
        <v>42249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8146.5238095238001</v>
      </c>
      <c r="AP654">
        <v>21</v>
      </c>
      <c r="AQ654">
        <v>30</v>
      </c>
      <c r="AR654">
        <v>171077</v>
      </c>
      <c r="AS654">
        <v>0.38053040443776698</v>
      </c>
      <c r="AT654">
        <v>0.7</v>
      </c>
      <c r="AU654">
        <v>15</v>
      </c>
      <c r="AV654">
        <v>0.40471934219936001</v>
      </c>
      <c r="AW654">
        <v>-2.4188937761592099E-2</v>
      </c>
      <c r="AX654">
        <v>7659.6289743744801</v>
      </c>
      <c r="AY654">
        <v>9</v>
      </c>
      <c r="AZ654">
        <v>9</v>
      </c>
      <c r="BA654">
        <v>2015</v>
      </c>
      <c r="BB654">
        <v>6.59375089003212</v>
      </c>
      <c r="BC654">
        <v>6.6447973719436204</v>
      </c>
      <c r="BD654">
        <v>5.1046481911502101E-2</v>
      </c>
      <c r="BE654">
        <v>54132</v>
      </c>
      <c r="BF654">
        <v>172401.417487347</v>
      </c>
      <c r="BG654">
        <v>-7.6821728420245396E-3</v>
      </c>
      <c r="BH654">
        <v>20.7971232401338</v>
      </c>
      <c r="BI654">
        <v>1.0097550395563599</v>
      </c>
      <c r="BK654">
        <f>AS654-BI654*AV654</f>
        <v>-2.8136990953971763E-2</v>
      </c>
      <c r="BL654">
        <f>BK654*AO654</f>
        <v>-229.21866673488674</v>
      </c>
      <c r="BM654">
        <f t="shared" si="10"/>
        <v>-108.15177430282037</v>
      </c>
      <c r="BN654" s="12">
        <f>YEARFRAC(DATE(YEAR(A654),1,1),A654,3)</f>
        <v>0.68767123287671228</v>
      </c>
    </row>
    <row r="655" spans="1:66" x14ac:dyDescent="0.25">
      <c r="A655" s="1">
        <v>42257</v>
      </c>
      <c r="B655">
        <v>6368</v>
      </c>
      <c r="C655">
        <v>7</v>
      </c>
      <c r="D655" s="2">
        <v>42248</v>
      </c>
      <c r="E655">
        <v>3</v>
      </c>
      <c r="F655">
        <v>2</v>
      </c>
      <c r="G655" s="1">
        <v>42256</v>
      </c>
      <c r="H655" s="1">
        <v>42258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s="1">
        <v>42268</v>
      </c>
      <c r="AF655" s="1">
        <v>42254</v>
      </c>
      <c r="AG655" s="1">
        <v>42249</v>
      </c>
      <c r="AH655" s="1">
        <v>42251</v>
      </c>
      <c r="AI655" s="1">
        <v>42249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8146.5238095238001</v>
      </c>
      <c r="AP655">
        <v>21</v>
      </c>
      <c r="AQ655">
        <v>30</v>
      </c>
      <c r="AR655">
        <v>171077</v>
      </c>
      <c r="AS655">
        <v>0.78168310176119504</v>
      </c>
      <c r="AT655">
        <v>0.7</v>
      </c>
      <c r="AU655">
        <v>14</v>
      </c>
      <c r="AV655">
        <v>0.845871013395048</v>
      </c>
      <c r="AW655">
        <v>-6.4187911633853498E-2</v>
      </c>
      <c r="AX655">
        <v>7528.3345795725199</v>
      </c>
      <c r="AY655">
        <v>10</v>
      </c>
      <c r="AZ655">
        <v>9</v>
      </c>
      <c r="BA655">
        <v>2015</v>
      </c>
      <c r="BB655">
        <v>7.4396219034271702</v>
      </c>
      <c r="BC655">
        <v>7.42648047370482</v>
      </c>
      <c r="BD655">
        <v>-1.31414297223511E-2</v>
      </c>
      <c r="BE655">
        <v>60500</v>
      </c>
      <c r="BF655">
        <v>170774.80771095699</v>
      </c>
      <c r="BG655">
        <v>1.7695366962697801E-3</v>
      </c>
      <c r="BH655">
        <v>20.7971232401338</v>
      </c>
      <c r="BI655">
        <v>1.0097550395563599</v>
      </c>
      <c r="BK655">
        <f>AS655-BI655*AV655</f>
        <v>-7.2439416829099934E-2</v>
      </c>
      <c r="BL655">
        <f>BK655*AO655</f>
        <v>-590.12943394628167</v>
      </c>
      <c r="BM655">
        <f t="shared" si="10"/>
        <v>-698.28120824910206</v>
      </c>
      <c r="BN655" s="12">
        <f>YEARFRAC(DATE(YEAR(A655),1,1),A655,3)</f>
        <v>0.69041095890410964</v>
      </c>
    </row>
    <row r="656" spans="1:66" x14ac:dyDescent="0.25">
      <c r="A656" s="1">
        <v>42258</v>
      </c>
      <c r="B656">
        <v>7453</v>
      </c>
      <c r="C656">
        <v>8</v>
      </c>
      <c r="D656" s="2">
        <v>42248</v>
      </c>
      <c r="E656">
        <v>4</v>
      </c>
      <c r="F656">
        <v>3</v>
      </c>
      <c r="G656" s="1">
        <v>42257</v>
      </c>
      <c r="H656" s="1">
        <v>42261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s="1">
        <v>42268</v>
      </c>
      <c r="AF656" s="1">
        <v>42254</v>
      </c>
      <c r="AG656" s="1">
        <v>42249</v>
      </c>
      <c r="AH656" s="1">
        <v>42251</v>
      </c>
      <c r="AI656" s="1">
        <v>42249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8146.5238095238001</v>
      </c>
      <c r="AP656">
        <v>21</v>
      </c>
      <c r="AQ656">
        <v>30</v>
      </c>
      <c r="AR656">
        <v>171077</v>
      </c>
      <c r="AS656">
        <v>0.91486874331441403</v>
      </c>
      <c r="AT656">
        <v>0.7</v>
      </c>
      <c r="AU656">
        <v>13</v>
      </c>
      <c r="AV656">
        <v>0.84050285303739802</v>
      </c>
      <c r="AW656">
        <v>7.4365890277015095E-2</v>
      </c>
      <c r="AX656">
        <v>8867.3107688646596</v>
      </c>
      <c r="AY656">
        <v>11</v>
      </c>
      <c r="AZ656">
        <v>9</v>
      </c>
      <c r="BA656">
        <v>2015</v>
      </c>
      <c r="BB656">
        <v>8.2801247564645699</v>
      </c>
      <c r="BC656">
        <v>8.3413492170192303</v>
      </c>
      <c r="BD656">
        <v>6.12244605546639E-2</v>
      </c>
      <c r="BE656">
        <v>67953</v>
      </c>
      <c r="BF656">
        <v>172341.968505472</v>
      </c>
      <c r="BG656">
        <v>-7.3398749964507203E-3</v>
      </c>
      <c r="BH656">
        <v>20.7971232401338</v>
      </c>
      <c r="BI656">
        <v>1.0097550395563599</v>
      </c>
      <c r="BK656">
        <f>AS656-BI656*AV656</f>
        <v>6.6166751698402804E-2</v>
      </c>
      <c r="BL656">
        <f>BK656*AO656</f>
        <v>539.02901810988783</v>
      </c>
      <c r="BM656">
        <f t="shared" si="10"/>
        <v>-159.25219013921424</v>
      </c>
      <c r="BN656" s="12">
        <f>YEARFRAC(DATE(YEAR(A656),1,1),A656,3)</f>
        <v>0.69315068493150689</v>
      </c>
    </row>
    <row r="657" spans="1:66" x14ac:dyDescent="0.25">
      <c r="A657" s="1">
        <v>42261</v>
      </c>
      <c r="B657">
        <v>13879</v>
      </c>
      <c r="C657">
        <v>9</v>
      </c>
      <c r="D657" s="2">
        <v>42248</v>
      </c>
      <c r="E657">
        <v>0</v>
      </c>
      <c r="F657">
        <v>4</v>
      </c>
      <c r="G657" s="1">
        <v>42258</v>
      </c>
      <c r="H657" s="1">
        <v>42262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 s="1">
        <v>42268</v>
      </c>
      <c r="AF657" s="1">
        <v>42254</v>
      </c>
      <c r="AG657" s="1">
        <v>42249</v>
      </c>
      <c r="AH657" s="1">
        <v>42251</v>
      </c>
      <c r="AI657" s="1">
        <v>42249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8146.5238095238001</v>
      </c>
      <c r="AP657">
        <v>21</v>
      </c>
      <c r="AQ657">
        <v>30</v>
      </c>
      <c r="AR657">
        <v>171077</v>
      </c>
      <c r="AS657">
        <v>1.7036714461908899</v>
      </c>
      <c r="AT657">
        <v>0.7</v>
      </c>
      <c r="AU657">
        <v>12</v>
      </c>
      <c r="AV657">
        <v>1.6682862605792399</v>
      </c>
      <c r="AW657">
        <v>3.5385185611648398E-2</v>
      </c>
      <c r="AX657">
        <v>8319.3156522077006</v>
      </c>
      <c r="AY657">
        <v>14</v>
      </c>
      <c r="AZ657">
        <v>9</v>
      </c>
      <c r="BA657">
        <v>2015</v>
      </c>
      <c r="BB657">
        <v>9.9484110170438207</v>
      </c>
      <c r="BC657">
        <v>10.045020663210099</v>
      </c>
      <c r="BD657">
        <v>9.6609646166310598E-2</v>
      </c>
      <c r="BE657">
        <v>81832</v>
      </c>
      <c r="BF657">
        <v>172738.33952536501</v>
      </c>
      <c r="BG657">
        <v>-9.6176652498231006E-3</v>
      </c>
      <c r="BH657">
        <v>20.7971232401338</v>
      </c>
      <c r="BI657">
        <v>1.0097550395563599</v>
      </c>
      <c r="BK657">
        <f>AS657-BI657*AV657</f>
        <v>1.9110987148367675E-2</v>
      </c>
      <c r="BL657">
        <f>BK657*AO657</f>
        <v>155.68811182768061</v>
      </c>
      <c r="BM657">
        <f t="shared" si="10"/>
        <v>-3.5640783115336205</v>
      </c>
      <c r="BN657" s="12">
        <f>YEARFRAC(DATE(YEAR(A657),1,1),A657,3)</f>
        <v>0.70136986301369864</v>
      </c>
    </row>
    <row r="658" spans="1:66" x14ac:dyDescent="0.25">
      <c r="A658" s="1">
        <v>42262</v>
      </c>
      <c r="B658">
        <v>6505</v>
      </c>
      <c r="C658">
        <v>10</v>
      </c>
      <c r="D658" s="2">
        <v>42248</v>
      </c>
      <c r="E658">
        <v>1</v>
      </c>
      <c r="F658">
        <v>0</v>
      </c>
      <c r="G658" s="1">
        <v>42261</v>
      </c>
      <c r="H658" s="1">
        <v>42263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s="1">
        <v>42268</v>
      </c>
      <c r="AF658" s="1">
        <v>42254</v>
      </c>
      <c r="AG658" s="1">
        <v>42249</v>
      </c>
      <c r="AH658" s="1">
        <v>42251</v>
      </c>
      <c r="AI658" s="1">
        <v>42249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8146.5238095238001</v>
      </c>
      <c r="AP658">
        <v>21</v>
      </c>
      <c r="AQ658">
        <v>30</v>
      </c>
      <c r="AR658">
        <v>171077</v>
      </c>
      <c r="AS658">
        <v>0.79850009060247695</v>
      </c>
      <c r="AT658">
        <v>0.7</v>
      </c>
      <c r="AU658">
        <v>11</v>
      </c>
      <c r="AV658">
        <v>0.61246690796645598</v>
      </c>
      <c r="AW658">
        <v>0.18603318263602001</v>
      </c>
      <c r="AX658">
        <v>10620.981991660899</v>
      </c>
      <c r="AY658">
        <v>15</v>
      </c>
      <c r="AZ658">
        <v>9</v>
      </c>
      <c r="BA658">
        <v>2015</v>
      </c>
      <c r="BB658">
        <v>10.5608779250102</v>
      </c>
      <c r="BC658">
        <v>10.8435207538126</v>
      </c>
      <c r="BD658">
        <v>0.28264282880233199</v>
      </c>
      <c r="BE658">
        <v>88337</v>
      </c>
      <c r="BF658">
        <v>175655.56700611001</v>
      </c>
      <c r="BG658">
        <v>-2.6065595780130301E-2</v>
      </c>
      <c r="BH658">
        <v>20.7971232401338</v>
      </c>
      <c r="BI658">
        <v>1.0097550395563599</v>
      </c>
      <c r="BK658">
        <f>AS658-BI658*AV658</f>
        <v>0.18005854372184671</v>
      </c>
      <c r="BL658">
        <f>BK658*AO658</f>
        <v>1466.8512135382064</v>
      </c>
      <c r="BM658">
        <f t="shared" si="10"/>
        <v>1463.2871352266727</v>
      </c>
      <c r="BN658" s="12">
        <f>YEARFRAC(DATE(YEAR(A658),1,1),A658,3)</f>
        <v>0.70410958904109588</v>
      </c>
    </row>
    <row r="659" spans="1:66" x14ac:dyDescent="0.25">
      <c r="A659" s="1">
        <v>42263</v>
      </c>
      <c r="B659">
        <v>16085</v>
      </c>
      <c r="C659">
        <v>11</v>
      </c>
      <c r="D659" s="2">
        <v>42248</v>
      </c>
      <c r="E659">
        <v>2</v>
      </c>
      <c r="F659">
        <v>1</v>
      </c>
      <c r="G659" s="1">
        <v>42262</v>
      </c>
      <c r="H659" s="1">
        <v>42264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s="1">
        <v>42268</v>
      </c>
      <c r="AF659" s="1">
        <v>42254</v>
      </c>
      <c r="AG659" s="1">
        <v>42249</v>
      </c>
      <c r="AH659" s="1">
        <v>42251</v>
      </c>
      <c r="AI659" s="1">
        <v>42249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8146.5238095238001</v>
      </c>
      <c r="AP659">
        <v>21</v>
      </c>
      <c r="AQ659">
        <v>30</v>
      </c>
      <c r="AR659">
        <v>171077</v>
      </c>
      <c r="AS659">
        <v>1.9744617920585401</v>
      </c>
      <c r="AT659">
        <v>0.7</v>
      </c>
      <c r="AU659">
        <v>10</v>
      </c>
      <c r="AV659">
        <v>1.8392381764553301</v>
      </c>
      <c r="AW659">
        <v>0.135223615603211</v>
      </c>
      <c r="AX659">
        <v>8745.4687521763699</v>
      </c>
      <c r="AY659">
        <v>16</v>
      </c>
      <c r="AZ659">
        <v>9</v>
      </c>
      <c r="BA659">
        <v>2015</v>
      </c>
      <c r="BB659">
        <v>12.400116101465599</v>
      </c>
      <c r="BC659">
        <v>12.8179825458711</v>
      </c>
      <c r="BD659">
        <v>0.41786644440554499</v>
      </c>
      <c r="BE659">
        <v>104422</v>
      </c>
      <c r="BF659">
        <v>176842.05390147999</v>
      </c>
      <c r="BG659">
        <v>-3.26000166492771E-2</v>
      </c>
      <c r="BH659">
        <v>20.7971232401338</v>
      </c>
      <c r="BI659">
        <v>1.0097550395563599</v>
      </c>
      <c r="BK659">
        <f>AS659-BI659*AV659</f>
        <v>0.117281774438321</v>
      </c>
      <c r="BL659">
        <f>BK659*AO659</f>
        <v>955.43876788498176</v>
      </c>
      <c r="BM659">
        <f t="shared" si="10"/>
        <v>2418.7259031116546</v>
      </c>
      <c r="BN659" s="12">
        <f>YEARFRAC(DATE(YEAR(A659),1,1),A659,3)</f>
        <v>0.70684931506849313</v>
      </c>
    </row>
    <row r="660" spans="1:66" x14ac:dyDescent="0.25">
      <c r="A660" s="1">
        <v>42264</v>
      </c>
      <c r="B660">
        <v>2614</v>
      </c>
      <c r="C660">
        <v>12</v>
      </c>
      <c r="D660" s="2">
        <v>42248</v>
      </c>
      <c r="E660">
        <v>3</v>
      </c>
      <c r="F660">
        <v>2</v>
      </c>
      <c r="G660" s="1">
        <v>42263</v>
      </c>
      <c r="H660" s="1">
        <v>42265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 s="1">
        <v>42268</v>
      </c>
      <c r="AF660" s="1">
        <v>42254</v>
      </c>
      <c r="AG660" s="1">
        <v>42249</v>
      </c>
      <c r="AH660" s="1">
        <v>42251</v>
      </c>
      <c r="AI660" s="1">
        <v>42249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8146.5238095238001</v>
      </c>
      <c r="AP660">
        <v>21</v>
      </c>
      <c r="AQ660">
        <v>30</v>
      </c>
      <c r="AR660">
        <v>171077</v>
      </c>
      <c r="AS660">
        <v>0.32087305716139503</v>
      </c>
      <c r="AT660">
        <v>0.7</v>
      </c>
      <c r="AU660">
        <v>9</v>
      </c>
      <c r="AV660">
        <v>0.43494076907226598</v>
      </c>
      <c r="AW660">
        <v>-0.11406771191087101</v>
      </c>
      <c r="AX660">
        <v>6010.0137441143797</v>
      </c>
      <c r="AY660">
        <v>17</v>
      </c>
      <c r="AZ660">
        <v>9</v>
      </c>
      <c r="BA660">
        <v>2015</v>
      </c>
      <c r="BB660">
        <v>12.8350568705378</v>
      </c>
      <c r="BC660">
        <v>13.1388556030325</v>
      </c>
      <c r="BD660">
        <v>0.30379873249467299</v>
      </c>
      <c r="BE660">
        <v>107036</v>
      </c>
      <c r="BF660">
        <v>175126.298439673</v>
      </c>
      <c r="BG660">
        <v>-2.3122160839072901E-2</v>
      </c>
      <c r="BH660">
        <v>20.7971232401338</v>
      </c>
      <c r="BI660">
        <v>1.0097550395563599</v>
      </c>
      <c r="BK660">
        <f>AS660-BI660*AV660</f>
        <v>-0.11831057631784453</v>
      </c>
      <c r="BL660">
        <f>BK660*AO660</f>
        <v>-963.81992689180311</v>
      </c>
      <c r="BM660">
        <f t="shared" si="10"/>
        <v>1454.9059762198515</v>
      </c>
      <c r="BN660" s="12">
        <f>YEARFRAC(DATE(YEAR(A660),1,1),A660,3)</f>
        <v>0.70958904109589038</v>
      </c>
    </row>
    <row r="661" spans="1:66" x14ac:dyDescent="0.25">
      <c r="A661" s="1">
        <v>42265</v>
      </c>
      <c r="B661">
        <v>8059</v>
      </c>
      <c r="C661">
        <v>13</v>
      </c>
      <c r="D661" s="2">
        <v>42248</v>
      </c>
      <c r="E661">
        <v>4</v>
      </c>
      <c r="F661">
        <v>3</v>
      </c>
      <c r="G661" s="1">
        <v>42264</v>
      </c>
      <c r="H661" s="1">
        <v>42268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s="1">
        <v>42268</v>
      </c>
      <c r="AF661" s="1">
        <v>42254</v>
      </c>
      <c r="AG661" s="1">
        <v>42249</v>
      </c>
      <c r="AH661" s="1">
        <v>42251</v>
      </c>
      <c r="AI661" s="1">
        <v>42249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8146.5238095238001</v>
      </c>
      <c r="AP661">
        <v>21</v>
      </c>
      <c r="AQ661">
        <v>30</v>
      </c>
      <c r="AR661">
        <v>171077</v>
      </c>
      <c r="AS661">
        <v>0.98925629979482899</v>
      </c>
      <c r="AT661">
        <v>0.7</v>
      </c>
      <c r="AU661">
        <v>8</v>
      </c>
      <c r="AV661">
        <v>0.84050285303739802</v>
      </c>
      <c r="AW661">
        <v>0.14875344675742999</v>
      </c>
      <c r="AX661">
        <v>9588.3077265906704</v>
      </c>
      <c r="AY661">
        <v>18</v>
      </c>
      <c r="AZ661">
        <v>9</v>
      </c>
      <c r="BA661">
        <v>2015</v>
      </c>
      <c r="BB661">
        <v>13.6755597235752</v>
      </c>
      <c r="BC661">
        <v>14.1281119028273</v>
      </c>
      <c r="BD661">
        <v>0.452552179252103</v>
      </c>
      <c r="BE661">
        <v>115095</v>
      </c>
      <c r="BF661">
        <v>176738.28705039</v>
      </c>
      <c r="BG661">
        <v>-3.2032035304132601E-2</v>
      </c>
      <c r="BH661">
        <v>20.7971232401338</v>
      </c>
      <c r="BI661">
        <v>1.0097550395563599</v>
      </c>
      <c r="BK661">
        <f>AS661-BI661*AV661</f>
        <v>0.14055430817881776</v>
      </c>
      <c r="BL661">
        <f>BK661*AO661</f>
        <v>1145.0290181098846</v>
      </c>
      <c r="BM661">
        <f t="shared" si="10"/>
        <v>2599.9349943297361</v>
      </c>
      <c r="BN661" s="12">
        <f>YEARFRAC(DATE(YEAR(A661),1,1),A661,3)</f>
        <v>0.71232876712328763</v>
      </c>
    </row>
    <row r="662" spans="1:66" x14ac:dyDescent="0.25">
      <c r="A662" s="1">
        <v>42268</v>
      </c>
      <c r="B662">
        <v>12214</v>
      </c>
      <c r="C662">
        <v>14</v>
      </c>
      <c r="D662" s="2">
        <v>42248</v>
      </c>
      <c r="E662">
        <v>0</v>
      </c>
      <c r="F662">
        <v>4</v>
      </c>
      <c r="G662" s="1">
        <v>42265</v>
      </c>
      <c r="H662" s="1">
        <v>42269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s="1">
        <v>42268</v>
      </c>
      <c r="AF662" s="1">
        <v>42254</v>
      </c>
      <c r="AG662" s="1">
        <v>42249</v>
      </c>
      <c r="AH662" s="1">
        <v>42251</v>
      </c>
      <c r="AI662" s="1">
        <v>42249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8146.5238095238001</v>
      </c>
      <c r="AP662">
        <v>21</v>
      </c>
      <c r="AQ662">
        <v>30</v>
      </c>
      <c r="AR662">
        <v>171077</v>
      </c>
      <c r="AS662">
        <v>1.4992897934848</v>
      </c>
      <c r="AT662">
        <v>0.7</v>
      </c>
      <c r="AU662">
        <v>7</v>
      </c>
      <c r="AV662">
        <v>1.6682862605792399</v>
      </c>
      <c r="AW662">
        <v>-0.16899646709444299</v>
      </c>
      <c r="AX662">
        <v>7321.28549434864</v>
      </c>
      <c r="AY662">
        <v>21</v>
      </c>
      <c r="AZ662">
        <v>9</v>
      </c>
      <c r="BA662">
        <v>2015</v>
      </c>
      <c r="BB662">
        <v>15.3438459841545</v>
      </c>
      <c r="BC662">
        <v>15.6274016963121</v>
      </c>
      <c r="BD662">
        <v>0.28355571215766001</v>
      </c>
      <c r="BE662">
        <v>127309</v>
      </c>
      <c r="BF662">
        <v>174238.51899718499</v>
      </c>
      <c r="BG662">
        <v>-1.8144776570539901E-2</v>
      </c>
      <c r="BH662">
        <v>20.7971232401338</v>
      </c>
      <c r="BI662">
        <v>1.0097550395563599</v>
      </c>
      <c r="BK662">
        <f>AS662-BI662*AV662</f>
        <v>-0.18527066555772231</v>
      </c>
      <c r="BL662">
        <f>BK662*AO662</f>
        <v>-1509.3118881723058</v>
      </c>
      <c r="BM662">
        <f t="shared" si="10"/>
        <v>1090.6231061574304</v>
      </c>
      <c r="BN662" s="12">
        <f>YEARFRAC(DATE(YEAR(A662),1,1),A662,3)</f>
        <v>0.72054794520547949</v>
      </c>
    </row>
    <row r="663" spans="1:66" x14ac:dyDescent="0.25">
      <c r="A663" s="1">
        <v>42269</v>
      </c>
      <c r="B663">
        <v>1540</v>
      </c>
      <c r="C663">
        <v>15</v>
      </c>
      <c r="D663" s="2">
        <v>42248</v>
      </c>
      <c r="E663">
        <v>1</v>
      </c>
      <c r="F663">
        <v>0</v>
      </c>
      <c r="G663" s="1">
        <v>42268</v>
      </c>
      <c r="H663" s="1">
        <v>42270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s="1">
        <v>42268</v>
      </c>
      <c r="AF663" s="1">
        <v>42254</v>
      </c>
      <c r="AG663" s="1">
        <v>42249</v>
      </c>
      <c r="AH663" s="1">
        <v>42251</v>
      </c>
      <c r="AI663" s="1">
        <v>42249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8146.5238095238001</v>
      </c>
      <c r="AP663">
        <v>21</v>
      </c>
      <c r="AQ663">
        <v>30</v>
      </c>
      <c r="AR663">
        <v>171077</v>
      </c>
      <c r="AS663">
        <v>0.18903768478521299</v>
      </c>
      <c r="AT663">
        <v>0.7</v>
      </c>
      <c r="AU663">
        <v>6</v>
      </c>
      <c r="AV663">
        <v>0.27789568666356101</v>
      </c>
      <c r="AW663">
        <v>-8.8858001878348206E-2</v>
      </c>
      <c r="AX663">
        <v>5541.6477257684801</v>
      </c>
      <c r="AY663">
        <v>22</v>
      </c>
      <c r="AZ663">
        <v>9</v>
      </c>
      <c r="BA663">
        <v>2015</v>
      </c>
      <c r="BB663">
        <v>15.621741670818</v>
      </c>
      <c r="BC663">
        <v>15.8164393810974</v>
      </c>
      <c r="BD663">
        <v>0.19469771027931199</v>
      </c>
      <c r="BE663">
        <v>128849</v>
      </c>
      <c r="BF663">
        <v>173209.17584078101</v>
      </c>
      <c r="BG663">
        <v>-1.2309831915266399E-2</v>
      </c>
      <c r="BH663">
        <v>20.7971232401338</v>
      </c>
      <c r="BI663">
        <v>1.0097550395563599</v>
      </c>
      <c r="BK663">
        <f>AS663-BI663*AV663</f>
        <v>-9.1568885294292857E-2</v>
      </c>
      <c r="BL663">
        <f>BK663*AO663</f>
        <v>-745.96810426151046</v>
      </c>
      <c r="BM663">
        <f t="shared" si="10"/>
        <v>344.6550018959199</v>
      </c>
      <c r="BN663" s="12">
        <f>YEARFRAC(DATE(YEAR(A663),1,1),A663,3)</f>
        <v>0.72328767123287674</v>
      </c>
    </row>
    <row r="664" spans="1:66" x14ac:dyDescent="0.25">
      <c r="A664" s="1">
        <v>42270</v>
      </c>
      <c r="B664">
        <v>7220</v>
      </c>
      <c r="C664">
        <v>16</v>
      </c>
      <c r="D664" s="2">
        <v>42248</v>
      </c>
      <c r="E664">
        <v>2</v>
      </c>
      <c r="F664">
        <v>1</v>
      </c>
      <c r="G664" s="1">
        <v>42269</v>
      </c>
      <c r="H664" s="1">
        <v>42271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 s="1">
        <v>42268</v>
      </c>
      <c r="AF664" s="1">
        <v>42254</v>
      </c>
      <c r="AG664" s="1">
        <v>42249</v>
      </c>
      <c r="AH664" s="1">
        <v>42251</v>
      </c>
      <c r="AI664" s="1">
        <v>42249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8146.5238095238001</v>
      </c>
      <c r="AP664">
        <v>21</v>
      </c>
      <c r="AQ664">
        <v>30</v>
      </c>
      <c r="AR664">
        <v>171077</v>
      </c>
      <c r="AS664">
        <v>0.88626758710989795</v>
      </c>
      <c r="AT664">
        <v>0.7</v>
      </c>
      <c r="AU664">
        <v>5</v>
      </c>
      <c r="AV664">
        <v>0.92713649240180596</v>
      </c>
      <c r="AW664">
        <v>-4.0868905291908703E-2</v>
      </c>
      <c r="AX664">
        <v>7787.4186370295101</v>
      </c>
      <c r="AY664">
        <v>23</v>
      </c>
      <c r="AZ664">
        <v>9</v>
      </c>
      <c r="BA664">
        <v>2015</v>
      </c>
      <c r="BB664">
        <v>16.548878163219801</v>
      </c>
      <c r="BC664">
        <v>16.702706968207298</v>
      </c>
      <c r="BD664">
        <v>0.15382880498740101</v>
      </c>
      <c r="BE664">
        <v>136069</v>
      </c>
      <c r="BF664">
        <v>172667.232897437</v>
      </c>
      <c r="BG664">
        <v>-9.2098128333453193E-3</v>
      </c>
      <c r="BH664">
        <v>20.7971232401338</v>
      </c>
      <c r="BI664">
        <v>1.0097550395563599</v>
      </c>
      <c r="BK664">
        <f>AS664-BI664*AV664</f>
        <v>-4.9913158449432449E-2</v>
      </c>
      <c r="BL664">
        <f>BK664*AO664</f>
        <v>-406.61873371683549</v>
      </c>
      <c r="BM664">
        <f t="shared" si="10"/>
        <v>-61.963731820915598</v>
      </c>
      <c r="BN664" s="12">
        <f>YEARFRAC(DATE(YEAR(A664),1,1),A664,3)</f>
        <v>0.72602739726027399</v>
      </c>
    </row>
    <row r="665" spans="1:66" x14ac:dyDescent="0.25">
      <c r="A665" s="1">
        <v>42271</v>
      </c>
      <c r="B665">
        <v>1952</v>
      </c>
      <c r="C665">
        <v>17</v>
      </c>
      <c r="D665" s="2">
        <v>42248</v>
      </c>
      <c r="E665">
        <v>3</v>
      </c>
      <c r="F665">
        <v>2</v>
      </c>
      <c r="G665" s="1">
        <v>42270</v>
      </c>
      <c r="H665" s="1">
        <v>42272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s="1">
        <v>42268</v>
      </c>
      <c r="AF665" s="1">
        <v>42254</v>
      </c>
      <c r="AG665" s="1">
        <v>42249</v>
      </c>
      <c r="AH665" s="1">
        <v>42251</v>
      </c>
      <c r="AI665" s="1">
        <v>42249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8146.5238095238001</v>
      </c>
      <c r="AP665">
        <v>21</v>
      </c>
      <c r="AQ665">
        <v>30</v>
      </c>
      <c r="AR665">
        <v>171077</v>
      </c>
      <c r="AS665">
        <v>0.23961140305242601</v>
      </c>
      <c r="AT665">
        <v>0.7</v>
      </c>
      <c r="AU665">
        <v>4</v>
      </c>
      <c r="AV665">
        <v>0.323453863192602</v>
      </c>
      <c r="AW665">
        <v>-8.3842460140175296E-2</v>
      </c>
      <c r="AX665">
        <v>6034.8637692346001</v>
      </c>
      <c r="AY665">
        <v>24</v>
      </c>
      <c r="AZ665">
        <v>9</v>
      </c>
      <c r="BA665">
        <v>2015</v>
      </c>
      <c r="BB665">
        <v>16.872332026412401</v>
      </c>
      <c r="BC665">
        <v>16.942318371259699</v>
      </c>
      <c r="BD665">
        <v>6.9986344847229903E-2</v>
      </c>
      <c r="BE665">
        <v>138021</v>
      </c>
      <c r="BF665">
        <v>171786.62649968499</v>
      </c>
      <c r="BG665">
        <v>-4.1308599752175601E-3</v>
      </c>
      <c r="BH665">
        <v>20.7971232401338</v>
      </c>
      <c r="BI665">
        <v>1.0097550395563599</v>
      </c>
      <c r="BK665">
        <f>AS665-BI665*AV665</f>
        <v>-8.6997765370277258E-2</v>
      </c>
      <c r="BL665">
        <f>BK665*AO665</f>
        <v>-708.72936696432885</v>
      </c>
      <c r="BM665">
        <f t="shared" si="10"/>
        <v>-770.6930987852445</v>
      </c>
      <c r="BN665" s="12">
        <f>YEARFRAC(DATE(YEAR(A665),1,1),A665,3)</f>
        <v>0.72876712328767124</v>
      </c>
    </row>
    <row r="666" spans="1:66" x14ac:dyDescent="0.25">
      <c r="A666" s="1">
        <v>42272</v>
      </c>
      <c r="B666">
        <v>6984</v>
      </c>
      <c r="C666">
        <v>18</v>
      </c>
      <c r="D666" s="2">
        <v>42248</v>
      </c>
      <c r="E666">
        <v>4</v>
      </c>
      <c r="F666">
        <v>3</v>
      </c>
      <c r="G666" s="1">
        <v>42271</v>
      </c>
      <c r="H666" s="1">
        <v>42275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s="1">
        <v>42268</v>
      </c>
      <c r="AF666" s="1">
        <v>42254</v>
      </c>
      <c r="AG666" s="1">
        <v>42249</v>
      </c>
      <c r="AH666" s="1">
        <v>42251</v>
      </c>
      <c r="AI666" s="1">
        <v>42249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8146.5238095238001</v>
      </c>
      <c r="AP666">
        <v>21</v>
      </c>
      <c r="AQ666">
        <v>30</v>
      </c>
      <c r="AR666">
        <v>171077</v>
      </c>
      <c r="AS666">
        <v>0.85729817567527999</v>
      </c>
      <c r="AT666">
        <v>0.7</v>
      </c>
      <c r="AU666">
        <v>3</v>
      </c>
      <c r="AV666">
        <v>0.84050285303739802</v>
      </c>
      <c r="AW666">
        <v>1.6795322637881801E-2</v>
      </c>
      <c r="AX666">
        <v>8309.3114731988098</v>
      </c>
      <c r="AY666">
        <v>25</v>
      </c>
      <c r="AZ666">
        <v>9</v>
      </c>
      <c r="BA666">
        <v>2015</v>
      </c>
      <c r="BB666">
        <v>17.712834879449801</v>
      </c>
      <c r="BC666">
        <v>17.799616546934999</v>
      </c>
      <c r="BD666">
        <v>8.6781667485109099E-2</v>
      </c>
      <c r="BE666">
        <v>145005</v>
      </c>
      <c r="BF666">
        <v>171915.168900088</v>
      </c>
      <c r="BG666">
        <v>-4.8754796068935999E-3</v>
      </c>
      <c r="BH666">
        <v>20.7971232401338</v>
      </c>
      <c r="BI666">
        <v>1.0097550395563599</v>
      </c>
      <c r="BK666">
        <f>AS666-BI666*AV666</f>
        <v>8.5961840592687633E-3</v>
      </c>
      <c r="BL666">
        <f>BK666*AO666</f>
        <v>70.029018109881932</v>
      </c>
      <c r="BM666">
        <f t="shared" si="10"/>
        <v>-700.66408067536258</v>
      </c>
      <c r="BN666" s="12">
        <f>YEARFRAC(DATE(YEAR(A666),1,1),A666,3)</f>
        <v>0.73150684931506849</v>
      </c>
    </row>
    <row r="667" spans="1:66" x14ac:dyDescent="0.25">
      <c r="A667" s="1">
        <v>42275</v>
      </c>
      <c r="B667">
        <v>14588</v>
      </c>
      <c r="C667">
        <v>19</v>
      </c>
      <c r="D667" s="2">
        <v>42248</v>
      </c>
      <c r="E667">
        <v>0</v>
      </c>
      <c r="F667">
        <v>4</v>
      </c>
      <c r="G667" s="1">
        <v>42272</v>
      </c>
      <c r="H667" s="1">
        <v>42276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s="1">
        <v>42268</v>
      </c>
      <c r="AF667" s="1">
        <v>42254</v>
      </c>
      <c r="AG667" s="1">
        <v>42249</v>
      </c>
      <c r="AH667" s="1">
        <v>42251</v>
      </c>
      <c r="AI667" s="1">
        <v>42249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8146.5238095238001</v>
      </c>
      <c r="AP667">
        <v>21</v>
      </c>
      <c r="AQ667">
        <v>30</v>
      </c>
      <c r="AR667">
        <v>171077</v>
      </c>
      <c r="AS667">
        <v>1.79070243223811</v>
      </c>
      <c r="AT667">
        <v>0.7</v>
      </c>
      <c r="AU667">
        <v>2</v>
      </c>
      <c r="AV667">
        <v>1.6682862605792399</v>
      </c>
      <c r="AW667">
        <v>0.12241617165886599</v>
      </c>
      <c r="AX667">
        <v>8744.3026683771095</v>
      </c>
      <c r="AY667">
        <v>28</v>
      </c>
      <c r="AZ667">
        <v>9</v>
      </c>
      <c r="BA667">
        <v>2015</v>
      </c>
      <c r="BB667">
        <v>19.381121140029101</v>
      </c>
      <c r="BC667">
        <v>19.590318979173102</v>
      </c>
      <c r="BD667">
        <v>0.20919783914397799</v>
      </c>
      <c r="BE667">
        <v>159593</v>
      </c>
      <c r="BF667">
        <v>172923.58763900399</v>
      </c>
      <c r="BG667">
        <v>-1.06786336336013E-2</v>
      </c>
      <c r="BH667">
        <v>20.7971232401338</v>
      </c>
      <c r="BI667">
        <v>1.0097550395563599</v>
      </c>
      <c r="BK667">
        <f>AS667-BI667*AV667</f>
        <v>0.10614197319558771</v>
      </c>
      <c r="BL667">
        <f>BK667*AO667</f>
        <v>864.6881118276923</v>
      </c>
      <c r="BM667">
        <f t="shared" si="10"/>
        <v>164.02403115232971</v>
      </c>
      <c r="BN667" s="12">
        <f>YEARFRAC(DATE(YEAR(A667),1,1),A667,3)</f>
        <v>0.73972602739726023</v>
      </c>
    </row>
    <row r="668" spans="1:66" x14ac:dyDescent="0.25">
      <c r="A668" s="1">
        <v>42276</v>
      </c>
      <c r="B668">
        <v>1857</v>
      </c>
      <c r="C668">
        <v>20</v>
      </c>
      <c r="D668" s="2">
        <v>42248</v>
      </c>
      <c r="E668">
        <v>1</v>
      </c>
      <c r="F668">
        <v>0</v>
      </c>
      <c r="G668" s="1">
        <v>42275</v>
      </c>
      <c r="H668" s="1">
        <v>42277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s="1">
        <v>42268</v>
      </c>
      <c r="AF668" s="1">
        <v>42254</v>
      </c>
      <c r="AG668" s="1">
        <v>42249</v>
      </c>
      <c r="AH668" s="1">
        <v>42251</v>
      </c>
      <c r="AI668" s="1">
        <v>42249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8146.5238095238001</v>
      </c>
      <c r="AP668">
        <v>21</v>
      </c>
      <c r="AQ668">
        <v>30</v>
      </c>
      <c r="AR668">
        <v>171077</v>
      </c>
      <c r="AS668">
        <v>0.22794998743255901</v>
      </c>
      <c r="AT668">
        <v>0.7</v>
      </c>
      <c r="AU668">
        <v>1</v>
      </c>
      <c r="AV668">
        <v>0.27789568666356101</v>
      </c>
      <c r="AW668">
        <v>-4.9945699231002297E-2</v>
      </c>
      <c r="AX668">
        <v>6682.3635238649804</v>
      </c>
      <c r="AY668">
        <v>29</v>
      </c>
      <c r="AZ668">
        <v>9</v>
      </c>
      <c r="BA668">
        <v>2015</v>
      </c>
      <c r="BB668">
        <v>19.659016826692699</v>
      </c>
      <c r="BC668">
        <v>19.818268966605601</v>
      </c>
      <c r="BD668">
        <v>0.15925213991297499</v>
      </c>
      <c r="BE668">
        <v>161450</v>
      </c>
      <c r="BF668">
        <v>172462.846432711</v>
      </c>
      <c r="BG668">
        <v>-8.0356231001467108E-3</v>
      </c>
      <c r="BH668">
        <v>20.7971232401338</v>
      </c>
      <c r="BI668">
        <v>1.0097550395563599</v>
      </c>
      <c r="BK668">
        <f>AS668-BI668*AV668</f>
        <v>-5.2656582646946837E-2</v>
      </c>
      <c r="BL668">
        <f>BK668*AO668</f>
        <v>-428.96810426151018</v>
      </c>
      <c r="BM668">
        <f t="shared" si="10"/>
        <v>-264.94407310918047</v>
      </c>
      <c r="BN668" s="12">
        <f>YEARFRAC(DATE(YEAR(A668),1,1),A668,3)</f>
        <v>0.74246575342465748</v>
      </c>
    </row>
    <row r="669" spans="1:66" x14ac:dyDescent="0.25">
      <c r="A669" s="1">
        <v>42277</v>
      </c>
      <c r="B669">
        <v>9627</v>
      </c>
      <c r="C669">
        <v>21</v>
      </c>
      <c r="D669" s="2">
        <v>42248</v>
      </c>
      <c r="E669">
        <v>2</v>
      </c>
      <c r="F669">
        <v>1</v>
      </c>
      <c r="G669" s="1">
        <v>42276</v>
      </c>
      <c r="H669" s="1">
        <v>42278</v>
      </c>
      <c r="I669">
        <v>1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s="1">
        <v>42268</v>
      </c>
      <c r="AF669" s="1">
        <v>42254</v>
      </c>
      <c r="AG669" s="1">
        <v>42249</v>
      </c>
      <c r="AH669" s="1">
        <v>42251</v>
      </c>
      <c r="AI669" s="1">
        <v>42249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8146.5238095238001</v>
      </c>
      <c r="AP669">
        <v>21</v>
      </c>
      <c r="AQ669">
        <v>30</v>
      </c>
      <c r="AR669">
        <v>171077</v>
      </c>
      <c r="AS669">
        <v>1.1817310333943101</v>
      </c>
      <c r="AT669">
        <v>0.7</v>
      </c>
      <c r="AU669">
        <v>0</v>
      </c>
      <c r="AV669">
        <v>1.13810641344116</v>
      </c>
      <c r="AW669">
        <v>4.3624619953157397E-2</v>
      </c>
      <c r="AX669">
        <v>8458.7872331655999</v>
      </c>
      <c r="AY669">
        <v>30</v>
      </c>
      <c r="AZ669">
        <v>9</v>
      </c>
      <c r="BA669">
        <v>2015</v>
      </c>
      <c r="BB669">
        <v>20.7971232401338</v>
      </c>
      <c r="BC669">
        <v>21</v>
      </c>
      <c r="BD669">
        <v>0.20287675986613199</v>
      </c>
      <c r="BE669">
        <v>171077</v>
      </c>
      <c r="BF669">
        <v>172745.86290218399</v>
      </c>
      <c r="BG669">
        <v>-9.6607980888634409E-3</v>
      </c>
      <c r="BH669">
        <v>20.7971232401338</v>
      </c>
      <c r="BI669">
        <v>1.0097550395563599</v>
      </c>
      <c r="BK669">
        <f>AS669-BI669*AV669</f>
        <v>3.252234687068456E-2</v>
      </c>
      <c r="BL669">
        <f>BK669*AO669</f>
        <v>264.94407312362364</v>
      </c>
      <c r="BM669">
        <f t="shared" si="10"/>
        <v>1.4443173768086126E-8</v>
      </c>
      <c r="BN669" s="12">
        <f>YEARFRAC(DATE(YEAR(A669),1,1),A669,3)</f>
        <v>0.74520547945205484</v>
      </c>
    </row>
    <row r="670" spans="1:66" x14ac:dyDescent="0.25">
      <c r="A670" s="1">
        <v>42278</v>
      </c>
      <c r="B670">
        <v>16115</v>
      </c>
      <c r="C670">
        <v>1</v>
      </c>
      <c r="D670" s="2">
        <v>42278</v>
      </c>
      <c r="E670">
        <v>3</v>
      </c>
      <c r="F670">
        <v>2</v>
      </c>
      <c r="G670" s="1">
        <v>42277</v>
      </c>
      <c r="H670" s="1">
        <v>42279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s="1">
        <v>42296</v>
      </c>
      <c r="AF670" s="1">
        <v>42282</v>
      </c>
      <c r="AG670" s="1">
        <v>42284</v>
      </c>
      <c r="AH670" s="1">
        <v>42279</v>
      </c>
      <c r="AI670" s="1">
        <v>42279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8048.3333333333303</v>
      </c>
      <c r="AP670">
        <v>21</v>
      </c>
      <c r="AQ670">
        <v>31</v>
      </c>
      <c r="AR670">
        <v>169015</v>
      </c>
      <c r="AS670">
        <v>2.0022779043280101</v>
      </c>
      <c r="AT670">
        <v>0.67741935483870896</v>
      </c>
      <c r="AU670">
        <v>20</v>
      </c>
      <c r="AV670">
        <v>1.9575517876045301</v>
      </c>
      <c r="AW670">
        <v>4.4726116723479502E-2</v>
      </c>
      <c r="AX670">
        <v>8232.2215442994493</v>
      </c>
      <c r="AY670">
        <v>1</v>
      </c>
      <c r="AZ670">
        <v>10</v>
      </c>
      <c r="BA670">
        <v>2015</v>
      </c>
      <c r="BB670">
        <v>1.9575517876045301</v>
      </c>
      <c r="BC670">
        <v>2.0022779043280101</v>
      </c>
      <c r="BD670">
        <v>4.4726116723479502E-2</v>
      </c>
      <c r="BE670">
        <v>16115</v>
      </c>
      <c r="BF670">
        <v>172876.652430288</v>
      </c>
      <c r="BG670">
        <v>-2.2337616884650299E-2</v>
      </c>
      <c r="BH670">
        <v>20.3120402402512</v>
      </c>
      <c r="BI670">
        <v>1.03386955478679</v>
      </c>
      <c r="BK670">
        <f>AS670-BI670*AV670</f>
        <v>-2.1575290794770385E-2</v>
      </c>
      <c r="BL670">
        <f>BK670*AO670</f>
        <v>-173.64513207991024</v>
      </c>
      <c r="BM670">
        <f t="shared" si="10"/>
        <v>-173.64513206546707</v>
      </c>
      <c r="BN670" s="12">
        <f>YEARFRAC(DATE(YEAR(A670),1,1),A670,3)</f>
        <v>0.74794520547945209</v>
      </c>
    </row>
    <row r="671" spans="1:66" x14ac:dyDescent="0.25">
      <c r="A671" s="1">
        <v>42279</v>
      </c>
      <c r="B671">
        <v>10358</v>
      </c>
      <c r="C671">
        <v>2</v>
      </c>
      <c r="D671" s="2">
        <v>42278</v>
      </c>
      <c r="E671">
        <v>4</v>
      </c>
      <c r="F671">
        <v>3</v>
      </c>
      <c r="G671" s="1">
        <v>42278</v>
      </c>
      <c r="H671" s="1">
        <v>42282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s="1">
        <v>42296</v>
      </c>
      <c r="AF671" s="1">
        <v>42282</v>
      </c>
      <c r="AG671" s="1">
        <v>42284</v>
      </c>
      <c r="AH671" s="1">
        <v>42279</v>
      </c>
      <c r="AI671" s="1">
        <v>42279</v>
      </c>
      <c r="AJ671">
        <v>0</v>
      </c>
      <c r="AK671">
        <v>0</v>
      </c>
      <c r="AL671">
        <v>0</v>
      </c>
      <c r="AM671">
        <v>1</v>
      </c>
      <c r="AN671">
        <v>1</v>
      </c>
      <c r="AO671">
        <v>8048.3333333333303</v>
      </c>
      <c r="AP671">
        <v>21</v>
      </c>
      <c r="AQ671">
        <v>31</v>
      </c>
      <c r="AR671">
        <v>169015</v>
      </c>
      <c r="AS671">
        <v>1.2869745288879599</v>
      </c>
      <c r="AT671">
        <v>0.67741935483870896</v>
      </c>
      <c r="AU671">
        <v>19</v>
      </c>
      <c r="AV671">
        <v>1.1207840255609001</v>
      </c>
      <c r="AW671">
        <v>0.166190503327066</v>
      </c>
      <c r="AX671">
        <v>9241.7448533996394</v>
      </c>
      <c r="AY671">
        <v>2</v>
      </c>
      <c r="AZ671">
        <v>10</v>
      </c>
      <c r="BA671">
        <v>2015</v>
      </c>
      <c r="BB671">
        <v>3.0783358131654399</v>
      </c>
      <c r="BC671">
        <v>3.2892524332159798</v>
      </c>
      <c r="BD671">
        <v>0.21091662005054601</v>
      </c>
      <c r="BE671">
        <v>26473</v>
      </c>
      <c r="BF671">
        <v>180595.30660117799</v>
      </c>
      <c r="BG671">
        <v>-6.4122965425407505E-2</v>
      </c>
      <c r="BH671">
        <v>20.3120402402512</v>
      </c>
      <c r="BI671">
        <v>1.03386955478679</v>
      </c>
      <c r="BK671">
        <f>AS671-BI671*AV671</f>
        <v>0.12823004736916599</v>
      </c>
      <c r="BL671">
        <f>BK671*AO671</f>
        <v>1032.0381645761706</v>
      </c>
      <c r="BM671">
        <f t="shared" si="10"/>
        <v>858.39303251070351</v>
      </c>
      <c r="BN671" s="12">
        <f>YEARFRAC(DATE(YEAR(A671),1,1),A671,3)</f>
        <v>0.75068493150684934</v>
      </c>
    </row>
    <row r="672" spans="1:66" x14ac:dyDescent="0.25">
      <c r="A672" s="1">
        <v>42282</v>
      </c>
      <c r="B672">
        <v>11963</v>
      </c>
      <c r="C672">
        <v>3</v>
      </c>
      <c r="D672" s="2">
        <v>42278</v>
      </c>
      <c r="E672">
        <v>0</v>
      </c>
      <c r="F672">
        <v>4</v>
      </c>
      <c r="G672" s="1">
        <v>42279</v>
      </c>
      <c r="H672" s="1">
        <v>42283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s="1">
        <v>42296</v>
      </c>
      <c r="AF672" s="1">
        <v>42282</v>
      </c>
      <c r="AG672" s="1">
        <v>42284</v>
      </c>
      <c r="AH672" s="1">
        <v>42279</v>
      </c>
      <c r="AI672" s="1">
        <v>42279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8048.3333333333303</v>
      </c>
      <c r="AP672">
        <v>21</v>
      </c>
      <c r="AQ672">
        <v>31</v>
      </c>
      <c r="AR672">
        <v>169015</v>
      </c>
      <c r="AS672">
        <v>1.48639469869538</v>
      </c>
      <c r="AT672">
        <v>0.67741935483870896</v>
      </c>
      <c r="AU672">
        <v>18</v>
      </c>
      <c r="AV672">
        <v>1.7240549788196</v>
      </c>
      <c r="AW672">
        <v>-0.237660280124222</v>
      </c>
      <c r="AX672">
        <v>6938.8738450734299</v>
      </c>
      <c r="AY672">
        <v>5</v>
      </c>
      <c r="AZ672">
        <v>10</v>
      </c>
      <c r="BA672">
        <v>2015</v>
      </c>
      <c r="BB672">
        <v>4.8023907919850402</v>
      </c>
      <c r="BC672">
        <v>4.7756471319113603</v>
      </c>
      <c r="BD672">
        <v>-2.6743660073677199E-2</v>
      </c>
      <c r="BE672">
        <v>38436</v>
      </c>
      <c r="BF672">
        <v>168073.785529304</v>
      </c>
      <c r="BG672">
        <v>5.6000075665083504E-3</v>
      </c>
      <c r="BH672">
        <v>20.3120402402512</v>
      </c>
      <c r="BI672">
        <v>1.03386955478679</v>
      </c>
      <c r="BK672">
        <f>AS672-BI672*AV672</f>
        <v>-0.29605325468478849</v>
      </c>
      <c r="BL672">
        <f>BK672*AO672</f>
        <v>-2382.7352781214054</v>
      </c>
      <c r="BM672">
        <f t="shared" si="10"/>
        <v>-1524.3422456107019</v>
      </c>
      <c r="BN672" s="12">
        <f>YEARFRAC(DATE(YEAR(A672),1,1),A672,3)</f>
        <v>0.75890410958904109</v>
      </c>
    </row>
    <row r="673" spans="1:66" x14ac:dyDescent="0.25">
      <c r="A673" s="1">
        <v>42283</v>
      </c>
      <c r="B673">
        <v>1904</v>
      </c>
      <c r="C673">
        <v>4</v>
      </c>
      <c r="D673" s="2">
        <v>42278</v>
      </c>
      <c r="E673">
        <v>1</v>
      </c>
      <c r="F673">
        <v>0</v>
      </c>
      <c r="G673" s="1">
        <v>42282</v>
      </c>
      <c r="H673" s="1">
        <v>42284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s="1">
        <v>42296</v>
      </c>
      <c r="AF673" s="1">
        <v>42282</v>
      </c>
      <c r="AG673" s="1">
        <v>42284</v>
      </c>
      <c r="AH673" s="1">
        <v>42279</v>
      </c>
      <c r="AI673" s="1">
        <v>42279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8048.3333333333303</v>
      </c>
      <c r="AP673">
        <v>21</v>
      </c>
      <c r="AQ673">
        <v>31</v>
      </c>
      <c r="AR673">
        <v>169015</v>
      </c>
      <c r="AS673">
        <v>0.23657071857527401</v>
      </c>
      <c r="AT673">
        <v>0.67741935483870896</v>
      </c>
      <c r="AU673">
        <v>17</v>
      </c>
      <c r="AV673">
        <v>0.25675247061369</v>
      </c>
      <c r="AW673">
        <v>-2.0181752038416399E-2</v>
      </c>
      <c r="AX673">
        <v>7415.7027406554298</v>
      </c>
      <c r="AY673">
        <v>6</v>
      </c>
      <c r="AZ673">
        <v>10</v>
      </c>
      <c r="BA673">
        <v>2015</v>
      </c>
      <c r="BB673">
        <v>5.05914326259873</v>
      </c>
      <c r="BC673">
        <v>5.0122178504866399</v>
      </c>
      <c r="BD673">
        <v>-4.6925412112093598E-2</v>
      </c>
      <c r="BE673">
        <v>40340</v>
      </c>
      <c r="BF673">
        <v>167447.32379150801</v>
      </c>
      <c r="BG673">
        <v>9.36220521770381E-3</v>
      </c>
      <c r="BH673">
        <v>20.3120402402512</v>
      </c>
      <c r="BI673">
        <v>1.03386955478679</v>
      </c>
      <c r="BK673">
        <f>AS673-BI673*AV673</f>
        <v>-2.8877843908510059E-2</v>
      </c>
      <c r="BL673">
        <f>BK673*AO673</f>
        <v>-232.41851372365838</v>
      </c>
      <c r="BM673">
        <f t="shared" si="10"/>
        <v>-1756.7607593343603</v>
      </c>
      <c r="BN673" s="12">
        <f>YEARFRAC(DATE(YEAR(A673),1,1),A673,3)</f>
        <v>0.76164383561643834</v>
      </c>
    </row>
    <row r="674" spans="1:66" x14ac:dyDescent="0.25">
      <c r="A674" s="1">
        <v>42284</v>
      </c>
      <c r="B674">
        <v>9592</v>
      </c>
      <c r="C674">
        <v>5</v>
      </c>
      <c r="D674" s="2">
        <v>42278</v>
      </c>
      <c r="E674">
        <v>2</v>
      </c>
      <c r="F674">
        <v>1</v>
      </c>
      <c r="G674" s="1">
        <v>42283</v>
      </c>
      <c r="H674" s="1">
        <v>42285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s="1">
        <v>42296</v>
      </c>
      <c r="AF674" s="1">
        <v>42282</v>
      </c>
      <c r="AG674" s="1">
        <v>42284</v>
      </c>
      <c r="AH674" s="1">
        <v>42279</v>
      </c>
      <c r="AI674" s="1">
        <v>42279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8048.3333333333303</v>
      </c>
      <c r="AP674">
        <v>21</v>
      </c>
      <c r="AQ674">
        <v>31</v>
      </c>
      <c r="AR674">
        <v>169015</v>
      </c>
      <c r="AS674">
        <v>1.1917995444191301</v>
      </c>
      <c r="AT674">
        <v>0.67741935483870896</v>
      </c>
      <c r="AU674">
        <v>16</v>
      </c>
      <c r="AV674">
        <v>1.02417220498467</v>
      </c>
      <c r="AW674">
        <v>0.16762733943446101</v>
      </c>
      <c r="AX674">
        <v>9365.6124949646892</v>
      </c>
      <c r="AY674">
        <v>7</v>
      </c>
      <c r="AZ674">
        <v>10</v>
      </c>
      <c r="BA674">
        <v>2015</v>
      </c>
      <c r="BB674">
        <v>6.08331546758341</v>
      </c>
      <c r="BC674">
        <v>6.2040173949057698</v>
      </c>
      <c r="BD674">
        <v>0.12070192732236699</v>
      </c>
      <c r="BE674">
        <v>49932</v>
      </c>
      <c r="BF674">
        <v>172368.506217966</v>
      </c>
      <c r="BG674">
        <v>-1.94554463083032E-2</v>
      </c>
      <c r="BH674">
        <v>20.3120402402512</v>
      </c>
      <c r="BI674">
        <v>1.03386955478679</v>
      </c>
      <c r="BK674">
        <f>AS674-BI674*AV674</f>
        <v>0.13293908282662437</v>
      </c>
      <c r="BL674">
        <f>BK674*AO674</f>
        <v>1069.9380516162814</v>
      </c>
      <c r="BM674">
        <f t="shared" si="10"/>
        <v>-686.82270771807885</v>
      </c>
      <c r="BN674" s="12">
        <f>YEARFRAC(DATE(YEAR(A674),1,1),A674,3)</f>
        <v>0.76438356164383559</v>
      </c>
    </row>
    <row r="675" spans="1:66" x14ac:dyDescent="0.25">
      <c r="A675" s="1">
        <v>42285</v>
      </c>
      <c r="B675">
        <v>2418</v>
      </c>
      <c r="C675">
        <v>6</v>
      </c>
      <c r="D675" s="2">
        <v>42278</v>
      </c>
      <c r="E675">
        <v>3</v>
      </c>
      <c r="F675">
        <v>2</v>
      </c>
      <c r="G675" s="1">
        <v>42284</v>
      </c>
      <c r="H675" s="1">
        <v>42286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s="1">
        <v>42296</v>
      </c>
      <c r="AF675" s="1">
        <v>42282</v>
      </c>
      <c r="AG675" s="1">
        <v>42284</v>
      </c>
      <c r="AH675" s="1">
        <v>42279</v>
      </c>
      <c r="AI675" s="1">
        <v>42279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8048.3333333333303</v>
      </c>
      <c r="AP675">
        <v>21</v>
      </c>
      <c r="AQ675">
        <v>31</v>
      </c>
      <c r="AR675">
        <v>169015</v>
      </c>
      <c r="AS675">
        <v>0.30043487264443902</v>
      </c>
      <c r="AT675">
        <v>0.67741935483870896</v>
      </c>
      <c r="AU675">
        <v>15</v>
      </c>
      <c r="AV675">
        <v>0.30231064714272998</v>
      </c>
      <c r="AW675">
        <v>-1.8757744982908901E-3</v>
      </c>
      <c r="AX675">
        <v>7998.3951040215297</v>
      </c>
      <c r="AY675">
        <v>8</v>
      </c>
      <c r="AZ675">
        <v>10</v>
      </c>
      <c r="BA675">
        <v>2015</v>
      </c>
      <c r="BB675">
        <v>6.3856261147261399</v>
      </c>
      <c r="BC675">
        <v>6.5044522675502101</v>
      </c>
      <c r="BD675">
        <v>0.11882615282407601</v>
      </c>
      <c r="BE675">
        <v>52350</v>
      </c>
      <c r="BF675">
        <v>172160.09522774001</v>
      </c>
      <c r="BG675">
        <v>-1.8268433364771301E-2</v>
      </c>
      <c r="BH675">
        <v>20.3120402402512</v>
      </c>
      <c r="BI675">
        <v>1.03386955478679</v>
      </c>
      <c r="BK675">
        <f>AS675-BI675*AV675</f>
        <v>-1.2114901524321597E-2</v>
      </c>
      <c r="BL675">
        <f>BK675*AO675</f>
        <v>-97.504765768248291</v>
      </c>
      <c r="BM675">
        <f t="shared" si="10"/>
        <v>-784.32747348632711</v>
      </c>
      <c r="BN675" s="12">
        <f>YEARFRAC(DATE(YEAR(A675),1,1),A675,3)</f>
        <v>0.76712328767123283</v>
      </c>
    </row>
    <row r="676" spans="1:66" x14ac:dyDescent="0.25">
      <c r="A676" s="1">
        <v>42286</v>
      </c>
      <c r="B676">
        <v>7313</v>
      </c>
      <c r="C676">
        <v>7</v>
      </c>
      <c r="D676" s="2">
        <v>42278</v>
      </c>
      <c r="E676">
        <v>4</v>
      </c>
      <c r="F676">
        <v>3</v>
      </c>
      <c r="G676" s="1">
        <v>42285</v>
      </c>
      <c r="H676" s="1">
        <v>42290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s="1">
        <v>42296</v>
      </c>
      <c r="AF676" s="1">
        <v>42282</v>
      </c>
      <c r="AG676" s="1">
        <v>42284</v>
      </c>
      <c r="AH676" s="1">
        <v>42279</v>
      </c>
      <c r="AI676" s="1">
        <v>42279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8048.3333333333303</v>
      </c>
      <c r="AP676">
        <v>21</v>
      </c>
      <c r="AQ676">
        <v>31</v>
      </c>
      <c r="AR676">
        <v>169015</v>
      </c>
      <c r="AS676">
        <v>0.90863532822530502</v>
      </c>
      <c r="AT676">
        <v>0.67741935483870896</v>
      </c>
      <c r="AU676">
        <v>14</v>
      </c>
      <c r="AV676">
        <v>0.81935963698752701</v>
      </c>
      <c r="AW676">
        <v>8.9275691237777705E-2</v>
      </c>
      <c r="AX676">
        <v>8925.2626928110603</v>
      </c>
      <c r="AY676">
        <v>9</v>
      </c>
      <c r="AZ676">
        <v>10</v>
      </c>
      <c r="BA676">
        <v>2015</v>
      </c>
      <c r="BB676">
        <v>7.20498575171366</v>
      </c>
      <c r="BC676">
        <v>7.4130875957755196</v>
      </c>
      <c r="BD676">
        <v>0.208101844061854</v>
      </c>
      <c r="BE676">
        <v>59663</v>
      </c>
      <c r="BF676">
        <v>173896.665888894</v>
      </c>
      <c r="BG676">
        <v>-2.80722224543044E-2</v>
      </c>
      <c r="BH676">
        <v>20.3120402402512</v>
      </c>
      <c r="BI676">
        <v>1.03386955478679</v>
      </c>
      <c r="BK676">
        <f>AS676-BI676*AV676</f>
        <v>6.1524345122744628E-2</v>
      </c>
      <c r="BL676">
        <f>BK676*AO676</f>
        <v>495.16843766288952</v>
      </c>
      <c r="BM676">
        <f t="shared" si="10"/>
        <v>-289.15903582343759</v>
      </c>
      <c r="BN676" s="12">
        <f>YEARFRAC(DATE(YEAR(A676),1,1),A676,3)</f>
        <v>0.76986301369863008</v>
      </c>
    </row>
    <row r="677" spans="1:66" x14ac:dyDescent="0.25">
      <c r="A677" s="1">
        <v>42290</v>
      </c>
      <c r="B677">
        <v>14560</v>
      </c>
      <c r="C677">
        <v>8</v>
      </c>
      <c r="D677" s="2">
        <v>42278</v>
      </c>
      <c r="E677">
        <v>1</v>
      </c>
      <c r="F677">
        <v>4</v>
      </c>
      <c r="G677" s="1">
        <v>42286</v>
      </c>
      <c r="H677" s="1">
        <v>42291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s="1">
        <v>42296</v>
      </c>
      <c r="AF677" s="1">
        <v>42282</v>
      </c>
      <c r="AG677" s="1">
        <v>42284</v>
      </c>
      <c r="AH677" s="1">
        <v>42279</v>
      </c>
      <c r="AI677" s="1">
        <v>42279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8048.3333333333303</v>
      </c>
      <c r="AP677">
        <v>21</v>
      </c>
      <c r="AQ677">
        <v>31</v>
      </c>
      <c r="AR677">
        <v>169015</v>
      </c>
      <c r="AS677">
        <v>1.8090702008697399</v>
      </c>
      <c r="AT677">
        <v>0.67741935483870896</v>
      </c>
      <c r="AU677">
        <v>13</v>
      </c>
      <c r="AV677">
        <v>1.64714304452937</v>
      </c>
      <c r="AW677">
        <v>0.161927156340368</v>
      </c>
      <c r="AX677">
        <v>8839.5479969744192</v>
      </c>
      <c r="AY677">
        <v>13</v>
      </c>
      <c r="AZ677">
        <v>10</v>
      </c>
      <c r="BA677">
        <v>2015</v>
      </c>
      <c r="BB677">
        <v>8.8521287962430399</v>
      </c>
      <c r="BC677">
        <v>9.2221577966452593</v>
      </c>
      <c r="BD677">
        <v>0.37002900040222197</v>
      </c>
      <c r="BE677">
        <v>74223</v>
      </c>
      <c r="BF677">
        <v>176080.018250697</v>
      </c>
      <c r="BG677">
        <v>-4.0123906851477598E-2</v>
      </c>
      <c r="BH677">
        <v>20.3120402402512</v>
      </c>
      <c r="BI677">
        <v>1.03386955478679</v>
      </c>
      <c r="BK677">
        <f>AS677-BI677*AV677</f>
        <v>0.10613915475200231</v>
      </c>
      <c r="BL677">
        <f>BK677*AO677</f>
        <v>854.24329716236491</v>
      </c>
      <c r="BM677">
        <f t="shared" si="10"/>
        <v>565.08426133892726</v>
      </c>
      <c r="BN677" s="12">
        <f>YEARFRAC(DATE(YEAR(A677),1,1),A677,3)</f>
        <v>0.78082191780821919</v>
      </c>
    </row>
    <row r="678" spans="1:66" x14ac:dyDescent="0.25">
      <c r="A678" s="1">
        <v>42291</v>
      </c>
      <c r="B678">
        <v>3674</v>
      </c>
      <c r="C678">
        <v>9</v>
      </c>
      <c r="D678" s="2">
        <v>42278</v>
      </c>
      <c r="E678">
        <v>2</v>
      </c>
      <c r="F678">
        <v>1</v>
      </c>
      <c r="G678" s="1">
        <v>42290</v>
      </c>
      <c r="H678" s="1">
        <v>42292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s="1">
        <v>42296</v>
      </c>
      <c r="AF678" s="1">
        <v>42282</v>
      </c>
      <c r="AG678" s="1">
        <v>42284</v>
      </c>
      <c r="AH678" s="1">
        <v>42279</v>
      </c>
      <c r="AI678" s="1">
        <v>42279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8048.3333333333303</v>
      </c>
      <c r="AP678">
        <v>21</v>
      </c>
      <c r="AQ678">
        <v>31</v>
      </c>
      <c r="AR678">
        <v>169015</v>
      </c>
      <c r="AS678">
        <v>0.456492027334851</v>
      </c>
      <c r="AT678">
        <v>0.67741935483870896</v>
      </c>
      <c r="AU678">
        <v>12</v>
      </c>
      <c r="AV678">
        <v>0.38357612614948799</v>
      </c>
      <c r="AW678">
        <v>7.2915901185363105E-2</v>
      </c>
      <c r="AX678">
        <v>9578.2812055621907</v>
      </c>
      <c r="AY678">
        <v>14</v>
      </c>
      <c r="AZ678">
        <v>10</v>
      </c>
      <c r="BA678">
        <v>2015</v>
      </c>
      <c r="BB678">
        <v>9.2357049223925305</v>
      </c>
      <c r="BC678">
        <v>9.6786498239801197</v>
      </c>
      <c r="BD678">
        <v>0.44294490158758498</v>
      </c>
      <c r="BE678">
        <v>77897</v>
      </c>
      <c r="BF678">
        <v>177120.96843131099</v>
      </c>
      <c r="BG678">
        <v>-4.5765154194351898E-2</v>
      </c>
      <c r="BH678">
        <v>20.3120402402512</v>
      </c>
      <c r="BI678">
        <v>1.03386955478679</v>
      </c>
      <c r="BK678">
        <f>AS678-BI678*AV678</f>
        <v>5.9924348565838281E-2</v>
      </c>
      <c r="BL678">
        <f>BK678*AO678</f>
        <v>482.29113204072161</v>
      </c>
      <c r="BM678">
        <f t="shared" si="10"/>
        <v>1047.3753933796488</v>
      </c>
      <c r="BN678" s="12">
        <f>YEARFRAC(DATE(YEAR(A678),1,1),A678,3)</f>
        <v>0.78356164383561644</v>
      </c>
    </row>
    <row r="679" spans="1:66" x14ac:dyDescent="0.25">
      <c r="A679" s="1">
        <v>42292</v>
      </c>
      <c r="B679">
        <v>10414</v>
      </c>
      <c r="C679">
        <v>10</v>
      </c>
      <c r="D679" s="2">
        <v>42278</v>
      </c>
      <c r="E679">
        <v>3</v>
      </c>
      <c r="F679">
        <v>2</v>
      </c>
      <c r="G679" s="1">
        <v>42291</v>
      </c>
      <c r="H679" s="1">
        <v>42293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s="1">
        <v>42296</v>
      </c>
      <c r="AF679" s="1">
        <v>42282</v>
      </c>
      <c r="AG679" s="1">
        <v>42284</v>
      </c>
      <c r="AH679" s="1">
        <v>42279</v>
      </c>
      <c r="AI679" s="1">
        <v>42279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8048.3333333333303</v>
      </c>
      <c r="AP679">
        <v>21</v>
      </c>
      <c r="AQ679">
        <v>31</v>
      </c>
      <c r="AR679">
        <v>169015</v>
      </c>
      <c r="AS679">
        <v>1.293932491199</v>
      </c>
      <c r="AT679">
        <v>0.67741935483870896</v>
      </c>
      <c r="AU679">
        <v>11</v>
      </c>
      <c r="AV679">
        <v>1.1592990186480701</v>
      </c>
      <c r="AW679">
        <v>0.134633472550933</v>
      </c>
      <c r="AX679">
        <v>8983.0145911314394</v>
      </c>
      <c r="AY679">
        <v>15</v>
      </c>
      <c r="AZ679">
        <v>10</v>
      </c>
      <c r="BA679">
        <v>2015</v>
      </c>
      <c r="BB679">
        <v>10.395003941040599</v>
      </c>
      <c r="BC679">
        <v>10.9725823151791</v>
      </c>
      <c r="BD679">
        <v>0.57757837413851998</v>
      </c>
      <c r="BE679">
        <v>88311</v>
      </c>
      <c r="BF679">
        <v>178405.99296726601</v>
      </c>
      <c r="BG679">
        <v>-5.26383268357455E-2</v>
      </c>
      <c r="BH679">
        <v>20.3120402402512</v>
      </c>
      <c r="BI679">
        <v>1.03386955478679</v>
      </c>
      <c r="BK679">
        <f>AS679-BI679*AV679</f>
        <v>9.5368530924557327E-2</v>
      </c>
      <c r="BL679">
        <f>BK679*AO679</f>
        <v>767.55772639114525</v>
      </c>
      <c r="BM679">
        <f t="shared" si="10"/>
        <v>1814.9331197707941</v>
      </c>
      <c r="BN679" s="12">
        <f>YEARFRAC(DATE(YEAR(A679),1,1),A679,3)</f>
        <v>0.78630136986301369</v>
      </c>
    </row>
    <row r="680" spans="1:66" x14ac:dyDescent="0.25">
      <c r="A680" s="1">
        <v>42293</v>
      </c>
      <c r="B680">
        <v>13794</v>
      </c>
      <c r="C680">
        <v>11</v>
      </c>
      <c r="D680" s="2">
        <v>42278</v>
      </c>
      <c r="E680">
        <v>4</v>
      </c>
      <c r="F680">
        <v>3</v>
      </c>
      <c r="G680" s="1">
        <v>42292</v>
      </c>
      <c r="H680" s="1">
        <v>42296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s="1">
        <v>42296</v>
      </c>
      <c r="AF680" s="1">
        <v>42282</v>
      </c>
      <c r="AG680" s="1">
        <v>42284</v>
      </c>
      <c r="AH680" s="1">
        <v>42279</v>
      </c>
      <c r="AI680" s="1">
        <v>42279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8048.3333333333303</v>
      </c>
      <c r="AP680">
        <v>21</v>
      </c>
      <c r="AQ680">
        <v>31</v>
      </c>
      <c r="AR680">
        <v>169015</v>
      </c>
      <c r="AS680">
        <v>1.71389521640091</v>
      </c>
      <c r="AT680">
        <v>0.67741935483870896</v>
      </c>
      <c r="AU680">
        <v>10</v>
      </c>
      <c r="AV680">
        <v>1.7314613210410501</v>
      </c>
      <c r="AW680">
        <v>-1.7566104640144901E-2</v>
      </c>
      <c r="AX680">
        <v>7966.6809950488696</v>
      </c>
      <c r="AY680">
        <v>16</v>
      </c>
      <c r="AZ680">
        <v>10</v>
      </c>
      <c r="BA680">
        <v>2015</v>
      </c>
      <c r="BB680">
        <v>12.1264652620816</v>
      </c>
      <c r="BC680">
        <v>12.68647753158</v>
      </c>
      <c r="BD680">
        <v>0.56001226949837402</v>
      </c>
      <c r="BE680">
        <v>102105</v>
      </c>
      <c r="BF680">
        <v>176820.281397641</v>
      </c>
      <c r="BG680">
        <v>-4.4142455469168E-2</v>
      </c>
      <c r="BH680">
        <v>20.3120402402512</v>
      </c>
      <c r="BI680">
        <v>1.03386955478679</v>
      </c>
      <c r="BK680">
        <f>AS680-BI680*AV680</f>
        <v>-7.6209928714347619E-2</v>
      </c>
      <c r="BL680">
        <f>BK680*AO680</f>
        <v>-613.36290960264091</v>
      </c>
      <c r="BM680">
        <f t="shared" si="10"/>
        <v>1201.5702101681532</v>
      </c>
      <c r="BN680" s="12">
        <f>YEARFRAC(DATE(YEAR(A680),1,1),A680,3)</f>
        <v>0.78904109589041094</v>
      </c>
    </row>
    <row r="681" spans="1:66" x14ac:dyDescent="0.25">
      <c r="A681" s="1">
        <v>42296</v>
      </c>
      <c r="B681">
        <v>12294</v>
      </c>
      <c r="C681">
        <v>12</v>
      </c>
      <c r="D681" s="2">
        <v>42278</v>
      </c>
      <c r="E681">
        <v>0</v>
      </c>
      <c r="F681">
        <v>4</v>
      </c>
      <c r="G681" s="1">
        <v>42293</v>
      </c>
      <c r="H681" s="1">
        <v>42297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 s="1">
        <v>42296</v>
      </c>
      <c r="AF681" s="1">
        <v>42282</v>
      </c>
      <c r="AG681" s="1">
        <v>42284</v>
      </c>
      <c r="AH681" s="1">
        <v>42279</v>
      </c>
      <c r="AI681" s="1">
        <v>42279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8048.3333333333303</v>
      </c>
      <c r="AP681">
        <v>21</v>
      </c>
      <c r="AQ681">
        <v>31</v>
      </c>
      <c r="AR681">
        <v>169015</v>
      </c>
      <c r="AS681">
        <v>1.5275212259266899</v>
      </c>
      <c r="AT681">
        <v>0.67741935483870896</v>
      </c>
      <c r="AU681">
        <v>9</v>
      </c>
      <c r="AV681">
        <v>1.7586299504090399</v>
      </c>
      <c r="AW681">
        <v>-0.23110872448234801</v>
      </c>
      <c r="AX681">
        <v>6990.6690700567897</v>
      </c>
      <c r="AY681">
        <v>19</v>
      </c>
      <c r="AZ681">
        <v>10</v>
      </c>
      <c r="BA681">
        <v>2015</v>
      </c>
      <c r="BB681">
        <v>13.8850952124907</v>
      </c>
      <c r="BC681">
        <v>14.213998757506699</v>
      </c>
      <c r="BD681">
        <v>0.32890354501602698</v>
      </c>
      <c r="BE681">
        <v>114399</v>
      </c>
      <c r="BF681">
        <v>173018.547099257</v>
      </c>
      <c r="BG681">
        <v>-2.3139410001870302E-2</v>
      </c>
      <c r="BH681">
        <v>20.3120402402512</v>
      </c>
      <c r="BI681">
        <v>1.03386955478679</v>
      </c>
      <c r="BK681">
        <f>AS681-BI681*AV681</f>
        <v>-0.29067273793741877</v>
      </c>
      <c r="BL681">
        <f>BK681*AO681</f>
        <v>-2339.4310858329914</v>
      </c>
      <c r="BM681">
        <f t="shared" si="10"/>
        <v>-1137.8608756648382</v>
      </c>
      <c r="BN681" s="12">
        <f>YEARFRAC(DATE(YEAR(A681),1,1),A681,3)</f>
        <v>0.79726027397260268</v>
      </c>
    </row>
    <row r="682" spans="1:66" x14ac:dyDescent="0.25">
      <c r="A682" s="1">
        <v>42297</v>
      </c>
      <c r="B682">
        <v>1660</v>
      </c>
      <c r="C682">
        <v>13</v>
      </c>
      <c r="D682" s="2">
        <v>42278</v>
      </c>
      <c r="E682">
        <v>1</v>
      </c>
      <c r="F682">
        <v>0</v>
      </c>
      <c r="G682" s="1">
        <v>42296</v>
      </c>
      <c r="H682" s="1">
        <v>42298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s="1">
        <v>42296</v>
      </c>
      <c r="AF682" s="1">
        <v>42282</v>
      </c>
      <c r="AG682" s="1">
        <v>42284</v>
      </c>
      <c r="AH682" s="1">
        <v>42279</v>
      </c>
      <c r="AI682" s="1">
        <v>42279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8048.3333333333303</v>
      </c>
      <c r="AP682">
        <v>21</v>
      </c>
      <c r="AQ682">
        <v>31</v>
      </c>
      <c r="AR682">
        <v>169015</v>
      </c>
      <c r="AS682">
        <v>0.206253882791468</v>
      </c>
      <c r="AT682">
        <v>0.67741935483870896</v>
      </c>
      <c r="AU682">
        <v>8</v>
      </c>
      <c r="AV682">
        <v>0.25675247061369</v>
      </c>
      <c r="AW682">
        <v>-5.0498587822222503E-2</v>
      </c>
      <c r="AX682">
        <v>6465.3710869159704</v>
      </c>
      <c r="AY682">
        <v>20</v>
      </c>
      <c r="AZ682">
        <v>10</v>
      </c>
      <c r="BA682">
        <v>2015</v>
      </c>
      <c r="BB682">
        <v>14.141847683104301</v>
      </c>
      <c r="BC682">
        <v>14.4202526402981</v>
      </c>
      <c r="BD682">
        <v>0.27840495719380298</v>
      </c>
      <c r="BE682">
        <v>116059</v>
      </c>
      <c r="BF682">
        <v>172342.331399299</v>
      </c>
      <c r="BG682">
        <v>-1.9306524243256601E-2</v>
      </c>
      <c r="BH682">
        <v>20.3120402402512</v>
      </c>
      <c r="BI682">
        <v>1.03386955478679</v>
      </c>
      <c r="BK682">
        <f>AS682-BI682*AV682</f>
        <v>-5.9194679692316066E-2</v>
      </c>
      <c r="BL682">
        <f>BK682*AO682</f>
        <v>-476.41851372365693</v>
      </c>
      <c r="BM682">
        <f t="shared" si="10"/>
        <v>-1614.279389388495</v>
      </c>
      <c r="BN682" s="12">
        <f>YEARFRAC(DATE(YEAR(A682),1,1),A682,3)</f>
        <v>0.8</v>
      </c>
    </row>
    <row r="683" spans="1:66" x14ac:dyDescent="0.25">
      <c r="A683" s="1">
        <v>42298</v>
      </c>
      <c r="B683">
        <v>9429</v>
      </c>
      <c r="C683">
        <v>14</v>
      </c>
      <c r="D683" s="2">
        <v>42278</v>
      </c>
      <c r="E683">
        <v>2</v>
      </c>
      <c r="F683">
        <v>1</v>
      </c>
      <c r="G683" s="1">
        <v>42297</v>
      </c>
      <c r="H683" s="1">
        <v>42299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s="1">
        <v>42296</v>
      </c>
      <c r="AF683" s="1">
        <v>42282</v>
      </c>
      <c r="AG683" s="1">
        <v>42284</v>
      </c>
      <c r="AH683" s="1">
        <v>42279</v>
      </c>
      <c r="AI683" s="1">
        <v>42279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8048.3333333333303</v>
      </c>
      <c r="AP683">
        <v>21</v>
      </c>
      <c r="AQ683">
        <v>31</v>
      </c>
      <c r="AR683">
        <v>169015</v>
      </c>
      <c r="AS683">
        <v>1.1715469041209301</v>
      </c>
      <c r="AT683">
        <v>0.67741935483870896</v>
      </c>
      <c r="AU683">
        <v>7</v>
      </c>
      <c r="AV683">
        <v>0.90599327635193505</v>
      </c>
      <c r="AW683">
        <v>0.26555362776899999</v>
      </c>
      <c r="AX683">
        <v>10407.362003796199</v>
      </c>
      <c r="AY683">
        <v>21</v>
      </c>
      <c r="AZ683">
        <v>10</v>
      </c>
      <c r="BA683">
        <v>2015</v>
      </c>
      <c r="BB683">
        <v>15.0478409594563</v>
      </c>
      <c r="BC683">
        <v>15.5917995444191</v>
      </c>
      <c r="BD683">
        <v>0.54395858496280503</v>
      </c>
      <c r="BE683">
        <v>125488</v>
      </c>
      <c r="BF683">
        <v>175124.65788947299</v>
      </c>
      <c r="BG683">
        <v>-3.4887479371007203E-2</v>
      </c>
      <c r="BH683">
        <v>20.3120402402512</v>
      </c>
      <c r="BI683">
        <v>1.03386955478679</v>
      </c>
      <c r="BK683">
        <f>AS683-BI683*AV683</f>
        <v>0.23486803885912977</v>
      </c>
      <c r="BL683">
        <f>BK683*AO683</f>
        <v>1890.2962660845621</v>
      </c>
      <c r="BM683">
        <f t="shared" si="10"/>
        <v>276.01687669606713</v>
      </c>
      <c r="BN683" s="12">
        <f>YEARFRAC(DATE(YEAR(A683),1,1),A683,3)</f>
        <v>0.80273972602739729</v>
      </c>
    </row>
    <row r="684" spans="1:66" x14ac:dyDescent="0.25">
      <c r="A684" s="1">
        <v>42299</v>
      </c>
      <c r="B684">
        <v>1990</v>
      </c>
      <c r="C684">
        <v>15</v>
      </c>
      <c r="D684" s="2">
        <v>42278</v>
      </c>
      <c r="E684">
        <v>3</v>
      </c>
      <c r="F684">
        <v>2</v>
      </c>
      <c r="G684" s="1">
        <v>42298</v>
      </c>
      <c r="H684" s="1">
        <v>42300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s="1">
        <v>42296</v>
      </c>
      <c r="AF684" s="1">
        <v>42282</v>
      </c>
      <c r="AG684" s="1">
        <v>42284</v>
      </c>
      <c r="AH684" s="1">
        <v>42279</v>
      </c>
      <c r="AI684" s="1">
        <v>42279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8048.3333333333303</v>
      </c>
      <c r="AP684">
        <v>21</v>
      </c>
      <c r="AQ684">
        <v>31</v>
      </c>
      <c r="AR684">
        <v>169015</v>
      </c>
      <c r="AS684">
        <v>0.24725616069579601</v>
      </c>
      <c r="AT684">
        <v>0.67741935483870896</v>
      </c>
      <c r="AU684">
        <v>6</v>
      </c>
      <c r="AV684">
        <v>0.30231064714272998</v>
      </c>
      <c r="AW684">
        <v>-5.50544864469346E-2</v>
      </c>
      <c r="AX684">
        <v>6582.6328606297902</v>
      </c>
      <c r="AY684">
        <v>22</v>
      </c>
      <c r="AZ684">
        <v>10</v>
      </c>
      <c r="BA684">
        <v>2015</v>
      </c>
      <c r="BB684">
        <v>15.350151606599001</v>
      </c>
      <c r="BC684">
        <v>15.8390557051149</v>
      </c>
      <c r="BD684">
        <v>0.48890409851587002</v>
      </c>
      <c r="BE684">
        <v>127478</v>
      </c>
      <c r="BF684">
        <v>174398.14723713399</v>
      </c>
      <c r="BG684">
        <v>-3.0866997857579698E-2</v>
      </c>
      <c r="BH684">
        <v>20.3120402402512</v>
      </c>
      <c r="BI684">
        <v>1.03386955478679</v>
      </c>
      <c r="BK684">
        <f>AS684-BI684*AV684</f>
        <v>-6.5293613472964612E-2</v>
      </c>
      <c r="BL684">
        <f>BK684*AO684</f>
        <v>-525.50476576824337</v>
      </c>
      <c r="BM684">
        <f t="shared" si="10"/>
        <v>-249.48788907217624</v>
      </c>
      <c r="BN684" s="12">
        <f>YEARFRAC(DATE(YEAR(A684),1,1),A684,3)</f>
        <v>0.80547945205479454</v>
      </c>
    </row>
    <row r="685" spans="1:66" x14ac:dyDescent="0.25">
      <c r="A685" s="1">
        <v>42300</v>
      </c>
      <c r="B685">
        <v>7590</v>
      </c>
      <c r="C685">
        <v>16</v>
      </c>
      <c r="D685" s="2">
        <v>42278</v>
      </c>
      <c r="E685">
        <v>4</v>
      </c>
      <c r="F685">
        <v>3</v>
      </c>
      <c r="G685" s="1">
        <v>42299</v>
      </c>
      <c r="H685" s="1">
        <v>42303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s="1">
        <v>42296</v>
      </c>
      <c r="AF685" s="1">
        <v>42282</v>
      </c>
      <c r="AG685" s="1">
        <v>42284</v>
      </c>
      <c r="AH685" s="1">
        <v>42279</v>
      </c>
      <c r="AI685" s="1">
        <v>42279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8048.3333333333303</v>
      </c>
      <c r="AP685">
        <v>21</v>
      </c>
      <c r="AQ685">
        <v>31</v>
      </c>
      <c r="AR685">
        <v>169015</v>
      </c>
      <c r="AS685">
        <v>0.94305239179954403</v>
      </c>
      <c r="AT685">
        <v>0.67741935483870896</v>
      </c>
      <c r="AU685">
        <v>5</v>
      </c>
      <c r="AV685">
        <v>0.81935963698752701</v>
      </c>
      <c r="AW685">
        <v>0.123692754812016</v>
      </c>
      <c r="AX685">
        <v>9263.3315791653204</v>
      </c>
      <c r="AY685">
        <v>23</v>
      </c>
      <c r="AZ685">
        <v>10</v>
      </c>
      <c r="BA685">
        <v>2015</v>
      </c>
      <c r="BB685">
        <v>16.169511243586498</v>
      </c>
      <c r="BC685">
        <v>16.782108096914399</v>
      </c>
      <c r="BD685">
        <v>0.61259685332789005</v>
      </c>
      <c r="BE685">
        <v>135068</v>
      </c>
      <c r="BF685">
        <v>175418.28922782201</v>
      </c>
      <c r="BG685">
        <v>-3.6502973868969203E-2</v>
      </c>
      <c r="BH685">
        <v>20.3120402402512</v>
      </c>
      <c r="BI685">
        <v>1.03386955478679</v>
      </c>
      <c r="BK685">
        <f>AS685-BI685*AV685</f>
        <v>9.5941408696983643E-2</v>
      </c>
      <c r="BL685">
        <f>BK685*AO685</f>
        <v>772.16843766288969</v>
      </c>
      <c r="BM685">
        <f t="shared" si="10"/>
        <v>522.68054859071344</v>
      </c>
      <c r="BN685" s="12">
        <f>YEARFRAC(DATE(YEAR(A685),1,1),A685,3)</f>
        <v>0.80821917808219179</v>
      </c>
    </row>
    <row r="686" spans="1:66" x14ac:dyDescent="0.25">
      <c r="A686" s="1">
        <v>42303</v>
      </c>
      <c r="B686">
        <v>14104</v>
      </c>
      <c r="C686">
        <v>17</v>
      </c>
      <c r="D686" s="2">
        <v>42278</v>
      </c>
      <c r="E686">
        <v>0</v>
      </c>
      <c r="F686">
        <v>4</v>
      </c>
      <c r="G686" s="1">
        <v>42300</v>
      </c>
      <c r="H686" s="1">
        <v>42304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s="1">
        <v>42296</v>
      </c>
      <c r="AF686" s="1">
        <v>42282</v>
      </c>
      <c r="AG686" s="1">
        <v>42284</v>
      </c>
      <c r="AH686" s="1">
        <v>42279</v>
      </c>
      <c r="AI686" s="1">
        <v>42279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8048.3333333333303</v>
      </c>
      <c r="AP686">
        <v>21</v>
      </c>
      <c r="AQ686">
        <v>31</v>
      </c>
      <c r="AR686">
        <v>169015</v>
      </c>
      <c r="AS686">
        <v>1.7524125077655801</v>
      </c>
      <c r="AT686">
        <v>0.67741935483870896</v>
      </c>
      <c r="AU686">
        <v>4</v>
      </c>
      <c r="AV686">
        <v>1.64714304452937</v>
      </c>
      <c r="AW686">
        <v>0.10526946323620499</v>
      </c>
      <c r="AX686">
        <v>8562.7050102559806</v>
      </c>
      <c r="AY686">
        <v>26</v>
      </c>
      <c r="AZ686">
        <v>10</v>
      </c>
      <c r="BA686">
        <v>2015</v>
      </c>
      <c r="BB686">
        <v>17.816654288115899</v>
      </c>
      <c r="BC686">
        <v>18.534520604680001</v>
      </c>
      <c r="BD686">
        <v>0.71786631656409094</v>
      </c>
      <c r="BE686">
        <v>149172</v>
      </c>
      <c r="BF686">
        <v>175824.930390522</v>
      </c>
      <c r="BG686">
        <v>-3.8731312876947303E-2</v>
      </c>
      <c r="BH686">
        <v>20.3120402402512</v>
      </c>
      <c r="BI686">
        <v>1.03386955478679</v>
      </c>
      <c r="BK686">
        <f>AS686-BI686*AV686</f>
        <v>4.9481461647842506E-2</v>
      </c>
      <c r="BL686">
        <f>BK686*AO686</f>
        <v>398.2432971623856</v>
      </c>
      <c r="BM686">
        <f t="shared" si="10"/>
        <v>920.92384575309904</v>
      </c>
      <c r="BN686" s="12">
        <f>YEARFRAC(DATE(YEAR(A686),1,1),A686,3)</f>
        <v>0.81643835616438354</v>
      </c>
    </row>
    <row r="687" spans="1:66" x14ac:dyDescent="0.25">
      <c r="A687" s="1">
        <v>42304</v>
      </c>
      <c r="B687">
        <v>1780</v>
      </c>
      <c r="C687">
        <v>18</v>
      </c>
      <c r="D687" s="2">
        <v>42278</v>
      </c>
      <c r="E687">
        <v>1</v>
      </c>
      <c r="F687">
        <v>0</v>
      </c>
      <c r="G687" s="1">
        <v>42303</v>
      </c>
      <c r="H687" s="1">
        <v>42305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 s="1">
        <v>42296</v>
      </c>
      <c r="AF687" s="1">
        <v>42282</v>
      </c>
      <c r="AG687" s="1">
        <v>42284</v>
      </c>
      <c r="AH687" s="1">
        <v>42279</v>
      </c>
      <c r="AI687" s="1">
        <v>42279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8048.3333333333303</v>
      </c>
      <c r="AP687">
        <v>21</v>
      </c>
      <c r="AQ687">
        <v>31</v>
      </c>
      <c r="AR687">
        <v>169015</v>
      </c>
      <c r="AS687">
        <v>0.221163802029405</v>
      </c>
      <c r="AT687">
        <v>0.67741935483870896</v>
      </c>
      <c r="AU687">
        <v>3</v>
      </c>
      <c r="AV687">
        <v>0.25675247061369</v>
      </c>
      <c r="AW687">
        <v>-3.5588668584284999E-2</v>
      </c>
      <c r="AX687">
        <v>6932.7473100665202</v>
      </c>
      <c r="AY687">
        <v>27</v>
      </c>
      <c r="AZ687">
        <v>10</v>
      </c>
      <c r="BA687">
        <v>2015</v>
      </c>
      <c r="BB687">
        <v>18.0734067587296</v>
      </c>
      <c r="BC687">
        <v>18.755684406709399</v>
      </c>
      <c r="BD687">
        <v>0.68227764797980495</v>
      </c>
      <c r="BE687">
        <v>150952</v>
      </c>
      <c r="BF687">
        <v>175395.37743590301</v>
      </c>
      <c r="BG687">
        <v>-3.6377112836028201E-2</v>
      </c>
      <c r="BH687">
        <v>20.3120402402512</v>
      </c>
      <c r="BI687">
        <v>1.03386955478679</v>
      </c>
      <c r="BK687">
        <f>AS687-BI687*AV687</f>
        <v>-4.4284760454379068E-2</v>
      </c>
      <c r="BL687">
        <f>BK687*AO687</f>
        <v>-356.41851372366074</v>
      </c>
      <c r="BM687">
        <f t="shared" si="10"/>
        <v>564.50533202943825</v>
      </c>
      <c r="BN687" s="12">
        <f>YEARFRAC(DATE(YEAR(A687),1,1),A687,3)</f>
        <v>0.81917808219178079</v>
      </c>
    </row>
    <row r="688" spans="1:66" x14ac:dyDescent="0.25">
      <c r="A688" s="1">
        <v>42305</v>
      </c>
      <c r="B688">
        <v>6767</v>
      </c>
      <c r="C688">
        <v>19</v>
      </c>
      <c r="D688" s="2">
        <v>42278</v>
      </c>
      <c r="E688">
        <v>2</v>
      </c>
      <c r="F688">
        <v>1</v>
      </c>
      <c r="G688" s="1">
        <v>42304</v>
      </c>
      <c r="H688" s="1">
        <v>42306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s="1">
        <v>42296</v>
      </c>
      <c r="AF688" s="1">
        <v>42282</v>
      </c>
      <c r="AG688" s="1">
        <v>42284</v>
      </c>
      <c r="AH688" s="1">
        <v>42279</v>
      </c>
      <c r="AI688" s="1">
        <v>42279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8048.3333333333303</v>
      </c>
      <c r="AP688">
        <v>21</v>
      </c>
      <c r="AQ688">
        <v>31</v>
      </c>
      <c r="AR688">
        <v>169015</v>
      </c>
      <c r="AS688">
        <v>0.84079519569269001</v>
      </c>
      <c r="AT688">
        <v>0.67741935483870896</v>
      </c>
      <c r="AU688">
        <v>2</v>
      </c>
      <c r="AV688">
        <v>0.90599327635193505</v>
      </c>
      <c r="AW688">
        <v>-6.51980806592454E-2</v>
      </c>
      <c r="AX688">
        <v>7469.1503531327899</v>
      </c>
      <c r="AY688">
        <v>28</v>
      </c>
      <c r="AZ688">
        <v>10</v>
      </c>
      <c r="BA688">
        <v>2015</v>
      </c>
      <c r="BB688">
        <v>18.9794000350815</v>
      </c>
      <c r="BC688">
        <v>19.596479602402098</v>
      </c>
      <c r="BD688">
        <v>0.61707956732056202</v>
      </c>
      <c r="BE688">
        <v>157719</v>
      </c>
      <c r="BF688">
        <v>174510.205479514</v>
      </c>
      <c r="BG688">
        <v>-3.1489307255213199E-2</v>
      </c>
      <c r="BH688">
        <v>20.3120402402512</v>
      </c>
      <c r="BI688">
        <v>1.03386955478679</v>
      </c>
      <c r="BK688">
        <f>AS688-BI688*AV688</f>
        <v>-9.5883669569110319E-2</v>
      </c>
      <c r="BL688">
        <f>BK688*AO688</f>
        <v>-771.70373391538931</v>
      </c>
      <c r="BM688">
        <f t="shared" si="10"/>
        <v>-207.19840188595106</v>
      </c>
      <c r="BN688" s="12">
        <f>YEARFRAC(DATE(YEAR(A688),1,1),A688,3)</f>
        <v>0.82191780821917804</v>
      </c>
    </row>
    <row r="689" spans="1:66" x14ac:dyDescent="0.25">
      <c r="A689" s="1">
        <v>42306</v>
      </c>
      <c r="B689">
        <v>2721</v>
      </c>
      <c r="C689">
        <v>20</v>
      </c>
      <c r="D689" s="2">
        <v>42278</v>
      </c>
      <c r="E689">
        <v>3</v>
      </c>
      <c r="F689">
        <v>2</v>
      </c>
      <c r="G689" s="1">
        <v>42305</v>
      </c>
      <c r="H689" s="1">
        <v>42307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s="1">
        <v>42296</v>
      </c>
      <c r="AF689" s="1">
        <v>42282</v>
      </c>
      <c r="AG689" s="1">
        <v>42284</v>
      </c>
      <c r="AH689" s="1">
        <v>42279</v>
      </c>
      <c r="AI689" s="1">
        <v>42279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8048.3333333333303</v>
      </c>
      <c r="AP689">
        <v>21</v>
      </c>
      <c r="AQ689">
        <v>31</v>
      </c>
      <c r="AR689">
        <v>169015</v>
      </c>
      <c r="AS689">
        <v>0.33808241872023098</v>
      </c>
      <c r="AT689">
        <v>0.67741935483870896</v>
      </c>
      <c r="AU689">
        <v>1</v>
      </c>
      <c r="AV689">
        <v>0.30231064714272998</v>
      </c>
      <c r="AW689">
        <v>3.5771771577501103E-2</v>
      </c>
      <c r="AX689">
        <v>9000.6753838058703</v>
      </c>
      <c r="AY689">
        <v>29</v>
      </c>
      <c r="AZ689">
        <v>10</v>
      </c>
      <c r="BA689">
        <v>2015</v>
      </c>
      <c r="BB689">
        <v>19.281710682224301</v>
      </c>
      <c r="BC689">
        <v>19.9345620211223</v>
      </c>
      <c r="BD689">
        <v>0.65285133889806302</v>
      </c>
      <c r="BE689">
        <v>160440</v>
      </c>
      <c r="BF689">
        <v>174737.607856863</v>
      </c>
      <c r="BG689">
        <v>-3.27497207215443E-2</v>
      </c>
      <c r="BH689">
        <v>20.3120402402512</v>
      </c>
      <c r="BI689">
        <v>1.03386955478679</v>
      </c>
      <c r="BK689">
        <f>AS689-BI689*AV689</f>
        <v>2.5532644551470363E-2</v>
      </c>
      <c r="BL689">
        <f>BK689*AO689</f>
        <v>205.49523423175054</v>
      </c>
      <c r="BM689">
        <f t="shared" si="10"/>
        <v>-1.703167654200513</v>
      </c>
      <c r="BN689" s="12">
        <f>YEARFRAC(DATE(YEAR(A689),1,1),A689,3)</f>
        <v>0.8246575342465754</v>
      </c>
    </row>
    <row r="690" spans="1:66" x14ac:dyDescent="0.25">
      <c r="A690" s="1">
        <v>42307</v>
      </c>
      <c r="B690">
        <v>8575</v>
      </c>
      <c r="C690">
        <v>21</v>
      </c>
      <c r="D690" s="2">
        <v>42278</v>
      </c>
      <c r="E690">
        <v>4</v>
      </c>
      <c r="F690">
        <v>3</v>
      </c>
      <c r="G690" s="1">
        <v>42306</v>
      </c>
      <c r="H690" s="1">
        <v>42310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s="1">
        <v>42296</v>
      </c>
      <c r="AF690" s="1">
        <v>42282</v>
      </c>
      <c r="AG690" s="1">
        <v>42284</v>
      </c>
      <c r="AH690" s="1">
        <v>42279</v>
      </c>
      <c r="AI690" s="1">
        <v>42279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8048.3333333333303</v>
      </c>
      <c r="AP690">
        <v>21</v>
      </c>
      <c r="AQ690">
        <v>31</v>
      </c>
      <c r="AR690">
        <v>169015</v>
      </c>
      <c r="AS690">
        <v>1.06543797887761</v>
      </c>
      <c r="AT690">
        <v>0.67741935483870896</v>
      </c>
      <c r="AU690">
        <v>0</v>
      </c>
      <c r="AV690">
        <v>1.0303295580268801</v>
      </c>
      <c r="AW690">
        <v>3.5108420850731299E-2</v>
      </c>
      <c r="AX690">
        <v>8322.5798320504491</v>
      </c>
      <c r="AY690">
        <v>30</v>
      </c>
      <c r="AZ690">
        <v>10</v>
      </c>
      <c r="BA690">
        <v>2015</v>
      </c>
      <c r="BB690">
        <v>20.3120402402512</v>
      </c>
      <c r="BC690">
        <v>21</v>
      </c>
      <c r="BD690">
        <v>0.68795975974879298</v>
      </c>
      <c r="BE690">
        <v>169015</v>
      </c>
      <c r="BF690">
        <v>174739.46280229001</v>
      </c>
      <c r="BG690">
        <v>-3.2759988559466199E-2</v>
      </c>
      <c r="BH690">
        <v>20.3120402402512</v>
      </c>
      <c r="BI690">
        <v>1.03386955478679</v>
      </c>
      <c r="BK690">
        <f>AS690-BI690*AV690</f>
        <v>2.1161743668951516E-4</v>
      </c>
      <c r="BL690">
        <f>BK690*AO690</f>
        <v>1.7031676696227804</v>
      </c>
      <c r="BM690">
        <f t="shared" si="10"/>
        <v>1.5422267463094386E-8</v>
      </c>
      <c r="BN690" s="12">
        <f>YEARFRAC(DATE(YEAR(A690),1,1),A690,3)</f>
        <v>0.82739726027397265</v>
      </c>
    </row>
    <row r="691" spans="1:66" x14ac:dyDescent="0.25">
      <c r="A691" s="1">
        <v>42310</v>
      </c>
      <c r="B691">
        <v>29016</v>
      </c>
      <c r="C691">
        <v>1</v>
      </c>
      <c r="D691" s="2">
        <v>42309</v>
      </c>
      <c r="E691">
        <v>0</v>
      </c>
      <c r="F691">
        <v>4</v>
      </c>
      <c r="G691" s="1">
        <v>42307</v>
      </c>
      <c r="H691" s="1">
        <v>42311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s="1">
        <v>42324</v>
      </c>
      <c r="AF691" s="1">
        <v>42310</v>
      </c>
      <c r="AG691" s="1">
        <v>42312</v>
      </c>
      <c r="AH691" s="1">
        <v>42314</v>
      </c>
      <c r="AI691" s="1">
        <v>42312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9313.6842105263095</v>
      </c>
      <c r="AP691">
        <v>19</v>
      </c>
      <c r="AQ691">
        <v>30</v>
      </c>
      <c r="AR691">
        <v>176960</v>
      </c>
      <c r="AS691">
        <v>3.11541591320072</v>
      </c>
      <c r="AT691">
        <v>0.63333333333333297</v>
      </c>
      <c r="AU691">
        <v>18</v>
      </c>
      <c r="AV691">
        <v>3.2611045727033399</v>
      </c>
      <c r="AW691">
        <v>-0.145688659502617</v>
      </c>
      <c r="AX691">
        <v>8897.5987592899401</v>
      </c>
      <c r="AY691">
        <v>2</v>
      </c>
      <c r="AZ691">
        <v>11</v>
      </c>
      <c r="BA691">
        <v>2015</v>
      </c>
      <c r="BB691">
        <v>3.2611045727033399</v>
      </c>
      <c r="BC691">
        <v>3.11541591320072</v>
      </c>
      <c r="BD691">
        <v>-0.145688659502617</v>
      </c>
      <c r="BE691">
        <v>29016</v>
      </c>
      <c r="BF691">
        <v>169054.37642650801</v>
      </c>
      <c r="BG691">
        <v>4.6763791275926399E-2</v>
      </c>
      <c r="BH691">
        <v>19.796447896567599</v>
      </c>
      <c r="BI691">
        <v>0.95976814119740606</v>
      </c>
      <c r="BK691">
        <f>AS691-BI691*AV691</f>
        <v>-1.4488360793125654E-2</v>
      </c>
      <c r="BL691">
        <f>BK691*AO691</f>
        <v>-134.94001715534284</v>
      </c>
      <c r="BM691">
        <f t="shared" si="10"/>
        <v>-134.94001713992057</v>
      </c>
      <c r="BN691" s="12">
        <f>YEARFRAC(DATE(YEAR(A691),1,1),A691,3)</f>
        <v>0.83561643835616439</v>
      </c>
    </row>
    <row r="692" spans="1:66" x14ac:dyDescent="0.25">
      <c r="A692" s="1">
        <v>42311</v>
      </c>
      <c r="B692">
        <v>4086</v>
      </c>
      <c r="C692">
        <v>2</v>
      </c>
      <c r="D692" s="2">
        <v>42309</v>
      </c>
      <c r="E692">
        <v>1</v>
      </c>
      <c r="F692">
        <v>0</v>
      </c>
      <c r="G692" s="1">
        <v>42310</v>
      </c>
      <c r="H692" s="1">
        <v>42312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s="1">
        <v>42324</v>
      </c>
      <c r="AF692" s="1">
        <v>42310</v>
      </c>
      <c r="AG692" s="1">
        <v>42312</v>
      </c>
      <c r="AH692" s="1">
        <v>42314</v>
      </c>
      <c r="AI692" s="1">
        <v>42312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9313.6842105263095</v>
      </c>
      <c r="AP692">
        <v>19</v>
      </c>
      <c r="AQ692">
        <v>30</v>
      </c>
      <c r="AR692">
        <v>176960</v>
      </c>
      <c r="AS692">
        <v>0.43870931283905901</v>
      </c>
      <c r="AT692">
        <v>0.63333333333333297</v>
      </c>
      <c r="AU692">
        <v>17</v>
      </c>
      <c r="AV692">
        <v>0.51689724689922101</v>
      </c>
      <c r="AW692">
        <v>-7.8187934060162098E-2</v>
      </c>
      <c r="AX692">
        <v>7904.8592820163203</v>
      </c>
      <c r="AY692">
        <v>3</v>
      </c>
      <c r="AZ692">
        <v>11</v>
      </c>
      <c r="BA692">
        <v>2015</v>
      </c>
      <c r="BB692">
        <v>3.7780018196025602</v>
      </c>
      <c r="BC692">
        <v>3.5541252260397802</v>
      </c>
      <c r="BD692">
        <v>-0.22387659356278</v>
      </c>
      <c r="BE692">
        <v>33102</v>
      </c>
      <c r="BF692">
        <v>166473.71548014801</v>
      </c>
      <c r="BG692">
        <v>6.2990631822007204E-2</v>
      </c>
      <c r="BH692">
        <v>19.796447896567599</v>
      </c>
      <c r="BI692">
        <v>0.95976814119740606</v>
      </c>
      <c r="BK692">
        <f>AS692-BI692*AV692</f>
        <v>-5.7392197007463008E-2</v>
      </c>
      <c r="BL692">
        <f>BK692*AO692</f>
        <v>-534.5327990758235</v>
      </c>
      <c r="BM692">
        <f t="shared" si="10"/>
        <v>-669.47281621574405</v>
      </c>
      <c r="BN692" s="12">
        <f>YEARFRAC(DATE(YEAR(A692),1,1),A692,3)</f>
        <v>0.83835616438356164</v>
      </c>
    </row>
    <row r="693" spans="1:66" x14ac:dyDescent="0.25">
      <c r="A693" s="1">
        <v>42312</v>
      </c>
      <c r="B693">
        <v>9558</v>
      </c>
      <c r="C693">
        <v>3</v>
      </c>
      <c r="D693" s="2">
        <v>42309</v>
      </c>
      <c r="E693">
        <v>2</v>
      </c>
      <c r="F693">
        <v>1</v>
      </c>
      <c r="G693" s="1">
        <v>42311</v>
      </c>
      <c r="H693" s="1">
        <v>42313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s="1">
        <v>42324</v>
      </c>
      <c r="AF693" s="1">
        <v>42310</v>
      </c>
      <c r="AG693" s="1">
        <v>42312</v>
      </c>
      <c r="AH693" s="1">
        <v>42314</v>
      </c>
      <c r="AI693" s="1">
        <v>42312</v>
      </c>
      <c r="AJ693">
        <v>0</v>
      </c>
      <c r="AK693">
        <v>0</v>
      </c>
      <c r="AL693">
        <v>1</v>
      </c>
      <c r="AM693">
        <v>0</v>
      </c>
      <c r="AN693">
        <v>1</v>
      </c>
      <c r="AO693">
        <v>9313.6842105263095</v>
      </c>
      <c r="AP693">
        <v>19</v>
      </c>
      <c r="AQ693">
        <v>30</v>
      </c>
      <c r="AR693">
        <v>176960</v>
      </c>
      <c r="AS693">
        <v>1.0262319168173599</v>
      </c>
      <c r="AT693">
        <v>0.63333333333333297</v>
      </c>
      <c r="AU693">
        <v>16</v>
      </c>
      <c r="AV693">
        <v>1.05980452698705</v>
      </c>
      <c r="AW693">
        <v>-3.3572610169697703E-2</v>
      </c>
      <c r="AX693">
        <v>9018.64424675808</v>
      </c>
      <c r="AY693">
        <v>4</v>
      </c>
      <c r="AZ693">
        <v>11</v>
      </c>
      <c r="BA693">
        <v>2015</v>
      </c>
      <c r="BB693">
        <v>4.8378063465896197</v>
      </c>
      <c r="BC693">
        <v>4.5803571428571397</v>
      </c>
      <c r="BD693">
        <v>-0.25744920373247698</v>
      </c>
      <c r="BE693">
        <v>42660</v>
      </c>
      <c r="BF693">
        <v>167542.878307103</v>
      </c>
      <c r="BG693">
        <v>5.6207233563426003E-2</v>
      </c>
      <c r="BH693">
        <v>19.796447896567599</v>
      </c>
      <c r="BI693">
        <v>0.95976814119740606</v>
      </c>
      <c r="BK693">
        <f>AS693-BI693*AV693</f>
        <v>9.0652959184027715E-3</v>
      </c>
      <c r="BL693">
        <f>BK693*AO693</f>
        <v>84.431303458976487</v>
      </c>
      <c r="BM693">
        <f t="shared" si="10"/>
        <v>-585.04151275676759</v>
      </c>
      <c r="BN693" s="12">
        <f>YEARFRAC(DATE(YEAR(A693),1,1),A693,3)</f>
        <v>0.84109589041095889</v>
      </c>
    </row>
    <row r="694" spans="1:66" x14ac:dyDescent="0.25">
      <c r="A694" s="1">
        <v>42313</v>
      </c>
      <c r="B694">
        <v>2263</v>
      </c>
      <c r="C694">
        <v>4</v>
      </c>
      <c r="D694" s="2">
        <v>42309</v>
      </c>
      <c r="E694">
        <v>3</v>
      </c>
      <c r="F694">
        <v>2</v>
      </c>
      <c r="G694" s="1">
        <v>42312</v>
      </c>
      <c r="H694" s="1">
        <v>42314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s="1">
        <v>42324</v>
      </c>
      <c r="AF694" s="1">
        <v>42310</v>
      </c>
      <c r="AG694" s="1">
        <v>42312</v>
      </c>
      <c r="AH694" s="1">
        <v>42314</v>
      </c>
      <c r="AI694" s="1">
        <v>42312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9313.6842105263095</v>
      </c>
      <c r="AP694">
        <v>19</v>
      </c>
      <c r="AQ694">
        <v>30</v>
      </c>
      <c r="AR694">
        <v>176960</v>
      </c>
      <c r="AS694">
        <v>0.242975813743218</v>
      </c>
      <c r="AT694">
        <v>0.63333333333333297</v>
      </c>
      <c r="AU694">
        <v>15</v>
      </c>
      <c r="AV694">
        <v>0.26103103485488699</v>
      </c>
      <c r="AW694">
        <v>-1.8055221111668199E-2</v>
      </c>
      <c r="AX694">
        <v>8669.4672197045493</v>
      </c>
      <c r="AY694">
        <v>5</v>
      </c>
      <c r="AZ694">
        <v>11</v>
      </c>
      <c r="BA694">
        <v>2015</v>
      </c>
      <c r="BB694">
        <v>5.0988373814444996</v>
      </c>
      <c r="BC694">
        <v>4.8233329566003604</v>
      </c>
      <c r="BD694">
        <v>-0.275504424844145</v>
      </c>
      <c r="BE694">
        <v>44923</v>
      </c>
      <c r="BF694">
        <v>167398.35694822401</v>
      </c>
      <c r="BG694">
        <v>5.7119097379984801E-2</v>
      </c>
      <c r="BH694">
        <v>19.796447896567599</v>
      </c>
      <c r="BI694">
        <v>0.95976814119740606</v>
      </c>
      <c r="BK694">
        <f>AS694-BI694*AV694</f>
        <v>-7.5534573742922217E-3</v>
      </c>
      <c r="BL694">
        <f>BK694*AO694</f>
        <v>-70.350516681828978</v>
      </c>
      <c r="BM694">
        <f t="shared" si="10"/>
        <v>-655.39202943859652</v>
      </c>
      <c r="BN694" s="12">
        <f>YEARFRAC(DATE(YEAR(A694),1,1),A694,3)</f>
        <v>0.84383561643835614</v>
      </c>
    </row>
    <row r="695" spans="1:66" x14ac:dyDescent="0.25">
      <c r="A695" s="1">
        <v>42314</v>
      </c>
      <c r="B695">
        <v>7416</v>
      </c>
      <c r="C695">
        <v>5</v>
      </c>
      <c r="D695" s="2">
        <v>42309</v>
      </c>
      <c r="E695">
        <v>4</v>
      </c>
      <c r="F695">
        <v>3</v>
      </c>
      <c r="G695" s="1">
        <v>42313</v>
      </c>
      <c r="H695" s="1">
        <v>42317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s="1">
        <v>42324</v>
      </c>
      <c r="AF695" s="1">
        <v>42310</v>
      </c>
      <c r="AG695" s="1">
        <v>42312</v>
      </c>
      <c r="AH695" s="1">
        <v>42314</v>
      </c>
      <c r="AI695" s="1">
        <v>42312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9313.6842105263095</v>
      </c>
      <c r="AP695">
        <v>19</v>
      </c>
      <c r="AQ695">
        <v>30</v>
      </c>
      <c r="AR695">
        <v>176960</v>
      </c>
      <c r="AS695">
        <v>0.79624773960216999</v>
      </c>
      <c r="AT695">
        <v>0.63333333333333297</v>
      </c>
      <c r="AU695">
        <v>14</v>
      </c>
      <c r="AV695">
        <v>0.77808002469968396</v>
      </c>
      <c r="AW695">
        <v>1.8167714902486101E-2</v>
      </c>
      <c r="AX695">
        <v>9531.1533063226398</v>
      </c>
      <c r="AY695">
        <v>6</v>
      </c>
      <c r="AZ695">
        <v>11</v>
      </c>
      <c r="BA695">
        <v>2015</v>
      </c>
      <c r="BB695">
        <v>5.87691740614419</v>
      </c>
      <c r="BC695">
        <v>5.6195806962025303</v>
      </c>
      <c r="BD695">
        <v>-0.25733670994165903</v>
      </c>
      <c r="BE695">
        <v>52339</v>
      </c>
      <c r="BF695">
        <v>169211.328197386</v>
      </c>
      <c r="BG695">
        <v>4.5792866737469802E-2</v>
      </c>
      <c r="BH695">
        <v>19.796447896567599</v>
      </c>
      <c r="BI695">
        <v>0.95976814119740606</v>
      </c>
      <c r="BK695">
        <f>AS695-BI695*AV695</f>
        <v>4.9471320593322488E-2</v>
      </c>
      <c r="BL695">
        <f>BK695*AO695</f>
        <v>460.76025748391271</v>
      </c>
      <c r="BM695">
        <f t="shared" si="10"/>
        <v>-194.63177195468381</v>
      </c>
      <c r="BN695" s="12">
        <f>YEARFRAC(DATE(YEAR(A695),1,1),A695,3)</f>
        <v>0.84657534246575339</v>
      </c>
    </row>
    <row r="696" spans="1:66" x14ac:dyDescent="0.25">
      <c r="A696" s="1">
        <v>42317</v>
      </c>
      <c r="B696">
        <v>13751</v>
      </c>
      <c r="C696">
        <v>6</v>
      </c>
      <c r="D696" s="2">
        <v>42309</v>
      </c>
      <c r="E696">
        <v>0</v>
      </c>
      <c r="F696">
        <v>4</v>
      </c>
      <c r="G696" s="1">
        <v>42314</v>
      </c>
      <c r="H696" s="1">
        <v>42318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s="1">
        <v>42324</v>
      </c>
      <c r="AF696" s="1">
        <v>42310</v>
      </c>
      <c r="AG696" s="1">
        <v>42312</v>
      </c>
      <c r="AH696" s="1">
        <v>42314</v>
      </c>
      <c r="AI696" s="1">
        <v>42312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9313.6842105263095</v>
      </c>
      <c r="AP696">
        <v>19</v>
      </c>
      <c r="AQ696">
        <v>30</v>
      </c>
      <c r="AR696">
        <v>176960</v>
      </c>
      <c r="AS696">
        <v>1.4764297016274801</v>
      </c>
      <c r="AT696">
        <v>0.63333333333333297</v>
      </c>
      <c r="AU696">
        <v>13</v>
      </c>
      <c r="AV696">
        <v>1.6058634322415299</v>
      </c>
      <c r="AW696">
        <v>-0.12943373061404601</v>
      </c>
      <c r="AX696">
        <v>8562.99466313007</v>
      </c>
      <c r="AY696">
        <v>9</v>
      </c>
      <c r="AZ696">
        <v>11</v>
      </c>
      <c r="BA696">
        <v>2015</v>
      </c>
      <c r="BB696">
        <v>7.4827808383857199</v>
      </c>
      <c r="BC696">
        <v>7.0960103978300104</v>
      </c>
      <c r="BD696">
        <v>-0.38677044055570597</v>
      </c>
      <c r="BE696">
        <v>66090</v>
      </c>
      <c r="BF696">
        <v>167813.28053313601</v>
      </c>
      <c r="BG696">
        <v>5.4505337347586502E-2</v>
      </c>
      <c r="BH696">
        <v>19.796447896567599</v>
      </c>
      <c r="BI696">
        <v>0.95976814119740606</v>
      </c>
      <c r="BK696">
        <f>AS696-BI696*AV696</f>
        <v>-6.4826859751859756E-2</v>
      </c>
      <c r="BL696">
        <f>BK696*AO696</f>
        <v>-603.77690008889977</v>
      </c>
      <c r="BM696">
        <f t="shared" si="10"/>
        <v>-798.40867204358358</v>
      </c>
      <c r="BN696" s="12">
        <f>YEARFRAC(DATE(YEAR(A696),1,1),A696,3)</f>
        <v>0.85479452054794525</v>
      </c>
    </row>
    <row r="697" spans="1:66" x14ac:dyDescent="0.25">
      <c r="A697" s="1">
        <v>42318</v>
      </c>
      <c r="B697">
        <v>2827</v>
      </c>
      <c r="C697">
        <v>7</v>
      </c>
      <c r="D697" s="2">
        <v>42309</v>
      </c>
      <c r="E697">
        <v>1</v>
      </c>
      <c r="F697">
        <v>0</v>
      </c>
      <c r="G697" s="1">
        <v>42317</v>
      </c>
      <c r="H697" s="1">
        <v>42320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s="1">
        <v>42324</v>
      </c>
      <c r="AF697" s="1">
        <v>42310</v>
      </c>
      <c r="AG697" s="1">
        <v>42312</v>
      </c>
      <c r="AH697" s="1">
        <v>42314</v>
      </c>
      <c r="AI697" s="1">
        <v>42312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9313.6842105263095</v>
      </c>
      <c r="AP697">
        <v>19</v>
      </c>
      <c r="AQ697">
        <v>30</v>
      </c>
      <c r="AR697">
        <v>176960</v>
      </c>
      <c r="AS697">
        <v>0.30353187160940298</v>
      </c>
      <c r="AT697">
        <v>0.63333333333333297</v>
      </c>
      <c r="AU697">
        <v>12</v>
      </c>
      <c r="AV697">
        <v>0.21547285832584601</v>
      </c>
      <c r="AW697">
        <v>8.8059013283556295E-2</v>
      </c>
      <c r="AX697">
        <v>13119.9818945404</v>
      </c>
      <c r="AY697">
        <v>10</v>
      </c>
      <c r="AZ697">
        <v>11</v>
      </c>
      <c r="BA697">
        <v>2015</v>
      </c>
      <c r="BB697">
        <v>7.6982536967115696</v>
      </c>
      <c r="BC697">
        <v>7.3995422694394204</v>
      </c>
      <c r="BD697">
        <v>-0.29871142727215</v>
      </c>
      <c r="BE697">
        <v>68917</v>
      </c>
      <c r="BF697">
        <v>170093.51102047201</v>
      </c>
      <c r="BG697">
        <v>4.0368906128943602E-2</v>
      </c>
      <c r="BH697">
        <v>19.796447896567599</v>
      </c>
      <c r="BI697">
        <v>0.95976814119740606</v>
      </c>
      <c r="BK697">
        <f>AS697-BI697*AV697</f>
        <v>9.6727886895513732E-2</v>
      </c>
      <c r="BL697">
        <f>BK697*AO697</f>
        <v>900.89299289632095</v>
      </c>
      <c r="BM697">
        <f t="shared" si="10"/>
        <v>102.48432085273737</v>
      </c>
      <c r="BN697" s="12">
        <f>YEARFRAC(DATE(YEAR(A697),1,1),A697,3)</f>
        <v>0.8575342465753425</v>
      </c>
    </row>
    <row r="698" spans="1:66" x14ac:dyDescent="0.25">
      <c r="A698" s="1">
        <v>42320</v>
      </c>
      <c r="B698">
        <v>8894</v>
      </c>
      <c r="C698">
        <v>8</v>
      </c>
      <c r="D698" s="2">
        <v>42309</v>
      </c>
      <c r="E698">
        <v>3</v>
      </c>
      <c r="F698">
        <v>1</v>
      </c>
      <c r="G698" s="1">
        <v>42318</v>
      </c>
      <c r="H698" s="1">
        <v>42321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s="1">
        <v>42324</v>
      </c>
      <c r="AF698" s="1">
        <v>42310</v>
      </c>
      <c r="AG698" s="1">
        <v>42312</v>
      </c>
      <c r="AH698" s="1">
        <v>42314</v>
      </c>
      <c r="AI698" s="1">
        <v>42312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9313.6842105263095</v>
      </c>
      <c r="AP698">
        <v>19</v>
      </c>
      <c r="AQ698">
        <v>30</v>
      </c>
      <c r="AR698">
        <v>176960</v>
      </c>
      <c r="AS698">
        <v>0.95493896925858901</v>
      </c>
      <c r="AT698">
        <v>0.63333333333333297</v>
      </c>
      <c r="AU698">
        <v>11</v>
      </c>
      <c r="AV698">
        <v>0.91027184059313104</v>
      </c>
      <c r="AW698">
        <v>4.4667128665457898E-2</v>
      </c>
      <c r="AX698">
        <v>9770.7076099428505</v>
      </c>
      <c r="AY698">
        <v>12</v>
      </c>
      <c r="AZ698">
        <v>11</v>
      </c>
      <c r="BA698">
        <v>2015</v>
      </c>
      <c r="BB698">
        <v>8.6085255373047005</v>
      </c>
      <c r="BC698">
        <v>8.3544812386980105</v>
      </c>
      <c r="BD698">
        <v>-0.25404429860669098</v>
      </c>
      <c r="BE698">
        <v>77811</v>
      </c>
      <c r="BF698">
        <v>171737.77246676799</v>
      </c>
      <c r="BG698">
        <v>3.0408147597478199E-2</v>
      </c>
      <c r="BH698">
        <v>19.796447896567599</v>
      </c>
      <c r="BI698">
        <v>0.95976814119740606</v>
      </c>
      <c r="BK698">
        <f>AS698-BI698*AV698</f>
        <v>8.1289056828178108E-2</v>
      </c>
      <c r="BL698">
        <f>BK698*AO698</f>
        <v>757.1006050691783</v>
      </c>
      <c r="BM698">
        <f t="shared" si="10"/>
        <v>859.58492592191567</v>
      </c>
      <c r="BN698" s="12">
        <f>YEARFRAC(DATE(YEAR(A698),1,1),A698,3)</f>
        <v>0.86301369863013699</v>
      </c>
    </row>
    <row r="699" spans="1:66" x14ac:dyDescent="0.25">
      <c r="A699" s="1">
        <v>42321</v>
      </c>
      <c r="B699">
        <v>6832</v>
      </c>
      <c r="C699">
        <v>9</v>
      </c>
      <c r="D699" s="2">
        <v>42309</v>
      </c>
      <c r="E699">
        <v>4</v>
      </c>
      <c r="F699">
        <v>3</v>
      </c>
      <c r="G699" s="1">
        <v>42320</v>
      </c>
      <c r="H699" s="1">
        <v>42324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s="1">
        <v>42324</v>
      </c>
      <c r="AF699" s="1">
        <v>42310</v>
      </c>
      <c r="AG699" s="1">
        <v>42312</v>
      </c>
      <c r="AH699" s="1">
        <v>42314</v>
      </c>
      <c r="AI699" s="1">
        <v>42312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9313.6842105263095</v>
      </c>
      <c r="AP699">
        <v>19</v>
      </c>
      <c r="AQ699">
        <v>30</v>
      </c>
      <c r="AR699">
        <v>176960</v>
      </c>
      <c r="AS699">
        <v>0.73354430379746804</v>
      </c>
      <c r="AT699">
        <v>0.63333333333333297</v>
      </c>
      <c r="AU699">
        <v>10</v>
      </c>
      <c r="AV699">
        <v>0.91406586221888997</v>
      </c>
      <c r="AW699">
        <v>-0.18052155842142101</v>
      </c>
      <c r="AX699">
        <v>7474.2972934306399</v>
      </c>
      <c r="AY699">
        <v>13</v>
      </c>
      <c r="AZ699">
        <v>11</v>
      </c>
      <c r="BA699">
        <v>2015</v>
      </c>
      <c r="BB699">
        <v>9.5225913995235896</v>
      </c>
      <c r="BC699">
        <v>9.0880255424954797</v>
      </c>
      <c r="BD699">
        <v>-0.43456585702811301</v>
      </c>
      <c r="BE699">
        <v>84643</v>
      </c>
      <c r="BF699">
        <v>168884.38582804799</v>
      </c>
      <c r="BG699">
        <v>4.7817411493408402E-2</v>
      </c>
      <c r="BH699">
        <v>19.796447896567599</v>
      </c>
      <c r="BI699">
        <v>0.95976814119740606</v>
      </c>
      <c r="BK699">
        <f>AS699-BI699*AV699</f>
        <v>-0.14374698971636024</v>
      </c>
      <c r="BL699">
        <f>BK699*AO699</f>
        <v>-1338.8140684319521</v>
      </c>
      <c r="BM699">
        <f t="shared" si="10"/>
        <v>-479.22914251003647</v>
      </c>
      <c r="BN699" s="12">
        <f>YEARFRAC(DATE(YEAR(A699),1,1),A699,3)</f>
        <v>0.86575342465753424</v>
      </c>
    </row>
    <row r="700" spans="1:66" x14ac:dyDescent="0.25">
      <c r="A700" s="1">
        <v>42324</v>
      </c>
      <c r="B700">
        <v>23372</v>
      </c>
      <c r="C700">
        <v>10</v>
      </c>
      <c r="D700" s="2">
        <v>42309</v>
      </c>
      <c r="E700">
        <v>0</v>
      </c>
      <c r="F700">
        <v>4</v>
      </c>
      <c r="G700" s="1">
        <v>42321</v>
      </c>
      <c r="H700" s="1">
        <v>42325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s="1">
        <v>42324</v>
      </c>
      <c r="AF700" s="1">
        <v>42310</v>
      </c>
      <c r="AG700" s="1">
        <v>42312</v>
      </c>
      <c r="AH700" s="1">
        <v>42314</v>
      </c>
      <c r="AI700" s="1">
        <v>42312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9313.6842105263095</v>
      </c>
      <c r="AP700">
        <v>19</v>
      </c>
      <c r="AQ700">
        <v>30</v>
      </c>
      <c r="AR700">
        <v>176960</v>
      </c>
      <c r="AS700">
        <v>2.50942585895117</v>
      </c>
      <c r="AT700">
        <v>0.63333333333333297</v>
      </c>
      <c r="AU700">
        <v>9</v>
      </c>
      <c r="AV700">
        <v>2.7165505000787502</v>
      </c>
      <c r="AW700">
        <v>-0.20712464112757401</v>
      </c>
      <c r="AX700">
        <v>8603.5580782770103</v>
      </c>
      <c r="AY700">
        <v>16</v>
      </c>
      <c r="AZ700">
        <v>11</v>
      </c>
      <c r="BA700">
        <v>2015</v>
      </c>
      <c r="BB700">
        <v>12.2391418996023</v>
      </c>
      <c r="BC700">
        <v>11.5974514014466</v>
      </c>
      <c r="BD700">
        <v>-0.64169049815568902</v>
      </c>
      <c r="BE700">
        <v>108015</v>
      </c>
      <c r="BF700">
        <v>167682.09869898399</v>
      </c>
      <c r="BG700">
        <v>5.5330302834952501E-2</v>
      </c>
      <c r="BH700">
        <v>19.796447896567599</v>
      </c>
      <c r="BI700">
        <v>0.95976814119740606</v>
      </c>
      <c r="BK700">
        <f>AS700-BI700*AV700</f>
        <v>-9.7832764978296183E-2</v>
      </c>
      <c r="BL700">
        <f>BK700*AO700</f>
        <v>-911.18347845048845</v>
      </c>
      <c r="BM700">
        <f t="shared" si="10"/>
        <v>-1390.4126209605249</v>
      </c>
      <c r="BN700" s="12">
        <f>YEARFRAC(DATE(YEAR(A700),1,1),A700,3)</f>
        <v>0.87397260273972599</v>
      </c>
    </row>
    <row r="701" spans="1:66" x14ac:dyDescent="0.25">
      <c r="A701" s="1">
        <v>42325</v>
      </c>
      <c r="B701">
        <v>2814</v>
      </c>
      <c r="C701">
        <v>11</v>
      </c>
      <c r="D701" s="2">
        <v>42309</v>
      </c>
      <c r="E701">
        <v>1</v>
      </c>
      <c r="F701">
        <v>0</v>
      </c>
      <c r="G701" s="1">
        <v>42324</v>
      </c>
      <c r="H701" s="1">
        <v>42326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s="1">
        <v>42324</v>
      </c>
      <c r="AF701" s="1">
        <v>42310</v>
      </c>
      <c r="AG701" s="1">
        <v>42312</v>
      </c>
      <c r="AH701" s="1">
        <v>42314</v>
      </c>
      <c r="AI701" s="1">
        <v>42312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9313.6842105263095</v>
      </c>
      <c r="AP701">
        <v>19</v>
      </c>
      <c r="AQ701">
        <v>30</v>
      </c>
      <c r="AR701">
        <v>176960</v>
      </c>
      <c r="AS701">
        <v>0.30213607594936698</v>
      </c>
      <c r="AT701">
        <v>0.63333333333333297</v>
      </c>
      <c r="AU701">
        <v>8</v>
      </c>
      <c r="AV701">
        <v>0.21547285832584701</v>
      </c>
      <c r="AW701">
        <v>8.6663217623520097E-2</v>
      </c>
      <c r="AX701">
        <v>13059.6494698397</v>
      </c>
      <c r="AY701">
        <v>17</v>
      </c>
      <c r="AZ701">
        <v>11</v>
      </c>
      <c r="BA701">
        <v>2015</v>
      </c>
      <c r="BB701">
        <v>12.4546147579281</v>
      </c>
      <c r="BC701">
        <v>11.899587477396</v>
      </c>
      <c r="BD701">
        <v>-0.55502728053216699</v>
      </c>
      <c r="BE701">
        <v>110829</v>
      </c>
      <c r="BF701">
        <v>169073.95699730801</v>
      </c>
      <c r="BG701">
        <v>4.6642564844073302E-2</v>
      </c>
      <c r="BH701">
        <v>19.796447896567599</v>
      </c>
      <c r="BI701">
        <v>0.95976814119740606</v>
      </c>
      <c r="BK701">
        <f>AS701-BI701*AV701</f>
        <v>9.5332091235476785E-2</v>
      </c>
      <c r="BL701">
        <f>BK701*AO701</f>
        <v>887.89299289631367</v>
      </c>
      <c r="BM701">
        <f t="shared" si="10"/>
        <v>-502.51962806421125</v>
      </c>
      <c r="BN701" s="12">
        <f>YEARFRAC(DATE(YEAR(A701),1,1),A701,3)</f>
        <v>0.87671232876712324</v>
      </c>
    </row>
    <row r="702" spans="1:66" x14ac:dyDescent="0.25">
      <c r="A702" s="1">
        <v>42326</v>
      </c>
      <c r="B702">
        <v>8256</v>
      </c>
      <c r="C702">
        <v>12</v>
      </c>
      <c r="D702" s="2">
        <v>42309</v>
      </c>
      <c r="E702">
        <v>2</v>
      </c>
      <c r="F702">
        <v>1</v>
      </c>
      <c r="G702" s="1">
        <v>42325</v>
      </c>
      <c r="H702" s="1">
        <v>42327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 s="1">
        <v>42324</v>
      </c>
      <c r="AF702" s="1">
        <v>42310</v>
      </c>
      <c r="AG702" s="1">
        <v>42312</v>
      </c>
      <c r="AH702" s="1">
        <v>42314</v>
      </c>
      <c r="AI702" s="1">
        <v>42312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9313.6842105263095</v>
      </c>
      <c r="AP702">
        <v>19</v>
      </c>
      <c r="AQ702">
        <v>30</v>
      </c>
      <c r="AR702">
        <v>176960</v>
      </c>
      <c r="AS702">
        <v>0.88643761301989099</v>
      </c>
      <c r="AT702">
        <v>0.63333333333333297</v>
      </c>
      <c r="AU702">
        <v>7</v>
      </c>
      <c r="AV702">
        <v>0.97620056994375604</v>
      </c>
      <c r="AW702">
        <v>-8.9762956923864504E-2</v>
      </c>
      <c r="AX702">
        <v>8457.2784058870893</v>
      </c>
      <c r="AY702">
        <v>18</v>
      </c>
      <c r="AZ702">
        <v>11</v>
      </c>
      <c r="BA702">
        <v>2015</v>
      </c>
      <c r="BB702">
        <v>13.430815327871899</v>
      </c>
      <c r="BC702">
        <v>12.786025090415899</v>
      </c>
      <c r="BD702">
        <v>-0.64479023745603303</v>
      </c>
      <c r="BE702">
        <v>119085</v>
      </c>
      <c r="BF702">
        <v>168464.45616034599</v>
      </c>
      <c r="BG702">
        <v>5.0429295492260003E-2</v>
      </c>
      <c r="BH702">
        <v>19.796447896567599</v>
      </c>
      <c r="BI702">
        <v>0.95976814119740606</v>
      </c>
      <c r="BK702">
        <f>AS702-BI702*AV702</f>
        <v>-5.0488593430876083E-2</v>
      </c>
      <c r="BL702">
        <f>BK702*AO702</f>
        <v>-470.23481544883293</v>
      </c>
      <c r="BM702">
        <f t="shared" si="10"/>
        <v>-972.75444351304418</v>
      </c>
      <c r="BN702" s="12">
        <f>YEARFRAC(DATE(YEAR(A702),1,1),A702,3)</f>
        <v>0.8794520547945206</v>
      </c>
    </row>
    <row r="703" spans="1:66" x14ac:dyDescent="0.25">
      <c r="A703" s="1">
        <v>42327</v>
      </c>
      <c r="B703">
        <v>2111</v>
      </c>
      <c r="C703">
        <v>13</v>
      </c>
      <c r="D703" s="2">
        <v>42309</v>
      </c>
      <c r="E703">
        <v>3</v>
      </c>
      <c r="F703">
        <v>2</v>
      </c>
      <c r="G703" s="1">
        <v>42326</v>
      </c>
      <c r="H703" s="1">
        <v>42328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s="1">
        <v>42324</v>
      </c>
      <c r="AF703" s="1">
        <v>42310</v>
      </c>
      <c r="AG703" s="1">
        <v>42312</v>
      </c>
      <c r="AH703" s="1">
        <v>42314</v>
      </c>
      <c r="AI703" s="1">
        <v>42312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9313.6842105263095</v>
      </c>
      <c r="AP703">
        <v>19</v>
      </c>
      <c r="AQ703">
        <v>30</v>
      </c>
      <c r="AR703">
        <v>176960</v>
      </c>
      <c r="AS703">
        <v>0.226655741410488</v>
      </c>
      <c r="AT703">
        <v>0.63333333333333297</v>
      </c>
      <c r="AU703">
        <v>6</v>
      </c>
      <c r="AV703">
        <v>0.26103103485488699</v>
      </c>
      <c r="AW703">
        <v>-3.4375293444398797E-2</v>
      </c>
      <c r="AX703">
        <v>8087.1609813505502</v>
      </c>
      <c r="AY703">
        <v>19</v>
      </c>
      <c r="AZ703">
        <v>11</v>
      </c>
      <c r="BA703">
        <v>2015</v>
      </c>
      <c r="BB703">
        <v>13.6918463627268</v>
      </c>
      <c r="BC703">
        <v>13.012680831826399</v>
      </c>
      <c r="BD703">
        <v>-0.67916553090042997</v>
      </c>
      <c r="BE703">
        <v>121196</v>
      </c>
      <c r="BF703">
        <v>168182.13840528301</v>
      </c>
      <c r="BG703">
        <v>5.2192591186846597E-2</v>
      </c>
      <c r="BH703">
        <v>19.796447896567599</v>
      </c>
      <c r="BI703">
        <v>0.95976814119740606</v>
      </c>
      <c r="BK703">
        <f>AS703-BI703*AV703</f>
        <v>-2.3873529707022223E-2</v>
      </c>
      <c r="BL703">
        <f>BK703*AO703</f>
        <v>-222.35051668182368</v>
      </c>
      <c r="BM703">
        <f t="shared" si="10"/>
        <v>-1195.1049601948678</v>
      </c>
      <c r="BN703" s="12">
        <f>YEARFRAC(DATE(YEAR(A703),1,1),A703,3)</f>
        <v>0.88219178082191785</v>
      </c>
    </row>
    <row r="704" spans="1:66" x14ac:dyDescent="0.25">
      <c r="A704" s="1">
        <v>42328</v>
      </c>
      <c r="B704">
        <v>8024</v>
      </c>
      <c r="C704">
        <v>14</v>
      </c>
      <c r="D704" s="2">
        <v>42309</v>
      </c>
      <c r="E704">
        <v>4</v>
      </c>
      <c r="F704">
        <v>3</v>
      </c>
      <c r="G704" s="1">
        <v>42327</v>
      </c>
      <c r="H704" s="1">
        <v>42331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s="1">
        <v>42324</v>
      </c>
      <c r="AF704" s="1">
        <v>42310</v>
      </c>
      <c r="AG704" s="1">
        <v>42312</v>
      </c>
      <c r="AH704" s="1">
        <v>42314</v>
      </c>
      <c r="AI704" s="1">
        <v>42312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9313.6842105263095</v>
      </c>
      <c r="AP704">
        <v>19</v>
      </c>
      <c r="AQ704">
        <v>30</v>
      </c>
      <c r="AR704">
        <v>176960</v>
      </c>
      <c r="AS704">
        <v>0.86152802893309199</v>
      </c>
      <c r="AT704">
        <v>0.63333333333333297</v>
      </c>
      <c r="AU704">
        <v>5</v>
      </c>
      <c r="AV704">
        <v>0.77808002469968396</v>
      </c>
      <c r="AW704">
        <v>8.3448004233408396E-2</v>
      </c>
      <c r="AX704">
        <v>10312.5639333782</v>
      </c>
      <c r="AY704">
        <v>20</v>
      </c>
      <c r="AZ704">
        <v>11</v>
      </c>
      <c r="BA704">
        <v>2015</v>
      </c>
      <c r="BB704">
        <v>14.469926387426501</v>
      </c>
      <c r="BC704">
        <v>13.874208860759399</v>
      </c>
      <c r="BD704">
        <v>-0.59571752666702305</v>
      </c>
      <c r="BE704">
        <v>129220</v>
      </c>
      <c r="BF704">
        <v>169674.67105661301</v>
      </c>
      <c r="BG704">
        <v>4.2937044745801199E-2</v>
      </c>
      <c r="BH704">
        <v>19.796447896567599</v>
      </c>
      <c r="BI704">
        <v>0.95976814119740606</v>
      </c>
      <c r="BK704">
        <f>AS704-BI704*AV704</f>
        <v>0.11475160992424449</v>
      </c>
      <c r="BL704">
        <f>BK704*AO704</f>
        <v>1068.76025748391</v>
      </c>
      <c r="BM704">
        <f t="shared" si="10"/>
        <v>-126.34470271095779</v>
      </c>
      <c r="BN704" s="12">
        <f>YEARFRAC(DATE(YEAR(A704),1,1),A704,3)</f>
        <v>0.8849315068493151</v>
      </c>
    </row>
    <row r="705" spans="1:66" x14ac:dyDescent="0.25">
      <c r="A705" s="1">
        <v>42331</v>
      </c>
      <c r="B705">
        <v>15148</v>
      </c>
      <c r="C705">
        <v>15</v>
      </c>
      <c r="D705" s="2">
        <v>42309</v>
      </c>
      <c r="E705">
        <v>0</v>
      </c>
      <c r="F705">
        <v>4</v>
      </c>
      <c r="G705" s="1">
        <v>42328</v>
      </c>
      <c r="H705" s="1">
        <v>42332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s="1">
        <v>42324</v>
      </c>
      <c r="AF705" s="1">
        <v>42310</v>
      </c>
      <c r="AG705" s="1">
        <v>42312</v>
      </c>
      <c r="AH705" s="1">
        <v>42314</v>
      </c>
      <c r="AI705" s="1">
        <v>42312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9313.6842105263095</v>
      </c>
      <c r="AP705">
        <v>19</v>
      </c>
      <c r="AQ705">
        <v>30</v>
      </c>
      <c r="AR705">
        <v>176960</v>
      </c>
      <c r="AS705">
        <v>1.62642405063291</v>
      </c>
      <c r="AT705">
        <v>0.63333333333333297</v>
      </c>
      <c r="AU705">
        <v>4</v>
      </c>
      <c r="AV705">
        <v>1.6058634322415299</v>
      </c>
      <c r="AW705">
        <v>2.05606183913782E-2</v>
      </c>
      <c r="AX705">
        <v>9432.9316527593892</v>
      </c>
      <c r="AY705">
        <v>23</v>
      </c>
      <c r="AZ705">
        <v>11</v>
      </c>
      <c r="BA705">
        <v>2015</v>
      </c>
      <c r="BB705">
        <v>16.075789819668</v>
      </c>
      <c r="BC705">
        <v>15.500632911392399</v>
      </c>
      <c r="BD705">
        <v>-0.57515690827564603</v>
      </c>
      <c r="BE705">
        <v>144368</v>
      </c>
      <c r="BF705">
        <v>170628.75484002999</v>
      </c>
      <c r="BG705">
        <v>3.7105382184293198E-2</v>
      </c>
      <c r="BH705">
        <v>19.796447896567599</v>
      </c>
      <c r="BI705">
        <v>0.95976814119740606</v>
      </c>
      <c r="BK705">
        <f>AS705-BI705*AV705</f>
        <v>8.5167489253570094E-2</v>
      </c>
      <c r="BL705">
        <f>BK705*AO705</f>
        <v>793.22309991114491</v>
      </c>
      <c r="BM705">
        <f t="shared" si="10"/>
        <v>666.87839720018712</v>
      </c>
      <c r="BN705" s="12">
        <f>YEARFRAC(DATE(YEAR(A705),1,1),A705,3)</f>
        <v>0.89315068493150684</v>
      </c>
    </row>
    <row r="706" spans="1:66" x14ac:dyDescent="0.25">
      <c r="A706" s="1">
        <v>42332</v>
      </c>
      <c r="B706">
        <v>1952</v>
      </c>
      <c r="C706">
        <v>16</v>
      </c>
      <c r="D706" s="2">
        <v>42309</v>
      </c>
      <c r="E706">
        <v>1</v>
      </c>
      <c r="F706">
        <v>0</v>
      </c>
      <c r="G706" s="1">
        <v>42331</v>
      </c>
      <c r="H706" s="1">
        <v>42333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s="1">
        <v>42324</v>
      </c>
      <c r="AF706" s="1">
        <v>42310</v>
      </c>
      <c r="AG706" s="1">
        <v>42312</v>
      </c>
      <c r="AH706" s="1">
        <v>42314</v>
      </c>
      <c r="AI706" s="1">
        <v>42312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9313.6842105263095</v>
      </c>
      <c r="AP706">
        <v>19</v>
      </c>
      <c r="AQ706">
        <v>30</v>
      </c>
      <c r="AR706">
        <v>176960</v>
      </c>
      <c r="AS706">
        <v>0.20958408679927601</v>
      </c>
      <c r="AT706">
        <v>0.63333333333333297</v>
      </c>
      <c r="AU706">
        <v>3</v>
      </c>
      <c r="AV706">
        <v>0.21547285832584701</v>
      </c>
      <c r="AW706">
        <v>-5.8887715265703196E-3</v>
      </c>
      <c r="AX706">
        <v>9059.1456166052394</v>
      </c>
      <c r="AY706">
        <v>24</v>
      </c>
      <c r="AZ706">
        <v>11</v>
      </c>
      <c r="BA706">
        <v>2015</v>
      </c>
      <c r="BB706">
        <v>16.291262677993899</v>
      </c>
      <c r="BC706">
        <v>15.7102169981916</v>
      </c>
      <c r="BD706">
        <v>-0.581045679802215</v>
      </c>
      <c r="BE706">
        <v>146320</v>
      </c>
      <c r="BF706">
        <v>170648.52829089199</v>
      </c>
      <c r="BG706">
        <v>3.6985210316897499E-2</v>
      </c>
      <c r="BH706">
        <v>19.796447896567599</v>
      </c>
      <c r="BI706">
        <v>0.95976814119740606</v>
      </c>
      <c r="BK706">
        <f>AS706-BI706*AV706</f>
        <v>2.780102085385816E-3</v>
      </c>
      <c r="BL706">
        <f>BK706*AO706</f>
        <v>25.892992896309142</v>
      </c>
      <c r="BM706">
        <f t="shared" si="10"/>
        <v>692.77139009649625</v>
      </c>
      <c r="BN706" s="12">
        <f>YEARFRAC(DATE(YEAR(A706),1,1),A706,3)</f>
        <v>0.89589041095890409</v>
      </c>
    </row>
    <row r="707" spans="1:66" x14ac:dyDescent="0.25">
      <c r="A707" s="1">
        <v>42333</v>
      </c>
      <c r="B707">
        <v>9279</v>
      </c>
      <c r="C707">
        <v>17</v>
      </c>
      <c r="D707" s="2">
        <v>42309</v>
      </c>
      <c r="E707">
        <v>2</v>
      </c>
      <c r="F707">
        <v>1</v>
      </c>
      <c r="G707" s="1">
        <v>42332</v>
      </c>
      <c r="H707" s="1">
        <v>42335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s="1">
        <v>42324</v>
      </c>
      <c r="AF707" s="1">
        <v>42310</v>
      </c>
      <c r="AG707" s="1">
        <v>42312</v>
      </c>
      <c r="AH707" s="1">
        <v>42314</v>
      </c>
      <c r="AI707" s="1">
        <v>42312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9313.6842105263095</v>
      </c>
      <c r="AP707">
        <v>19</v>
      </c>
      <c r="AQ707">
        <v>30</v>
      </c>
      <c r="AR707">
        <v>176960</v>
      </c>
      <c r="AS707">
        <v>0.99627599457504501</v>
      </c>
      <c r="AT707">
        <v>0.63333333333333297</v>
      </c>
      <c r="AU707">
        <v>2</v>
      </c>
      <c r="AV707">
        <v>0.864713664064091</v>
      </c>
      <c r="AW707">
        <v>0.13156233051095301</v>
      </c>
      <c r="AX707">
        <v>10730.7197580172</v>
      </c>
      <c r="AY707">
        <v>25</v>
      </c>
      <c r="AZ707">
        <v>11</v>
      </c>
      <c r="BA707">
        <v>2015</v>
      </c>
      <c r="BB707">
        <v>17.155976342057901</v>
      </c>
      <c r="BC707">
        <v>16.706492992766702</v>
      </c>
      <c r="BD707">
        <v>-0.44948334929125899</v>
      </c>
      <c r="BE707">
        <v>155599</v>
      </c>
      <c r="BF707">
        <v>172323.68132569699</v>
      </c>
      <c r="BG707">
        <v>2.6904710012201499E-2</v>
      </c>
      <c r="BH707">
        <v>19.796447896567599</v>
      </c>
      <c r="BI707">
        <v>0.95976814119740606</v>
      </c>
      <c r="BK707">
        <f>AS707-BI707*AV707</f>
        <v>0.16635136854825416</v>
      </c>
      <c r="BL707">
        <f>BK707*AO707</f>
        <v>1549.3441146473178</v>
      </c>
      <c r="BM707">
        <f t="shared" si="10"/>
        <v>2242.1155047438142</v>
      </c>
      <c r="BN707" s="12">
        <f>YEARFRAC(DATE(YEAR(A707),1,1),A707,3)</f>
        <v>0.89863013698630134</v>
      </c>
    </row>
    <row r="708" spans="1:66" x14ac:dyDescent="0.25">
      <c r="A708" s="1">
        <v>42335</v>
      </c>
      <c r="B708">
        <v>8549</v>
      </c>
      <c r="C708">
        <v>18</v>
      </c>
      <c r="D708" s="2">
        <v>42309</v>
      </c>
      <c r="E708">
        <v>4</v>
      </c>
      <c r="F708">
        <v>2</v>
      </c>
      <c r="G708" s="1">
        <v>42333</v>
      </c>
      <c r="H708" s="1">
        <v>42338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s="1">
        <v>42324</v>
      </c>
      <c r="AF708" s="1">
        <v>42310</v>
      </c>
      <c r="AG708" s="1">
        <v>42312</v>
      </c>
      <c r="AH708" s="1">
        <v>42314</v>
      </c>
      <c r="AI708" s="1">
        <v>42312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9313.6842105263095</v>
      </c>
      <c r="AP708">
        <v>19</v>
      </c>
      <c r="AQ708">
        <v>30</v>
      </c>
      <c r="AR708">
        <v>176960</v>
      </c>
      <c r="AS708">
        <v>0.91789669981916799</v>
      </c>
      <c r="AT708">
        <v>0.63333333333333297</v>
      </c>
      <c r="AU708">
        <v>1</v>
      </c>
      <c r="AV708">
        <v>0.95962403874793001</v>
      </c>
      <c r="AW708">
        <v>-4.1727338928761799E-2</v>
      </c>
      <c r="AX708">
        <v>8908.6972134986408</v>
      </c>
      <c r="AY708">
        <v>27</v>
      </c>
      <c r="AZ708">
        <v>11</v>
      </c>
      <c r="BA708">
        <v>2015</v>
      </c>
      <c r="BB708">
        <v>18.115600380805901</v>
      </c>
      <c r="BC708">
        <v>17.624389692585801</v>
      </c>
      <c r="BD708">
        <v>-0.49121068822002201</v>
      </c>
      <c r="BE708">
        <v>164148</v>
      </c>
      <c r="BF708">
        <v>172161.66919339201</v>
      </c>
      <c r="BG708">
        <v>2.7871075071987401E-2</v>
      </c>
      <c r="BH708">
        <v>19.796447896567599</v>
      </c>
      <c r="BI708">
        <v>0.95976814119740606</v>
      </c>
      <c r="BK708">
        <f>AS708-BI708*AV708</f>
        <v>-3.1198800982803476E-3</v>
      </c>
      <c r="BL708">
        <f>BK708*AO708</f>
        <v>-29.057578010088946</v>
      </c>
      <c r="BM708">
        <f t="shared" ref="BM708:BM771" si="11">BM707+BL708</f>
        <v>2213.0579267337253</v>
      </c>
      <c r="BN708" s="12">
        <f>YEARFRAC(DATE(YEAR(A708),1,1),A708,3)</f>
        <v>0.90410958904109584</v>
      </c>
    </row>
    <row r="709" spans="1:66" x14ac:dyDescent="0.25">
      <c r="A709" s="1">
        <v>42338</v>
      </c>
      <c r="B709">
        <v>12812</v>
      </c>
      <c r="C709">
        <v>19</v>
      </c>
      <c r="D709" s="2">
        <v>42309</v>
      </c>
      <c r="E709">
        <v>0</v>
      </c>
      <c r="F709">
        <v>4</v>
      </c>
      <c r="G709" s="1">
        <v>42335</v>
      </c>
      <c r="H709" s="1">
        <v>42339</v>
      </c>
      <c r="I709">
        <v>0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s="1">
        <v>42324</v>
      </c>
      <c r="AF709" s="1">
        <v>42310</v>
      </c>
      <c r="AG709" s="1">
        <v>42312</v>
      </c>
      <c r="AH709" s="1">
        <v>42314</v>
      </c>
      <c r="AI709" s="1">
        <v>42312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9313.6842105263095</v>
      </c>
      <c r="AP709">
        <v>19</v>
      </c>
      <c r="AQ709">
        <v>30</v>
      </c>
      <c r="AR709">
        <v>176960</v>
      </c>
      <c r="AS709">
        <v>1.3756103074141</v>
      </c>
      <c r="AT709">
        <v>0.63333333333333297</v>
      </c>
      <c r="AU709">
        <v>0</v>
      </c>
      <c r="AV709">
        <v>1.68084751576168</v>
      </c>
      <c r="AW709">
        <v>-0.305237208347577</v>
      </c>
      <c r="AX709">
        <v>7622.3452037492998</v>
      </c>
      <c r="AY709">
        <v>30</v>
      </c>
      <c r="AZ709">
        <v>11</v>
      </c>
      <c r="BA709">
        <v>2015</v>
      </c>
      <c r="BB709">
        <v>19.796447896567599</v>
      </c>
      <c r="BC709">
        <v>19</v>
      </c>
      <c r="BD709">
        <v>-0.79644789656760295</v>
      </c>
      <c r="BE709">
        <v>176960</v>
      </c>
      <c r="BF709">
        <v>169840.57026629301</v>
      </c>
      <c r="BG709">
        <v>4.19183103456632E-2</v>
      </c>
      <c r="BH709">
        <v>19.796447896567599</v>
      </c>
      <c r="BI709">
        <v>0.95976814119740606</v>
      </c>
      <c r="BK709">
        <f>AS709-BI709*AV709</f>
        <v>-0.23761358842476543</v>
      </c>
      <c r="BL709">
        <f>BK709*AO709</f>
        <v>-2213.0579267182347</v>
      </c>
      <c r="BM709">
        <f t="shared" si="11"/>
        <v>1.5490513760596514E-8</v>
      </c>
      <c r="BN709" s="12">
        <f>YEARFRAC(DATE(YEAR(A709),1,1),A709,3)</f>
        <v>0.9123287671232877</v>
      </c>
    </row>
    <row r="710" spans="1:66" x14ac:dyDescent="0.25">
      <c r="A710" s="1">
        <v>42339</v>
      </c>
      <c r="B710">
        <v>14381</v>
      </c>
      <c r="C710">
        <v>1</v>
      </c>
      <c r="D710" s="2">
        <v>42339</v>
      </c>
      <c r="E710">
        <v>1</v>
      </c>
      <c r="F710">
        <v>0</v>
      </c>
      <c r="G710" s="1">
        <v>42338</v>
      </c>
      <c r="H710" s="1">
        <v>42340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 s="1">
        <v>42359</v>
      </c>
      <c r="AF710" s="1">
        <v>42345</v>
      </c>
      <c r="AG710" s="1">
        <v>42340</v>
      </c>
      <c r="AH710" s="1">
        <v>42342</v>
      </c>
      <c r="AI710" s="1">
        <v>42340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9833.7272727272702</v>
      </c>
      <c r="AP710">
        <v>22</v>
      </c>
      <c r="AQ710">
        <v>31</v>
      </c>
      <c r="AR710">
        <v>216342</v>
      </c>
      <c r="AS710">
        <v>1.4624159894980999</v>
      </c>
      <c r="AT710">
        <v>0.70967741935483797</v>
      </c>
      <c r="AU710">
        <v>21</v>
      </c>
      <c r="AV710">
        <v>1.22145515523318</v>
      </c>
      <c r="AW710">
        <v>0.24096083426492201</v>
      </c>
      <c r="AX710">
        <v>11773.6618805743</v>
      </c>
      <c r="AY710">
        <v>1</v>
      </c>
      <c r="AZ710">
        <v>12</v>
      </c>
      <c r="BA710">
        <v>2015</v>
      </c>
      <c r="BB710">
        <v>1.22145515523318</v>
      </c>
      <c r="BC710">
        <v>1.4624159894980999</v>
      </c>
      <c r="BD710">
        <v>0.24096083426492201</v>
      </c>
      <c r="BE710">
        <v>14381</v>
      </c>
      <c r="BF710">
        <v>259020.56137263501</v>
      </c>
      <c r="BG710">
        <v>-0.16476900963563601</v>
      </c>
      <c r="BH710">
        <v>21.351323118362401</v>
      </c>
      <c r="BI710">
        <v>1.0303811093130599</v>
      </c>
      <c r="BK710">
        <f>AS710-BI710*AV710</f>
        <v>0.20385167167278007</v>
      </c>
      <c r="BL710">
        <f>BK710*AO710</f>
        <v>2004.6217433196625</v>
      </c>
      <c r="BM710">
        <f t="shared" si="11"/>
        <v>2004.621743335153</v>
      </c>
      <c r="BN710" s="12">
        <f>YEARFRAC(DATE(YEAR(A710),1,1),A710,3)</f>
        <v>0.91506849315068495</v>
      </c>
    </row>
    <row r="711" spans="1:66" x14ac:dyDescent="0.25">
      <c r="A711" s="1">
        <v>42340</v>
      </c>
      <c r="B711">
        <v>11054</v>
      </c>
      <c r="C711">
        <v>2</v>
      </c>
      <c r="D711" s="2">
        <v>42339</v>
      </c>
      <c r="E711">
        <v>2</v>
      </c>
      <c r="F711">
        <v>1</v>
      </c>
      <c r="G711" s="1">
        <v>42339</v>
      </c>
      <c r="H711" s="1">
        <v>42341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s="1">
        <v>42359</v>
      </c>
      <c r="AF711" s="1">
        <v>42345</v>
      </c>
      <c r="AG711" s="1">
        <v>42340</v>
      </c>
      <c r="AH711" s="1">
        <v>42342</v>
      </c>
      <c r="AI711" s="1">
        <v>42340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9833.7272727272702</v>
      </c>
      <c r="AP711">
        <v>22</v>
      </c>
      <c r="AQ711">
        <v>31</v>
      </c>
      <c r="AR711">
        <v>216342</v>
      </c>
      <c r="AS711">
        <v>1.1240905603165301</v>
      </c>
      <c r="AT711">
        <v>0.70967741935483797</v>
      </c>
      <c r="AU711">
        <v>20</v>
      </c>
      <c r="AV711">
        <v>1.355801187915</v>
      </c>
      <c r="AW711">
        <v>-0.231710627598471</v>
      </c>
      <c r="AX711">
        <v>8153.1127856578896</v>
      </c>
      <c r="AY711">
        <v>2</v>
      </c>
      <c r="AZ711">
        <v>12</v>
      </c>
      <c r="BA711">
        <v>2015</v>
      </c>
      <c r="BB711">
        <v>2.5772563431481901</v>
      </c>
      <c r="BC711">
        <v>2.58650654981464</v>
      </c>
      <c r="BD711">
        <v>9.2502066664508203E-3</v>
      </c>
      <c r="BE711">
        <v>25435</v>
      </c>
      <c r="BF711">
        <v>217118.48783984999</v>
      </c>
      <c r="BG711">
        <v>-3.5763322026436299E-3</v>
      </c>
      <c r="BH711">
        <v>21.351323118362401</v>
      </c>
      <c r="BI711">
        <v>1.0303811093130599</v>
      </c>
      <c r="BK711">
        <f>AS711-BI711*AV711</f>
        <v>-0.27290137169529216</v>
      </c>
      <c r="BL711">
        <f>BK711*AO711</f>
        <v>-2683.6376616046764</v>
      </c>
      <c r="BM711">
        <f t="shared" si="11"/>
        <v>-679.01591826952335</v>
      </c>
      <c r="BN711" s="12">
        <f>YEARFRAC(DATE(YEAR(A711),1,1),A711,3)</f>
        <v>0.9178082191780822</v>
      </c>
    </row>
    <row r="712" spans="1:66" x14ac:dyDescent="0.25">
      <c r="A712" s="1">
        <v>42341</v>
      </c>
      <c r="B712">
        <v>3448</v>
      </c>
      <c r="C712">
        <v>3</v>
      </c>
      <c r="D712" s="2">
        <v>42339</v>
      </c>
      <c r="E712">
        <v>3</v>
      </c>
      <c r="F712">
        <v>2</v>
      </c>
      <c r="G712" s="1">
        <v>42340</v>
      </c>
      <c r="H712" s="1">
        <v>42342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s="1">
        <v>42359</v>
      </c>
      <c r="AF712" s="1">
        <v>42345</v>
      </c>
      <c r="AG712" s="1">
        <v>42340</v>
      </c>
      <c r="AH712" s="1">
        <v>42342</v>
      </c>
      <c r="AI712" s="1">
        <v>42340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9833.7272727272702</v>
      </c>
      <c r="AP712">
        <v>22</v>
      </c>
      <c r="AQ712">
        <v>31</v>
      </c>
      <c r="AR712">
        <v>216342</v>
      </c>
      <c r="AS712">
        <v>0.350630020985291</v>
      </c>
      <c r="AT712">
        <v>0.70967741935483797</v>
      </c>
      <c r="AU712">
        <v>19</v>
      </c>
      <c r="AV712">
        <v>0.409427175789917</v>
      </c>
      <c r="AW712">
        <v>-5.8797154804625898E-2</v>
      </c>
      <c r="AX712">
        <v>8421.5220773943201</v>
      </c>
      <c r="AY712">
        <v>3</v>
      </c>
      <c r="AZ712">
        <v>12</v>
      </c>
      <c r="BA712">
        <v>2015</v>
      </c>
      <c r="BB712">
        <v>2.98668351893811</v>
      </c>
      <c r="BC712">
        <v>2.9371365707999302</v>
      </c>
      <c r="BD712">
        <v>-4.9546948138174902E-2</v>
      </c>
      <c r="BE712">
        <v>28883</v>
      </c>
      <c r="BF712">
        <v>212753.04061205601</v>
      </c>
      <c r="BG712">
        <v>1.6869133233624298E-2</v>
      </c>
      <c r="BH712">
        <v>21.351323118362401</v>
      </c>
      <c r="BI712">
        <v>1.0303811093130599</v>
      </c>
      <c r="BK712">
        <f>AS712-BI712*AV712</f>
        <v>-7.123600658803686E-2</v>
      </c>
      <c r="BL712">
        <f>BK712*AO712</f>
        <v>-700.51546078495755</v>
      </c>
      <c r="BM712">
        <f t="shared" si="11"/>
        <v>-1379.531379054481</v>
      </c>
      <c r="BN712" s="12">
        <f>YEARFRAC(DATE(YEAR(A712),1,1),A712,3)</f>
        <v>0.92054794520547945</v>
      </c>
    </row>
    <row r="713" spans="1:66" x14ac:dyDescent="0.25">
      <c r="A713" s="1">
        <v>42342</v>
      </c>
      <c r="B713">
        <v>9948</v>
      </c>
      <c r="C713">
        <v>4</v>
      </c>
      <c r="D713" s="2">
        <v>42339</v>
      </c>
      <c r="E713">
        <v>4</v>
      </c>
      <c r="F713">
        <v>3</v>
      </c>
      <c r="G713" s="1">
        <v>42341</v>
      </c>
      <c r="H713" s="1">
        <v>42345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s="1">
        <v>42359</v>
      </c>
      <c r="AF713" s="1">
        <v>42345</v>
      </c>
      <c r="AG713" s="1">
        <v>42340</v>
      </c>
      <c r="AH713" s="1">
        <v>42342</v>
      </c>
      <c r="AI713" s="1">
        <v>42340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9833.7272727272702</v>
      </c>
      <c r="AP713">
        <v>22</v>
      </c>
      <c r="AQ713">
        <v>31</v>
      </c>
      <c r="AR713">
        <v>216342</v>
      </c>
      <c r="AS713">
        <v>1.01162048978007</v>
      </c>
      <c r="AT713">
        <v>0.70967741935483797</v>
      </c>
      <c r="AU713">
        <v>18</v>
      </c>
      <c r="AV713">
        <v>0.849564231344486</v>
      </c>
      <c r="AW713">
        <v>0.16205625843558299</v>
      </c>
      <c r="AX713">
        <v>11709.532526171301</v>
      </c>
      <c r="AY713">
        <v>4</v>
      </c>
      <c r="AZ713">
        <v>12</v>
      </c>
      <c r="BA713">
        <v>2015</v>
      </c>
      <c r="BB713">
        <v>3.83624775028259</v>
      </c>
      <c r="BC713">
        <v>3.9487570605800002</v>
      </c>
      <c r="BD713">
        <v>0.112509310297408</v>
      </c>
      <c r="BE713">
        <v>38831</v>
      </c>
      <c r="BF713">
        <v>222686.868942984</v>
      </c>
      <c r="BG713">
        <v>-2.8492335327634101E-2</v>
      </c>
      <c r="BH713">
        <v>21.351323118362401</v>
      </c>
      <c r="BI713">
        <v>1.0303811093130599</v>
      </c>
      <c r="BK713">
        <f>AS713-BI713*AV713</f>
        <v>0.1362455546546415</v>
      </c>
      <c r="BL713">
        <f>BK713*AO713</f>
        <v>1339.8016265952019</v>
      </c>
      <c r="BM713">
        <f t="shared" si="11"/>
        <v>-39.729752459279098</v>
      </c>
      <c r="BN713" s="12">
        <f>YEARFRAC(DATE(YEAR(A713),1,1),A713,3)</f>
        <v>0.92328767123287669</v>
      </c>
    </row>
    <row r="714" spans="1:66" x14ac:dyDescent="0.25">
      <c r="A714" s="1">
        <v>42345</v>
      </c>
      <c r="B714">
        <v>14816</v>
      </c>
      <c r="C714">
        <v>5</v>
      </c>
      <c r="D714" s="2">
        <v>42339</v>
      </c>
      <c r="E714">
        <v>0</v>
      </c>
      <c r="F714">
        <v>4</v>
      </c>
      <c r="G714" s="1">
        <v>42342</v>
      </c>
      <c r="H714" s="1">
        <v>42346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s="1">
        <v>42359</v>
      </c>
      <c r="AF714" s="1">
        <v>42345</v>
      </c>
      <c r="AG714" s="1">
        <v>42340</v>
      </c>
      <c r="AH714" s="1">
        <v>42342</v>
      </c>
      <c r="AI714" s="1">
        <v>42340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9833.7272727272702</v>
      </c>
      <c r="AP714">
        <v>22</v>
      </c>
      <c r="AQ714">
        <v>31</v>
      </c>
      <c r="AR714">
        <v>216342</v>
      </c>
      <c r="AS714">
        <v>1.50665150548668</v>
      </c>
      <c r="AT714">
        <v>0.70967741935483797</v>
      </c>
      <c r="AU714">
        <v>17</v>
      </c>
      <c r="AV714">
        <v>1.67734763888633</v>
      </c>
      <c r="AW714">
        <v>-0.17069613339965201</v>
      </c>
      <c r="AX714">
        <v>8832.9930281101297</v>
      </c>
      <c r="AY714">
        <v>7</v>
      </c>
      <c r="AZ714">
        <v>12</v>
      </c>
      <c r="BA714">
        <v>2015</v>
      </c>
      <c r="BB714">
        <v>5.5135953891689304</v>
      </c>
      <c r="BC714">
        <v>5.4554085660666898</v>
      </c>
      <c r="BD714">
        <v>-5.8186823102244198E-2</v>
      </c>
      <c r="BE714">
        <v>53647</v>
      </c>
      <c r="BF714">
        <v>214058.87024617099</v>
      </c>
      <c r="BG714">
        <v>1.06658964947505E-2</v>
      </c>
      <c r="BH714">
        <v>21.351323118362401</v>
      </c>
      <c r="BI714">
        <v>1.0303811093130599</v>
      </c>
      <c r="BK714">
        <f>AS714-BI714*AV714</f>
        <v>-0.22165581537265844</v>
      </c>
      <c r="BL714">
        <f>BK714*AO714</f>
        <v>-2179.7028367887119</v>
      </c>
      <c r="BM714">
        <f t="shared" si="11"/>
        <v>-2219.432589247991</v>
      </c>
      <c r="BN714" s="12">
        <f>YEARFRAC(DATE(YEAR(A714),1,1),A714,3)</f>
        <v>0.93150684931506844</v>
      </c>
    </row>
    <row r="715" spans="1:66" x14ac:dyDescent="0.25">
      <c r="A715" s="1">
        <v>42346</v>
      </c>
      <c r="B715">
        <v>2451</v>
      </c>
      <c r="C715">
        <v>6</v>
      </c>
      <c r="D715" s="2">
        <v>42339</v>
      </c>
      <c r="E715">
        <v>1</v>
      </c>
      <c r="F715">
        <v>0</v>
      </c>
      <c r="G715" s="1">
        <v>42345</v>
      </c>
      <c r="H715" s="1">
        <v>42347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s="1">
        <v>42359</v>
      </c>
      <c r="AF715" s="1">
        <v>42345</v>
      </c>
      <c r="AG715" s="1">
        <v>42340</v>
      </c>
      <c r="AH715" s="1">
        <v>42342</v>
      </c>
      <c r="AI715" s="1">
        <v>42340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9833.7272727272702</v>
      </c>
      <c r="AP715">
        <v>22</v>
      </c>
      <c r="AQ715">
        <v>31</v>
      </c>
      <c r="AR715">
        <v>216342</v>
      </c>
      <c r="AS715">
        <v>0.24924425215630799</v>
      </c>
      <c r="AT715">
        <v>0.70967741935483797</v>
      </c>
      <c r="AU715">
        <v>16</v>
      </c>
      <c r="AV715">
        <v>0.28695706497064899</v>
      </c>
      <c r="AW715">
        <v>-3.7712812814341599E-2</v>
      </c>
      <c r="AX715">
        <v>8541.3474669135303</v>
      </c>
      <c r="AY715">
        <v>8</v>
      </c>
      <c r="AZ715">
        <v>12</v>
      </c>
      <c r="BA715">
        <v>2015</v>
      </c>
      <c r="BB715">
        <v>5.8005524541395799</v>
      </c>
      <c r="BC715">
        <v>5.7046528182229901</v>
      </c>
      <c r="BD715">
        <v>-9.5899635916585305E-2</v>
      </c>
      <c r="BE715">
        <v>56098</v>
      </c>
      <c r="BF715">
        <v>212765.251199347</v>
      </c>
      <c r="BG715">
        <v>1.6810775164132999E-2</v>
      </c>
      <c r="BH715">
        <v>21.351323118362401</v>
      </c>
      <c r="BI715">
        <v>1.0303811093130599</v>
      </c>
      <c r="BK715">
        <f>AS715-BI715*AV715</f>
        <v>-4.6430886773369123E-2</v>
      </c>
      <c r="BL715">
        <f>BK715*AO715</f>
        <v>-456.58867756019185</v>
      </c>
      <c r="BM715">
        <f t="shared" si="11"/>
        <v>-2676.0212668081831</v>
      </c>
      <c r="BN715" s="12">
        <f>YEARFRAC(DATE(YEAR(A715),1,1),A715,3)</f>
        <v>0.9342465753424658</v>
      </c>
    </row>
    <row r="716" spans="1:66" x14ac:dyDescent="0.25">
      <c r="A716" s="1">
        <v>42347</v>
      </c>
      <c r="B716">
        <v>7603</v>
      </c>
      <c r="C716">
        <v>7</v>
      </c>
      <c r="D716" s="2">
        <v>42339</v>
      </c>
      <c r="E716">
        <v>2</v>
      </c>
      <c r="F716">
        <v>1</v>
      </c>
      <c r="G716" s="1">
        <v>42346</v>
      </c>
      <c r="H716" s="1">
        <v>42348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s="1">
        <v>42359</v>
      </c>
      <c r="AF716" s="1">
        <v>42345</v>
      </c>
      <c r="AG716" s="1">
        <v>42340</v>
      </c>
      <c r="AH716" s="1">
        <v>42342</v>
      </c>
      <c r="AI716" s="1">
        <v>42340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9833.7272727272702</v>
      </c>
      <c r="AP716">
        <v>22</v>
      </c>
      <c r="AQ716">
        <v>31</v>
      </c>
      <c r="AR716">
        <v>216342</v>
      </c>
      <c r="AS716">
        <v>0.77315546680718406</v>
      </c>
      <c r="AT716">
        <v>0.70967741935483797</v>
      </c>
      <c r="AU716">
        <v>15</v>
      </c>
      <c r="AV716">
        <v>0.93619787070889404</v>
      </c>
      <c r="AW716">
        <v>-0.16304240390170899</v>
      </c>
      <c r="AX716">
        <v>8121.14643482682</v>
      </c>
      <c r="AY716">
        <v>9</v>
      </c>
      <c r="AZ716">
        <v>12</v>
      </c>
      <c r="BA716">
        <v>2015</v>
      </c>
      <c r="BB716">
        <v>6.7367503248484697</v>
      </c>
      <c r="BC716">
        <v>6.4778082850301804</v>
      </c>
      <c r="BD716">
        <v>-0.258942039818294</v>
      </c>
      <c r="BE716">
        <v>63701</v>
      </c>
      <c r="BF716">
        <v>208026.41220513399</v>
      </c>
      <c r="BG716">
        <v>3.9973711543253403E-2</v>
      </c>
      <c r="BH716">
        <v>21.351323118362401</v>
      </c>
      <c r="BI716">
        <v>1.0303811093130599</v>
      </c>
      <c r="BK716">
        <f>AS716-BI716*AV716</f>
        <v>-0.1914851337503708</v>
      </c>
      <c r="BL716">
        <f>BK716*AO716</f>
        <v>-1883.0125820828503</v>
      </c>
      <c r="BM716">
        <f t="shared" si="11"/>
        <v>-4559.0338488910329</v>
      </c>
      <c r="BN716" s="12">
        <f>YEARFRAC(DATE(YEAR(A716),1,1),A716,3)</f>
        <v>0.93698630136986305</v>
      </c>
    </row>
    <row r="717" spans="1:66" x14ac:dyDescent="0.25">
      <c r="A717" s="1">
        <v>42348</v>
      </c>
      <c r="B717">
        <v>3201</v>
      </c>
      <c r="C717">
        <v>8</v>
      </c>
      <c r="D717" s="2">
        <v>42339</v>
      </c>
      <c r="E717">
        <v>3</v>
      </c>
      <c r="F717">
        <v>2</v>
      </c>
      <c r="G717" s="1">
        <v>42347</v>
      </c>
      <c r="H717" s="1">
        <v>42349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s="1">
        <v>42359</v>
      </c>
      <c r="AF717" s="1">
        <v>42345</v>
      </c>
      <c r="AG717" s="1">
        <v>42340</v>
      </c>
      <c r="AH717" s="1">
        <v>42342</v>
      </c>
      <c r="AI717" s="1">
        <v>42340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9833.7272727272702</v>
      </c>
      <c r="AP717">
        <v>22</v>
      </c>
      <c r="AQ717">
        <v>31</v>
      </c>
      <c r="AR717">
        <v>216342</v>
      </c>
      <c r="AS717">
        <v>0.32551238317108999</v>
      </c>
      <c r="AT717">
        <v>0.70967741935483797</v>
      </c>
      <c r="AU717">
        <v>14</v>
      </c>
      <c r="AV717">
        <v>0.33251524149968897</v>
      </c>
      <c r="AW717">
        <v>-7.0028583285995198E-3</v>
      </c>
      <c r="AX717">
        <v>9626.6263933137197</v>
      </c>
      <c r="AY717">
        <v>10</v>
      </c>
      <c r="AZ717">
        <v>12</v>
      </c>
      <c r="BA717">
        <v>2015</v>
      </c>
      <c r="BB717">
        <v>7.0692655663481601</v>
      </c>
      <c r="BC717">
        <v>6.8033206682012697</v>
      </c>
      <c r="BD717">
        <v>-0.26594489814689298</v>
      </c>
      <c r="BE717">
        <v>66902</v>
      </c>
      <c r="BF717">
        <v>208203.24066002201</v>
      </c>
      <c r="BG717">
        <v>3.90904546642818E-2</v>
      </c>
      <c r="BH717">
        <v>21.351323118362401</v>
      </c>
      <c r="BI717">
        <v>1.0303811093130599</v>
      </c>
      <c r="BK717">
        <f>AS717-BI717*AV717</f>
        <v>-1.7105040228859558E-2</v>
      </c>
      <c r="BL717">
        <f>BK717*AO717</f>
        <v>-168.20630059963335</v>
      </c>
      <c r="BM717">
        <f t="shared" si="11"/>
        <v>-4727.2401494906662</v>
      </c>
      <c r="BN717" s="12">
        <f>YEARFRAC(DATE(YEAR(A717),1,1),A717,3)</f>
        <v>0.9397260273972603</v>
      </c>
    </row>
    <row r="718" spans="1:66" x14ac:dyDescent="0.25">
      <c r="A718" s="1">
        <v>42349</v>
      </c>
      <c r="B718">
        <v>7227</v>
      </c>
      <c r="C718">
        <v>9</v>
      </c>
      <c r="D718" s="2">
        <v>42339</v>
      </c>
      <c r="E718">
        <v>4</v>
      </c>
      <c r="F718">
        <v>3</v>
      </c>
      <c r="G718" s="1">
        <v>42348</v>
      </c>
      <c r="H718" s="1">
        <v>42352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s="1">
        <v>42359</v>
      </c>
      <c r="AF718" s="1">
        <v>42345</v>
      </c>
      <c r="AG718" s="1">
        <v>42340</v>
      </c>
      <c r="AH718" s="1">
        <v>42342</v>
      </c>
      <c r="AI718" s="1">
        <v>42340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9833.7272727272702</v>
      </c>
      <c r="AP718">
        <v>22</v>
      </c>
      <c r="AQ718">
        <v>31</v>
      </c>
      <c r="AR718">
        <v>216342</v>
      </c>
      <c r="AS718">
        <v>0.73491971045843996</v>
      </c>
      <c r="AT718">
        <v>0.70967741935483797</v>
      </c>
      <c r="AU718">
        <v>13</v>
      </c>
      <c r="AV718">
        <v>0.849564231344486</v>
      </c>
      <c r="AW718">
        <v>-0.114644520886045</v>
      </c>
      <c r="AX718">
        <v>8506.7140698271105</v>
      </c>
      <c r="AY718">
        <v>11</v>
      </c>
      <c r="AZ718">
        <v>12</v>
      </c>
      <c r="BA718">
        <v>2015</v>
      </c>
      <c r="BB718">
        <v>7.9188297976926503</v>
      </c>
      <c r="BC718">
        <v>7.5382403786597099</v>
      </c>
      <c r="BD718">
        <v>-0.38058941903293902</v>
      </c>
      <c r="BE718">
        <v>74129</v>
      </c>
      <c r="BF718">
        <v>205944.31774189399</v>
      </c>
      <c r="BG718">
        <v>5.0487832692409799E-2</v>
      </c>
      <c r="BH718">
        <v>21.351323118362401</v>
      </c>
      <c r="BI718">
        <v>1.0303811093130599</v>
      </c>
      <c r="BK718">
        <f>AS718-BI718*AV718</f>
        <v>-0.14045522466698857</v>
      </c>
      <c r="BL718">
        <f>BK718*AO718</f>
        <v>-1381.1983734048015</v>
      </c>
      <c r="BM718">
        <f t="shared" si="11"/>
        <v>-6108.4385228954679</v>
      </c>
      <c r="BN718" s="12">
        <f>YEARFRAC(DATE(YEAR(A718),1,1),A718,3)</f>
        <v>0.94246575342465755</v>
      </c>
    </row>
    <row r="719" spans="1:66" x14ac:dyDescent="0.25">
      <c r="A719" s="1">
        <v>42352</v>
      </c>
      <c r="B719">
        <v>14743</v>
      </c>
      <c r="C719">
        <v>10</v>
      </c>
      <c r="D719" s="2">
        <v>42339</v>
      </c>
      <c r="E719">
        <v>0</v>
      </c>
      <c r="F719">
        <v>4</v>
      </c>
      <c r="G719" s="1">
        <v>42349</v>
      </c>
      <c r="H719" s="1">
        <v>42353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s="1">
        <v>42359</v>
      </c>
      <c r="AF719" s="1">
        <v>42345</v>
      </c>
      <c r="AG719" s="1">
        <v>42340</v>
      </c>
      <c r="AH719" s="1">
        <v>42342</v>
      </c>
      <c r="AI719" s="1">
        <v>42340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9833.7272727272702</v>
      </c>
      <c r="AP719">
        <v>22</v>
      </c>
      <c r="AQ719">
        <v>31</v>
      </c>
      <c r="AR719">
        <v>216342</v>
      </c>
      <c r="AS719">
        <v>1.49922807406791</v>
      </c>
      <c r="AT719">
        <v>0.70967741935483797</v>
      </c>
      <c r="AU719">
        <v>12</v>
      </c>
      <c r="AV719">
        <v>1.67734763888633</v>
      </c>
      <c r="AW719">
        <v>-0.178119564818424</v>
      </c>
      <c r="AX719">
        <v>8789.4719366514291</v>
      </c>
      <c r="AY719">
        <v>14</v>
      </c>
      <c r="AZ719">
        <v>12</v>
      </c>
      <c r="BA719">
        <v>2015</v>
      </c>
      <c r="BB719">
        <v>9.5961774365789907</v>
      </c>
      <c r="BC719">
        <v>9.0374684527276195</v>
      </c>
      <c r="BD719">
        <v>-0.55870898385136403</v>
      </c>
      <c r="BE719">
        <v>88872</v>
      </c>
      <c r="BF719">
        <v>203746.12838516</v>
      </c>
      <c r="BG719">
        <v>6.1821403501855603E-2</v>
      </c>
      <c r="BH719">
        <v>21.351323118362401</v>
      </c>
      <c r="BI719">
        <v>1.0303811093130599</v>
      </c>
      <c r="BK719">
        <f>AS719-BI719*AV719</f>
        <v>-0.22907924679142844</v>
      </c>
      <c r="BL719">
        <f>BK719*AO719</f>
        <v>-2252.702836788691</v>
      </c>
      <c r="BM719">
        <f t="shared" si="11"/>
        <v>-8361.1413596841594</v>
      </c>
      <c r="BN719" s="12">
        <f>YEARFRAC(DATE(YEAR(A719),1,1),A719,3)</f>
        <v>0.9506849315068493</v>
      </c>
    </row>
    <row r="720" spans="1:66" x14ac:dyDescent="0.25">
      <c r="A720" s="1">
        <v>42353</v>
      </c>
      <c r="B720">
        <v>7258</v>
      </c>
      <c r="C720">
        <v>11</v>
      </c>
      <c r="D720" s="2">
        <v>42339</v>
      </c>
      <c r="E720">
        <v>1</v>
      </c>
      <c r="F720">
        <v>0</v>
      </c>
      <c r="G720" s="1">
        <v>42352</v>
      </c>
      <c r="H720" s="1">
        <v>42354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s="1">
        <v>42359</v>
      </c>
      <c r="AF720" s="1">
        <v>42345</v>
      </c>
      <c r="AG720" s="1">
        <v>42340</v>
      </c>
      <c r="AH720" s="1">
        <v>42342</v>
      </c>
      <c r="AI720" s="1">
        <v>42340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9833.7272727272702</v>
      </c>
      <c r="AP720">
        <v>22</v>
      </c>
      <c r="AQ720">
        <v>31</v>
      </c>
      <c r="AR720">
        <v>216342</v>
      </c>
      <c r="AS720">
        <v>0.73807212654038501</v>
      </c>
      <c r="AT720">
        <v>0.70967741935483797</v>
      </c>
      <c r="AU720">
        <v>11</v>
      </c>
      <c r="AV720">
        <v>0.62152828627354395</v>
      </c>
      <c r="AW720">
        <v>0.11654384026684</v>
      </c>
      <c r="AX720">
        <v>11677.666423705799</v>
      </c>
      <c r="AY720">
        <v>15</v>
      </c>
      <c r="AZ720">
        <v>12</v>
      </c>
      <c r="BA720">
        <v>2015</v>
      </c>
      <c r="BB720">
        <v>10.2177057228525</v>
      </c>
      <c r="BC720">
        <v>9.7755405792680108</v>
      </c>
      <c r="BD720">
        <v>-0.44216514358452402</v>
      </c>
      <c r="BE720">
        <v>96130</v>
      </c>
      <c r="BF720">
        <v>206979.92850488701</v>
      </c>
      <c r="BG720">
        <v>4.5231784370295597E-2</v>
      </c>
      <c r="BH720">
        <v>21.351323118362401</v>
      </c>
      <c r="BI720">
        <v>1.0303811093130599</v>
      </c>
      <c r="BK720">
        <f>AS720-BI720*AV720</f>
        <v>9.7661121460405731E-2</v>
      </c>
      <c r="BL720">
        <f>BK720*AO720</f>
        <v>960.37283359032233</v>
      </c>
      <c r="BM720">
        <f t="shared" si="11"/>
        <v>-7400.768526093837</v>
      </c>
      <c r="BN720" s="12">
        <f>YEARFRAC(DATE(YEAR(A720),1,1),A720,3)</f>
        <v>0.95342465753424654</v>
      </c>
    </row>
    <row r="721" spans="1:66" x14ac:dyDescent="0.25">
      <c r="A721" s="1">
        <v>42354</v>
      </c>
      <c r="B721">
        <v>18533</v>
      </c>
      <c r="C721">
        <v>12</v>
      </c>
      <c r="D721" s="2">
        <v>42339</v>
      </c>
      <c r="E721">
        <v>2</v>
      </c>
      <c r="F721">
        <v>1</v>
      </c>
      <c r="G721" s="1">
        <v>42353</v>
      </c>
      <c r="H721" s="1">
        <v>42355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 s="1">
        <v>42359</v>
      </c>
      <c r="AF721" s="1">
        <v>42345</v>
      </c>
      <c r="AG721" s="1">
        <v>42340</v>
      </c>
      <c r="AH721" s="1">
        <v>42342</v>
      </c>
      <c r="AI721" s="1">
        <v>42340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9833.7272727272702</v>
      </c>
      <c r="AP721">
        <v>22</v>
      </c>
      <c r="AQ721">
        <v>31</v>
      </c>
      <c r="AR721">
        <v>216342</v>
      </c>
      <c r="AS721">
        <v>1.8846363627959399</v>
      </c>
      <c r="AT721">
        <v>0.70967741935483797</v>
      </c>
      <c r="AU721">
        <v>10</v>
      </c>
      <c r="AV721">
        <v>1.9597864606420801</v>
      </c>
      <c r="AW721">
        <v>-7.5150097846143904E-2</v>
      </c>
      <c r="AX721">
        <v>9456.6425333543702</v>
      </c>
      <c r="AY721">
        <v>16</v>
      </c>
      <c r="AZ721">
        <v>12</v>
      </c>
      <c r="BA721">
        <v>2015</v>
      </c>
      <c r="BB721">
        <v>12.1774921834946</v>
      </c>
      <c r="BC721">
        <v>11.660176942063901</v>
      </c>
      <c r="BD721">
        <v>-0.51731524143066698</v>
      </c>
      <c r="BE721">
        <v>114663</v>
      </c>
      <c r="BF721">
        <v>207151.51871902699</v>
      </c>
      <c r="BG721">
        <v>4.4365985525010199E-2</v>
      </c>
      <c r="BH721">
        <v>21.351323118362401</v>
      </c>
      <c r="BI721">
        <v>1.0303811093130599</v>
      </c>
      <c r="BK721">
        <f>AS721-BI721*AV721</f>
        <v>-0.13469058453716176</v>
      </c>
      <c r="BL721">
        <f>BK721*AO721</f>
        <v>-1324.5104745426656</v>
      </c>
      <c r="BM721">
        <f t="shared" si="11"/>
        <v>-8725.279000636503</v>
      </c>
      <c r="BN721" s="12">
        <f>YEARFRAC(DATE(YEAR(A721),1,1),A721,3)</f>
        <v>0.95616438356164379</v>
      </c>
    </row>
    <row r="722" spans="1:66" x14ac:dyDescent="0.25">
      <c r="A722" s="1">
        <v>42355</v>
      </c>
      <c r="B722">
        <v>3728</v>
      </c>
      <c r="C722">
        <v>13</v>
      </c>
      <c r="D722" s="2">
        <v>42339</v>
      </c>
      <c r="E722">
        <v>3</v>
      </c>
      <c r="F722">
        <v>2</v>
      </c>
      <c r="G722" s="1">
        <v>42354</v>
      </c>
      <c r="H722" s="1">
        <v>42356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s="1">
        <v>42359</v>
      </c>
      <c r="AF722" s="1">
        <v>42345</v>
      </c>
      <c r="AG722" s="1">
        <v>42340</v>
      </c>
      <c r="AH722" s="1">
        <v>42342</v>
      </c>
      <c r="AI722" s="1">
        <v>42340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9833.7272727272702</v>
      </c>
      <c r="AP722">
        <v>22</v>
      </c>
      <c r="AQ722">
        <v>31</v>
      </c>
      <c r="AR722">
        <v>216342</v>
      </c>
      <c r="AS722">
        <v>0.37910345656414302</v>
      </c>
      <c r="AT722">
        <v>0.70967741935483797</v>
      </c>
      <c r="AU722">
        <v>9</v>
      </c>
      <c r="AV722">
        <v>0.33251524149968897</v>
      </c>
      <c r="AW722">
        <v>4.6588215064454E-2</v>
      </c>
      <c r="AX722">
        <v>11211.516149413699</v>
      </c>
      <c r="AY722">
        <v>17</v>
      </c>
      <c r="AZ722">
        <v>12</v>
      </c>
      <c r="BA722">
        <v>2015</v>
      </c>
      <c r="BB722">
        <v>12.510007424994299</v>
      </c>
      <c r="BC722">
        <v>12.039280398628099</v>
      </c>
      <c r="BD722">
        <v>-0.470727026366212</v>
      </c>
      <c r="BE722">
        <v>118391</v>
      </c>
      <c r="BF722">
        <v>208201.47514829901</v>
      </c>
      <c r="BG722">
        <v>3.90992659677444E-2</v>
      </c>
      <c r="BH722">
        <v>21.351323118362401</v>
      </c>
      <c r="BI722">
        <v>1.0303811093130599</v>
      </c>
      <c r="BK722">
        <f>AS722-BI722*AV722</f>
        <v>3.6486033164193465E-2</v>
      </c>
      <c r="BL722">
        <f>BK722*AO722</f>
        <v>358.79369940036094</v>
      </c>
      <c r="BM722">
        <f t="shared" si="11"/>
        <v>-8366.4853012361418</v>
      </c>
      <c r="BN722" s="12">
        <f>YEARFRAC(DATE(YEAR(A722),1,1),A722,3)</f>
        <v>0.95890410958904104</v>
      </c>
    </row>
    <row r="723" spans="1:66" x14ac:dyDescent="0.25">
      <c r="A723" s="1">
        <v>42356</v>
      </c>
      <c r="B723">
        <v>11776</v>
      </c>
      <c r="C723">
        <v>14</v>
      </c>
      <c r="D723" s="2">
        <v>42339</v>
      </c>
      <c r="E723">
        <v>4</v>
      </c>
      <c r="F723">
        <v>3</v>
      </c>
      <c r="G723" s="1">
        <v>42355</v>
      </c>
      <c r="H723" s="1">
        <v>42359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s="1">
        <v>42359</v>
      </c>
      <c r="AF723" s="1">
        <v>42345</v>
      </c>
      <c r="AG723" s="1">
        <v>42340</v>
      </c>
      <c r="AH723" s="1">
        <v>42342</v>
      </c>
      <c r="AI723" s="1">
        <v>42340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9833.7272727272702</v>
      </c>
      <c r="AP723">
        <v>22</v>
      </c>
      <c r="AQ723">
        <v>31</v>
      </c>
      <c r="AR723">
        <v>216342</v>
      </c>
      <c r="AS723">
        <v>1.19751134777343</v>
      </c>
      <c r="AT723">
        <v>0.70967741935483797</v>
      </c>
      <c r="AU723">
        <v>8</v>
      </c>
      <c r="AV723">
        <v>0.849564231344486</v>
      </c>
      <c r="AW723">
        <v>0.34794711642894599</v>
      </c>
      <c r="AX723">
        <v>13861.223866927299</v>
      </c>
      <c r="AY723">
        <v>18</v>
      </c>
      <c r="AZ723">
        <v>12</v>
      </c>
      <c r="BA723">
        <v>2015</v>
      </c>
      <c r="BB723">
        <v>13.359571656338799</v>
      </c>
      <c r="BC723">
        <v>13.236791746401501</v>
      </c>
      <c r="BD723">
        <v>-0.12277990993726801</v>
      </c>
      <c r="BE723">
        <v>130167</v>
      </c>
      <c r="BF723">
        <v>214353.72882193001</v>
      </c>
      <c r="BG723">
        <v>9.2756547273355992E-3</v>
      </c>
      <c r="BH723">
        <v>21.351323118362401</v>
      </c>
      <c r="BI723">
        <v>1.0303811093130599</v>
      </c>
      <c r="BK723">
        <f>AS723-BI723*AV723</f>
        <v>0.32213641264800152</v>
      </c>
      <c r="BL723">
        <f>BK723*AO723</f>
        <v>3167.8016265951787</v>
      </c>
      <c r="BM723">
        <f t="shared" si="11"/>
        <v>-5198.6836746409626</v>
      </c>
      <c r="BN723" s="12">
        <f>YEARFRAC(DATE(YEAR(A723),1,1),A723,3)</f>
        <v>0.9616438356164384</v>
      </c>
    </row>
    <row r="724" spans="1:66" x14ac:dyDescent="0.25">
      <c r="A724" s="1">
        <v>42359</v>
      </c>
      <c r="B724">
        <v>18466</v>
      </c>
      <c r="C724">
        <v>15</v>
      </c>
      <c r="D724" s="2">
        <v>42339</v>
      </c>
      <c r="E724">
        <v>0</v>
      </c>
      <c r="F724">
        <v>4</v>
      </c>
      <c r="G724" s="1">
        <v>42356</v>
      </c>
      <c r="H724" s="1">
        <v>42360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s="1">
        <v>42359</v>
      </c>
      <c r="AF724" s="1">
        <v>42345</v>
      </c>
      <c r="AG724" s="1">
        <v>42340</v>
      </c>
      <c r="AH724" s="1">
        <v>42342</v>
      </c>
      <c r="AI724" s="1">
        <v>42340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9833.7272727272702</v>
      </c>
      <c r="AP724">
        <v>22</v>
      </c>
      <c r="AQ724">
        <v>31</v>
      </c>
      <c r="AR724">
        <v>216342</v>
      </c>
      <c r="AS724">
        <v>1.8778230764252799</v>
      </c>
      <c r="AT724">
        <v>0.70967741935483797</v>
      </c>
      <c r="AU724">
        <v>7</v>
      </c>
      <c r="AV724">
        <v>1.67734763888633</v>
      </c>
      <c r="AW724">
        <v>0.200475437538953</v>
      </c>
      <c r="AX724">
        <v>11009.0476010449</v>
      </c>
      <c r="AY724">
        <v>21</v>
      </c>
      <c r="AZ724">
        <v>12</v>
      </c>
      <c r="BA724">
        <v>2015</v>
      </c>
      <c r="BB724">
        <v>15.036919295225101</v>
      </c>
      <c r="BC724">
        <v>15.1146148228268</v>
      </c>
      <c r="BD724">
        <v>7.7695527601687006E-2</v>
      </c>
      <c r="BE724">
        <v>148633</v>
      </c>
      <c r="BF724">
        <v>217459.83574164199</v>
      </c>
      <c r="BG724">
        <v>-5.14042392164337E-3</v>
      </c>
      <c r="BH724">
        <v>21.351323118362401</v>
      </c>
      <c r="BI724">
        <v>1.0303811093130599</v>
      </c>
      <c r="BK724">
        <f>AS724-BI724*AV724</f>
        <v>0.14951575556594143</v>
      </c>
      <c r="BL724">
        <f>BK724*AO724</f>
        <v>1470.2971632112224</v>
      </c>
      <c r="BM724">
        <f t="shared" si="11"/>
        <v>-3728.3865114297405</v>
      </c>
      <c r="BN724" s="12">
        <f>YEARFRAC(DATE(YEAR(A724),1,1),A724,3)</f>
        <v>0.96986301369863015</v>
      </c>
    </row>
    <row r="725" spans="1:66" x14ac:dyDescent="0.25">
      <c r="A725" s="1">
        <v>42360</v>
      </c>
      <c r="B725">
        <v>3587</v>
      </c>
      <c r="C725">
        <v>16</v>
      </c>
      <c r="D725" s="2">
        <v>42339</v>
      </c>
      <c r="E725">
        <v>1</v>
      </c>
      <c r="F725">
        <v>0</v>
      </c>
      <c r="G725" s="1">
        <v>42359</v>
      </c>
      <c r="H725" s="1">
        <v>42361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s="1">
        <v>42359</v>
      </c>
      <c r="AF725" s="1">
        <v>42345</v>
      </c>
      <c r="AG725" s="1">
        <v>42340</v>
      </c>
      <c r="AH725" s="1">
        <v>42342</v>
      </c>
      <c r="AI725" s="1">
        <v>42340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9833.7272727272702</v>
      </c>
      <c r="AP725">
        <v>22</v>
      </c>
      <c r="AQ725">
        <v>31</v>
      </c>
      <c r="AR725">
        <v>216342</v>
      </c>
      <c r="AS725">
        <v>0.36476504793336401</v>
      </c>
      <c r="AT725">
        <v>0.70967741935483797</v>
      </c>
      <c r="AU725">
        <v>6</v>
      </c>
      <c r="AV725">
        <v>0.28695706497064899</v>
      </c>
      <c r="AW725">
        <v>7.78079829627151E-2</v>
      </c>
      <c r="AX725">
        <v>12500.1278514152</v>
      </c>
      <c r="AY725">
        <v>22</v>
      </c>
      <c r="AZ725">
        <v>12</v>
      </c>
      <c r="BA725">
        <v>2015</v>
      </c>
      <c r="BB725">
        <v>15.323876360195699</v>
      </c>
      <c r="BC725">
        <v>15.4793798707601</v>
      </c>
      <c r="BD725">
        <v>0.15550351056440001</v>
      </c>
      <c r="BE725">
        <v>152220</v>
      </c>
      <c r="BF725">
        <v>218537.39362572099</v>
      </c>
      <c r="BG725">
        <v>-1.00458488558794E-2</v>
      </c>
      <c r="BH725">
        <v>21.351323118362401</v>
      </c>
      <c r="BI725">
        <v>1.0303811093130599</v>
      </c>
      <c r="BK725">
        <f>AS725-BI725*AV725</f>
        <v>6.9089909003686889E-2</v>
      </c>
      <c r="BL725">
        <f>BK725*AO725</f>
        <v>679.4113224398011</v>
      </c>
      <c r="BM725">
        <f t="shared" si="11"/>
        <v>-3048.9751889899394</v>
      </c>
      <c r="BN725" s="12">
        <f>YEARFRAC(DATE(YEAR(A725),1,1),A725,3)</f>
        <v>0.9726027397260274</v>
      </c>
    </row>
    <row r="726" spans="1:66" x14ac:dyDescent="0.25">
      <c r="A726" s="1">
        <v>42361</v>
      </c>
      <c r="B726">
        <v>11092</v>
      </c>
      <c r="C726">
        <v>17</v>
      </c>
      <c r="D726" s="2">
        <v>42339</v>
      </c>
      <c r="E726">
        <v>2</v>
      </c>
      <c r="F726">
        <v>1</v>
      </c>
      <c r="G726" s="1">
        <v>42360</v>
      </c>
      <c r="H726" s="1">
        <v>42362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s="1">
        <v>42359</v>
      </c>
      <c r="AF726" s="1">
        <v>42345</v>
      </c>
      <c r="AG726" s="1">
        <v>42340</v>
      </c>
      <c r="AH726" s="1">
        <v>42342</v>
      </c>
      <c r="AI726" s="1">
        <v>42340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9833.7272727272702</v>
      </c>
      <c r="AP726">
        <v>22</v>
      </c>
      <c r="AQ726">
        <v>31</v>
      </c>
      <c r="AR726">
        <v>216342</v>
      </c>
      <c r="AS726">
        <v>1.1279548122879499</v>
      </c>
      <c r="AT726">
        <v>0.70967741935483797</v>
      </c>
      <c r="AU726">
        <v>5</v>
      </c>
      <c r="AV726">
        <v>0.93619787070889404</v>
      </c>
      <c r="AW726">
        <v>0.19175694157905701</v>
      </c>
      <c r="AX726">
        <v>11847.922695659399</v>
      </c>
      <c r="AY726">
        <v>23</v>
      </c>
      <c r="AZ726">
        <v>12</v>
      </c>
      <c r="BA726">
        <v>2015</v>
      </c>
      <c r="BB726">
        <v>16.2600742309046</v>
      </c>
      <c r="BC726">
        <v>16.607334683048101</v>
      </c>
      <c r="BD726">
        <v>0.34726045214345902</v>
      </c>
      <c r="BE726">
        <v>163312</v>
      </c>
      <c r="BF726">
        <v>220962.336885967</v>
      </c>
      <c r="BG726">
        <v>-2.0910065267602699E-2</v>
      </c>
      <c r="BH726">
        <v>21.351323118362401</v>
      </c>
      <c r="BI726">
        <v>1.0303811093130599</v>
      </c>
      <c r="BK726">
        <f>AS726-BI726*AV726</f>
        <v>0.16331421173039506</v>
      </c>
      <c r="BL726">
        <f>BK726*AO726</f>
        <v>1605.9874179171418</v>
      </c>
      <c r="BM726">
        <f t="shared" si="11"/>
        <v>-1442.9877710727976</v>
      </c>
      <c r="BN726" s="12">
        <f>YEARFRAC(DATE(YEAR(A726),1,1),A726,3)</f>
        <v>0.97534246575342465</v>
      </c>
    </row>
    <row r="727" spans="1:66" x14ac:dyDescent="0.25">
      <c r="A727" s="1">
        <v>42362</v>
      </c>
      <c r="B727">
        <v>8087</v>
      </c>
      <c r="C727">
        <v>18</v>
      </c>
      <c r="D727" s="2">
        <v>42339</v>
      </c>
      <c r="E727">
        <v>3</v>
      </c>
      <c r="F727">
        <v>2</v>
      </c>
      <c r="G727" s="1">
        <v>42361</v>
      </c>
      <c r="H727" s="1">
        <v>42366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 s="1">
        <v>42359</v>
      </c>
      <c r="AF727" s="1">
        <v>42345</v>
      </c>
      <c r="AG727" s="1">
        <v>42340</v>
      </c>
      <c r="AH727" s="1">
        <v>42342</v>
      </c>
      <c r="AI727" s="1">
        <v>42340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9833.7272727272702</v>
      </c>
      <c r="AP727">
        <v>22</v>
      </c>
      <c r="AQ727">
        <v>31</v>
      </c>
      <c r="AR727">
        <v>216342</v>
      </c>
      <c r="AS727">
        <v>0.82237383402205699</v>
      </c>
      <c r="AT727">
        <v>0.70967741935483797</v>
      </c>
      <c r="AU727">
        <v>4</v>
      </c>
      <c r="AV727">
        <v>0.58976007039995304</v>
      </c>
      <c r="AW727">
        <v>0.23261376362210401</v>
      </c>
      <c r="AX727">
        <v>13712.355932329699</v>
      </c>
      <c r="AY727">
        <v>24</v>
      </c>
      <c r="AZ727">
        <v>12</v>
      </c>
      <c r="BA727">
        <v>2015</v>
      </c>
      <c r="BB727">
        <v>16.8498343013046</v>
      </c>
      <c r="BC727">
        <v>17.4297085170701</v>
      </c>
      <c r="BD727">
        <v>0.57987421576556297</v>
      </c>
      <c r="BE727">
        <v>171399</v>
      </c>
      <c r="BF727">
        <v>223787.24517831201</v>
      </c>
      <c r="BG727">
        <v>-3.3269300814620401E-2</v>
      </c>
      <c r="BH727">
        <v>21.351323118362401</v>
      </c>
      <c r="BI727">
        <v>1.0303811093130599</v>
      </c>
      <c r="BK727">
        <f>AS727-BI727*AV727</f>
        <v>0.21469619845480503</v>
      </c>
      <c r="BL727">
        <f>BK727*AO727</f>
        <v>2111.2638620958828</v>
      </c>
      <c r="BM727">
        <f t="shared" si="11"/>
        <v>668.2760910230852</v>
      </c>
      <c r="BN727" s="12">
        <f>YEARFRAC(DATE(YEAR(A727),1,1),A727,3)</f>
        <v>0.9780821917808219</v>
      </c>
    </row>
    <row r="728" spans="1:66" x14ac:dyDescent="0.25">
      <c r="A728" s="1">
        <v>42366</v>
      </c>
      <c r="B728">
        <v>17465</v>
      </c>
      <c r="C728">
        <v>19</v>
      </c>
      <c r="D728" s="2">
        <v>42339</v>
      </c>
      <c r="E728">
        <v>0</v>
      </c>
      <c r="F728">
        <v>3</v>
      </c>
      <c r="G728" s="1">
        <v>42362</v>
      </c>
      <c r="H728" s="1">
        <v>42367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s="1">
        <v>42359</v>
      </c>
      <c r="AF728" s="1">
        <v>42345</v>
      </c>
      <c r="AG728" s="1">
        <v>42340</v>
      </c>
      <c r="AH728" s="1">
        <v>42342</v>
      </c>
      <c r="AI728" s="1">
        <v>42340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9833.7272727272702</v>
      </c>
      <c r="AP728">
        <v>22</v>
      </c>
      <c r="AQ728">
        <v>31</v>
      </c>
      <c r="AR728">
        <v>216342</v>
      </c>
      <c r="AS728">
        <v>1.7760305442308899</v>
      </c>
      <c r="AT728">
        <v>0.70967741935483797</v>
      </c>
      <c r="AU728">
        <v>3</v>
      </c>
      <c r="AV728">
        <v>2.2399548052601701</v>
      </c>
      <c r="AW728">
        <v>-0.46392426102927797</v>
      </c>
      <c r="AX728">
        <v>7797.0323146637802</v>
      </c>
      <c r="AY728">
        <v>28</v>
      </c>
      <c r="AZ728">
        <v>12</v>
      </c>
      <c r="BA728">
        <v>2015</v>
      </c>
      <c r="BB728">
        <v>19.089789106564801</v>
      </c>
      <c r="BC728">
        <v>19.205739061300999</v>
      </c>
      <c r="BD728">
        <v>0.115949954736283</v>
      </c>
      <c r="BE728">
        <v>188864</v>
      </c>
      <c r="BF728">
        <v>217656.04516663399</v>
      </c>
      <c r="BG728">
        <v>-6.0372555498225903E-3</v>
      </c>
      <c r="BH728">
        <v>21.351323118362401</v>
      </c>
      <c r="BI728">
        <v>1.0303811093130599</v>
      </c>
      <c r="BK728">
        <f>AS728-BI728*AV728</f>
        <v>-0.53197657282420319</v>
      </c>
      <c r="BL728">
        <f>BK728*AO728</f>
        <v>-5231.312532633352</v>
      </c>
      <c r="BM728">
        <f t="shared" si="11"/>
        <v>-4563.0364416102666</v>
      </c>
      <c r="BN728" s="12">
        <f>YEARFRAC(DATE(YEAR(A728),1,1),A728,3)</f>
        <v>0.989041095890411</v>
      </c>
    </row>
    <row r="729" spans="1:66" x14ac:dyDescent="0.25">
      <c r="A729" s="1">
        <v>42367</v>
      </c>
      <c r="B729">
        <v>3515</v>
      </c>
      <c r="C729">
        <v>20</v>
      </c>
      <c r="D729" s="2">
        <v>42339</v>
      </c>
      <c r="E729">
        <v>1</v>
      </c>
      <c r="F729">
        <v>0</v>
      </c>
      <c r="G729" s="1">
        <v>42366</v>
      </c>
      <c r="H729" s="1">
        <v>42368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s="1">
        <v>42359</v>
      </c>
      <c r="AF729" s="1">
        <v>42345</v>
      </c>
      <c r="AG729" s="1">
        <v>42340</v>
      </c>
      <c r="AH729" s="1">
        <v>42342</v>
      </c>
      <c r="AI729" s="1">
        <v>42340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9833.7272727272702</v>
      </c>
      <c r="AP729">
        <v>22</v>
      </c>
      <c r="AQ729">
        <v>31</v>
      </c>
      <c r="AR729">
        <v>216342</v>
      </c>
      <c r="AS729">
        <v>0.35744330735594498</v>
      </c>
      <c r="AT729">
        <v>0.70967741935483797</v>
      </c>
      <c r="AU729">
        <v>2</v>
      </c>
      <c r="AV729">
        <v>0.28695706497064899</v>
      </c>
      <c r="AW729">
        <v>7.0486242385295994E-2</v>
      </c>
      <c r="AX729">
        <v>12249.219235496101</v>
      </c>
      <c r="AY729">
        <v>29</v>
      </c>
      <c r="AZ729">
        <v>12</v>
      </c>
      <c r="BA729">
        <v>2015</v>
      </c>
      <c r="BB729">
        <v>19.376746171535402</v>
      </c>
      <c r="BC729">
        <v>19.563182368656999</v>
      </c>
      <c r="BD729">
        <v>0.18643619712157999</v>
      </c>
      <c r="BE729">
        <v>192379</v>
      </c>
      <c r="BF729">
        <v>218423.56619282701</v>
      </c>
      <c r="BG729">
        <v>-9.5299524181852099E-3</v>
      </c>
      <c r="BH729">
        <v>21.351323118362401</v>
      </c>
      <c r="BI729">
        <v>1.0303811093130599</v>
      </c>
      <c r="BK729">
        <f>AS729-BI729*AV729</f>
        <v>6.1768168426267867E-2</v>
      </c>
      <c r="BL729">
        <f>BK729*AO729</f>
        <v>607.41132243980178</v>
      </c>
      <c r="BM729">
        <f t="shared" si="11"/>
        <v>-3955.625119170465</v>
      </c>
      <c r="BN729" s="12">
        <f>YEARFRAC(DATE(YEAR(A729),1,1),A729,3)</f>
        <v>0.99178082191780825</v>
      </c>
    </row>
    <row r="730" spans="1:66" x14ac:dyDescent="0.25">
      <c r="A730" s="1">
        <v>42368</v>
      </c>
      <c r="B730">
        <v>10931</v>
      </c>
      <c r="C730">
        <v>21</v>
      </c>
      <c r="D730" s="2">
        <v>42339</v>
      </c>
      <c r="E730">
        <v>2</v>
      </c>
      <c r="F730">
        <v>1</v>
      </c>
      <c r="G730" s="1">
        <v>42367</v>
      </c>
      <c r="H730" s="1">
        <v>42369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s="1">
        <v>42359</v>
      </c>
      <c r="AF730" s="1">
        <v>42345</v>
      </c>
      <c r="AG730" s="1">
        <v>42340</v>
      </c>
      <c r="AH730" s="1">
        <v>42342</v>
      </c>
      <c r="AI730" s="1">
        <v>42340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9833.7272727272702</v>
      </c>
      <c r="AP730">
        <v>22</v>
      </c>
      <c r="AQ730">
        <v>31</v>
      </c>
      <c r="AR730">
        <v>216342</v>
      </c>
      <c r="AS730">
        <v>1.1115825868301099</v>
      </c>
      <c r="AT730">
        <v>0.70967741935483797</v>
      </c>
      <c r="AU730">
        <v>1</v>
      </c>
      <c r="AV730">
        <v>0.93619787070889404</v>
      </c>
      <c r="AW730">
        <v>0.175384716121217</v>
      </c>
      <c r="AX730">
        <v>11675.950503628999</v>
      </c>
      <c r="AY730">
        <v>30</v>
      </c>
      <c r="AZ730">
        <v>12</v>
      </c>
      <c r="BA730">
        <v>2015</v>
      </c>
      <c r="BB730">
        <v>20.3129440422443</v>
      </c>
      <c r="BC730">
        <v>20.674764955487099</v>
      </c>
      <c r="BD730">
        <v>0.36182091324279497</v>
      </c>
      <c r="BE730">
        <v>203310</v>
      </c>
      <c r="BF730">
        <v>220195.55563673901</v>
      </c>
      <c r="BG730">
        <v>-1.7500605884603601E-2</v>
      </c>
      <c r="BH730">
        <v>21.351323118362401</v>
      </c>
      <c r="BI730">
        <v>1.0303811093130599</v>
      </c>
      <c r="BK730">
        <f>AS730-BI730*AV730</f>
        <v>0.14694198627255506</v>
      </c>
      <c r="BL730">
        <f>BK730*AO730</f>
        <v>1444.9874179171409</v>
      </c>
      <c r="BM730">
        <f t="shared" si="11"/>
        <v>-2510.6377012533239</v>
      </c>
      <c r="BN730" s="12">
        <f>YEARFRAC(DATE(YEAR(A730),1,1),A730,3)</f>
        <v>0.9945205479452055</v>
      </c>
    </row>
    <row r="731" spans="1:66" x14ac:dyDescent="0.25">
      <c r="A731" s="1">
        <v>42369</v>
      </c>
      <c r="B731">
        <v>13032</v>
      </c>
      <c r="C731">
        <v>22</v>
      </c>
      <c r="D731" s="2">
        <v>42339</v>
      </c>
      <c r="E731">
        <v>3</v>
      </c>
      <c r="F731">
        <v>2</v>
      </c>
      <c r="G731" s="1">
        <v>42368</v>
      </c>
      <c r="H731" s="1">
        <v>42373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s="1">
        <v>42359</v>
      </c>
      <c r="AF731" s="1">
        <v>42345</v>
      </c>
      <c r="AG731" s="1">
        <v>42340</v>
      </c>
      <c r="AH731" s="1">
        <v>42342</v>
      </c>
      <c r="AI731" s="1">
        <v>42340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9833.7272727272702</v>
      </c>
      <c r="AP731">
        <v>22</v>
      </c>
      <c r="AQ731">
        <v>31</v>
      </c>
      <c r="AR731">
        <v>216342</v>
      </c>
      <c r="AS731">
        <v>1.32523504451285</v>
      </c>
      <c r="AT731">
        <v>0.70967741935483797</v>
      </c>
      <c r="AU731">
        <v>0</v>
      </c>
      <c r="AV731">
        <v>1.0383790761181</v>
      </c>
      <c r="AW731">
        <v>0.28685596839475302</v>
      </c>
      <c r="AX731">
        <v>12550.3299322238</v>
      </c>
      <c r="AY731">
        <v>31</v>
      </c>
      <c r="AZ731">
        <v>12</v>
      </c>
      <c r="BA731">
        <v>2015</v>
      </c>
      <c r="BB731">
        <v>21.351323118362401</v>
      </c>
      <c r="BC731">
        <v>22</v>
      </c>
      <c r="BD731">
        <v>0.648676881637548</v>
      </c>
      <c r="BE731">
        <v>216342</v>
      </c>
      <c r="BF731">
        <v>222914.70995100701</v>
      </c>
      <c r="BG731">
        <v>-2.94853128017066E-2</v>
      </c>
      <c r="BH731">
        <v>21.351323118362401</v>
      </c>
      <c r="BI731">
        <v>1.0303811093130599</v>
      </c>
      <c r="BK731">
        <f>AS731-BI731*AV731</f>
        <v>0.25530886017481191</v>
      </c>
      <c r="BL731">
        <f>BK731*AO731</f>
        <v>2510.6377012699613</v>
      </c>
      <c r="BM731">
        <f t="shared" si="11"/>
        <v>1.6637386579532176E-8</v>
      </c>
      <c r="BN731" s="12">
        <f>YEARFRAC(DATE(YEAR(A731),1,1),A731,3)</f>
        <v>0.99726027397260275</v>
      </c>
    </row>
    <row r="732" spans="1:66" x14ac:dyDescent="0.25">
      <c r="A732" s="1">
        <v>42373</v>
      </c>
      <c r="B732">
        <v>40248</v>
      </c>
      <c r="C732">
        <v>1</v>
      </c>
      <c r="D732" s="2">
        <v>42370</v>
      </c>
      <c r="E732">
        <v>0</v>
      </c>
      <c r="F732">
        <v>3</v>
      </c>
      <c r="G732" s="1">
        <v>42369</v>
      </c>
      <c r="H732" s="1">
        <v>42374</v>
      </c>
      <c r="I732">
        <v>0</v>
      </c>
      <c r="J732">
        <v>1</v>
      </c>
      <c r="K732">
        <v>1</v>
      </c>
      <c r="L732">
        <v>0</v>
      </c>
      <c r="M732">
        <v>1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s="1">
        <v>42387</v>
      </c>
      <c r="AF732" s="1">
        <v>42373</v>
      </c>
      <c r="AG732" s="1">
        <v>42375</v>
      </c>
      <c r="AH732" s="1">
        <v>42370</v>
      </c>
      <c r="AI732" s="1">
        <v>42370</v>
      </c>
      <c r="AJ732">
        <v>0</v>
      </c>
      <c r="AK732">
        <v>1</v>
      </c>
      <c r="AL732">
        <v>0</v>
      </c>
      <c r="AM732">
        <v>1</v>
      </c>
      <c r="AN732">
        <v>1</v>
      </c>
      <c r="AO732">
        <v>10058.789473684201</v>
      </c>
      <c r="AP732">
        <v>19</v>
      </c>
      <c r="AQ732">
        <v>31</v>
      </c>
      <c r="AR732">
        <v>191117</v>
      </c>
      <c r="AS732">
        <v>4.0012767048457203</v>
      </c>
      <c r="AT732">
        <v>0.61290322580645096</v>
      </c>
      <c r="AU732">
        <v>18</v>
      </c>
      <c r="AV732">
        <v>4.3215626390814004</v>
      </c>
      <c r="AW732">
        <v>-0.32028593423568202</v>
      </c>
      <c r="AX732">
        <v>9313.2978418554503</v>
      </c>
      <c r="AY732">
        <v>4</v>
      </c>
      <c r="AZ732">
        <v>1</v>
      </c>
      <c r="BA732">
        <v>2016</v>
      </c>
      <c r="BB732">
        <v>4.3215626390814004</v>
      </c>
      <c r="BC732">
        <v>4.0012767048457203</v>
      </c>
      <c r="BD732">
        <v>-0.32028593423568102</v>
      </c>
      <c r="BE732">
        <v>40248</v>
      </c>
      <c r="BF732">
        <v>176952.658995253</v>
      </c>
      <c r="BG732">
        <v>8.0045934800710303E-2</v>
      </c>
      <c r="BH732">
        <v>19.122183013360601</v>
      </c>
      <c r="BI732">
        <v>0.99361040456127403</v>
      </c>
      <c r="BK732">
        <f>AS732-BI732*AV732</f>
        <v>-0.29267289730883661</v>
      </c>
      <c r="BL732">
        <f>BK732*AO732</f>
        <v>-2943.9350586827827</v>
      </c>
      <c r="BM732">
        <f t="shared" si="11"/>
        <v>-2943.9350586661453</v>
      </c>
      <c r="BN732" s="12">
        <f>YEARFRAC(DATE(YEAR(A732),1,1),A732,3)</f>
        <v>8.21917808219178E-3</v>
      </c>
    </row>
    <row r="733" spans="1:66" x14ac:dyDescent="0.25">
      <c r="A733" s="1">
        <v>42374</v>
      </c>
      <c r="B733">
        <v>4682</v>
      </c>
      <c r="C733">
        <v>2</v>
      </c>
      <c r="D733" s="2">
        <v>42370</v>
      </c>
      <c r="E733">
        <v>1</v>
      </c>
      <c r="F733">
        <v>0</v>
      </c>
      <c r="G733" s="1">
        <v>42373</v>
      </c>
      <c r="H733" s="1">
        <v>42375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s="1">
        <v>42387</v>
      </c>
      <c r="AF733" s="1">
        <v>42373</v>
      </c>
      <c r="AG733" s="1">
        <v>42375</v>
      </c>
      <c r="AH733" s="1">
        <v>42370</v>
      </c>
      <c r="AI733" s="1">
        <v>42370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10058.789473684201</v>
      </c>
      <c r="AP733">
        <v>19</v>
      </c>
      <c r="AQ733">
        <v>31</v>
      </c>
      <c r="AR733">
        <v>191117</v>
      </c>
      <c r="AS733">
        <v>0.46546356420412599</v>
      </c>
      <c r="AT733">
        <v>0.61290322580645096</v>
      </c>
      <c r="AU733">
        <v>17</v>
      </c>
      <c r="AV733">
        <v>0.49776767047314802</v>
      </c>
      <c r="AW733">
        <v>-3.2304106269021797E-2</v>
      </c>
      <c r="AX733">
        <v>9405.9945587658804</v>
      </c>
      <c r="AY733">
        <v>5</v>
      </c>
      <c r="AZ733">
        <v>1</v>
      </c>
      <c r="BA733">
        <v>2016</v>
      </c>
      <c r="BB733">
        <v>4.8193303095545499</v>
      </c>
      <c r="BC733">
        <v>4.4667402690498399</v>
      </c>
      <c r="BD733">
        <v>-0.352590040504703</v>
      </c>
      <c r="BE733">
        <v>44930</v>
      </c>
      <c r="BF733">
        <v>177134.56957029001</v>
      </c>
      <c r="BG733">
        <v>7.8936768038161603E-2</v>
      </c>
      <c r="BH733">
        <v>19.122183013360601</v>
      </c>
      <c r="BI733">
        <v>0.99361040456127403</v>
      </c>
      <c r="BK733">
        <f>AS733-BI733*AV733</f>
        <v>-2.9123572232221562E-2</v>
      </c>
      <c r="BL733">
        <f>BK733*AO733</f>
        <v>-292.94788180555173</v>
      </c>
      <c r="BM733">
        <f t="shared" si="11"/>
        <v>-3236.8829404716971</v>
      </c>
      <c r="BN733" s="12">
        <f>YEARFRAC(DATE(YEAR(A733),1,1),A733,3)</f>
        <v>1.0958904109589041E-2</v>
      </c>
    </row>
    <row r="734" spans="1:66" x14ac:dyDescent="0.25">
      <c r="A734" s="1">
        <v>42375</v>
      </c>
      <c r="B734">
        <v>11957</v>
      </c>
      <c r="C734">
        <v>3</v>
      </c>
      <c r="D734" s="2">
        <v>42370</v>
      </c>
      <c r="E734">
        <v>2</v>
      </c>
      <c r="F734">
        <v>1</v>
      </c>
      <c r="G734" s="1">
        <v>42374</v>
      </c>
      <c r="H734" s="1">
        <v>42376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s="1">
        <v>42387</v>
      </c>
      <c r="AF734" s="1">
        <v>42373</v>
      </c>
      <c r="AG734" s="1">
        <v>42375</v>
      </c>
      <c r="AH734" s="1">
        <v>42370</v>
      </c>
      <c r="AI734" s="1">
        <v>42370</v>
      </c>
      <c r="AJ734">
        <v>0</v>
      </c>
      <c r="AK734">
        <v>0</v>
      </c>
      <c r="AL734">
        <v>1</v>
      </c>
      <c r="AM734">
        <v>0</v>
      </c>
      <c r="AN734">
        <v>1</v>
      </c>
      <c r="AO734">
        <v>10058.789473684201</v>
      </c>
      <c r="AP734">
        <v>19</v>
      </c>
      <c r="AQ734">
        <v>31</v>
      </c>
      <c r="AR734">
        <v>191117</v>
      </c>
      <c r="AS734">
        <v>1.18871162690917</v>
      </c>
      <c r="AT734">
        <v>0.61290322580645096</v>
      </c>
      <c r="AU734">
        <v>16</v>
      </c>
      <c r="AV734">
        <v>1.04067495056098</v>
      </c>
      <c r="AW734">
        <v>0.14803667634818701</v>
      </c>
      <c r="AX734">
        <v>11489.658700398701</v>
      </c>
      <c r="AY734">
        <v>6</v>
      </c>
      <c r="AZ734">
        <v>1</v>
      </c>
      <c r="BA734">
        <v>2016</v>
      </c>
      <c r="BB734">
        <v>5.8600052601155301</v>
      </c>
      <c r="BC734">
        <v>5.6554518959590201</v>
      </c>
      <c r="BD734">
        <v>-0.20455336415651601</v>
      </c>
      <c r="BE734">
        <v>56887</v>
      </c>
      <c r="BF734">
        <v>184445.738872713</v>
      </c>
      <c r="BG734">
        <v>3.6169234204374602E-2</v>
      </c>
      <c r="BH734">
        <v>19.122183013360601</v>
      </c>
      <c r="BI734">
        <v>0.99361040456127403</v>
      </c>
      <c r="BK734">
        <f>AS734-BI734*AV734</f>
        <v>0.15468616826549075</v>
      </c>
      <c r="BL734">
        <f>BK734*AO734</f>
        <v>1555.9556010734614</v>
      </c>
      <c r="BM734">
        <f t="shared" si="11"/>
        <v>-1680.9273393982357</v>
      </c>
      <c r="BN734" s="12">
        <f>YEARFRAC(DATE(YEAR(A734),1,1),A734,3)</f>
        <v>1.3698630136986301E-2</v>
      </c>
    </row>
    <row r="735" spans="1:66" x14ac:dyDescent="0.25">
      <c r="A735" s="1">
        <v>42376</v>
      </c>
      <c r="B735">
        <v>3779</v>
      </c>
      <c r="C735">
        <v>4</v>
      </c>
      <c r="D735" s="2">
        <v>42370</v>
      </c>
      <c r="E735">
        <v>3</v>
      </c>
      <c r="F735">
        <v>2</v>
      </c>
      <c r="G735" s="1">
        <v>42375</v>
      </c>
      <c r="H735" s="1">
        <v>42377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s="1">
        <v>42387</v>
      </c>
      <c r="AF735" s="1">
        <v>42373</v>
      </c>
      <c r="AG735" s="1">
        <v>42375</v>
      </c>
      <c r="AH735" s="1">
        <v>42370</v>
      </c>
      <c r="AI735" s="1">
        <v>42370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10058.789473684201</v>
      </c>
      <c r="AP735">
        <v>19</v>
      </c>
      <c r="AQ735">
        <v>31</v>
      </c>
      <c r="AR735">
        <v>191117</v>
      </c>
      <c r="AS735">
        <v>0.375691330441562</v>
      </c>
      <c r="AT735">
        <v>0.61290322580645096</v>
      </c>
      <c r="AU735">
        <v>15</v>
      </c>
      <c r="AV735">
        <v>0.241901458428813</v>
      </c>
      <c r="AW735">
        <v>0.133789872012748</v>
      </c>
      <c r="AX735">
        <v>15622.063730186501</v>
      </c>
      <c r="AY735">
        <v>7</v>
      </c>
      <c r="AZ735">
        <v>1</v>
      </c>
      <c r="BA735">
        <v>2016</v>
      </c>
      <c r="BB735">
        <v>6.1019067185443499</v>
      </c>
      <c r="BC735">
        <v>6.0311432264005802</v>
      </c>
      <c r="BD735">
        <v>-7.0763492143767801E-2</v>
      </c>
      <c r="BE735">
        <v>60666</v>
      </c>
      <c r="BF735">
        <v>188900.62617590601</v>
      </c>
      <c r="BG735">
        <v>1.17330147017582E-2</v>
      </c>
      <c r="BH735">
        <v>19.122183013360601</v>
      </c>
      <c r="BI735">
        <v>0.99361040456127403</v>
      </c>
      <c r="BK735">
        <f>AS735-BI735*AV735</f>
        <v>0.13533552446814689</v>
      </c>
      <c r="BL735">
        <f>BK735*AO735</f>
        <v>1361.3115489357267</v>
      </c>
      <c r="BM735">
        <f t="shared" si="11"/>
        <v>-319.61579046250904</v>
      </c>
      <c r="BN735" s="12">
        <f>YEARFRAC(DATE(YEAR(A735),1,1),A735,3)</f>
        <v>1.643835616438356E-2</v>
      </c>
    </row>
    <row r="736" spans="1:66" x14ac:dyDescent="0.25">
      <c r="A736" s="1">
        <v>42377</v>
      </c>
      <c r="B736">
        <v>6650</v>
      </c>
      <c r="C736">
        <v>5</v>
      </c>
      <c r="D736" s="2">
        <v>42370</v>
      </c>
      <c r="E736">
        <v>4</v>
      </c>
      <c r="F736">
        <v>3</v>
      </c>
      <c r="G736" s="1">
        <v>42376</v>
      </c>
      <c r="H736" s="1">
        <v>42380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s="1">
        <v>42387</v>
      </c>
      <c r="AF736" s="1">
        <v>42373</v>
      </c>
      <c r="AG736" s="1">
        <v>42375</v>
      </c>
      <c r="AH736" s="1">
        <v>42370</v>
      </c>
      <c r="AI736" s="1">
        <v>42370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10058.789473684201</v>
      </c>
      <c r="AP736">
        <v>19</v>
      </c>
      <c r="AQ736">
        <v>31</v>
      </c>
      <c r="AR736">
        <v>191117</v>
      </c>
      <c r="AS736">
        <v>0.66111334941423305</v>
      </c>
      <c r="AT736">
        <v>0.61290322580645096</v>
      </c>
      <c r="AU736">
        <v>14</v>
      </c>
      <c r="AV736">
        <v>0.75895044827361002</v>
      </c>
      <c r="AW736">
        <v>-9.7837098859376803E-2</v>
      </c>
      <c r="AX736">
        <v>8762.1003652172494</v>
      </c>
      <c r="AY736">
        <v>8</v>
      </c>
      <c r="AZ736">
        <v>1</v>
      </c>
      <c r="BA736">
        <v>2016</v>
      </c>
      <c r="BB736">
        <v>6.8608571668179597</v>
      </c>
      <c r="BC736">
        <v>6.6922565758148096</v>
      </c>
      <c r="BD736">
        <v>-0.16860059100314401</v>
      </c>
      <c r="BE736">
        <v>67316</v>
      </c>
      <c r="BF736">
        <v>186420.43827785901</v>
      </c>
      <c r="BG736">
        <v>2.5193384188593598E-2</v>
      </c>
      <c r="BH736">
        <v>19.122183013360601</v>
      </c>
      <c r="BI736">
        <v>0.99361040456127403</v>
      </c>
      <c r="BK736">
        <f>AS736-BI736*AV736</f>
        <v>-9.2987712536868883E-2</v>
      </c>
      <c r="BL736">
        <f>BK736*AO736</f>
        <v>-935.34382404782912</v>
      </c>
      <c r="BM736">
        <f t="shared" si="11"/>
        <v>-1254.9596145103383</v>
      </c>
      <c r="BN736" s="12">
        <f>YEARFRAC(DATE(YEAR(A736),1,1),A736,3)</f>
        <v>1.9178082191780823E-2</v>
      </c>
    </row>
    <row r="737" spans="1:66" x14ac:dyDescent="0.25">
      <c r="A737" s="1">
        <v>42380</v>
      </c>
      <c r="B737">
        <v>13644</v>
      </c>
      <c r="C737">
        <v>6</v>
      </c>
      <c r="D737" s="2">
        <v>42370</v>
      </c>
      <c r="E737">
        <v>0</v>
      </c>
      <c r="F737">
        <v>4</v>
      </c>
      <c r="G737" s="1">
        <v>42377</v>
      </c>
      <c r="H737" s="1">
        <v>42381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s="1">
        <v>42387</v>
      </c>
      <c r="AF737" s="1">
        <v>42373</v>
      </c>
      <c r="AG737" s="1">
        <v>42375</v>
      </c>
      <c r="AH737" s="1">
        <v>42370</v>
      </c>
      <c r="AI737" s="1">
        <v>42370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10058.789473684201</v>
      </c>
      <c r="AP737">
        <v>19</v>
      </c>
      <c r="AQ737">
        <v>31</v>
      </c>
      <c r="AR737">
        <v>191117</v>
      </c>
      <c r="AS737">
        <v>1.35642564502372</v>
      </c>
      <c r="AT737">
        <v>0.61290322580645096</v>
      </c>
      <c r="AU737">
        <v>13</v>
      </c>
      <c r="AV737">
        <v>1.58673385581545</v>
      </c>
      <c r="AW737">
        <v>-0.23030821079173</v>
      </c>
      <c r="AX737">
        <v>8598.7955383910503</v>
      </c>
      <c r="AY737">
        <v>11</v>
      </c>
      <c r="AZ737">
        <v>1</v>
      </c>
      <c r="BA737">
        <v>2016</v>
      </c>
      <c r="BB737">
        <v>8.4475910226334197</v>
      </c>
      <c r="BC737">
        <v>8.0486822208385398</v>
      </c>
      <c r="BD737">
        <v>-0.39890880179487398</v>
      </c>
      <c r="BE737">
        <v>80960</v>
      </c>
      <c r="BF737">
        <v>182092.14862303701</v>
      </c>
      <c r="BG737">
        <v>4.9562001685453203E-2</v>
      </c>
      <c r="BH737">
        <v>19.122183013360601</v>
      </c>
      <c r="BI737">
        <v>0.99361040456127403</v>
      </c>
      <c r="BK737">
        <f>AS737-BI737*AV737</f>
        <v>-0.22016962338413948</v>
      </c>
      <c r="BL737">
        <f>BK737*AO737</f>
        <v>-2214.639890121397</v>
      </c>
      <c r="BM737">
        <f t="shared" si="11"/>
        <v>-3469.5995046317353</v>
      </c>
      <c r="BN737" s="12">
        <f>YEARFRAC(DATE(YEAR(A737),1,1),A737,3)</f>
        <v>2.7397260273972601E-2</v>
      </c>
    </row>
    <row r="738" spans="1:66" x14ac:dyDescent="0.25">
      <c r="A738" s="1">
        <v>42381</v>
      </c>
      <c r="B738">
        <v>1847</v>
      </c>
      <c r="C738">
        <v>7</v>
      </c>
      <c r="D738" s="2">
        <v>42370</v>
      </c>
      <c r="E738">
        <v>1</v>
      </c>
      <c r="F738">
        <v>0</v>
      </c>
      <c r="G738" s="1">
        <v>42380</v>
      </c>
      <c r="H738" s="1">
        <v>42382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s="1">
        <v>42387</v>
      </c>
      <c r="AF738" s="1">
        <v>42373</v>
      </c>
      <c r="AG738" s="1">
        <v>42375</v>
      </c>
      <c r="AH738" s="1">
        <v>42370</v>
      </c>
      <c r="AI738" s="1">
        <v>42370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10058.789473684201</v>
      </c>
      <c r="AP738">
        <v>19</v>
      </c>
      <c r="AQ738">
        <v>31</v>
      </c>
      <c r="AR738">
        <v>191117</v>
      </c>
      <c r="AS738">
        <v>0.183620504717005</v>
      </c>
      <c r="AT738">
        <v>0.61290322580645096</v>
      </c>
      <c r="AU738">
        <v>12</v>
      </c>
      <c r="AV738">
        <v>0.19634328189977299</v>
      </c>
      <c r="AW738">
        <v>-1.2722777182767099E-2</v>
      </c>
      <c r="AX738">
        <v>9406.9936191798697</v>
      </c>
      <c r="AY738">
        <v>12</v>
      </c>
      <c r="AZ738">
        <v>1</v>
      </c>
      <c r="BA738">
        <v>2016</v>
      </c>
      <c r="BB738">
        <v>8.6439343045331896</v>
      </c>
      <c r="BC738">
        <v>8.2323027255555505</v>
      </c>
      <c r="BD738">
        <v>-0.41163157897764202</v>
      </c>
      <c r="BE738">
        <v>82807</v>
      </c>
      <c r="BF738">
        <v>182015.844240612</v>
      </c>
      <c r="BG738">
        <v>5.0001997339069501E-2</v>
      </c>
      <c r="BH738">
        <v>19.122183013360601</v>
      </c>
      <c r="BI738">
        <v>0.99361040456127403</v>
      </c>
      <c r="BK738">
        <f>AS738-BI738*AV738</f>
        <v>-1.1468223044316717E-2</v>
      </c>
      <c r="BL738">
        <f>BK738*AO738</f>
        <v>-115.35644124003556</v>
      </c>
      <c r="BM738">
        <f t="shared" si="11"/>
        <v>-3584.9559458717708</v>
      </c>
      <c r="BN738" s="12">
        <f>YEARFRAC(DATE(YEAR(A738),1,1),A738,3)</f>
        <v>3.0136986301369864E-2</v>
      </c>
    </row>
    <row r="739" spans="1:66" x14ac:dyDescent="0.25">
      <c r="A739" s="1">
        <v>42382</v>
      </c>
      <c r="B739">
        <v>7032</v>
      </c>
      <c r="C739">
        <v>8</v>
      </c>
      <c r="D739" s="2">
        <v>42370</v>
      </c>
      <c r="E739">
        <v>2</v>
      </c>
      <c r="F739">
        <v>1</v>
      </c>
      <c r="G739" s="1">
        <v>42381</v>
      </c>
      <c r="H739" s="1">
        <v>42383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s="1">
        <v>42387</v>
      </c>
      <c r="AF739" s="1">
        <v>42373</v>
      </c>
      <c r="AG739" s="1">
        <v>42375</v>
      </c>
      <c r="AH739" s="1">
        <v>42370</v>
      </c>
      <c r="AI739" s="1">
        <v>42370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10058.789473684201</v>
      </c>
      <c r="AP739">
        <v>19</v>
      </c>
      <c r="AQ739">
        <v>31</v>
      </c>
      <c r="AR739">
        <v>191117</v>
      </c>
      <c r="AS739">
        <v>0.69909008617757695</v>
      </c>
      <c r="AT739">
        <v>0.61290322580645096</v>
      </c>
      <c r="AU739">
        <v>11</v>
      </c>
      <c r="AV739">
        <v>0.84558408763801696</v>
      </c>
      <c r="AW739">
        <v>-0.14649400146044</v>
      </c>
      <c r="AX739">
        <v>8316.1451389684808</v>
      </c>
      <c r="AY739">
        <v>13</v>
      </c>
      <c r="AZ739">
        <v>1</v>
      </c>
      <c r="BA739">
        <v>2016</v>
      </c>
      <c r="BB739">
        <v>9.4895183921712096</v>
      </c>
      <c r="BC739">
        <v>8.9313928117331205</v>
      </c>
      <c r="BD739">
        <v>-0.55812558043808203</v>
      </c>
      <c r="BE739">
        <v>89839</v>
      </c>
      <c r="BF739">
        <v>179876.46258299201</v>
      </c>
      <c r="BG739">
        <v>6.2490318386274099E-2</v>
      </c>
      <c r="BH739">
        <v>19.122183013360601</v>
      </c>
      <c r="BI739">
        <v>0.99361040456127403</v>
      </c>
      <c r="BK739">
        <f>AS739-BI739*AV739</f>
        <v>-0.1410910612310089</v>
      </c>
      <c r="BL739">
        <f>BK739*AO739</f>
        <v>-1419.2052815414054</v>
      </c>
      <c r="BM739">
        <f t="shared" si="11"/>
        <v>-5004.1612274131767</v>
      </c>
      <c r="BN739" s="12">
        <f>YEARFRAC(DATE(YEAR(A739),1,1),A739,3)</f>
        <v>3.287671232876712E-2</v>
      </c>
    </row>
    <row r="740" spans="1:66" x14ac:dyDescent="0.25">
      <c r="A740" s="1">
        <v>42383</v>
      </c>
      <c r="B740">
        <v>2447</v>
      </c>
      <c r="C740">
        <v>9</v>
      </c>
      <c r="D740" s="2">
        <v>42370</v>
      </c>
      <c r="E740">
        <v>3</v>
      </c>
      <c r="F740">
        <v>2</v>
      </c>
      <c r="G740" s="1">
        <v>42382</v>
      </c>
      <c r="H740" s="1">
        <v>42384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s="1">
        <v>42387</v>
      </c>
      <c r="AF740" s="1">
        <v>42373</v>
      </c>
      <c r="AG740" s="1">
        <v>42375</v>
      </c>
      <c r="AH740" s="1">
        <v>42370</v>
      </c>
      <c r="AI740" s="1">
        <v>42370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10058.789473684201</v>
      </c>
      <c r="AP740">
        <v>19</v>
      </c>
      <c r="AQ740">
        <v>31</v>
      </c>
      <c r="AR740">
        <v>191117</v>
      </c>
      <c r="AS740">
        <v>0.243269829476184</v>
      </c>
      <c r="AT740">
        <v>0.61290322580645096</v>
      </c>
      <c r="AU740">
        <v>10</v>
      </c>
      <c r="AV740">
        <v>0.241901458428813</v>
      </c>
      <c r="AW740">
        <v>1.3683710473715899E-3</v>
      </c>
      <c r="AX740">
        <v>10115.689321981001</v>
      </c>
      <c r="AY740">
        <v>14</v>
      </c>
      <c r="AZ740">
        <v>1</v>
      </c>
      <c r="BA740">
        <v>2016</v>
      </c>
      <c r="BB740">
        <v>9.7314198506000196</v>
      </c>
      <c r="BC740">
        <v>9.1746626412093093</v>
      </c>
      <c r="BD740">
        <v>-0.55675720939071005</v>
      </c>
      <c r="BE740">
        <v>92286</v>
      </c>
      <c r="BF740">
        <v>180182.75101879201</v>
      </c>
      <c r="BG740">
        <v>6.0684215993943497E-2</v>
      </c>
      <c r="BH740">
        <v>19.122183013360601</v>
      </c>
      <c r="BI740">
        <v>0.99361040456127403</v>
      </c>
      <c r="BK740">
        <f>AS740-BI740*AV740</f>
        <v>2.9140235027688977E-3</v>
      </c>
      <c r="BL740">
        <f>BK740*AO740</f>
        <v>29.31154893572015</v>
      </c>
      <c r="BM740">
        <f t="shared" si="11"/>
        <v>-4974.8496784774561</v>
      </c>
      <c r="BN740" s="12">
        <f>YEARFRAC(DATE(YEAR(A740),1,1),A740,3)</f>
        <v>3.5616438356164383E-2</v>
      </c>
    </row>
    <row r="741" spans="1:66" x14ac:dyDescent="0.25">
      <c r="A741" s="1">
        <v>42384</v>
      </c>
      <c r="B741">
        <v>12486</v>
      </c>
      <c r="C741">
        <v>10</v>
      </c>
      <c r="D741" s="2">
        <v>42370</v>
      </c>
      <c r="E741">
        <v>4</v>
      </c>
      <c r="F741">
        <v>3</v>
      </c>
      <c r="G741" s="1">
        <v>42383</v>
      </c>
      <c r="H741" s="1">
        <v>42388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s="1">
        <v>42387</v>
      </c>
      <c r="AF741" s="1">
        <v>42373</v>
      </c>
      <c r="AG741" s="1">
        <v>42375</v>
      </c>
      <c r="AH741" s="1">
        <v>42370</v>
      </c>
      <c r="AI741" s="1">
        <v>42370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10058.789473684201</v>
      </c>
      <c r="AP741">
        <v>19</v>
      </c>
      <c r="AQ741">
        <v>31</v>
      </c>
      <c r="AR741">
        <v>191117</v>
      </c>
      <c r="AS741">
        <v>1.24130244823851</v>
      </c>
      <c r="AT741">
        <v>0.61290322580645096</v>
      </c>
      <c r="AU741">
        <v>9</v>
      </c>
      <c r="AV741">
        <v>1.0935216695765</v>
      </c>
      <c r="AW741">
        <v>0.147780778662009</v>
      </c>
      <c r="AX741">
        <v>11418.1550739964</v>
      </c>
      <c r="AY741">
        <v>15</v>
      </c>
      <c r="AZ741">
        <v>1</v>
      </c>
      <c r="BA741">
        <v>2016</v>
      </c>
      <c r="BB741">
        <v>10.8249415201765</v>
      </c>
      <c r="BC741">
        <v>10.4159650894478</v>
      </c>
      <c r="BD741">
        <v>-0.40897643072870299</v>
      </c>
      <c r="BE741">
        <v>104772</v>
      </c>
      <c r="BF741">
        <v>183896.42071410801</v>
      </c>
      <c r="BG741">
        <v>3.9264381861554697E-2</v>
      </c>
      <c r="BH741">
        <v>19.122183013360601</v>
      </c>
      <c r="BI741">
        <v>0.99361040456127403</v>
      </c>
      <c r="BK741">
        <f>AS741-BI741*AV741</f>
        <v>0.15476793973408398</v>
      </c>
      <c r="BL741">
        <f>BK741*AO741</f>
        <v>1556.7781230609946</v>
      </c>
      <c r="BM741">
        <f t="shared" si="11"/>
        <v>-3418.0715554164617</v>
      </c>
      <c r="BN741" s="12">
        <f>YEARFRAC(DATE(YEAR(A741),1,1),A741,3)</f>
        <v>3.8356164383561646E-2</v>
      </c>
    </row>
    <row r="742" spans="1:66" x14ac:dyDescent="0.25">
      <c r="A742" s="1">
        <v>42388</v>
      </c>
      <c r="B742">
        <v>26291</v>
      </c>
      <c r="C742">
        <v>11</v>
      </c>
      <c r="D742" s="2">
        <v>42370</v>
      </c>
      <c r="E742">
        <v>1</v>
      </c>
      <c r="F742">
        <v>4</v>
      </c>
      <c r="G742" s="1">
        <v>42384</v>
      </c>
      <c r="H742" s="1">
        <v>42389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s="1">
        <v>42387</v>
      </c>
      <c r="AF742" s="1">
        <v>42373</v>
      </c>
      <c r="AG742" s="1">
        <v>42375</v>
      </c>
      <c r="AH742" s="1">
        <v>42370</v>
      </c>
      <c r="AI742" s="1">
        <v>42370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10058.789473684201</v>
      </c>
      <c r="AP742">
        <v>19</v>
      </c>
      <c r="AQ742">
        <v>31</v>
      </c>
      <c r="AR742">
        <v>191117</v>
      </c>
      <c r="AS742">
        <v>2.61373399540595</v>
      </c>
      <c r="AT742">
        <v>0.61290322580645096</v>
      </c>
      <c r="AU742">
        <v>8</v>
      </c>
      <c r="AV742">
        <v>2.4988355398689799</v>
      </c>
      <c r="AW742">
        <v>0.11489845553696799</v>
      </c>
      <c r="AX742">
        <v>10521.3006540552</v>
      </c>
      <c r="AY742">
        <v>19</v>
      </c>
      <c r="AZ742">
        <v>1</v>
      </c>
      <c r="BA742">
        <v>2016</v>
      </c>
      <c r="BB742">
        <v>13.323777060045501</v>
      </c>
      <c r="BC742">
        <v>13.0296990848537</v>
      </c>
      <c r="BD742">
        <v>-0.29407797519173301</v>
      </c>
      <c r="BE742">
        <v>131063</v>
      </c>
      <c r="BF742">
        <v>186898.729149967</v>
      </c>
      <c r="BG742">
        <v>2.2569820935740701E-2</v>
      </c>
      <c r="BH742">
        <v>19.122183013360601</v>
      </c>
      <c r="BI742">
        <v>0.99361040456127403</v>
      </c>
      <c r="BK742">
        <f>AS742-BI742*AV742</f>
        <v>0.13086500370464327</v>
      </c>
      <c r="BL742">
        <f>BK742*AO742</f>
        <v>1316.3435217379097</v>
      </c>
      <c r="BM742">
        <f t="shared" si="11"/>
        <v>-2101.728033678552</v>
      </c>
      <c r="BN742" s="12">
        <f>YEARFRAC(DATE(YEAR(A742),1,1),A742,3)</f>
        <v>4.9315068493150684E-2</v>
      </c>
    </row>
    <row r="743" spans="1:66" x14ac:dyDescent="0.25">
      <c r="A743" s="1">
        <v>42389</v>
      </c>
      <c r="B743">
        <v>3743</v>
      </c>
      <c r="C743">
        <v>12</v>
      </c>
      <c r="D743" s="2">
        <v>42370</v>
      </c>
      <c r="E743">
        <v>2</v>
      </c>
      <c r="F743">
        <v>1</v>
      </c>
      <c r="G743" s="1">
        <v>42388</v>
      </c>
      <c r="H743" s="1">
        <v>42390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 s="1">
        <v>42387</v>
      </c>
      <c r="AF743" s="1">
        <v>42373</v>
      </c>
      <c r="AG743" s="1">
        <v>42375</v>
      </c>
      <c r="AH743" s="1">
        <v>42370</v>
      </c>
      <c r="AI743" s="1">
        <v>42370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10058.789473684201</v>
      </c>
      <c r="AP743">
        <v>19</v>
      </c>
      <c r="AQ743">
        <v>31</v>
      </c>
      <c r="AR743">
        <v>191117</v>
      </c>
      <c r="AS743">
        <v>0.37211237095601102</v>
      </c>
      <c r="AT743">
        <v>0.61290322580645096</v>
      </c>
      <c r="AU743">
        <v>7</v>
      </c>
      <c r="AV743">
        <v>0.43465384331523499</v>
      </c>
      <c r="AW743">
        <v>-6.2541472359224207E-2</v>
      </c>
      <c r="AX743">
        <v>8611.4503703706196</v>
      </c>
      <c r="AY743">
        <v>20</v>
      </c>
      <c r="AZ743">
        <v>1</v>
      </c>
      <c r="BA743">
        <v>2016</v>
      </c>
      <c r="BB743">
        <v>13.758430903360701</v>
      </c>
      <c r="BC743">
        <v>13.4018114558097</v>
      </c>
      <c r="BD743">
        <v>-0.35661944755095798</v>
      </c>
      <c r="BE743">
        <v>134806</v>
      </c>
      <c r="BF743">
        <v>186163.23460070899</v>
      </c>
      <c r="BG743">
        <v>2.6609794409274402E-2</v>
      </c>
      <c r="BH743">
        <v>19.122183013360601</v>
      </c>
      <c r="BI743">
        <v>0.99361040456127403</v>
      </c>
      <c r="BK743">
        <f>AS743-BI743*AV743</f>
        <v>-5.9764210144552243E-2</v>
      </c>
      <c r="BL743">
        <f>BK743*AO743</f>
        <v>-601.15560790507266</v>
      </c>
      <c r="BM743">
        <f t="shared" si="11"/>
        <v>-2702.8836415836249</v>
      </c>
      <c r="BN743" s="12">
        <f>YEARFRAC(DATE(YEAR(A743),1,1),A743,3)</f>
        <v>5.2054794520547946E-2</v>
      </c>
    </row>
    <row r="744" spans="1:66" x14ac:dyDescent="0.25">
      <c r="A744" s="1">
        <v>42390</v>
      </c>
      <c r="B744">
        <v>9811</v>
      </c>
      <c r="C744">
        <v>13</v>
      </c>
      <c r="D744" s="2">
        <v>42370</v>
      </c>
      <c r="E744">
        <v>3</v>
      </c>
      <c r="F744">
        <v>2</v>
      </c>
      <c r="G744" s="1">
        <v>42389</v>
      </c>
      <c r="H744" s="1">
        <v>42391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s="1">
        <v>42387</v>
      </c>
      <c r="AF744" s="1">
        <v>42373</v>
      </c>
      <c r="AG744" s="1">
        <v>42375</v>
      </c>
      <c r="AH744" s="1">
        <v>42370</v>
      </c>
      <c r="AI744" s="1">
        <v>42370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10058.789473684201</v>
      </c>
      <c r="AP744">
        <v>19</v>
      </c>
      <c r="AQ744">
        <v>31</v>
      </c>
      <c r="AR744">
        <v>191117</v>
      </c>
      <c r="AS744">
        <v>0.97536587535384001</v>
      </c>
      <c r="AT744">
        <v>0.61290322580645096</v>
      </c>
      <c r="AU744">
        <v>6</v>
      </c>
      <c r="AV744">
        <v>0.764318608631259</v>
      </c>
      <c r="AW744">
        <v>0.21104726672258101</v>
      </c>
      <c r="AX744">
        <v>12836.2699654395</v>
      </c>
      <c r="AY744">
        <v>21</v>
      </c>
      <c r="AZ744">
        <v>1</v>
      </c>
      <c r="BA744">
        <v>2016</v>
      </c>
      <c r="BB744">
        <v>14.522749511992</v>
      </c>
      <c r="BC744">
        <v>14.377177331163599</v>
      </c>
      <c r="BD744">
        <v>-0.145572180828377</v>
      </c>
      <c r="BE744">
        <v>144617</v>
      </c>
      <c r="BF744">
        <v>189201.29399264901</v>
      </c>
      <c r="BG744">
        <v>1.01252267726319E-2</v>
      </c>
      <c r="BH744">
        <v>19.122183013360601</v>
      </c>
      <c r="BI744">
        <v>0.99361040456127403</v>
      </c>
      <c r="BK744">
        <f>AS744-BI744*AV744</f>
        <v>0.21593095341802471</v>
      </c>
      <c r="BL744">
        <f>BK744*AO744</f>
        <v>2172.0040012838203</v>
      </c>
      <c r="BM744">
        <f t="shared" si="11"/>
        <v>-530.87964029980458</v>
      </c>
      <c r="BN744" s="12">
        <f>YEARFRAC(DATE(YEAR(A744),1,1),A744,3)</f>
        <v>5.4794520547945202E-2</v>
      </c>
    </row>
    <row r="745" spans="1:66" x14ac:dyDescent="0.25">
      <c r="A745" s="1">
        <v>42391</v>
      </c>
      <c r="B745">
        <v>6000</v>
      </c>
      <c r="C745">
        <v>14</v>
      </c>
      <c r="D745" s="2">
        <v>42370</v>
      </c>
      <c r="E745">
        <v>4</v>
      </c>
      <c r="F745">
        <v>3</v>
      </c>
      <c r="G745" s="1">
        <v>42390</v>
      </c>
      <c r="H745" s="1">
        <v>42394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s="1">
        <v>42387</v>
      </c>
      <c r="AF745" s="1">
        <v>42373</v>
      </c>
      <c r="AG745" s="1">
        <v>42375</v>
      </c>
      <c r="AH745" s="1">
        <v>42370</v>
      </c>
      <c r="AI745" s="1">
        <v>42370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10058.789473684201</v>
      </c>
      <c r="AP745">
        <v>19</v>
      </c>
      <c r="AQ745">
        <v>31</v>
      </c>
      <c r="AR745">
        <v>191117</v>
      </c>
      <c r="AS745">
        <v>0.59649324759178901</v>
      </c>
      <c r="AT745">
        <v>0.61290322580645096</v>
      </c>
      <c r="AU745">
        <v>5</v>
      </c>
      <c r="AV745">
        <v>0.75895044827361002</v>
      </c>
      <c r="AW745">
        <v>-0.16245720068182001</v>
      </c>
      <c r="AX745">
        <v>7905.6544648576701</v>
      </c>
      <c r="AY745">
        <v>22</v>
      </c>
      <c r="AZ745">
        <v>1</v>
      </c>
      <c r="BA745">
        <v>2016</v>
      </c>
      <c r="BB745">
        <v>15.2816999602656</v>
      </c>
      <c r="BC745">
        <v>14.973670578755399</v>
      </c>
      <c r="BD745">
        <v>-0.30802938151019799</v>
      </c>
      <c r="BE745">
        <v>150617</v>
      </c>
      <c r="BF745">
        <v>187264.70271244901</v>
      </c>
      <c r="BG745">
        <v>2.0571400972800101E-2</v>
      </c>
      <c r="BH745">
        <v>19.122183013360601</v>
      </c>
      <c r="BI745">
        <v>0.99361040456127403</v>
      </c>
      <c r="BK745">
        <f>AS745-BI745*AV745</f>
        <v>-0.15760781435931293</v>
      </c>
      <c r="BL745">
        <f>BK745*AO745</f>
        <v>-1585.3438240478306</v>
      </c>
      <c r="BM745">
        <f t="shared" si="11"/>
        <v>-2116.2234643476349</v>
      </c>
      <c r="BN745" s="12">
        <f>YEARFRAC(DATE(YEAR(A745),1,1),A745,3)</f>
        <v>5.7534246575342465E-2</v>
      </c>
    </row>
    <row r="746" spans="1:66" x14ac:dyDescent="0.25">
      <c r="A746" s="1">
        <v>42394</v>
      </c>
      <c r="B746">
        <v>15104</v>
      </c>
      <c r="C746">
        <v>15</v>
      </c>
      <c r="D746" s="2">
        <v>42370</v>
      </c>
      <c r="E746">
        <v>0</v>
      </c>
      <c r="F746">
        <v>4</v>
      </c>
      <c r="G746" s="1">
        <v>42391</v>
      </c>
      <c r="H746" s="1">
        <v>42395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s="1">
        <v>42387</v>
      </c>
      <c r="AF746" s="1">
        <v>42373</v>
      </c>
      <c r="AG746" s="1">
        <v>42375</v>
      </c>
      <c r="AH746" s="1">
        <v>42370</v>
      </c>
      <c r="AI746" s="1">
        <v>42370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10058.789473684201</v>
      </c>
      <c r="AP746">
        <v>19</v>
      </c>
      <c r="AQ746">
        <v>31</v>
      </c>
      <c r="AR746">
        <v>191117</v>
      </c>
      <c r="AS746">
        <v>1.5015723352710599</v>
      </c>
      <c r="AT746">
        <v>0.61290322580645096</v>
      </c>
      <c r="AU746">
        <v>4</v>
      </c>
      <c r="AV746">
        <v>1.58673385581545</v>
      </c>
      <c r="AW746">
        <v>-8.5161520544394798E-2</v>
      </c>
      <c r="AX746">
        <v>9518.9246417369104</v>
      </c>
      <c r="AY746">
        <v>25</v>
      </c>
      <c r="AZ746">
        <v>1</v>
      </c>
      <c r="BA746">
        <v>2016</v>
      </c>
      <c r="BB746">
        <v>16.868433816081001</v>
      </c>
      <c r="BC746">
        <v>16.475242914026399</v>
      </c>
      <c r="BD746">
        <v>-0.39319090205459101</v>
      </c>
      <c r="BE746">
        <v>165721</v>
      </c>
      <c r="BF746">
        <v>186662.20197622999</v>
      </c>
      <c r="BG746">
        <v>2.3865560229151001E-2</v>
      </c>
      <c r="BH746">
        <v>19.122183013360601</v>
      </c>
      <c r="BI746">
        <v>0.99361040456127403</v>
      </c>
      <c r="BK746">
        <f>AS746-BI746*AV746</f>
        <v>-7.502293313679953E-2</v>
      </c>
      <c r="BL746">
        <f>BK746*AO746</f>
        <v>-754.63989012135278</v>
      </c>
      <c r="BM746">
        <f t="shared" si="11"/>
        <v>-2870.8633544689878</v>
      </c>
      <c r="BN746" s="12">
        <f>YEARFRAC(DATE(YEAR(A746),1,1),A746,3)</f>
        <v>6.575342465753424E-2</v>
      </c>
    </row>
    <row r="747" spans="1:66" x14ac:dyDescent="0.25">
      <c r="A747" s="1">
        <v>42395</v>
      </c>
      <c r="B747">
        <v>2368</v>
      </c>
      <c r="C747">
        <v>16</v>
      </c>
      <c r="D747" s="2">
        <v>42370</v>
      </c>
      <c r="E747">
        <v>1</v>
      </c>
      <c r="F747">
        <v>0</v>
      </c>
      <c r="G747" s="1">
        <v>42394</v>
      </c>
      <c r="H747" s="1">
        <v>42396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s="1">
        <v>42387</v>
      </c>
      <c r="AF747" s="1">
        <v>42373</v>
      </c>
      <c r="AG747" s="1">
        <v>42375</v>
      </c>
      <c r="AH747" s="1">
        <v>42370</v>
      </c>
      <c r="AI747" s="1">
        <v>42370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10058.789473684201</v>
      </c>
      <c r="AP747">
        <v>19</v>
      </c>
      <c r="AQ747">
        <v>31</v>
      </c>
      <c r="AR747">
        <v>191117</v>
      </c>
      <c r="AS747">
        <v>0.23541600171622601</v>
      </c>
      <c r="AT747">
        <v>0.61290322580645096</v>
      </c>
      <c r="AU747">
        <v>3</v>
      </c>
      <c r="AV747">
        <v>0.19634328189977299</v>
      </c>
      <c r="AW747">
        <v>3.9072719816453098E-2</v>
      </c>
      <c r="AX747">
        <v>12060.509415385901</v>
      </c>
      <c r="AY747">
        <v>26</v>
      </c>
      <c r="AZ747">
        <v>1</v>
      </c>
      <c r="BA747">
        <v>2016</v>
      </c>
      <c r="BB747">
        <v>17.064777097980802</v>
      </c>
      <c r="BC747">
        <v>16.710658915742702</v>
      </c>
      <c r="BD747">
        <v>-0.35411818223814201</v>
      </c>
      <c r="BE747">
        <v>168089</v>
      </c>
      <c r="BF747">
        <v>187151.05281849101</v>
      </c>
      <c r="BG747">
        <v>2.1191156137148701E-2</v>
      </c>
      <c r="BH747">
        <v>19.122183013360601</v>
      </c>
      <c r="BI747">
        <v>0.99361040456127403</v>
      </c>
      <c r="BK747">
        <f>AS747-BI747*AV747</f>
        <v>4.0327273954904291E-2</v>
      </c>
      <c r="BL747">
        <f>BK747*AO747</f>
        <v>405.64355875997029</v>
      </c>
      <c r="BM747">
        <f t="shared" si="11"/>
        <v>-2465.2197957090175</v>
      </c>
      <c r="BN747" s="12">
        <f>YEARFRAC(DATE(YEAR(A747),1,1),A747,3)</f>
        <v>6.8493150684931503E-2</v>
      </c>
    </row>
    <row r="748" spans="1:66" x14ac:dyDescent="0.25">
      <c r="A748" s="1">
        <v>42396</v>
      </c>
      <c r="B748">
        <v>9978</v>
      </c>
      <c r="C748">
        <v>17</v>
      </c>
      <c r="D748" s="2">
        <v>42370</v>
      </c>
      <c r="E748">
        <v>2</v>
      </c>
      <c r="F748">
        <v>1</v>
      </c>
      <c r="G748" s="1">
        <v>42395</v>
      </c>
      <c r="H748" s="1">
        <v>42397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s="1">
        <v>42387</v>
      </c>
      <c r="AF748" s="1">
        <v>42373</v>
      </c>
      <c r="AG748" s="1">
        <v>42375</v>
      </c>
      <c r="AH748" s="1">
        <v>42370</v>
      </c>
      <c r="AI748" s="1">
        <v>42370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10058.789473684201</v>
      </c>
      <c r="AP748">
        <v>19</v>
      </c>
      <c r="AQ748">
        <v>31</v>
      </c>
      <c r="AR748">
        <v>191117</v>
      </c>
      <c r="AS748">
        <v>0.99196827074514504</v>
      </c>
      <c r="AT748">
        <v>0.61290322580645096</v>
      </c>
      <c r="AU748">
        <v>2</v>
      </c>
      <c r="AV748">
        <v>0.84558408763801696</v>
      </c>
      <c r="AW748">
        <v>0.146384183107127</v>
      </c>
      <c r="AX748">
        <v>11800.127445481699</v>
      </c>
      <c r="AY748">
        <v>27</v>
      </c>
      <c r="AZ748">
        <v>1</v>
      </c>
      <c r="BA748">
        <v>2016</v>
      </c>
      <c r="BB748">
        <v>17.9103611856188</v>
      </c>
      <c r="BC748">
        <v>17.702627186487799</v>
      </c>
      <c r="BD748">
        <v>-0.20773399913101101</v>
      </c>
      <c r="BE748">
        <v>178067</v>
      </c>
      <c r="BF748">
        <v>188900.32227360099</v>
      </c>
      <c r="BG748">
        <v>1.17346423749788E-2</v>
      </c>
      <c r="BH748">
        <v>19.122183013360601</v>
      </c>
      <c r="BI748">
        <v>0.99361040456127403</v>
      </c>
      <c r="BK748">
        <f>AS748-BI748*AV748</f>
        <v>0.15178712333655919</v>
      </c>
      <c r="BL748">
        <f>BK748*AO748</f>
        <v>1526.7947184585871</v>
      </c>
      <c r="BM748">
        <f t="shared" si="11"/>
        <v>-938.42507725043038</v>
      </c>
      <c r="BN748" s="12">
        <f>YEARFRAC(DATE(YEAR(A748),1,1),A748,3)</f>
        <v>7.1232876712328766E-2</v>
      </c>
    </row>
    <row r="749" spans="1:66" x14ac:dyDescent="0.25">
      <c r="A749" s="1">
        <v>42397</v>
      </c>
      <c r="B749">
        <v>2994</v>
      </c>
      <c r="C749">
        <v>18</v>
      </c>
      <c r="D749" s="2">
        <v>42370</v>
      </c>
      <c r="E749">
        <v>3</v>
      </c>
      <c r="F749">
        <v>2</v>
      </c>
      <c r="G749" s="1">
        <v>42396</v>
      </c>
      <c r="H749" s="1">
        <v>42398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s="1">
        <v>42387</v>
      </c>
      <c r="AF749" s="1">
        <v>42373</v>
      </c>
      <c r="AG749" s="1">
        <v>42375</v>
      </c>
      <c r="AH749" s="1">
        <v>42370</v>
      </c>
      <c r="AI749" s="1">
        <v>42370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10058.789473684201</v>
      </c>
      <c r="AP749">
        <v>19</v>
      </c>
      <c r="AQ749">
        <v>31</v>
      </c>
      <c r="AR749">
        <v>191117</v>
      </c>
      <c r="AS749">
        <v>0.29765013054830203</v>
      </c>
      <c r="AT749">
        <v>0.61290322580645096</v>
      </c>
      <c r="AU749">
        <v>1</v>
      </c>
      <c r="AV749">
        <v>0.241901458428813</v>
      </c>
      <c r="AW749">
        <v>5.5748672119489702E-2</v>
      </c>
      <c r="AX749">
        <v>12376.9406742997</v>
      </c>
      <c r="AY749">
        <v>28</v>
      </c>
      <c r="AZ749">
        <v>1</v>
      </c>
      <c r="BA749">
        <v>2016</v>
      </c>
      <c r="BB749">
        <v>18.1522626440476</v>
      </c>
      <c r="BC749">
        <v>18.000277317036101</v>
      </c>
      <c r="BD749">
        <v>-0.15198532701152301</v>
      </c>
      <c r="BE749">
        <v>181061</v>
      </c>
      <c r="BF749">
        <v>189516.81492599199</v>
      </c>
      <c r="BG749">
        <v>8.4434991936306308E-3</v>
      </c>
      <c r="BH749">
        <v>19.122183013360601</v>
      </c>
      <c r="BI749">
        <v>0.99361040456127403</v>
      </c>
      <c r="BK749">
        <f>AS749-BI749*AV749</f>
        <v>5.7294324574886923E-2</v>
      </c>
      <c r="BL749">
        <f>BK749*AO749</f>
        <v>576.31154893571863</v>
      </c>
      <c r="BM749">
        <f t="shared" si="11"/>
        <v>-362.11352831471174</v>
      </c>
      <c r="BN749" s="12">
        <f>YEARFRAC(DATE(YEAR(A749),1,1),A749,3)</f>
        <v>7.3972602739726029E-2</v>
      </c>
    </row>
    <row r="750" spans="1:66" x14ac:dyDescent="0.25">
      <c r="A750" s="1">
        <v>42398</v>
      </c>
      <c r="B750">
        <v>10056</v>
      </c>
      <c r="C750">
        <v>19</v>
      </c>
      <c r="D750" s="2">
        <v>42370</v>
      </c>
      <c r="E750">
        <v>4</v>
      </c>
      <c r="F750">
        <v>3</v>
      </c>
      <c r="G750" s="1">
        <v>42397</v>
      </c>
      <c r="H750" s="1">
        <v>42401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s="1">
        <v>42387</v>
      </c>
      <c r="AF750" s="1">
        <v>42373</v>
      </c>
      <c r="AG750" s="1">
        <v>42375</v>
      </c>
      <c r="AH750" s="1">
        <v>42370</v>
      </c>
      <c r="AI750" s="1">
        <v>42370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10058.789473684201</v>
      </c>
      <c r="AP750">
        <v>19</v>
      </c>
      <c r="AQ750">
        <v>31</v>
      </c>
      <c r="AR750">
        <v>191117</v>
      </c>
      <c r="AS750">
        <v>0.99972268296383804</v>
      </c>
      <c r="AT750">
        <v>0.61290322580645096</v>
      </c>
      <c r="AU750">
        <v>0</v>
      </c>
      <c r="AV750">
        <v>0.96992036931296499</v>
      </c>
      <c r="AW750">
        <v>2.9802313650873401E-2</v>
      </c>
      <c r="AX750">
        <v>10367.8614432266</v>
      </c>
      <c r="AY750">
        <v>29</v>
      </c>
      <c r="AZ750">
        <v>1</v>
      </c>
      <c r="BA750">
        <v>2016</v>
      </c>
      <c r="BB750">
        <v>19.122183013360601</v>
      </c>
      <c r="BC750">
        <v>19</v>
      </c>
      <c r="BD750">
        <v>-0.12218301336065</v>
      </c>
      <c r="BE750">
        <v>191117</v>
      </c>
      <c r="BF750">
        <v>189895.839688537</v>
      </c>
      <c r="BG750">
        <v>6.4306849137185599E-3</v>
      </c>
      <c r="BH750">
        <v>19.122183013360601</v>
      </c>
      <c r="BI750">
        <v>0.99361040456127403</v>
      </c>
      <c r="BK750">
        <f>AS750-BI750*AV750</f>
        <v>3.5999712418562591E-2</v>
      </c>
      <c r="BL750">
        <f>BK750*AO750</f>
        <v>362.11352833149579</v>
      </c>
      <c r="BM750">
        <f t="shared" si="11"/>
        <v>1.6784042600193061E-8</v>
      </c>
      <c r="BN750" s="12">
        <f>YEARFRAC(DATE(YEAR(A750),1,1),A750,3)</f>
        <v>7.6712328767123292E-2</v>
      </c>
    </row>
    <row r="751" spans="1:66" x14ac:dyDescent="0.25">
      <c r="A751" s="1">
        <v>42401</v>
      </c>
      <c r="B751">
        <v>33335</v>
      </c>
      <c r="C751">
        <v>1</v>
      </c>
      <c r="D751" s="2">
        <v>42401</v>
      </c>
      <c r="E751">
        <v>0</v>
      </c>
      <c r="F751">
        <v>4</v>
      </c>
      <c r="G751" s="1">
        <v>42398</v>
      </c>
      <c r="H751" s="1">
        <v>42402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s="1">
        <v>42415</v>
      </c>
      <c r="AF751" s="1">
        <v>42401</v>
      </c>
      <c r="AG751" s="1">
        <v>42403</v>
      </c>
      <c r="AH751" s="1">
        <v>42405</v>
      </c>
      <c r="AI751" s="1">
        <v>42403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10367.200000000001</v>
      </c>
      <c r="AP751">
        <v>20</v>
      </c>
      <c r="AQ751">
        <v>29</v>
      </c>
      <c r="AR751">
        <v>207344</v>
      </c>
      <c r="AS751">
        <v>3.2154294312832699</v>
      </c>
      <c r="AT751">
        <v>0.68965517241379304</v>
      </c>
      <c r="AU751">
        <v>19</v>
      </c>
      <c r="AV751">
        <v>3.3138411000921</v>
      </c>
      <c r="AW751">
        <v>-9.8411668808822697E-2</v>
      </c>
      <c r="AX751">
        <v>10059.323604584801</v>
      </c>
      <c r="AY751">
        <v>1</v>
      </c>
      <c r="AZ751">
        <v>2</v>
      </c>
      <c r="BA751">
        <v>2016</v>
      </c>
      <c r="BB751">
        <v>3.3138411000921</v>
      </c>
      <c r="BC751">
        <v>3.2154294312832699</v>
      </c>
      <c r="BD751">
        <v>-9.8411668808822503E-2</v>
      </c>
      <c r="BE751">
        <v>33335</v>
      </c>
      <c r="BF751">
        <v>201186.47209169701</v>
      </c>
      <c r="BG751">
        <v>3.0606073282580502E-2</v>
      </c>
      <c r="BH751">
        <v>21.0666513026686</v>
      </c>
      <c r="BI751">
        <v>0.94936778098503405</v>
      </c>
      <c r="BK751">
        <f>AS751-BI751*AV751</f>
        <v>6.9375459551829E-2</v>
      </c>
      <c r="BL751">
        <f>BK751*AO751</f>
        <v>719.22926426572167</v>
      </c>
      <c r="BM751">
        <f t="shared" si="11"/>
        <v>719.22926428250571</v>
      </c>
      <c r="BN751" s="12">
        <f>YEARFRAC(DATE(YEAR(A751),1,1),A751,3)</f>
        <v>8.4931506849315067E-2</v>
      </c>
    </row>
    <row r="752" spans="1:66" x14ac:dyDescent="0.25">
      <c r="A752" s="1">
        <v>42402</v>
      </c>
      <c r="B752">
        <v>6213</v>
      </c>
      <c r="C752">
        <v>2</v>
      </c>
      <c r="D752" s="2">
        <v>42401</v>
      </c>
      <c r="E752">
        <v>1</v>
      </c>
      <c r="F752">
        <v>0</v>
      </c>
      <c r="G752" s="1">
        <v>42401</v>
      </c>
      <c r="H752" s="1">
        <v>42403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s="1">
        <v>42415</v>
      </c>
      <c r="AF752" s="1">
        <v>42401</v>
      </c>
      <c r="AG752" s="1">
        <v>42403</v>
      </c>
      <c r="AH752" s="1">
        <v>42405</v>
      </c>
      <c r="AI752" s="1">
        <v>42403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10367.200000000001</v>
      </c>
      <c r="AP752">
        <v>20</v>
      </c>
      <c r="AQ752">
        <v>29</v>
      </c>
      <c r="AR752">
        <v>207344</v>
      </c>
      <c r="AS752">
        <v>0.59929392700053996</v>
      </c>
      <c r="AT752">
        <v>0.68965517241379304</v>
      </c>
      <c r="AU752">
        <v>18</v>
      </c>
      <c r="AV752">
        <v>0.56963377428798101</v>
      </c>
      <c r="AW752">
        <v>2.9660152712558702E-2</v>
      </c>
      <c r="AX752">
        <v>10907.0077661142</v>
      </c>
      <c r="AY752">
        <v>2</v>
      </c>
      <c r="AZ752">
        <v>2</v>
      </c>
      <c r="BA752">
        <v>2016</v>
      </c>
      <c r="BB752">
        <v>3.88347487438008</v>
      </c>
      <c r="BC752">
        <v>3.81472335828381</v>
      </c>
      <c r="BD752">
        <v>-6.8751516096263704E-2</v>
      </c>
      <c r="BE752">
        <v>39548</v>
      </c>
      <c r="BF752">
        <v>203673.26314329699</v>
      </c>
      <c r="BG752">
        <v>1.80226741598359E-2</v>
      </c>
      <c r="BH752">
        <v>21.0666513026686</v>
      </c>
      <c r="BI752">
        <v>0.94936778098503405</v>
      </c>
      <c r="BK752">
        <f>AS752-BI752*AV752</f>
        <v>5.850197473062968E-2</v>
      </c>
      <c r="BL752">
        <f>BK752*AO752</f>
        <v>606.50167242738405</v>
      </c>
      <c r="BM752">
        <f t="shared" si="11"/>
        <v>1325.7309367098896</v>
      </c>
      <c r="BN752" s="12">
        <f>YEARFRAC(DATE(YEAR(A752),1,1),A752,3)</f>
        <v>8.7671232876712329E-2</v>
      </c>
    </row>
    <row r="753" spans="1:66" x14ac:dyDescent="0.25">
      <c r="A753" s="1">
        <v>42403</v>
      </c>
      <c r="B753">
        <v>9454</v>
      </c>
      <c r="C753">
        <v>3</v>
      </c>
      <c r="D753" s="2">
        <v>42401</v>
      </c>
      <c r="E753">
        <v>2</v>
      </c>
      <c r="F753">
        <v>1</v>
      </c>
      <c r="G753" s="1">
        <v>42402</v>
      </c>
      <c r="H753" s="1">
        <v>42404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s="1">
        <v>42415</v>
      </c>
      <c r="AF753" s="1">
        <v>42401</v>
      </c>
      <c r="AG753" s="1">
        <v>42403</v>
      </c>
      <c r="AH753" s="1">
        <v>42405</v>
      </c>
      <c r="AI753" s="1">
        <v>42403</v>
      </c>
      <c r="AJ753">
        <v>0</v>
      </c>
      <c r="AK753">
        <v>0</v>
      </c>
      <c r="AL753">
        <v>1</v>
      </c>
      <c r="AM753">
        <v>0</v>
      </c>
      <c r="AN753">
        <v>1</v>
      </c>
      <c r="AO753">
        <v>10367.200000000001</v>
      </c>
      <c r="AP753">
        <v>20</v>
      </c>
      <c r="AQ753">
        <v>29</v>
      </c>
      <c r="AR753">
        <v>207344</v>
      </c>
      <c r="AS753">
        <v>0.91191449957558401</v>
      </c>
      <c r="AT753">
        <v>0.68965517241379304</v>
      </c>
      <c r="AU753">
        <v>17</v>
      </c>
      <c r="AV753">
        <v>1.1125410543758101</v>
      </c>
      <c r="AW753">
        <v>-0.200626554800232</v>
      </c>
      <c r="AX753">
        <v>8497.6639404144007</v>
      </c>
      <c r="AY753">
        <v>3</v>
      </c>
      <c r="AZ753">
        <v>2</v>
      </c>
      <c r="BA753">
        <v>2016</v>
      </c>
      <c r="BB753">
        <v>4.9960159287558898</v>
      </c>
      <c r="BC753">
        <v>4.7266378578593997</v>
      </c>
      <c r="BD753">
        <v>-0.26937807089649601</v>
      </c>
      <c r="BE753">
        <v>49002</v>
      </c>
      <c r="BF753">
        <v>196164.30651453999</v>
      </c>
      <c r="BG753">
        <v>5.69914766049988E-2</v>
      </c>
      <c r="BH753">
        <v>21.0666513026686</v>
      </c>
      <c r="BI753">
        <v>0.94936778098503405</v>
      </c>
      <c r="BK753">
        <f>AS753-BI753*AV753</f>
        <v>-0.14429613247192885</v>
      </c>
      <c r="BL753">
        <f>BK753*AO753</f>
        <v>-1495.9468645629809</v>
      </c>
      <c r="BM753">
        <f t="shared" si="11"/>
        <v>-170.21592785309122</v>
      </c>
      <c r="BN753" s="12">
        <f>YEARFRAC(DATE(YEAR(A753),1,1),A753,3)</f>
        <v>9.0410958904109592E-2</v>
      </c>
    </row>
    <row r="754" spans="1:66" x14ac:dyDescent="0.25">
      <c r="A754" s="1">
        <v>42404</v>
      </c>
      <c r="B754">
        <v>2446</v>
      </c>
      <c r="C754">
        <v>4</v>
      </c>
      <c r="D754" s="2">
        <v>42401</v>
      </c>
      <c r="E754">
        <v>3</v>
      </c>
      <c r="F754">
        <v>2</v>
      </c>
      <c r="G754" s="1">
        <v>42403</v>
      </c>
      <c r="H754" s="1">
        <v>42405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s="1">
        <v>42415</v>
      </c>
      <c r="AF754" s="1">
        <v>42401</v>
      </c>
      <c r="AG754" s="1">
        <v>42403</v>
      </c>
      <c r="AH754" s="1">
        <v>42405</v>
      </c>
      <c r="AI754" s="1">
        <v>42403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10367.200000000001</v>
      </c>
      <c r="AP754">
        <v>20</v>
      </c>
      <c r="AQ754">
        <v>29</v>
      </c>
      <c r="AR754">
        <v>207344</v>
      </c>
      <c r="AS754">
        <v>0.23593641484682401</v>
      </c>
      <c r="AT754">
        <v>0.68965517241379304</v>
      </c>
      <c r="AU754">
        <v>16</v>
      </c>
      <c r="AV754">
        <v>0.31376756224364599</v>
      </c>
      <c r="AW754">
        <v>-7.7831147396821801E-2</v>
      </c>
      <c r="AX754">
        <v>7795.5795765166904</v>
      </c>
      <c r="AY754">
        <v>4</v>
      </c>
      <c r="AZ754">
        <v>2</v>
      </c>
      <c r="BA754">
        <v>2016</v>
      </c>
      <c r="BB754">
        <v>5.3097834909995401</v>
      </c>
      <c r="BC754">
        <v>4.9625742727062203</v>
      </c>
      <c r="BD754">
        <v>-0.34720921829331702</v>
      </c>
      <c r="BE754">
        <v>51448</v>
      </c>
      <c r="BF754">
        <v>193785.67916077099</v>
      </c>
      <c r="BG754">
        <v>6.9965545947179505E-2</v>
      </c>
      <c r="BH754">
        <v>21.0666513026686</v>
      </c>
      <c r="BI754">
        <v>0.94936778098503405</v>
      </c>
      <c r="BK754">
        <f>AS754-BI754*AV754</f>
        <v>-6.1944399465509753E-2</v>
      </c>
      <c r="BL754">
        <f>BK754*AO754</f>
        <v>-642.18997813883277</v>
      </c>
      <c r="BM754">
        <f t="shared" si="11"/>
        <v>-812.40590599192399</v>
      </c>
      <c r="BN754" s="12">
        <f>YEARFRAC(DATE(YEAR(A754),1,1),A754,3)</f>
        <v>9.3150684931506855E-2</v>
      </c>
    </row>
    <row r="755" spans="1:66" x14ac:dyDescent="0.25">
      <c r="A755" s="1">
        <v>42405</v>
      </c>
      <c r="B755">
        <v>6727</v>
      </c>
      <c r="C755">
        <v>5</v>
      </c>
      <c r="D755" s="2">
        <v>42401</v>
      </c>
      <c r="E755">
        <v>4</v>
      </c>
      <c r="F755">
        <v>3</v>
      </c>
      <c r="G755" s="1">
        <v>42404</v>
      </c>
      <c r="H755" s="1">
        <v>42408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s="1">
        <v>42415</v>
      </c>
      <c r="AF755" s="1">
        <v>42401</v>
      </c>
      <c r="AG755" s="1">
        <v>42403</v>
      </c>
      <c r="AH755" s="1">
        <v>42405</v>
      </c>
      <c r="AI755" s="1">
        <v>42403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10367.200000000001</v>
      </c>
      <c r="AP755">
        <v>20</v>
      </c>
      <c r="AQ755">
        <v>29</v>
      </c>
      <c r="AR755">
        <v>207344</v>
      </c>
      <c r="AS755">
        <v>0.64887336985878497</v>
      </c>
      <c r="AT755">
        <v>0.68965517241379304</v>
      </c>
      <c r="AU755">
        <v>15</v>
      </c>
      <c r="AV755">
        <v>0.83081655208844296</v>
      </c>
      <c r="AW755">
        <v>-0.181943182229657</v>
      </c>
      <c r="AX755">
        <v>8096.8536111734602</v>
      </c>
      <c r="AY755">
        <v>5</v>
      </c>
      <c r="AZ755">
        <v>2</v>
      </c>
      <c r="BA755">
        <v>2016</v>
      </c>
      <c r="BB755">
        <v>6.1406000430879804</v>
      </c>
      <c r="BC755">
        <v>5.6114476425650102</v>
      </c>
      <c r="BD755">
        <v>-0.52915240052297496</v>
      </c>
      <c r="BE755">
        <v>58175</v>
      </c>
      <c r="BF755">
        <v>189476.597048469</v>
      </c>
      <c r="BG755">
        <v>9.4298732560408993E-2</v>
      </c>
      <c r="BH755">
        <v>21.0666513026686</v>
      </c>
      <c r="BI755">
        <v>0.94936778098503405</v>
      </c>
      <c r="BK755">
        <f>AS755-BI755*AV755</f>
        <v>-0.13987709660305714</v>
      </c>
      <c r="BL755">
        <f>BK755*AO755</f>
        <v>-1450.133835903214</v>
      </c>
      <c r="BM755">
        <f t="shared" si="11"/>
        <v>-2262.5397418951379</v>
      </c>
      <c r="BN755" s="12">
        <f>YEARFRAC(DATE(YEAR(A755),1,1),A755,3)</f>
        <v>9.5890410958904104E-2</v>
      </c>
    </row>
    <row r="756" spans="1:66" x14ac:dyDescent="0.25">
      <c r="A756" s="1">
        <v>42408</v>
      </c>
      <c r="B756">
        <v>16248</v>
      </c>
      <c r="C756">
        <v>6</v>
      </c>
      <c r="D756" s="2">
        <v>42401</v>
      </c>
      <c r="E756">
        <v>0</v>
      </c>
      <c r="F756">
        <v>4</v>
      </c>
      <c r="G756" s="1">
        <v>42405</v>
      </c>
      <c r="H756" s="1">
        <v>42409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s="1">
        <v>42415</v>
      </c>
      <c r="AF756" s="1">
        <v>42401</v>
      </c>
      <c r="AG756" s="1">
        <v>42403</v>
      </c>
      <c r="AH756" s="1">
        <v>42405</v>
      </c>
      <c r="AI756" s="1">
        <v>42403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10367.200000000001</v>
      </c>
      <c r="AP756">
        <v>20</v>
      </c>
      <c r="AQ756">
        <v>29</v>
      </c>
      <c r="AR756">
        <v>207344</v>
      </c>
      <c r="AS756">
        <v>1.5672505594567401</v>
      </c>
      <c r="AT756">
        <v>0.68965517241379304</v>
      </c>
      <c r="AU756">
        <v>14</v>
      </c>
      <c r="AV756">
        <v>1.6585999596302901</v>
      </c>
      <c r="AW756">
        <v>-9.1349400173544301E-2</v>
      </c>
      <c r="AX756">
        <v>9796.2139126192506</v>
      </c>
      <c r="AY756">
        <v>8</v>
      </c>
      <c r="AZ756">
        <v>2</v>
      </c>
      <c r="BA756">
        <v>2016</v>
      </c>
      <c r="BB756">
        <v>7.7992000027182797</v>
      </c>
      <c r="BC756">
        <v>7.17869820202176</v>
      </c>
      <c r="BD756">
        <v>-0.62050180069652106</v>
      </c>
      <c r="BE756">
        <v>74423</v>
      </c>
      <c r="BF756">
        <v>190847.779192894</v>
      </c>
      <c r="BG756">
        <v>8.6436535320814301E-2</v>
      </c>
      <c r="BH756">
        <v>21.0666513026686</v>
      </c>
      <c r="BI756">
        <v>0.94936778098503405</v>
      </c>
      <c r="BK756">
        <f>AS756-BI756*AV756</f>
        <v>-7.3708037593354092E-3</v>
      </c>
      <c r="BL756">
        <f>BK756*AO756</f>
        <v>-76.414596733782062</v>
      </c>
      <c r="BM756">
        <f t="shared" si="11"/>
        <v>-2338.9543386289201</v>
      </c>
      <c r="BN756" s="12">
        <f>YEARFRAC(DATE(YEAR(A756),1,1),A756,3)</f>
        <v>0.10410958904109589</v>
      </c>
    </row>
    <row r="757" spans="1:66" x14ac:dyDescent="0.25">
      <c r="A757" s="1">
        <v>42409</v>
      </c>
      <c r="B757">
        <v>1768</v>
      </c>
      <c r="C757">
        <v>7</v>
      </c>
      <c r="D757" s="2">
        <v>42401</v>
      </c>
      <c r="E757">
        <v>1</v>
      </c>
      <c r="F757">
        <v>0</v>
      </c>
      <c r="G757" s="1">
        <v>42408</v>
      </c>
      <c r="H757" s="1">
        <v>42410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s="1">
        <v>42415</v>
      </c>
      <c r="AF757" s="1">
        <v>42401</v>
      </c>
      <c r="AG757" s="1">
        <v>42403</v>
      </c>
      <c r="AH757" s="1">
        <v>42405</v>
      </c>
      <c r="AI757" s="1">
        <v>42403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10367.200000000001</v>
      </c>
      <c r="AP757">
        <v>20</v>
      </c>
      <c r="AQ757">
        <v>29</v>
      </c>
      <c r="AR757">
        <v>207344</v>
      </c>
      <c r="AS757">
        <v>0.17053785014275699</v>
      </c>
      <c r="AT757">
        <v>0.68965517241379304</v>
      </c>
      <c r="AU757">
        <v>13</v>
      </c>
      <c r="AV757">
        <v>0.26820938571460601</v>
      </c>
      <c r="AW757">
        <v>-9.7671535571848406E-2</v>
      </c>
      <c r="AX757">
        <v>6591.8647674816102</v>
      </c>
      <c r="AY757">
        <v>9</v>
      </c>
      <c r="AZ757">
        <v>2</v>
      </c>
      <c r="BA757">
        <v>2016</v>
      </c>
      <c r="BB757">
        <v>8.0674093884328801</v>
      </c>
      <c r="BC757">
        <v>7.3492360521645104</v>
      </c>
      <c r="BD757">
        <v>-0.71817333626836799</v>
      </c>
      <c r="BE757">
        <v>76191</v>
      </c>
      <c r="BF757">
        <v>188885.914502475</v>
      </c>
      <c r="BG757">
        <v>9.7720814948765805E-2</v>
      </c>
      <c r="BH757">
        <v>21.0666513026686</v>
      </c>
      <c r="BI757">
        <v>0.94936778098503405</v>
      </c>
      <c r="BK757">
        <f>AS757-BI757*AV757</f>
        <v>-8.4091499212477577E-2</v>
      </c>
      <c r="BL757">
        <f>BK757*AO757</f>
        <v>-871.79339063559758</v>
      </c>
      <c r="BM757">
        <f t="shared" si="11"/>
        <v>-3210.7477292645176</v>
      </c>
      <c r="BN757" s="12">
        <f>YEARFRAC(DATE(YEAR(A757),1,1),A757,3)</f>
        <v>0.10684931506849316</v>
      </c>
    </row>
    <row r="758" spans="1:66" x14ac:dyDescent="0.25">
      <c r="A758" s="1">
        <v>42410</v>
      </c>
      <c r="B758">
        <v>7351</v>
      </c>
      <c r="C758">
        <v>8</v>
      </c>
      <c r="D758" s="2">
        <v>42401</v>
      </c>
      <c r="E758">
        <v>2</v>
      </c>
      <c r="F758">
        <v>1</v>
      </c>
      <c r="G758" s="1">
        <v>42409</v>
      </c>
      <c r="H758" s="1">
        <v>42411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s="1">
        <v>42415</v>
      </c>
      <c r="AF758" s="1">
        <v>42401</v>
      </c>
      <c r="AG758" s="1">
        <v>42403</v>
      </c>
      <c r="AH758" s="1">
        <v>42405</v>
      </c>
      <c r="AI758" s="1">
        <v>42403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10367.200000000001</v>
      </c>
      <c r="AP758">
        <v>20</v>
      </c>
      <c r="AQ758">
        <v>29</v>
      </c>
      <c r="AR758">
        <v>207344</v>
      </c>
      <c r="AS758">
        <v>0.70906319932093498</v>
      </c>
      <c r="AT758">
        <v>0.68965517241379304</v>
      </c>
      <c r="AU758">
        <v>12</v>
      </c>
      <c r="AV758">
        <v>0.917450191452851</v>
      </c>
      <c r="AW758">
        <v>-0.208386992131915</v>
      </c>
      <c r="AX758">
        <v>8012.4240732449298</v>
      </c>
      <c r="AY758">
        <v>10</v>
      </c>
      <c r="AZ758">
        <v>2</v>
      </c>
      <c r="BA758">
        <v>2016</v>
      </c>
      <c r="BB758">
        <v>8.9848595798857307</v>
      </c>
      <c r="BC758">
        <v>8.0582992514854492</v>
      </c>
      <c r="BD758">
        <v>-0.92656032840028502</v>
      </c>
      <c r="BE758">
        <v>83542</v>
      </c>
      <c r="BF758">
        <v>185961.72651829501</v>
      </c>
      <c r="BG758">
        <v>0.114982119611589</v>
      </c>
      <c r="BH758">
        <v>21.0666513026686</v>
      </c>
      <c r="BI758">
        <v>0.94936778098503405</v>
      </c>
      <c r="BK758">
        <f>AS758-BI758*AV758</f>
        <v>-0.16193445310295285</v>
      </c>
      <c r="BL758">
        <f>BK758*AO758</f>
        <v>-1678.8068622089329</v>
      </c>
      <c r="BM758">
        <f t="shared" si="11"/>
        <v>-4889.5545914734503</v>
      </c>
      <c r="BN758" s="12">
        <f>YEARFRAC(DATE(YEAR(A758),1,1),A758,3)</f>
        <v>0.1095890410958904</v>
      </c>
    </row>
    <row r="759" spans="1:66" x14ac:dyDescent="0.25">
      <c r="A759" s="1">
        <v>42411</v>
      </c>
      <c r="B759">
        <v>3374</v>
      </c>
      <c r="C759">
        <v>9</v>
      </c>
      <c r="D759" s="2">
        <v>42401</v>
      </c>
      <c r="E759">
        <v>3</v>
      </c>
      <c r="F759">
        <v>2</v>
      </c>
      <c r="G759" s="1">
        <v>42410</v>
      </c>
      <c r="H759" s="1">
        <v>42412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s="1">
        <v>42415</v>
      </c>
      <c r="AF759" s="1">
        <v>42401</v>
      </c>
      <c r="AG759" s="1">
        <v>42403</v>
      </c>
      <c r="AH759" s="1">
        <v>42405</v>
      </c>
      <c r="AI759" s="1">
        <v>42403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10367.200000000001</v>
      </c>
      <c r="AP759">
        <v>20</v>
      </c>
      <c r="AQ759">
        <v>29</v>
      </c>
      <c r="AR759">
        <v>207344</v>
      </c>
      <c r="AS759">
        <v>0.32544949455976502</v>
      </c>
      <c r="AT759">
        <v>0.68965517241379304</v>
      </c>
      <c r="AU759">
        <v>11</v>
      </c>
      <c r="AV759">
        <v>0.31376756224364599</v>
      </c>
      <c r="AW759">
        <v>1.16819323161191E-2</v>
      </c>
      <c r="AX759">
        <v>10753.182948146899</v>
      </c>
      <c r="AY759">
        <v>11</v>
      </c>
      <c r="AZ759">
        <v>2</v>
      </c>
      <c r="BA759">
        <v>2016</v>
      </c>
      <c r="BB759">
        <v>9.29862714212938</v>
      </c>
      <c r="BC759">
        <v>8.3837487460452191</v>
      </c>
      <c r="BD759">
        <v>-0.91487839608416599</v>
      </c>
      <c r="BE759">
        <v>86916</v>
      </c>
      <c r="BF759">
        <v>186943.72550160301</v>
      </c>
      <c r="BG759">
        <v>0.109125216391501</v>
      </c>
      <c r="BH759">
        <v>21.0666513026686</v>
      </c>
      <c r="BI759">
        <v>0.94936778098503405</v>
      </c>
      <c r="BK759">
        <f>AS759-BI759*AV759</f>
        <v>2.7568680247431254E-2</v>
      </c>
      <c r="BL759">
        <f>BK759*AO759</f>
        <v>285.81002186116933</v>
      </c>
      <c r="BM759">
        <f t="shared" si="11"/>
        <v>-4603.7445696122813</v>
      </c>
      <c r="BN759" s="12">
        <f>YEARFRAC(DATE(YEAR(A759),1,1),A759,3)</f>
        <v>0.11232876712328767</v>
      </c>
    </row>
    <row r="760" spans="1:66" x14ac:dyDescent="0.25">
      <c r="A760" s="1">
        <v>42412</v>
      </c>
      <c r="B760">
        <v>9449</v>
      </c>
      <c r="C760">
        <v>10</v>
      </c>
      <c r="D760" s="2">
        <v>42401</v>
      </c>
      <c r="E760">
        <v>4</v>
      </c>
      <c r="F760">
        <v>3</v>
      </c>
      <c r="G760" s="1">
        <v>42411</v>
      </c>
      <c r="H760" s="1">
        <v>42416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s="1">
        <v>42415</v>
      </c>
      <c r="AF760" s="1">
        <v>42401</v>
      </c>
      <c r="AG760" s="1">
        <v>42403</v>
      </c>
      <c r="AH760" s="1">
        <v>42405</v>
      </c>
      <c r="AI760" s="1">
        <v>42403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10367.200000000001</v>
      </c>
      <c r="AP760">
        <v>20</v>
      </c>
      <c r="AQ760">
        <v>29</v>
      </c>
      <c r="AR760">
        <v>207344</v>
      </c>
      <c r="AS760">
        <v>0.91143220927540702</v>
      </c>
      <c r="AT760">
        <v>0.68965517241379304</v>
      </c>
      <c r="AU760">
        <v>10</v>
      </c>
      <c r="AV760">
        <v>0.83081655208844296</v>
      </c>
      <c r="AW760">
        <v>8.0615657186963799E-2</v>
      </c>
      <c r="AX760">
        <v>11373.148472123899</v>
      </c>
      <c r="AY760">
        <v>12</v>
      </c>
      <c r="AZ760">
        <v>2</v>
      </c>
      <c r="BA760">
        <v>2016</v>
      </c>
      <c r="BB760">
        <v>10.1294436942178</v>
      </c>
      <c r="BC760">
        <v>9.2951809553206193</v>
      </c>
      <c r="BD760">
        <v>-0.83426273889720104</v>
      </c>
      <c r="BE760">
        <v>96365</v>
      </c>
      <c r="BF760">
        <v>190267.112210728</v>
      </c>
      <c r="BG760">
        <v>8.9752178349972095E-2</v>
      </c>
      <c r="BH760">
        <v>21.0666513026686</v>
      </c>
      <c r="BI760">
        <v>0.94936778098503405</v>
      </c>
      <c r="BK760">
        <f>AS760-BI760*AV760</f>
        <v>0.12268174281356492</v>
      </c>
      <c r="BL760">
        <f>BK760*AO760</f>
        <v>1271.8661640967903</v>
      </c>
      <c r="BM760">
        <f t="shared" si="11"/>
        <v>-3331.8784055154911</v>
      </c>
      <c r="BN760" s="12">
        <f>YEARFRAC(DATE(YEAR(A760),1,1),A760,3)</f>
        <v>0.11506849315068493</v>
      </c>
    </row>
    <row r="761" spans="1:66" x14ac:dyDescent="0.25">
      <c r="A761" s="1">
        <v>42416</v>
      </c>
      <c r="B761">
        <v>30170</v>
      </c>
      <c r="C761">
        <v>11</v>
      </c>
      <c r="D761" s="2">
        <v>42401</v>
      </c>
      <c r="E761">
        <v>1</v>
      </c>
      <c r="F761">
        <v>4</v>
      </c>
      <c r="G761" s="1">
        <v>42412</v>
      </c>
      <c r="H761" s="1">
        <v>42417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s="1">
        <v>42415</v>
      </c>
      <c r="AF761" s="1">
        <v>42401</v>
      </c>
      <c r="AG761" s="1">
        <v>42403</v>
      </c>
      <c r="AH761" s="1">
        <v>42405</v>
      </c>
      <c r="AI761" s="1">
        <v>42403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10367.200000000001</v>
      </c>
      <c r="AP761">
        <v>20</v>
      </c>
      <c r="AQ761">
        <v>29</v>
      </c>
      <c r="AR761">
        <v>207344</v>
      </c>
      <c r="AS761">
        <v>2.91013967127093</v>
      </c>
      <c r="AT761">
        <v>0.68965517241379304</v>
      </c>
      <c r="AU761">
        <v>9</v>
      </c>
      <c r="AV761">
        <v>2.9052728649867099</v>
      </c>
      <c r="AW761">
        <v>4.86680628421589E-3</v>
      </c>
      <c r="AX761">
        <v>10384.5667522654</v>
      </c>
      <c r="AY761">
        <v>16</v>
      </c>
      <c r="AZ761">
        <v>2</v>
      </c>
      <c r="BA761">
        <v>2016</v>
      </c>
      <c r="BB761">
        <v>13.034716559204499</v>
      </c>
      <c r="BC761">
        <v>12.205320626591501</v>
      </c>
      <c r="BD761">
        <v>-0.82939593261298505</v>
      </c>
      <c r="BE761">
        <v>126535</v>
      </c>
      <c r="BF761">
        <v>194150.75030633699</v>
      </c>
      <c r="BG761">
        <v>6.7953637433005601E-2</v>
      </c>
      <c r="BH761">
        <v>21.0666513026686</v>
      </c>
      <c r="BI761">
        <v>0.94936778098503405</v>
      </c>
      <c r="BK761">
        <f>AS761-BI761*AV761</f>
        <v>0.15196721828246496</v>
      </c>
      <c r="BL761">
        <f>BK761*AO761</f>
        <v>1575.4745453779708</v>
      </c>
      <c r="BM761">
        <f t="shared" si="11"/>
        <v>-1756.4038601375203</v>
      </c>
      <c r="BN761" s="12">
        <f>YEARFRAC(DATE(YEAR(A761),1,1),A761,3)</f>
        <v>0.12602739726027398</v>
      </c>
    </row>
    <row r="762" spans="1:66" x14ac:dyDescent="0.25">
      <c r="A762" s="1">
        <v>42417</v>
      </c>
      <c r="B762">
        <v>4707</v>
      </c>
      <c r="C762">
        <v>12</v>
      </c>
      <c r="D762" s="2">
        <v>42401</v>
      </c>
      <c r="E762">
        <v>2</v>
      </c>
      <c r="F762">
        <v>1</v>
      </c>
      <c r="G762" s="1">
        <v>42416</v>
      </c>
      <c r="H762" s="1">
        <v>42418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 s="1">
        <v>42415</v>
      </c>
      <c r="AF762" s="1">
        <v>42401</v>
      </c>
      <c r="AG762" s="1">
        <v>42403</v>
      </c>
      <c r="AH762" s="1">
        <v>42405</v>
      </c>
      <c r="AI762" s="1">
        <v>42403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10367.200000000001</v>
      </c>
      <c r="AP762">
        <v>20</v>
      </c>
      <c r="AQ762">
        <v>29</v>
      </c>
      <c r="AR762">
        <v>207344</v>
      </c>
      <c r="AS762">
        <v>0.45402808858708199</v>
      </c>
      <c r="AT762">
        <v>0.68965517241379304</v>
      </c>
      <c r="AU762">
        <v>8</v>
      </c>
      <c r="AV762">
        <v>0.50651994713006798</v>
      </c>
      <c r="AW762">
        <v>-5.2491858542986498E-2</v>
      </c>
      <c r="AX762">
        <v>9292.8225762277598</v>
      </c>
      <c r="AY762">
        <v>17</v>
      </c>
      <c r="AZ762">
        <v>2</v>
      </c>
      <c r="BA762">
        <v>2016</v>
      </c>
      <c r="BB762">
        <v>13.541236506334601</v>
      </c>
      <c r="BC762">
        <v>12.6593487151786</v>
      </c>
      <c r="BD762">
        <v>-0.88188779115597105</v>
      </c>
      <c r="BE762">
        <v>131242</v>
      </c>
      <c r="BF762">
        <v>193840.495937878</v>
      </c>
      <c r="BG762">
        <v>6.9662966950154503E-2</v>
      </c>
      <c r="BH762">
        <v>21.0666513026686</v>
      </c>
      <c r="BI762">
        <v>0.94936778098503405</v>
      </c>
      <c r="BK762">
        <f>AS762-BI762*AV762</f>
        <v>-2.6845629644447422E-2</v>
      </c>
      <c r="BL762">
        <f>BK762*AO762</f>
        <v>-278.31401164991536</v>
      </c>
      <c r="BM762">
        <f t="shared" si="11"/>
        <v>-2034.7178717874356</v>
      </c>
      <c r="BN762" s="12">
        <f>YEARFRAC(DATE(YEAR(A762),1,1),A762,3)</f>
        <v>0.12876712328767123</v>
      </c>
    </row>
    <row r="763" spans="1:66" x14ac:dyDescent="0.25">
      <c r="A763" s="1">
        <v>42418</v>
      </c>
      <c r="B763">
        <v>8984</v>
      </c>
      <c r="C763">
        <v>13</v>
      </c>
      <c r="D763" s="2">
        <v>42401</v>
      </c>
      <c r="E763">
        <v>3</v>
      </c>
      <c r="F763">
        <v>2</v>
      </c>
      <c r="G763" s="1">
        <v>42417</v>
      </c>
      <c r="H763" s="1">
        <v>42419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s="1">
        <v>42415</v>
      </c>
      <c r="AF763" s="1">
        <v>42401</v>
      </c>
      <c r="AG763" s="1">
        <v>42403</v>
      </c>
      <c r="AH763" s="1">
        <v>42405</v>
      </c>
      <c r="AI763" s="1">
        <v>42403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10367.200000000001</v>
      </c>
      <c r="AP763">
        <v>20</v>
      </c>
      <c r="AQ763">
        <v>29</v>
      </c>
      <c r="AR763">
        <v>207344</v>
      </c>
      <c r="AS763">
        <v>0.86657921135890104</v>
      </c>
      <c r="AT763">
        <v>0.68965517241379304</v>
      </c>
      <c r="AU763">
        <v>7</v>
      </c>
      <c r="AV763">
        <v>0.83618471244609305</v>
      </c>
      <c r="AW763">
        <v>3.0394498912807901E-2</v>
      </c>
      <c r="AX763">
        <v>10744.0376106842</v>
      </c>
      <c r="AY763">
        <v>18</v>
      </c>
      <c r="AZ763">
        <v>2</v>
      </c>
      <c r="BA763">
        <v>2016</v>
      </c>
      <c r="BB763">
        <v>14.3774212187807</v>
      </c>
      <c r="BC763">
        <v>13.5259279265375</v>
      </c>
      <c r="BD763">
        <v>-0.85149329224316395</v>
      </c>
      <c r="BE763">
        <v>140226</v>
      </c>
      <c r="BF763">
        <v>195064.18830774401</v>
      </c>
      <c r="BG763">
        <v>6.2952671111942998E-2</v>
      </c>
      <c r="BH763">
        <v>21.0666513026686</v>
      </c>
      <c r="BI763">
        <v>0.94936778098503405</v>
      </c>
      <c r="BK763">
        <f>AS763-BI763*AV763</f>
        <v>7.2732386410344851E-2</v>
      </c>
      <c r="BL763">
        <f>BK763*AO763</f>
        <v>754.03119639332715</v>
      </c>
      <c r="BM763">
        <f t="shared" si="11"/>
        <v>-1280.6866753941085</v>
      </c>
      <c r="BN763" s="12">
        <f>YEARFRAC(DATE(YEAR(A763),1,1),A763,3)</f>
        <v>0.13150684931506848</v>
      </c>
    </row>
    <row r="764" spans="1:66" x14ac:dyDescent="0.25">
      <c r="A764" s="1">
        <v>42419</v>
      </c>
      <c r="B764">
        <v>6352</v>
      </c>
      <c r="C764">
        <v>14</v>
      </c>
      <c r="D764" s="2">
        <v>42401</v>
      </c>
      <c r="E764">
        <v>4</v>
      </c>
      <c r="F764">
        <v>3</v>
      </c>
      <c r="G764" s="1">
        <v>42418</v>
      </c>
      <c r="H764" s="1">
        <v>42422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s="1">
        <v>42415</v>
      </c>
      <c r="AF764" s="1">
        <v>42401</v>
      </c>
      <c r="AG764" s="1">
        <v>42403</v>
      </c>
      <c r="AH764" s="1">
        <v>42405</v>
      </c>
      <c r="AI764" s="1">
        <v>42403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10367.200000000001</v>
      </c>
      <c r="AP764">
        <v>20</v>
      </c>
      <c r="AQ764">
        <v>29</v>
      </c>
      <c r="AR764">
        <v>207344</v>
      </c>
      <c r="AS764">
        <v>0.61270159734547402</v>
      </c>
      <c r="AT764">
        <v>0.68965517241379304</v>
      </c>
      <c r="AU764">
        <v>6</v>
      </c>
      <c r="AV764">
        <v>0.83081655208844296</v>
      </c>
      <c r="AW764">
        <v>-0.21811495474296899</v>
      </c>
      <c r="AX764">
        <v>7645.4904323136398</v>
      </c>
      <c r="AY764">
        <v>19</v>
      </c>
      <c r="AZ764">
        <v>2</v>
      </c>
      <c r="BA764">
        <v>2016</v>
      </c>
      <c r="BB764">
        <v>15.208237770869101</v>
      </c>
      <c r="BC764">
        <v>14.138629523883001</v>
      </c>
      <c r="BD764">
        <v>-1.0696082469861301</v>
      </c>
      <c r="BE764">
        <v>146578</v>
      </c>
      <c r="BF764">
        <v>192761.32081622901</v>
      </c>
      <c r="BG764">
        <v>7.5651479882073894E-2</v>
      </c>
      <c r="BH764">
        <v>21.0666513026686</v>
      </c>
      <c r="BI764">
        <v>0.94936778098503405</v>
      </c>
      <c r="BK764">
        <f>AS764-BI764*AV764</f>
        <v>-0.17604886911636808</v>
      </c>
      <c r="BL764">
        <f>BK764*AO764</f>
        <v>-1825.1338359032113</v>
      </c>
      <c r="BM764">
        <f t="shared" si="11"/>
        <v>-3105.8205112973201</v>
      </c>
      <c r="BN764" s="12">
        <f>YEARFRAC(DATE(YEAR(A764),1,1),A764,3)</f>
        <v>0.13424657534246576</v>
      </c>
    </row>
    <row r="765" spans="1:66" x14ac:dyDescent="0.25">
      <c r="A765" s="1">
        <v>42422</v>
      </c>
      <c r="B765">
        <v>17118</v>
      </c>
      <c r="C765">
        <v>15</v>
      </c>
      <c r="D765" s="2">
        <v>42401</v>
      </c>
      <c r="E765">
        <v>0</v>
      </c>
      <c r="F765">
        <v>4</v>
      </c>
      <c r="G765" s="1">
        <v>42419</v>
      </c>
      <c r="H765" s="1">
        <v>42423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s="1">
        <v>42415</v>
      </c>
      <c r="AF765" s="1">
        <v>42401</v>
      </c>
      <c r="AG765" s="1">
        <v>42403</v>
      </c>
      <c r="AH765" s="1">
        <v>42405</v>
      </c>
      <c r="AI765" s="1">
        <v>42403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10367.200000000001</v>
      </c>
      <c r="AP765">
        <v>20</v>
      </c>
      <c r="AQ765">
        <v>29</v>
      </c>
      <c r="AR765">
        <v>207344</v>
      </c>
      <c r="AS765">
        <v>1.6511690716876299</v>
      </c>
      <c r="AT765">
        <v>0.68965517241379304</v>
      </c>
      <c r="AU765">
        <v>5</v>
      </c>
      <c r="AV765">
        <v>1.6585999596302901</v>
      </c>
      <c r="AW765">
        <v>-7.4308879426623698E-3</v>
      </c>
      <c r="AX765">
        <v>10320.752693021601</v>
      </c>
      <c r="AY765">
        <v>22</v>
      </c>
      <c r="AZ765">
        <v>2</v>
      </c>
      <c r="BA765">
        <v>2016</v>
      </c>
      <c r="BB765">
        <v>16.866837730499402</v>
      </c>
      <c r="BC765">
        <v>15.7897985955706</v>
      </c>
      <c r="BD765">
        <v>-1.07703913492879</v>
      </c>
      <c r="BE765">
        <v>163696</v>
      </c>
      <c r="BF765">
        <v>194103.96022722899</v>
      </c>
      <c r="BG765">
        <v>6.8211074917125594E-2</v>
      </c>
      <c r="BH765">
        <v>21.0666513026686</v>
      </c>
      <c r="BI765">
        <v>0.94936778098503405</v>
      </c>
      <c r="BK765">
        <f>AS765-BI765*AV765</f>
        <v>7.6547708471554454E-2</v>
      </c>
      <c r="BL765">
        <f>BK765*AO765</f>
        <v>793.58540326629941</v>
      </c>
      <c r="BM765">
        <f t="shared" si="11"/>
        <v>-2312.2351080310209</v>
      </c>
      <c r="BN765" s="12">
        <f>YEARFRAC(DATE(YEAR(A765),1,1),A765,3)</f>
        <v>0.14246575342465753</v>
      </c>
    </row>
    <row r="766" spans="1:66" x14ac:dyDescent="0.25">
      <c r="A766" s="1">
        <v>42423</v>
      </c>
      <c r="B766">
        <v>2163</v>
      </c>
      <c r="C766">
        <v>16</v>
      </c>
      <c r="D766" s="2">
        <v>42401</v>
      </c>
      <c r="E766">
        <v>1</v>
      </c>
      <c r="F766">
        <v>0</v>
      </c>
      <c r="G766" s="1">
        <v>42422</v>
      </c>
      <c r="H766" s="1">
        <v>42424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s="1">
        <v>42415</v>
      </c>
      <c r="AF766" s="1">
        <v>42401</v>
      </c>
      <c r="AG766" s="1">
        <v>42403</v>
      </c>
      <c r="AH766" s="1">
        <v>42405</v>
      </c>
      <c r="AI766" s="1">
        <v>42403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10367.200000000001</v>
      </c>
      <c r="AP766">
        <v>20</v>
      </c>
      <c r="AQ766">
        <v>29</v>
      </c>
      <c r="AR766">
        <v>207344</v>
      </c>
      <c r="AS766">
        <v>0.208638783856779</v>
      </c>
      <c r="AT766">
        <v>0.68965517241379304</v>
      </c>
      <c r="AU766">
        <v>4</v>
      </c>
      <c r="AV766">
        <v>0.26820938571460601</v>
      </c>
      <c r="AW766">
        <v>-5.9570601857827199E-2</v>
      </c>
      <c r="AX766">
        <v>8064.5947353295996</v>
      </c>
      <c r="AY766">
        <v>23</v>
      </c>
      <c r="AZ766">
        <v>2</v>
      </c>
      <c r="BA766">
        <v>2016</v>
      </c>
      <c r="BB766">
        <v>17.135047116214</v>
      </c>
      <c r="BC766">
        <v>15.998437379427401</v>
      </c>
      <c r="BD766">
        <v>-1.1366097367866199</v>
      </c>
      <c r="BE766">
        <v>165859</v>
      </c>
      <c r="BF766">
        <v>193590.36351065</v>
      </c>
      <c r="BG766">
        <v>7.1045047077422596E-2</v>
      </c>
      <c r="BH766">
        <v>21.0666513026686</v>
      </c>
      <c r="BI766">
        <v>0.94936778098503405</v>
      </c>
      <c r="BK766">
        <f>AS766-BI766*AV766</f>
        <v>-4.5990565498455566E-2</v>
      </c>
      <c r="BL766">
        <f>BK766*AO766</f>
        <v>-476.79339063558859</v>
      </c>
      <c r="BM766">
        <f t="shared" si="11"/>
        <v>-2789.0284986666093</v>
      </c>
      <c r="BN766" s="12">
        <f>YEARFRAC(DATE(YEAR(A766),1,1),A766,3)</f>
        <v>0.14520547945205478</v>
      </c>
    </row>
    <row r="767" spans="1:66" x14ac:dyDescent="0.25">
      <c r="A767" s="1">
        <v>42424</v>
      </c>
      <c r="B767">
        <v>7484</v>
      </c>
      <c r="C767">
        <v>17</v>
      </c>
      <c r="D767" s="2">
        <v>42401</v>
      </c>
      <c r="E767">
        <v>2</v>
      </c>
      <c r="F767">
        <v>1</v>
      </c>
      <c r="G767" s="1">
        <v>42423</v>
      </c>
      <c r="H767" s="1">
        <v>42425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s="1">
        <v>42415</v>
      </c>
      <c r="AF767" s="1">
        <v>42401</v>
      </c>
      <c r="AG767" s="1">
        <v>42403</v>
      </c>
      <c r="AH767" s="1">
        <v>42405</v>
      </c>
      <c r="AI767" s="1">
        <v>42403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10367.200000000001</v>
      </c>
      <c r="AP767">
        <v>20</v>
      </c>
      <c r="AQ767">
        <v>29</v>
      </c>
      <c r="AR767">
        <v>207344</v>
      </c>
      <c r="AS767">
        <v>0.72189212130565605</v>
      </c>
      <c r="AT767">
        <v>0.68965517241379304</v>
      </c>
      <c r="AU767">
        <v>3</v>
      </c>
      <c r="AV767">
        <v>0.917450191452851</v>
      </c>
      <c r="AW767">
        <v>-0.19555807014719401</v>
      </c>
      <c r="AX767">
        <v>8157.3910711692397</v>
      </c>
      <c r="AY767">
        <v>24</v>
      </c>
      <c r="AZ767">
        <v>2</v>
      </c>
      <c r="BA767">
        <v>2016</v>
      </c>
      <c r="BB767">
        <v>18.052497307666801</v>
      </c>
      <c r="BC767">
        <v>16.720329500733001</v>
      </c>
      <c r="BD767">
        <v>-1.3321678069338101</v>
      </c>
      <c r="BE767">
        <v>173343</v>
      </c>
      <c r="BF767">
        <v>192043.23595315599</v>
      </c>
      <c r="BG767">
        <v>7.9673537945254599E-2</v>
      </c>
      <c r="BH767">
        <v>21.0666513026686</v>
      </c>
      <c r="BI767">
        <v>0.94936778098503405</v>
      </c>
      <c r="BK767">
        <f>AS767-BI767*AV767</f>
        <v>-0.14910553111823177</v>
      </c>
      <c r="BL767">
        <f>BK767*AO767</f>
        <v>-1545.8068622089324</v>
      </c>
      <c r="BM767">
        <f t="shared" si="11"/>
        <v>-4334.8353608755415</v>
      </c>
      <c r="BN767" s="12">
        <f>YEARFRAC(DATE(YEAR(A767),1,1),A767,3)</f>
        <v>0.14794520547945206</v>
      </c>
    </row>
    <row r="768" spans="1:66" x14ac:dyDescent="0.25">
      <c r="A768" s="1">
        <v>42425</v>
      </c>
      <c r="B768">
        <v>3069</v>
      </c>
      <c r="C768">
        <v>18</v>
      </c>
      <c r="D768" s="2">
        <v>42401</v>
      </c>
      <c r="E768">
        <v>3</v>
      </c>
      <c r="F768">
        <v>2</v>
      </c>
      <c r="G768" s="1">
        <v>42424</v>
      </c>
      <c r="H768" s="1">
        <v>42426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s="1">
        <v>42415</v>
      </c>
      <c r="AF768" s="1">
        <v>42401</v>
      </c>
      <c r="AG768" s="1">
        <v>42403</v>
      </c>
      <c r="AH768" s="1">
        <v>42405</v>
      </c>
      <c r="AI768" s="1">
        <v>42403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10367.200000000001</v>
      </c>
      <c r="AP768">
        <v>20</v>
      </c>
      <c r="AQ768">
        <v>29</v>
      </c>
      <c r="AR768">
        <v>207344</v>
      </c>
      <c r="AS768">
        <v>0.296029786248938</v>
      </c>
      <c r="AT768">
        <v>0.68965517241379304</v>
      </c>
      <c r="AU768">
        <v>2</v>
      </c>
      <c r="AV768">
        <v>0.31376756224364599</v>
      </c>
      <c r="AW768">
        <v>-1.77377759947073E-2</v>
      </c>
      <c r="AX768">
        <v>9781.1258055313701</v>
      </c>
      <c r="AY768">
        <v>25</v>
      </c>
      <c r="AZ768">
        <v>2</v>
      </c>
      <c r="BA768">
        <v>2016</v>
      </c>
      <c r="BB768">
        <v>18.366264869910498</v>
      </c>
      <c r="BC768">
        <v>17.016359286981999</v>
      </c>
      <c r="BD768">
        <v>-1.34990558292852</v>
      </c>
      <c r="BE768">
        <v>176412</v>
      </c>
      <c r="BF768">
        <v>192104.384042741</v>
      </c>
      <c r="BG768">
        <v>7.93298707533307E-2</v>
      </c>
      <c r="BH768">
        <v>21.0666513026686</v>
      </c>
      <c r="BI768">
        <v>0.94936778098503405</v>
      </c>
      <c r="BK768">
        <f>AS768-BI768*AV768</f>
        <v>-1.8510280633957654E-3</v>
      </c>
      <c r="BL768">
        <f>BK768*AO768</f>
        <v>-19.18997813883658</v>
      </c>
      <c r="BM768">
        <f t="shared" si="11"/>
        <v>-4354.025339014378</v>
      </c>
      <c r="BN768" s="12">
        <f>YEARFRAC(DATE(YEAR(A768),1,1),A768,3)</f>
        <v>0.15068493150684931</v>
      </c>
    </row>
    <row r="769" spans="1:66" x14ac:dyDescent="0.25">
      <c r="A769" s="1">
        <v>42426</v>
      </c>
      <c r="B769">
        <v>9579</v>
      </c>
      <c r="C769">
        <v>19</v>
      </c>
      <c r="D769" s="2">
        <v>42401</v>
      </c>
      <c r="E769">
        <v>4</v>
      </c>
      <c r="F769">
        <v>3</v>
      </c>
      <c r="G769" s="1">
        <v>42425</v>
      </c>
      <c r="H769" s="1">
        <v>42429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s="1">
        <v>42415</v>
      </c>
      <c r="AF769" s="1">
        <v>42401</v>
      </c>
      <c r="AG769" s="1">
        <v>42403</v>
      </c>
      <c r="AH769" s="1">
        <v>42405</v>
      </c>
      <c r="AI769" s="1">
        <v>42403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10367.200000000001</v>
      </c>
      <c r="AP769">
        <v>20</v>
      </c>
      <c r="AQ769">
        <v>29</v>
      </c>
      <c r="AR769">
        <v>207344</v>
      </c>
      <c r="AS769">
        <v>0.92397175708002099</v>
      </c>
      <c r="AT769">
        <v>0.68965517241379304</v>
      </c>
      <c r="AU769">
        <v>1</v>
      </c>
      <c r="AV769">
        <v>0.83081655208844296</v>
      </c>
      <c r="AW769">
        <v>9.3155204991578297E-2</v>
      </c>
      <c r="AX769">
        <v>11529.6210407953</v>
      </c>
      <c r="AY769">
        <v>26</v>
      </c>
      <c r="AZ769">
        <v>2</v>
      </c>
      <c r="BA769">
        <v>2016</v>
      </c>
      <c r="BB769">
        <v>19.197081421998899</v>
      </c>
      <c r="BC769">
        <v>17.940331044061999</v>
      </c>
      <c r="BD769">
        <v>-1.25675037793694</v>
      </c>
      <c r="BE769">
        <v>185991</v>
      </c>
      <c r="BF769">
        <v>193770.07984855701</v>
      </c>
      <c r="BG769">
        <v>7.0051682705872101E-2</v>
      </c>
      <c r="BH769">
        <v>21.0666513026686</v>
      </c>
      <c r="BI769">
        <v>0.94936778098503405</v>
      </c>
      <c r="BK769">
        <f>AS769-BI769*AV769</f>
        <v>0.13522129061817889</v>
      </c>
      <c r="BL769">
        <f>BK769*AO769</f>
        <v>1401.8661640967844</v>
      </c>
      <c r="BM769">
        <f t="shared" si="11"/>
        <v>-2952.1591749175936</v>
      </c>
      <c r="BN769" s="12">
        <f>YEARFRAC(DATE(YEAR(A769),1,1),A769,3)</f>
        <v>0.15342465753424658</v>
      </c>
    </row>
    <row r="770" spans="1:66" x14ac:dyDescent="0.25">
      <c r="A770" s="1">
        <v>42429</v>
      </c>
      <c r="B770">
        <v>21353</v>
      </c>
      <c r="C770">
        <v>20</v>
      </c>
      <c r="D770" s="2">
        <v>42401</v>
      </c>
      <c r="E770">
        <v>0</v>
      </c>
      <c r="F770">
        <v>4</v>
      </c>
      <c r="G770" s="1">
        <v>42426</v>
      </c>
      <c r="H770" s="1">
        <v>42430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s="1">
        <v>42415</v>
      </c>
      <c r="AF770" s="1">
        <v>42401</v>
      </c>
      <c r="AG770" s="1">
        <v>42403</v>
      </c>
      <c r="AH770" s="1">
        <v>42405</v>
      </c>
      <c r="AI770" s="1">
        <v>42403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10367.200000000001</v>
      </c>
      <c r="AP770">
        <v>20</v>
      </c>
      <c r="AQ770">
        <v>29</v>
      </c>
      <c r="AR770">
        <v>207344</v>
      </c>
      <c r="AS770">
        <v>2.05966895593795</v>
      </c>
      <c r="AT770">
        <v>0.68965517241379304</v>
      </c>
      <c r="AU770">
        <v>0</v>
      </c>
      <c r="AV770">
        <v>1.8695698806696399</v>
      </c>
      <c r="AW770">
        <v>0.19009907526830999</v>
      </c>
      <c r="AX770">
        <v>11421.343604632501</v>
      </c>
      <c r="AY770">
        <v>29</v>
      </c>
      <c r="AZ770">
        <v>2</v>
      </c>
      <c r="BA770">
        <v>2016</v>
      </c>
      <c r="BB770">
        <v>21.0666513026686</v>
      </c>
      <c r="BC770">
        <v>20</v>
      </c>
      <c r="BD770">
        <v>-1.06665130266863</v>
      </c>
      <c r="BE770">
        <v>207344</v>
      </c>
      <c r="BF770">
        <v>196845.71318056001</v>
      </c>
      <c r="BG770">
        <v>5.3332565133431702E-2</v>
      </c>
      <c r="BH770">
        <v>21.0666513026686</v>
      </c>
      <c r="BI770">
        <v>0.94936778098503405</v>
      </c>
      <c r="BK770">
        <f>AS770-BI770*AV770</f>
        <v>0.28475954693015892</v>
      </c>
      <c r="BL770">
        <f>BK770*AO770</f>
        <v>2952.1591749343438</v>
      </c>
      <c r="BM770">
        <f t="shared" si="11"/>
        <v>1.6750163922552019E-8</v>
      </c>
      <c r="BN770" s="12">
        <f>YEARFRAC(DATE(YEAR(A770),1,1),A770,3)</f>
        <v>0.16164383561643836</v>
      </c>
    </row>
    <row r="771" spans="1:66" x14ac:dyDescent="0.25">
      <c r="A771" s="1">
        <v>42430</v>
      </c>
      <c r="B771">
        <v>20626</v>
      </c>
      <c r="C771">
        <v>1</v>
      </c>
      <c r="D771" s="2">
        <v>42430</v>
      </c>
      <c r="E771">
        <v>1</v>
      </c>
      <c r="F771">
        <v>0</v>
      </c>
      <c r="G771" s="1">
        <v>42429</v>
      </c>
      <c r="H771" s="1">
        <v>42431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s="1">
        <v>42450</v>
      </c>
      <c r="AF771" s="1">
        <v>42436</v>
      </c>
      <c r="AG771" s="1">
        <v>42431</v>
      </c>
      <c r="AH771" s="1">
        <v>42433</v>
      </c>
      <c r="AI771" s="1">
        <v>42431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9420.6086956521704</v>
      </c>
      <c r="AP771">
        <v>23</v>
      </c>
      <c r="AQ771">
        <v>31</v>
      </c>
      <c r="AR771">
        <v>216674</v>
      </c>
      <c r="AS771">
        <v>2.1894551261341899</v>
      </c>
      <c r="AT771">
        <v>0.74193548387096697</v>
      </c>
      <c r="AU771">
        <v>22</v>
      </c>
      <c r="AV771">
        <v>1.97240279978941</v>
      </c>
      <c r="AW771">
        <v>0.217052326344776</v>
      </c>
      <c r="AX771">
        <v>10457.296046325901</v>
      </c>
      <c r="AY771">
        <v>1</v>
      </c>
      <c r="AZ771">
        <v>3</v>
      </c>
      <c r="BA771">
        <v>2016</v>
      </c>
      <c r="BB771">
        <v>1.97240279978941</v>
      </c>
      <c r="BC771">
        <v>2.1894551261341899</v>
      </c>
      <c r="BD771">
        <v>0.217052326344776</v>
      </c>
      <c r="BE771">
        <v>20626</v>
      </c>
      <c r="BF771">
        <v>240517.80906549501</v>
      </c>
      <c r="BG771">
        <v>-9.9135316250127697E-2</v>
      </c>
      <c r="BH771">
        <v>22.879779519842401</v>
      </c>
      <c r="BI771">
        <v>1.0052544422490199</v>
      </c>
      <c r="BK771">
        <f>AS771-BI771*AV771</f>
        <v>0.20668844974148115</v>
      </c>
      <c r="BL771">
        <f>BK771*AO771</f>
        <v>1947.1310069254639</v>
      </c>
      <c r="BM771">
        <f t="shared" si="11"/>
        <v>1947.1310069422141</v>
      </c>
      <c r="BN771" s="12">
        <f>YEARFRAC(DATE(YEAR(A771),1,1),A771,3)</f>
        <v>0.16438356164383561</v>
      </c>
    </row>
    <row r="772" spans="1:66" x14ac:dyDescent="0.25">
      <c r="A772" s="1">
        <v>42431</v>
      </c>
      <c r="B772">
        <v>11922</v>
      </c>
      <c r="C772">
        <v>2</v>
      </c>
      <c r="D772" s="2">
        <v>42430</v>
      </c>
      <c r="E772">
        <v>2</v>
      </c>
      <c r="F772">
        <v>1</v>
      </c>
      <c r="G772" s="1">
        <v>42430</v>
      </c>
      <c r="H772" s="1">
        <v>42432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s="1">
        <v>42450</v>
      </c>
      <c r="AF772" s="1">
        <v>42436</v>
      </c>
      <c r="AG772" s="1">
        <v>42431</v>
      </c>
      <c r="AH772" s="1">
        <v>42433</v>
      </c>
      <c r="AI772" s="1">
        <v>42431</v>
      </c>
      <c r="AJ772">
        <v>0</v>
      </c>
      <c r="AK772">
        <v>0</v>
      </c>
      <c r="AL772">
        <v>1</v>
      </c>
      <c r="AM772">
        <v>0</v>
      </c>
      <c r="AN772">
        <v>1</v>
      </c>
      <c r="AO772">
        <v>9420.6086956521704</v>
      </c>
      <c r="AP772">
        <v>23</v>
      </c>
      <c r="AQ772">
        <v>31</v>
      </c>
      <c r="AR772">
        <v>216674</v>
      </c>
      <c r="AS772">
        <v>1.2655233207491401</v>
      </c>
      <c r="AT772">
        <v>0.74193548387096697</v>
      </c>
      <c r="AU772">
        <v>21</v>
      </c>
      <c r="AV772">
        <v>1.38600578227196</v>
      </c>
      <c r="AW772">
        <v>-0.12048246152282199</v>
      </c>
      <c r="AX772">
        <v>8601.6957162020099</v>
      </c>
      <c r="AY772">
        <v>2</v>
      </c>
      <c r="AZ772">
        <v>3</v>
      </c>
      <c r="BA772">
        <v>2016</v>
      </c>
      <c r="BB772">
        <v>3.3584085820613798</v>
      </c>
      <c r="BC772">
        <v>3.45497844688333</v>
      </c>
      <c r="BD772">
        <v>9.6569864821954093E-2</v>
      </c>
      <c r="BE772">
        <v>32548</v>
      </c>
      <c r="BF772">
        <v>222904.385130087</v>
      </c>
      <c r="BG772">
        <v>-2.7950931187159099E-2</v>
      </c>
      <c r="BH772">
        <v>22.879779519842401</v>
      </c>
      <c r="BI772">
        <v>1.0052544422490199</v>
      </c>
      <c r="BK772">
        <f>AS772-BI772*AV772</f>
        <v>-0.12776514886257573</v>
      </c>
      <c r="BL772">
        <f>BK772*AO772</f>
        <v>-1203.6254723760749</v>
      </c>
      <c r="BM772">
        <f t="shared" ref="BM772:BM835" si="12">BM771+BL772</f>
        <v>743.5055345661392</v>
      </c>
      <c r="BN772" s="12">
        <f>YEARFRAC(DATE(YEAR(A772),1,1),A772,3)</f>
        <v>0.16712328767123288</v>
      </c>
    </row>
    <row r="773" spans="1:66" x14ac:dyDescent="0.25">
      <c r="A773" s="1">
        <v>42432</v>
      </c>
      <c r="B773">
        <v>3869</v>
      </c>
      <c r="C773">
        <v>3</v>
      </c>
      <c r="D773" s="2">
        <v>42430</v>
      </c>
      <c r="E773">
        <v>3</v>
      </c>
      <c r="F773">
        <v>2</v>
      </c>
      <c r="G773" s="1">
        <v>42431</v>
      </c>
      <c r="H773" s="1">
        <v>42433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s="1">
        <v>42450</v>
      </c>
      <c r="AF773" s="1">
        <v>42436</v>
      </c>
      <c r="AG773" s="1">
        <v>42431</v>
      </c>
      <c r="AH773" s="1">
        <v>42433</v>
      </c>
      <c r="AI773" s="1">
        <v>42431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9420.6086956521704</v>
      </c>
      <c r="AP773">
        <v>23</v>
      </c>
      <c r="AQ773">
        <v>31</v>
      </c>
      <c r="AR773">
        <v>216674</v>
      </c>
      <c r="AS773">
        <v>0.41069533031189698</v>
      </c>
      <c r="AT773">
        <v>0.74193548387096697</v>
      </c>
      <c r="AU773">
        <v>20</v>
      </c>
      <c r="AV773">
        <v>0.43963177014687599</v>
      </c>
      <c r="AW773">
        <v>-2.8936439834979399E-2</v>
      </c>
      <c r="AX773">
        <v>8800.5468729145796</v>
      </c>
      <c r="AY773">
        <v>3</v>
      </c>
      <c r="AZ773">
        <v>3</v>
      </c>
      <c r="BA773">
        <v>2016</v>
      </c>
      <c r="BB773">
        <v>3.79804035220825</v>
      </c>
      <c r="BC773">
        <v>3.8656737771952301</v>
      </c>
      <c r="BD773">
        <v>6.7633424986974694E-2</v>
      </c>
      <c r="BE773">
        <v>36417</v>
      </c>
      <c r="BF773">
        <v>220532.41206692401</v>
      </c>
      <c r="BG773">
        <v>-1.7495895640745399E-2</v>
      </c>
      <c r="BH773">
        <v>22.879779519842401</v>
      </c>
      <c r="BI773">
        <v>1.0052544422490199</v>
      </c>
      <c r="BK773">
        <f>AS773-BI773*AV773</f>
        <v>-3.124645958205019E-2</v>
      </c>
      <c r="BL773">
        <f>BK773*AO773</f>
        <v>-294.36066884700608</v>
      </c>
      <c r="BM773">
        <f t="shared" si="12"/>
        <v>449.14486571913312</v>
      </c>
      <c r="BN773" s="12">
        <f>YEARFRAC(DATE(YEAR(A773),1,1),A773,3)</f>
        <v>0.16986301369863013</v>
      </c>
    </row>
    <row r="774" spans="1:66" x14ac:dyDescent="0.25">
      <c r="A774" s="1">
        <v>42433</v>
      </c>
      <c r="B774">
        <v>9894</v>
      </c>
      <c r="C774">
        <v>4</v>
      </c>
      <c r="D774" s="2">
        <v>42430</v>
      </c>
      <c r="E774">
        <v>4</v>
      </c>
      <c r="F774">
        <v>3</v>
      </c>
      <c r="G774" s="1">
        <v>42432</v>
      </c>
      <c r="H774" s="1">
        <v>42436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s="1">
        <v>42450</v>
      </c>
      <c r="AF774" s="1">
        <v>42436</v>
      </c>
      <c r="AG774" s="1">
        <v>42431</v>
      </c>
      <c r="AH774" s="1">
        <v>42433</v>
      </c>
      <c r="AI774" s="1">
        <v>42431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9420.6086956521704</v>
      </c>
      <c r="AP774">
        <v>23</v>
      </c>
      <c r="AQ774">
        <v>31</v>
      </c>
      <c r="AR774">
        <v>216674</v>
      </c>
      <c r="AS774">
        <v>1.0502506069025299</v>
      </c>
      <c r="AT774">
        <v>0.74193548387096697</v>
      </c>
      <c r="AU774">
        <v>19</v>
      </c>
      <c r="AV774">
        <v>0.87976882570144499</v>
      </c>
      <c r="AW774">
        <v>0.17048178120109</v>
      </c>
      <c r="AX774">
        <v>11246.136156406101</v>
      </c>
      <c r="AY774">
        <v>4</v>
      </c>
      <c r="AZ774">
        <v>3</v>
      </c>
      <c r="BA774">
        <v>2016</v>
      </c>
      <c r="BB774">
        <v>4.6778091779097002</v>
      </c>
      <c r="BC774">
        <v>4.9159243840977602</v>
      </c>
      <c r="BD774">
        <v>0.238115206188064</v>
      </c>
      <c r="BE774">
        <v>46311</v>
      </c>
      <c r="BF774">
        <v>227703.388378909</v>
      </c>
      <c r="BG774">
        <v>-4.8437524173139998E-2</v>
      </c>
      <c r="BH774">
        <v>22.879779519842401</v>
      </c>
      <c r="BI774">
        <v>1.0052544422490199</v>
      </c>
      <c r="BK774">
        <f>AS774-BI774*AV774</f>
        <v>0.16585908671394856</v>
      </c>
      <c r="BL774">
        <f>BK774*AO774</f>
        <v>1562.4935545503511</v>
      </c>
      <c r="BM774">
        <f t="shared" si="12"/>
        <v>2011.6384202694842</v>
      </c>
      <c r="BN774" s="12">
        <f>YEARFRAC(DATE(YEAR(A774),1,1),A774,3)</f>
        <v>0.17260273972602741</v>
      </c>
    </row>
    <row r="775" spans="1:66" x14ac:dyDescent="0.25">
      <c r="A775" s="1">
        <v>42436</v>
      </c>
      <c r="B775">
        <v>17934</v>
      </c>
      <c r="C775">
        <v>5</v>
      </c>
      <c r="D775" s="2">
        <v>42430</v>
      </c>
      <c r="E775">
        <v>0</v>
      </c>
      <c r="F775">
        <v>4</v>
      </c>
      <c r="G775" s="1">
        <v>42433</v>
      </c>
      <c r="H775" s="1">
        <v>42437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s="1">
        <v>42450</v>
      </c>
      <c r="AF775" s="1">
        <v>42436</v>
      </c>
      <c r="AG775" s="1">
        <v>42431</v>
      </c>
      <c r="AH775" s="1">
        <v>42433</v>
      </c>
      <c r="AI775" s="1">
        <v>42431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9420.6086956521704</v>
      </c>
      <c r="AP775">
        <v>23</v>
      </c>
      <c r="AQ775">
        <v>31</v>
      </c>
      <c r="AR775">
        <v>216674</v>
      </c>
      <c r="AS775">
        <v>1.9036986440458901</v>
      </c>
      <c r="AT775">
        <v>0.74193548387096697</v>
      </c>
      <c r="AU775">
        <v>18</v>
      </c>
      <c r="AV775">
        <v>1.70755223324329</v>
      </c>
      <c r="AW775">
        <v>0.19614641080259901</v>
      </c>
      <c r="AX775">
        <v>10502.7533863116</v>
      </c>
      <c r="AY775">
        <v>7</v>
      </c>
      <c r="AZ775">
        <v>3</v>
      </c>
      <c r="BA775">
        <v>2016</v>
      </c>
      <c r="BB775">
        <v>6.3853614111529904</v>
      </c>
      <c r="BC775">
        <v>6.8196230281436598</v>
      </c>
      <c r="BD775">
        <v>0.43426161699066401</v>
      </c>
      <c r="BE775">
        <v>64245</v>
      </c>
      <c r="BF775">
        <v>231409.76756916</v>
      </c>
      <c r="BG775">
        <v>-6.3678243679822805E-2</v>
      </c>
      <c r="BH775">
        <v>22.879779519842401</v>
      </c>
      <c r="BI775">
        <v>1.0052544422490199</v>
      </c>
      <c r="BK775">
        <f>AS775-BI775*AV775</f>
        <v>0.18717417620583809</v>
      </c>
      <c r="BL775">
        <f>BK775*AO775</f>
        <v>1763.29467196625</v>
      </c>
      <c r="BM775">
        <f t="shared" si="12"/>
        <v>3774.933092235734</v>
      </c>
      <c r="BN775" s="12">
        <f>YEARFRAC(DATE(YEAR(A775),1,1),A775,3)</f>
        <v>0.18082191780821918</v>
      </c>
    </row>
    <row r="776" spans="1:66" x14ac:dyDescent="0.25">
      <c r="A776" s="1">
        <v>42437</v>
      </c>
      <c r="B776">
        <v>2780</v>
      </c>
      <c r="C776">
        <v>6</v>
      </c>
      <c r="D776" s="2">
        <v>42430</v>
      </c>
      <c r="E776">
        <v>1</v>
      </c>
      <c r="F776">
        <v>0</v>
      </c>
      <c r="G776" s="1">
        <v>42436</v>
      </c>
      <c r="H776" s="1">
        <v>42438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s="1">
        <v>42450</v>
      </c>
      <c r="AF776" s="1">
        <v>42436</v>
      </c>
      <c r="AG776" s="1">
        <v>42431</v>
      </c>
      <c r="AH776" s="1">
        <v>42433</v>
      </c>
      <c r="AI776" s="1">
        <v>42431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9420.6086956521704</v>
      </c>
      <c r="AP776">
        <v>23</v>
      </c>
      <c r="AQ776">
        <v>31</v>
      </c>
      <c r="AR776">
        <v>216674</v>
      </c>
      <c r="AS776">
        <v>0.29509770438539001</v>
      </c>
      <c r="AT776">
        <v>0.74193548387096697</v>
      </c>
      <c r="AU776">
        <v>17</v>
      </c>
      <c r="AV776">
        <v>0.31716165932760798</v>
      </c>
      <c r="AW776">
        <v>-2.2063954942218598E-2</v>
      </c>
      <c r="AX776">
        <v>8765.24610791126</v>
      </c>
      <c r="AY776">
        <v>8</v>
      </c>
      <c r="AZ776">
        <v>3</v>
      </c>
      <c r="BA776">
        <v>2016</v>
      </c>
      <c r="BB776">
        <v>6.7025230704806003</v>
      </c>
      <c r="BC776">
        <v>7.11472073252905</v>
      </c>
      <c r="BD776">
        <v>0.41219766204844499</v>
      </c>
      <c r="BE776">
        <v>67025</v>
      </c>
      <c r="BF776">
        <v>229999.20832640401</v>
      </c>
      <c r="BG776">
        <v>-5.7935887794421201E-2</v>
      </c>
      <c r="BH776">
        <v>22.879779519842401</v>
      </c>
      <c r="BI776">
        <v>1.0052544422490199</v>
      </c>
      <c r="BK776">
        <f>AS776-BI776*AV776</f>
        <v>-2.3730462564758192E-2</v>
      </c>
      <c r="BL776">
        <f>BK776*AO776</f>
        <v>-223.55540198940932</v>
      </c>
      <c r="BM776">
        <f t="shared" si="12"/>
        <v>3551.3776902463246</v>
      </c>
      <c r="BN776" s="12">
        <f>YEARFRAC(DATE(YEAR(A776),1,1),A776,3)</f>
        <v>0.18356164383561643</v>
      </c>
    </row>
    <row r="777" spans="1:66" x14ac:dyDescent="0.25">
      <c r="A777" s="1">
        <v>42438</v>
      </c>
      <c r="B777">
        <v>7681</v>
      </c>
      <c r="C777">
        <v>7</v>
      </c>
      <c r="D777" s="2">
        <v>42430</v>
      </c>
      <c r="E777">
        <v>2</v>
      </c>
      <c r="F777">
        <v>1</v>
      </c>
      <c r="G777" s="1">
        <v>42437</v>
      </c>
      <c r="H777" s="1">
        <v>42439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s="1">
        <v>42450</v>
      </c>
      <c r="AF777" s="1">
        <v>42436</v>
      </c>
      <c r="AG777" s="1">
        <v>42431</v>
      </c>
      <c r="AH777" s="1">
        <v>42433</v>
      </c>
      <c r="AI777" s="1">
        <v>42431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9420.6086956521704</v>
      </c>
      <c r="AP777">
        <v>23</v>
      </c>
      <c r="AQ777">
        <v>31</v>
      </c>
      <c r="AR777">
        <v>216674</v>
      </c>
      <c r="AS777">
        <v>0.81534009618136005</v>
      </c>
      <c r="AT777">
        <v>0.74193548387096697</v>
      </c>
      <c r="AU777">
        <v>16</v>
      </c>
      <c r="AV777">
        <v>0.96640246506585303</v>
      </c>
      <c r="AW777">
        <v>-0.15106236888449301</v>
      </c>
      <c r="AX777">
        <v>7948.0343621397897</v>
      </c>
      <c r="AY777">
        <v>9</v>
      </c>
      <c r="AZ777">
        <v>3</v>
      </c>
      <c r="BA777">
        <v>2016</v>
      </c>
      <c r="BB777">
        <v>7.6689255355464603</v>
      </c>
      <c r="BC777">
        <v>7.9300608287104097</v>
      </c>
      <c r="BD777">
        <v>0.26113529316395201</v>
      </c>
      <c r="BE777">
        <v>74706</v>
      </c>
      <c r="BF777">
        <v>224051.98642700899</v>
      </c>
      <c r="BG777">
        <v>-3.2929796984472598E-2</v>
      </c>
      <c r="BH777">
        <v>22.879779519842401</v>
      </c>
      <c r="BI777">
        <v>1.0052544422490199</v>
      </c>
      <c r="BK777">
        <f>AS777-BI777*AV777</f>
        <v>-0.15614027482649206</v>
      </c>
      <c r="BL777">
        <f>BK777*AO777</f>
        <v>-1470.9364307719709</v>
      </c>
      <c r="BM777">
        <f t="shared" si="12"/>
        <v>2080.4412594743535</v>
      </c>
      <c r="BN777" s="12">
        <f>YEARFRAC(DATE(YEAR(A777),1,1),A777,3)</f>
        <v>0.18630136986301371</v>
      </c>
    </row>
    <row r="778" spans="1:66" x14ac:dyDescent="0.25">
      <c r="A778" s="1">
        <v>42439</v>
      </c>
      <c r="B778">
        <v>2856</v>
      </c>
      <c r="C778">
        <v>8</v>
      </c>
      <c r="D778" s="2">
        <v>42430</v>
      </c>
      <c r="E778">
        <v>3</v>
      </c>
      <c r="F778">
        <v>2</v>
      </c>
      <c r="G778" s="1">
        <v>42438</v>
      </c>
      <c r="H778" s="1">
        <v>42440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s="1">
        <v>42450</v>
      </c>
      <c r="AF778" s="1">
        <v>42436</v>
      </c>
      <c r="AG778" s="1">
        <v>42431</v>
      </c>
      <c r="AH778" s="1">
        <v>42433</v>
      </c>
      <c r="AI778" s="1">
        <v>42431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9420.6086956521704</v>
      </c>
      <c r="AP778">
        <v>23</v>
      </c>
      <c r="AQ778">
        <v>31</v>
      </c>
      <c r="AR778">
        <v>216674</v>
      </c>
      <c r="AS778">
        <v>0.30316512364196901</v>
      </c>
      <c r="AT778">
        <v>0.74193548387096697</v>
      </c>
      <c r="AU778">
        <v>15</v>
      </c>
      <c r="AV778">
        <v>0.36271983585664802</v>
      </c>
      <c r="AW778">
        <v>-5.9554712214679499E-2</v>
      </c>
      <c r="AX778">
        <v>7873.8456452343698</v>
      </c>
      <c r="AY778">
        <v>10</v>
      </c>
      <c r="AZ778">
        <v>3</v>
      </c>
      <c r="BA778">
        <v>2016</v>
      </c>
      <c r="BB778">
        <v>8.0316453714031102</v>
      </c>
      <c r="BC778">
        <v>8.2332259523523792</v>
      </c>
      <c r="BD778">
        <v>0.201580580949272</v>
      </c>
      <c r="BE778">
        <v>77562</v>
      </c>
      <c r="BF778">
        <v>222112.147325592</v>
      </c>
      <c r="BG778">
        <v>-2.44837906934494E-2</v>
      </c>
      <c r="BH778">
        <v>22.879779519842401</v>
      </c>
      <c r="BI778">
        <v>1.0052544422490199</v>
      </c>
      <c r="BK778">
        <f>AS778-BI778*AV778</f>
        <v>-6.1460602644761775E-2</v>
      </c>
      <c r="BL778">
        <f>BK778*AO778</f>
        <v>-578.99628771526557</v>
      </c>
      <c r="BM778">
        <f t="shared" si="12"/>
        <v>1501.4449717590878</v>
      </c>
      <c r="BN778" s="12">
        <f>YEARFRAC(DATE(YEAR(A778),1,1),A778,3)</f>
        <v>0.18904109589041096</v>
      </c>
    </row>
    <row r="779" spans="1:66" x14ac:dyDescent="0.25">
      <c r="A779" s="1">
        <v>42440</v>
      </c>
      <c r="B779">
        <v>10072</v>
      </c>
      <c r="C779">
        <v>9</v>
      </c>
      <c r="D779" s="2">
        <v>42430</v>
      </c>
      <c r="E779">
        <v>4</v>
      </c>
      <c r="F779">
        <v>3</v>
      </c>
      <c r="G779" s="1">
        <v>42439</v>
      </c>
      <c r="H779" s="1">
        <v>42443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s="1">
        <v>42450</v>
      </c>
      <c r="AF779" s="1">
        <v>42436</v>
      </c>
      <c r="AG779" s="1">
        <v>42431</v>
      </c>
      <c r="AH779" s="1">
        <v>42433</v>
      </c>
      <c r="AI779" s="1">
        <v>42431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9420.6086956521704</v>
      </c>
      <c r="AP779">
        <v>23</v>
      </c>
      <c r="AQ779">
        <v>31</v>
      </c>
      <c r="AR779">
        <v>216674</v>
      </c>
      <c r="AS779">
        <v>1.0691453520034699</v>
      </c>
      <c r="AT779">
        <v>0.74193548387096697</v>
      </c>
      <c r="AU779">
        <v>14</v>
      </c>
      <c r="AV779">
        <v>0.87976882570144499</v>
      </c>
      <c r="AW779">
        <v>0.18937652630202501</v>
      </c>
      <c r="AX779">
        <v>11448.462034295801</v>
      </c>
      <c r="AY779">
        <v>11</v>
      </c>
      <c r="AZ779">
        <v>3</v>
      </c>
      <c r="BA779">
        <v>2016</v>
      </c>
      <c r="BB779">
        <v>8.9114141971045502</v>
      </c>
      <c r="BC779">
        <v>9.3023713043558498</v>
      </c>
      <c r="BD779">
        <v>0.39095710725129701</v>
      </c>
      <c r="BE779">
        <v>87634</v>
      </c>
      <c r="BF779">
        <v>226179.81337405299</v>
      </c>
      <c r="BG779">
        <v>-4.20276824542824E-2</v>
      </c>
      <c r="BH779">
        <v>22.879779519842401</v>
      </c>
      <c r="BI779">
        <v>1.0052544422490199</v>
      </c>
      <c r="BK779">
        <f>AS779-BI779*AV779</f>
        <v>0.18475383181488858</v>
      </c>
      <c r="BL779">
        <f>BK779*AO779</f>
        <v>1740.4935545503979</v>
      </c>
      <c r="BM779">
        <f t="shared" si="12"/>
        <v>3241.9385263094855</v>
      </c>
      <c r="BN779" s="12">
        <f>YEARFRAC(DATE(YEAR(A779),1,1),A779,3)</f>
        <v>0.19178082191780821</v>
      </c>
    </row>
    <row r="780" spans="1:66" x14ac:dyDescent="0.25">
      <c r="A780" s="1">
        <v>42443</v>
      </c>
      <c r="B780">
        <v>23121</v>
      </c>
      <c r="C780">
        <v>10</v>
      </c>
      <c r="D780" s="2">
        <v>42430</v>
      </c>
      <c r="E780">
        <v>0</v>
      </c>
      <c r="F780">
        <v>4</v>
      </c>
      <c r="G780" s="1">
        <v>42440</v>
      </c>
      <c r="H780" s="1">
        <v>42444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s="1">
        <v>42450</v>
      </c>
      <c r="AF780" s="1">
        <v>42436</v>
      </c>
      <c r="AG780" s="1">
        <v>42431</v>
      </c>
      <c r="AH780" s="1">
        <v>42433</v>
      </c>
      <c r="AI780" s="1">
        <v>42431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9420.6086956521704</v>
      </c>
      <c r="AP780">
        <v>23</v>
      </c>
      <c r="AQ780">
        <v>31</v>
      </c>
      <c r="AR780">
        <v>216674</v>
      </c>
      <c r="AS780">
        <v>2.4543000083074098</v>
      </c>
      <c r="AT780">
        <v>0.74193548387096697</v>
      </c>
      <c r="AU780">
        <v>13</v>
      </c>
      <c r="AV780">
        <v>1.70755223324329</v>
      </c>
      <c r="AW780">
        <v>0.74674777506411605</v>
      </c>
      <c r="AX780">
        <v>13540.434986333799</v>
      </c>
      <c r="AY780">
        <v>14</v>
      </c>
      <c r="AZ780">
        <v>3</v>
      </c>
      <c r="BA780">
        <v>2016</v>
      </c>
      <c r="BB780">
        <v>10.6189664303478</v>
      </c>
      <c r="BC780">
        <v>11.756671312663199</v>
      </c>
      <c r="BD780">
        <v>1.1377048823154099</v>
      </c>
      <c r="BE780">
        <v>110755</v>
      </c>
      <c r="BF780">
        <v>239888.22421736899</v>
      </c>
      <c r="BG780">
        <v>-9.6771003633483996E-2</v>
      </c>
      <c r="BH780">
        <v>22.879779519842401</v>
      </c>
      <c r="BI780">
        <v>1.0052544422490199</v>
      </c>
      <c r="BK780">
        <f>AS780-BI780*AV780</f>
        <v>0.73777554046735783</v>
      </c>
      <c r="BL780">
        <f>BK780*AO780</f>
        <v>6950.2946719662705</v>
      </c>
      <c r="BM780">
        <f t="shared" si="12"/>
        <v>10192.233198275757</v>
      </c>
      <c r="BN780" s="12">
        <f>YEARFRAC(DATE(YEAR(A780),1,1),A780,3)</f>
        <v>0.2</v>
      </c>
    </row>
    <row r="781" spans="1:66" x14ac:dyDescent="0.25">
      <c r="A781" s="1">
        <v>42444</v>
      </c>
      <c r="B781">
        <v>6969</v>
      </c>
      <c r="C781">
        <v>11</v>
      </c>
      <c r="D781" s="2">
        <v>42430</v>
      </c>
      <c r="E781">
        <v>1</v>
      </c>
      <c r="F781">
        <v>0</v>
      </c>
      <c r="G781" s="1">
        <v>42443</v>
      </c>
      <c r="H781" s="1">
        <v>42445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s="1">
        <v>42450</v>
      </c>
      <c r="AF781" s="1">
        <v>42436</v>
      </c>
      <c r="AG781" s="1">
        <v>42431</v>
      </c>
      <c r="AH781" s="1">
        <v>42433</v>
      </c>
      <c r="AI781" s="1">
        <v>42431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9420.6086956521704</v>
      </c>
      <c r="AP781">
        <v>23</v>
      </c>
      <c r="AQ781">
        <v>31</v>
      </c>
      <c r="AR781">
        <v>216674</v>
      </c>
      <c r="AS781">
        <v>0.73976111577761905</v>
      </c>
      <c r="AT781">
        <v>0.74193548387096697</v>
      </c>
      <c r="AU781">
        <v>12</v>
      </c>
      <c r="AV781">
        <v>0.65173288063050305</v>
      </c>
      <c r="AW781">
        <v>8.8028235147116704E-2</v>
      </c>
      <c r="AX781">
        <v>10693.031159112301</v>
      </c>
      <c r="AY781">
        <v>15</v>
      </c>
      <c r="AZ781">
        <v>3</v>
      </c>
      <c r="BA781">
        <v>2016</v>
      </c>
      <c r="BB781">
        <v>11.2706993109783</v>
      </c>
      <c r="BC781">
        <v>12.4964324284408</v>
      </c>
      <c r="BD781">
        <v>1.2257331174625301</v>
      </c>
      <c r="BE781">
        <v>117724</v>
      </c>
      <c r="BF781">
        <v>240238.15428760301</v>
      </c>
      <c r="BG781">
        <v>-9.8086643886687294E-2</v>
      </c>
      <c r="BH781">
        <v>22.879779519842401</v>
      </c>
      <c r="BI781">
        <v>1.0052544422490199</v>
      </c>
      <c r="BK781">
        <f>AS781-BI781*AV781</f>
        <v>8.4603742364055656E-2</v>
      </c>
      <c r="BL781">
        <f>BK781*AO781</f>
        <v>797.01875099953861</v>
      </c>
      <c r="BM781">
        <f t="shared" si="12"/>
        <v>10989.251949275296</v>
      </c>
      <c r="BN781" s="12">
        <f>YEARFRAC(DATE(YEAR(A781),1,1),A781,3)</f>
        <v>0.20273972602739726</v>
      </c>
    </row>
    <row r="782" spans="1:66" x14ac:dyDescent="0.25">
      <c r="A782" s="1">
        <v>42445</v>
      </c>
      <c r="B782">
        <v>22964</v>
      </c>
      <c r="C782">
        <v>12</v>
      </c>
      <c r="D782" s="2">
        <v>42430</v>
      </c>
      <c r="E782">
        <v>2</v>
      </c>
      <c r="F782">
        <v>1</v>
      </c>
      <c r="G782" s="1">
        <v>42444</v>
      </c>
      <c r="H782" s="1">
        <v>42446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1</v>
      </c>
      <c r="AC782">
        <v>0</v>
      </c>
      <c r="AD782">
        <v>0</v>
      </c>
      <c r="AE782" s="1">
        <v>42450</v>
      </c>
      <c r="AF782" s="1">
        <v>42436</v>
      </c>
      <c r="AG782" s="1">
        <v>42431</v>
      </c>
      <c r="AH782" s="1">
        <v>42433</v>
      </c>
      <c r="AI782" s="1">
        <v>42431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9420.6086956521704</v>
      </c>
      <c r="AP782">
        <v>23</v>
      </c>
      <c r="AQ782">
        <v>31</v>
      </c>
      <c r="AR782">
        <v>216674</v>
      </c>
      <c r="AS782">
        <v>2.4376344185273702</v>
      </c>
      <c r="AT782">
        <v>0.74193548387096697</v>
      </c>
      <c r="AU782">
        <v>11</v>
      </c>
      <c r="AV782">
        <v>2.5681804135784199</v>
      </c>
      <c r="AW782">
        <v>-0.130545995051049</v>
      </c>
      <c r="AX782">
        <v>8941.7394037370905</v>
      </c>
      <c r="AY782">
        <v>16</v>
      </c>
      <c r="AZ782">
        <v>3</v>
      </c>
      <c r="BA782">
        <v>2016</v>
      </c>
      <c r="BB782">
        <v>13.838879724556699</v>
      </c>
      <c r="BC782">
        <v>14.9340668469682</v>
      </c>
      <c r="BD782">
        <v>1.09518712241148</v>
      </c>
      <c r="BE782">
        <v>140688</v>
      </c>
      <c r="BF782">
        <v>233821.23874218599</v>
      </c>
      <c r="BG782">
        <v>-7.3334821226798894E-2</v>
      </c>
      <c r="BH782">
        <v>22.879779519842401</v>
      </c>
      <c r="BI782">
        <v>1.0052544422490199</v>
      </c>
      <c r="BK782">
        <f>AS782-BI782*AV782</f>
        <v>-0.14404035071926158</v>
      </c>
      <c r="BL782">
        <f>BK782*AO782</f>
        <v>-1356.947780510664</v>
      </c>
      <c r="BM782">
        <f t="shared" si="12"/>
        <v>9632.3041687646328</v>
      </c>
      <c r="BN782" s="12">
        <f>YEARFRAC(DATE(YEAR(A782),1,1),A782,3)</f>
        <v>0.20547945205479451</v>
      </c>
    </row>
    <row r="783" spans="1:66" x14ac:dyDescent="0.25">
      <c r="A783" s="1">
        <v>42446</v>
      </c>
      <c r="B783">
        <v>3009</v>
      </c>
      <c r="C783">
        <v>13</v>
      </c>
      <c r="D783" s="2">
        <v>42430</v>
      </c>
      <c r="E783">
        <v>3</v>
      </c>
      <c r="F783">
        <v>2</v>
      </c>
      <c r="G783" s="1">
        <v>42445</v>
      </c>
      <c r="H783" s="1">
        <v>42447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s="1">
        <v>42450</v>
      </c>
      <c r="AF783" s="1">
        <v>42436</v>
      </c>
      <c r="AG783" s="1">
        <v>42431</v>
      </c>
      <c r="AH783" s="1">
        <v>42433</v>
      </c>
      <c r="AI783" s="1">
        <v>42431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9420.6086956521704</v>
      </c>
      <c r="AP783">
        <v>23</v>
      </c>
      <c r="AQ783">
        <v>31</v>
      </c>
      <c r="AR783">
        <v>216674</v>
      </c>
      <c r="AS783">
        <v>0.31940611240850297</v>
      </c>
      <c r="AT783">
        <v>0.74193548387096697</v>
      </c>
      <c r="AU783">
        <v>10</v>
      </c>
      <c r="AV783">
        <v>0.36271983585664802</v>
      </c>
      <c r="AW783">
        <v>-4.3313723448145498E-2</v>
      </c>
      <c r="AX783">
        <v>8295.6588048004996</v>
      </c>
      <c r="AY783">
        <v>17</v>
      </c>
      <c r="AZ783">
        <v>3</v>
      </c>
      <c r="BA783">
        <v>2016</v>
      </c>
      <c r="BB783">
        <v>14.201599560413401</v>
      </c>
      <c r="BC783">
        <v>15.253472959376699</v>
      </c>
      <c r="BD783">
        <v>1.05187339896333</v>
      </c>
      <c r="BE783">
        <v>143697</v>
      </c>
      <c r="BF783">
        <v>232722.44692863201</v>
      </c>
      <c r="BG783">
        <v>-6.8959600332638801E-2</v>
      </c>
      <c r="BH783">
        <v>22.879779519842401</v>
      </c>
      <c r="BI783">
        <v>1.0052544422490199</v>
      </c>
      <c r="BK783">
        <f>AS783-BI783*AV783</f>
        <v>-4.5219613878227816E-2</v>
      </c>
      <c r="BL783">
        <f>BK783*AO783</f>
        <v>-425.99628771526653</v>
      </c>
      <c r="BM783">
        <f t="shared" si="12"/>
        <v>9206.3078810493662</v>
      </c>
      <c r="BN783" s="12">
        <f>YEARFRAC(DATE(YEAR(A783),1,1),A783,3)</f>
        <v>0.20821917808219179</v>
      </c>
    </row>
    <row r="784" spans="1:66" x14ac:dyDescent="0.25">
      <c r="A784" s="1">
        <v>42447</v>
      </c>
      <c r="B784">
        <v>8605</v>
      </c>
      <c r="C784">
        <v>14</v>
      </c>
      <c r="D784" s="2">
        <v>42430</v>
      </c>
      <c r="E784">
        <v>4</v>
      </c>
      <c r="F784">
        <v>3</v>
      </c>
      <c r="G784" s="1">
        <v>42446</v>
      </c>
      <c r="H784" s="1">
        <v>42450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s="1">
        <v>42450</v>
      </c>
      <c r="AF784" s="1">
        <v>42436</v>
      </c>
      <c r="AG784" s="1">
        <v>42431</v>
      </c>
      <c r="AH784" s="1">
        <v>42433</v>
      </c>
      <c r="AI784" s="1">
        <v>42431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9420.6086956521704</v>
      </c>
      <c r="AP784">
        <v>23</v>
      </c>
      <c r="AQ784">
        <v>31</v>
      </c>
      <c r="AR784">
        <v>216674</v>
      </c>
      <c r="AS784">
        <v>0.91342293030082</v>
      </c>
      <c r="AT784">
        <v>0.74193548387096697</v>
      </c>
      <c r="AU784">
        <v>9</v>
      </c>
      <c r="AV784">
        <v>0.87976882570144499</v>
      </c>
      <c r="AW784">
        <v>3.3654104599374998E-2</v>
      </c>
      <c r="AX784">
        <v>9780.9785350591101</v>
      </c>
      <c r="AY784">
        <v>18</v>
      </c>
      <c r="AZ784">
        <v>3</v>
      </c>
      <c r="BA784">
        <v>2016</v>
      </c>
      <c r="BB784">
        <v>15.0813683861148</v>
      </c>
      <c r="BC784">
        <v>16.166895889677502</v>
      </c>
      <c r="BD784">
        <v>1.0855275035627101</v>
      </c>
      <c r="BE784">
        <v>152302</v>
      </c>
      <c r="BF784">
        <v>232269.772232677</v>
      </c>
      <c r="BG784">
        <v>-6.7145079115392206E-2</v>
      </c>
      <c r="BH784">
        <v>22.879779519842401</v>
      </c>
      <c r="BI784">
        <v>1.0052544422490199</v>
      </c>
      <c r="BK784">
        <f>AS784-BI784*AV784</f>
        <v>2.9031410112238643E-2</v>
      </c>
      <c r="BL784">
        <f>BK784*AO784</f>
        <v>273.49355455039972</v>
      </c>
      <c r="BM784">
        <f t="shared" si="12"/>
        <v>9479.8014355997657</v>
      </c>
      <c r="BN784" s="12">
        <f>YEARFRAC(DATE(YEAR(A784),1,1),A784,3)</f>
        <v>0.21095890410958903</v>
      </c>
    </row>
    <row r="785" spans="1:66" x14ac:dyDescent="0.25">
      <c r="A785" s="1">
        <v>42450</v>
      </c>
      <c r="B785">
        <v>14475</v>
      </c>
      <c r="C785">
        <v>15</v>
      </c>
      <c r="D785" s="2">
        <v>42430</v>
      </c>
      <c r="E785">
        <v>0</v>
      </c>
      <c r="F785">
        <v>4</v>
      </c>
      <c r="G785" s="1">
        <v>42447</v>
      </c>
      <c r="H785" s="1">
        <v>42451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s="1">
        <v>42450</v>
      </c>
      <c r="AF785" s="1">
        <v>42436</v>
      </c>
      <c r="AG785" s="1">
        <v>42431</v>
      </c>
      <c r="AH785" s="1">
        <v>42433</v>
      </c>
      <c r="AI785" s="1">
        <v>42431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9420.6086956521704</v>
      </c>
      <c r="AP785">
        <v>23</v>
      </c>
      <c r="AQ785">
        <v>31</v>
      </c>
      <c r="AR785">
        <v>216674</v>
      </c>
      <c r="AS785">
        <v>1.5365249176181699</v>
      </c>
      <c r="AT785">
        <v>0.74193548387096697</v>
      </c>
      <c r="AU785">
        <v>8</v>
      </c>
      <c r="AV785">
        <v>1.70755223324329</v>
      </c>
      <c r="AW785">
        <v>-0.171027315625121</v>
      </c>
      <c r="AX785">
        <v>8477.0466860076303</v>
      </c>
      <c r="AY785">
        <v>21</v>
      </c>
      <c r="AZ785">
        <v>3</v>
      </c>
      <c r="BA785">
        <v>2016</v>
      </c>
      <c r="BB785">
        <v>16.788920619358102</v>
      </c>
      <c r="BC785">
        <v>17.7034208072957</v>
      </c>
      <c r="BD785">
        <v>0.91450018793759102</v>
      </c>
      <c r="BE785">
        <v>166777</v>
      </c>
      <c r="BF785">
        <v>228476.33191958201</v>
      </c>
      <c r="BG785">
        <v>-5.1656693804663797E-2</v>
      </c>
      <c r="BH785">
        <v>22.879779519842401</v>
      </c>
      <c r="BI785">
        <v>1.0052544422490199</v>
      </c>
      <c r="BK785">
        <f>AS785-BI785*AV785</f>
        <v>-0.17999955022188208</v>
      </c>
      <c r="BL785">
        <f>BK785*AO785</f>
        <v>-1695.7053280337418</v>
      </c>
      <c r="BM785">
        <f t="shared" si="12"/>
        <v>7784.0961075660234</v>
      </c>
      <c r="BN785" s="12">
        <f>YEARFRAC(DATE(YEAR(A785),1,1),A785,3)</f>
        <v>0.21917808219178081</v>
      </c>
    </row>
    <row r="786" spans="1:66" x14ac:dyDescent="0.25">
      <c r="A786" s="1">
        <v>42451</v>
      </c>
      <c r="B786">
        <v>1940</v>
      </c>
      <c r="C786">
        <v>16</v>
      </c>
      <c r="D786" s="2">
        <v>42430</v>
      </c>
      <c r="E786">
        <v>1</v>
      </c>
      <c r="F786">
        <v>0</v>
      </c>
      <c r="G786" s="1">
        <v>42450</v>
      </c>
      <c r="H786" s="1">
        <v>42452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s="1">
        <v>42450</v>
      </c>
      <c r="AF786" s="1">
        <v>42436</v>
      </c>
      <c r="AG786" s="1">
        <v>42431</v>
      </c>
      <c r="AH786" s="1">
        <v>42433</v>
      </c>
      <c r="AI786" s="1">
        <v>42431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9420.6086956521704</v>
      </c>
      <c r="AP786">
        <v>23</v>
      </c>
      <c r="AQ786">
        <v>31</v>
      </c>
      <c r="AR786">
        <v>216674</v>
      </c>
      <c r="AS786">
        <v>0.20593149154951601</v>
      </c>
      <c r="AT786">
        <v>0.74193548387096697</v>
      </c>
      <c r="AU786">
        <v>7</v>
      </c>
      <c r="AV786">
        <v>0.31716165932760798</v>
      </c>
      <c r="AW786">
        <v>-0.111230167778091</v>
      </c>
      <c r="AX786">
        <v>6116.75447818268</v>
      </c>
      <c r="AY786">
        <v>22</v>
      </c>
      <c r="AZ786">
        <v>3</v>
      </c>
      <c r="BA786">
        <v>2016</v>
      </c>
      <c r="BB786">
        <v>17.106082278685701</v>
      </c>
      <c r="BC786">
        <v>17.909352298845199</v>
      </c>
      <c r="BD786">
        <v>0.803270020159498</v>
      </c>
      <c r="BE786">
        <v>168717</v>
      </c>
      <c r="BF786">
        <v>226848.610732751</v>
      </c>
      <c r="BG786">
        <v>-4.4851986088368302E-2</v>
      </c>
      <c r="BH786">
        <v>22.879779519842401</v>
      </c>
      <c r="BI786">
        <v>1.0052544422490199</v>
      </c>
      <c r="BK786">
        <f>AS786-BI786*AV786</f>
        <v>-0.1128966754006322</v>
      </c>
      <c r="BL786">
        <f>BK786*AO786</f>
        <v>-1063.5554019894162</v>
      </c>
      <c r="BM786">
        <f t="shared" si="12"/>
        <v>6720.5407055766073</v>
      </c>
      <c r="BN786" s="12">
        <f>YEARFRAC(DATE(YEAR(A786),1,1),A786,3)</f>
        <v>0.22191780821917809</v>
      </c>
    </row>
    <row r="787" spans="1:66" x14ac:dyDescent="0.25">
      <c r="A787" s="1">
        <v>42452</v>
      </c>
      <c r="B787">
        <v>7361</v>
      </c>
      <c r="C787">
        <v>17</v>
      </c>
      <c r="D787" s="2">
        <v>42430</v>
      </c>
      <c r="E787">
        <v>2</v>
      </c>
      <c r="F787">
        <v>1</v>
      </c>
      <c r="G787" s="1">
        <v>42451</v>
      </c>
      <c r="H787" s="1">
        <v>42453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s="1">
        <v>42450</v>
      </c>
      <c r="AF787" s="1">
        <v>42436</v>
      </c>
      <c r="AG787" s="1">
        <v>42431</v>
      </c>
      <c r="AH787" s="1">
        <v>42433</v>
      </c>
      <c r="AI787" s="1">
        <v>42431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9420.6086956521704</v>
      </c>
      <c r="AP787">
        <v>23</v>
      </c>
      <c r="AQ787">
        <v>31</v>
      </c>
      <c r="AR787">
        <v>216674</v>
      </c>
      <c r="AS787">
        <v>0.78137201510102705</v>
      </c>
      <c r="AT787">
        <v>0.74193548387096697</v>
      </c>
      <c r="AU787">
        <v>6</v>
      </c>
      <c r="AV787">
        <v>0.96640246506585303</v>
      </c>
      <c r="AW787">
        <v>-0.18503044996482501</v>
      </c>
      <c r="AX787">
        <v>7616.90937894948</v>
      </c>
      <c r="AY787">
        <v>23</v>
      </c>
      <c r="AZ787">
        <v>3</v>
      </c>
      <c r="BA787">
        <v>2016</v>
      </c>
      <c r="BB787">
        <v>18.072484743751598</v>
      </c>
      <c r="BC787">
        <v>18.690724313946198</v>
      </c>
      <c r="BD787">
        <v>0.61823957019467102</v>
      </c>
      <c r="BE787">
        <v>176078</v>
      </c>
      <c r="BF787">
        <v>224086.176163472</v>
      </c>
      <c r="BG787">
        <v>-3.3077346806370901E-2</v>
      </c>
      <c r="BH787">
        <v>22.879779519842401</v>
      </c>
      <c r="BI787">
        <v>1.0052544422490199</v>
      </c>
      <c r="BK787">
        <f>AS787-BI787*AV787</f>
        <v>-0.19010835590682507</v>
      </c>
      <c r="BL787">
        <f>BK787*AO787</f>
        <v>-1790.9364307719738</v>
      </c>
      <c r="BM787">
        <f t="shared" si="12"/>
        <v>4929.604274804633</v>
      </c>
      <c r="BN787" s="12">
        <f>YEARFRAC(DATE(YEAR(A787),1,1),A787,3)</f>
        <v>0.22465753424657534</v>
      </c>
    </row>
    <row r="788" spans="1:66" x14ac:dyDescent="0.25">
      <c r="A788" s="1">
        <v>42453</v>
      </c>
      <c r="B788">
        <v>2616</v>
      </c>
      <c r="C788">
        <v>18</v>
      </c>
      <c r="D788" s="2">
        <v>42430</v>
      </c>
      <c r="E788">
        <v>3</v>
      </c>
      <c r="F788">
        <v>2</v>
      </c>
      <c r="G788" s="1">
        <v>42452</v>
      </c>
      <c r="H788" s="1">
        <v>42454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s="1">
        <v>42450</v>
      </c>
      <c r="AF788" s="1">
        <v>42436</v>
      </c>
      <c r="AG788" s="1">
        <v>42431</v>
      </c>
      <c r="AH788" s="1">
        <v>42433</v>
      </c>
      <c r="AI788" s="1">
        <v>42431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9420.6086956521704</v>
      </c>
      <c r="AP788">
        <v>23</v>
      </c>
      <c r="AQ788">
        <v>31</v>
      </c>
      <c r="AR788">
        <v>216674</v>
      </c>
      <c r="AS788">
        <v>0.27768906283171901</v>
      </c>
      <c r="AT788">
        <v>0.74193548387096697</v>
      </c>
      <c r="AU788">
        <v>5</v>
      </c>
      <c r="AV788">
        <v>0.36271983585664802</v>
      </c>
      <c r="AW788">
        <v>-8.5030773024929104E-2</v>
      </c>
      <c r="AX788">
        <v>7212.1779439541697</v>
      </c>
      <c r="AY788">
        <v>24</v>
      </c>
      <c r="AZ788">
        <v>3</v>
      </c>
      <c r="BA788">
        <v>2016</v>
      </c>
      <c r="BB788">
        <v>18.4352045796082</v>
      </c>
      <c r="BC788">
        <v>18.968413376777999</v>
      </c>
      <c r="BD788">
        <v>0.53320879716974101</v>
      </c>
      <c r="BE788">
        <v>178694</v>
      </c>
      <c r="BF788">
        <v>222940.948783728</v>
      </c>
      <c r="BG788">
        <v>-2.81103530684607E-2</v>
      </c>
      <c r="BH788">
        <v>22.879779519842401</v>
      </c>
      <c r="BI788">
        <v>1.0052544422490199</v>
      </c>
      <c r="BK788">
        <f>AS788-BI788*AV788</f>
        <v>-8.6936663455011776E-2</v>
      </c>
      <c r="BL788">
        <f>BK788*AO788</f>
        <v>-818.99628771527023</v>
      </c>
      <c r="BM788">
        <f t="shared" si="12"/>
        <v>4110.6079870893627</v>
      </c>
      <c r="BN788" s="12">
        <f>YEARFRAC(DATE(YEAR(A788),1,1),A788,3)</f>
        <v>0.22739726027397261</v>
      </c>
    </row>
    <row r="789" spans="1:66" x14ac:dyDescent="0.25">
      <c r="A789" s="1">
        <v>42454</v>
      </c>
      <c r="B789">
        <v>8571</v>
      </c>
      <c r="C789">
        <v>19</v>
      </c>
      <c r="D789" s="2">
        <v>42430</v>
      </c>
      <c r="E789">
        <v>4</v>
      </c>
      <c r="F789">
        <v>3</v>
      </c>
      <c r="G789" s="1">
        <v>42453</v>
      </c>
      <c r="H789" s="1">
        <v>42457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s="1">
        <v>42450</v>
      </c>
      <c r="AF789" s="1">
        <v>42436</v>
      </c>
      <c r="AG789" s="1">
        <v>42431</v>
      </c>
      <c r="AH789" s="1">
        <v>42433</v>
      </c>
      <c r="AI789" s="1">
        <v>42431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9420.6086956521704</v>
      </c>
      <c r="AP789">
        <v>23</v>
      </c>
      <c r="AQ789">
        <v>31</v>
      </c>
      <c r="AR789">
        <v>216674</v>
      </c>
      <c r="AS789">
        <v>0.90981382168603497</v>
      </c>
      <c r="AT789">
        <v>0.74193548387096697</v>
      </c>
      <c r="AU789">
        <v>4</v>
      </c>
      <c r="AV789">
        <v>0.87976882570144499</v>
      </c>
      <c r="AW789">
        <v>3.0044995984589699E-2</v>
      </c>
      <c r="AX789">
        <v>9742.3320190577106</v>
      </c>
      <c r="AY789">
        <v>25</v>
      </c>
      <c r="AZ789">
        <v>3</v>
      </c>
      <c r="BA789">
        <v>2016</v>
      </c>
      <c r="BB789">
        <v>19.314973405309701</v>
      </c>
      <c r="BC789">
        <v>19.878227198464</v>
      </c>
      <c r="BD789">
        <v>0.56325379315433399</v>
      </c>
      <c r="BE789">
        <v>187265</v>
      </c>
      <c r="BF789">
        <v>222992.54105190601</v>
      </c>
      <c r="BG789">
        <v>-2.8335212568546E-2</v>
      </c>
      <c r="BH789">
        <v>22.879779519842401</v>
      </c>
      <c r="BI789">
        <v>1.0052544422490199</v>
      </c>
      <c r="BK789">
        <f>AS789-BI789*AV789</f>
        <v>2.5422301497453614E-2</v>
      </c>
      <c r="BL789">
        <f>BK789*AO789</f>
        <v>239.49355455040271</v>
      </c>
      <c r="BM789">
        <f t="shared" si="12"/>
        <v>4350.1015416397659</v>
      </c>
      <c r="BN789" s="12">
        <f>YEARFRAC(DATE(YEAR(A789),1,1),A789,3)</f>
        <v>0.23013698630136986</v>
      </c>
    </row>
    <row r="790" spans="1:66" x14ac:dyDescent="0.25">
      <c r="A790" s="1">
        <v>42457</v>
      </c>
      <c r="B790">
        <v>15009</v>
      </c>
      <c r="C790">
        <v>20</v>
      </c>
      <c r="D790" s="2">
        <v>42430</v>
      </c>
      <c r="E790">
        <v>0</v>
      </c>
      <c r="F790">
        <v>4</v>
      </c>
      <c r="G790" s="1">
        <v>42454</v>
      </c>
      <c r="H790" s="1">
        <v>42458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s="1">
        <v>42450</v>
      </c>
      <c r="AF790" s="1">
        <v>42436</v>
      </c>
      <c r="AG790" s="1">
        <v>42431</v>
      </c>
      <c r="AH790" s="1">
        <v>42433</v>
      </c>
      <c r="AI790" s="1">
        <v>42431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9420.6086956521704</v>
      </c>
      <c r="AP790">
        <v>23</v>
      </c>
      <c r="AQ790">
        <v>31</v>
      </c>
      <c r="AR790">
        <v>216674</v>
      </c>
      <c r="AS790">
        <v>1.59320915292097</v>
      </c>
      <c r="AT790">
        <v>0.74193548387096697</v>
      </c>
      <c r="AU790">
        <v>3</v>
      </c>
      <c r="AV790">
        <v>1.70755223324329</v>
      </c>
      <c r="AW790">
        <v>-0.11434308032231599</v>
      </c>
      <c r="AX790">
        <v>8789.7750404344406</v>
      </c>
      <c r="AY790">
        <v>28</v>
      </c>
      <c r="AZ790">
        <v>3</v>
      </c>
      <c r="BA790">
        <v>2016</v>
      </c>
      <c r="BB790">
        <v>21.022525638552999</v>
      </c>
      <c r="BC790">
        <v>21.471436351385002</v>
      </c>
      <c r="BD790">
        <v>0.448910712832017</v>
      </c>
      <c r="BE790">
        <v>202274</v>
      </c>
      <c r="BF790">
        <v>221300.812280527</v>
      </c>
      <c r="BG790">
        <v>-2.0907344319471201E-2</v>
      </c>
      <c r="BH790">
        <v>22.879779519842401</v>
      </c>
      <c r="BI790">
        <v>1.0052544422490199</v>
      </c>
      <c r="BK790">
        <f>AS790-BI790*AV790</f>
        <v>-0.12331531491908199</v>
      </c>
      <c r="BL790">
        <f>BK790*AO790</f>
        <v>-1161.7053280337896</v>
      </c>
      <c r="BM790">
        <f t="shared" si="12"/>
        <v>3188.3962136059763</v>
      </c>
      <c r="BN790" s="12">
        <f>YEARFRAC(DATE(YEAR(A790),1,1),A790,3)</f>
        <v>0.23835616438356164</v>
      </c>
    </row>
    <row r="791" spans="1:66" x14ac:dyDescent="0.25">
      <c r="A791" s="1">
        <v>42458</v>
      </c>
      <c r="B791">
        <v>1773</v>
      </c>
      <c r="C791">
        <v>21</v>
      </c>
      <c r="D791" s="2">
        <v>42430</v>
      </c>
      <c r="E791">
        <v>1</v>
      </c>
      <c r="F791">
        <v>0</v>
      </c>
      <c r="G791" s="1">
        <v>42457</v>
      </c>
      <c r="H791" s="1">
        <v>42459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 s="1">
        <v>42450</v>
      </c>
      <c r="AF791" s="1">
        <v>42436</v>
      </c>
      <c r="AG791" s="1">
        <v>42431</v>
      </c>
      <c r="AH791" s="1">
        <v>42433</v>
      </c>
      <c r="AI791" s="1">
        <v>42431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9420.6086956521704</v>
      </c>
      <c r="AP791">
        <v>23</v>
      </c>
      <c r="AQ791">
        <v>31</v>
      </c>
      <c r="AR791">
        <v>216674</v>
      </c>
      <c r="AS791">
        <v>0.188204399235718</v>
      </c>
      <c r="AT791">
        <v>0.74193548387096697</v>
      </c>
      <c r="AU791">
        <v>2</v>
      </c>
      <c r="AV791">
        <v>0.31716165932760798</v>
      </c>
      <c r="AW791">
        <v>-0.12895726009189001</v>
      </c>
      <c r="AX791">
        <v>5590.2091184628298</v>
      </c>
      <c r="AY791">
        <v>29</v>
      </c>
      <c r="AZ791">
        <v>3</v>
      </c>
      <c r="BA791">
        <v>2016</v>
      </c>
      <c r="BB791">
        <v>21.339687297880602</v>
      </c>
      <c r="BC791">
        <v>21.659640750620699</v>
      </c>
      <c r="BD791">
        <v>0.31995345274012599</v>
      </c>
      <c r="BE791">
        <v>204047</v>
      </c>
      <c r="BF791">
        <v>219922.66964783901</v>
      </c>
      <c r="BG791">
        <v>-1.4771872554301501E-2</v>
      </c>
      <c r="BH791">
        <v>22.879779519842401</v>
      </c>
      <c r="BI791">
        <v>1.0052544422490199</v>
      </c>
      <c r="BK791">
        <f>AS791-BI791*AV791</f>
        <v>-0.13062376771443021</v>
      </c>
      <c r="BL791">
        <f>BK791*AO791</f>
        <v>-1230.5554019894105</v>
      </c>
      <c r="BM791">
        <f t="shared" si="12"/>
        <v>1957.8408116165658</v>
      </c>
      <c r="BN791" s="12">
        <f>YEARFRAC(DATE(YEAR(A791),1,1),A791,3)</f>
        <v>0.24109589041095891</v>
      </c>
    </row>
    <row r="792" spans="1:66" x14ac:dyDescent="0.25">
      <c r="A792" s="1">
        <v>42459</v>
      </c>
      <c r="B792">
        <v>7511</v>
      </c>
      <c r="C792">
        <v>22</v>
      </c>
      <c r="D792" s="2">
        <v>42430</v>
      </c>
      <c r="E792">
        <v>2</v>
      </c>
      <c r="F792">
        <v>1</v>
      </c>
      <c r="G792" s="1">
        <v>42458</v>
      </c>
      <c r="H792" s="1">
        <v>42460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s="1">
        <v>42450</v>
      </c>
      <c r="AF792" s="1">
        <v>42436</v>
      </c>
      <c r="AG792" s="1">
        <v>42431</v>
      </c>
      <c r="AH792" s="1">
        <v>42433</v>
      </c>
      <c r="AI792" s="1">
        <v>42431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9420.6086956521704</v>
      </c>
      <c r="AP792">
        <v>23</v>
      </c>
      <c r="AQ792">
        <v>31</v>
      </c>
      <c r="AR792">
        <v>216674</v>
      </c>
      <c r="AS792">
        <v>0.79729455310743302</v>
      </c>
      <c r="AT792">
        <v>0.74193548387096697</v>
      </c>
      <c r="AU792">
        <v>1</v>
      </c>
      <c r="AV792">
        <v>0.96640246506585303</v>
      </c>
      <c r="AW792">
        <v>-0.16910791195841901</v>
      </c>
      <c r="AX792">
        <v>7772.1242148199399</v>
      </c>
      <c r="AY792">
        <v>30</v>
      </c>
      <c r="AZ792">
        <v>3</v>
      </c>
      <c r="BA792">
        <v>2016</v>
      </c>
      <c r="BB792">
        <v>22.306089762946399</v>
      </c>
      <c r="BC792">
        <v>22.456935303728098</v>
      </c>
      <c r="BD792">
        <v>0.15084554078170501</v>
      </c>
      <c r="BE792">
        <v>211558</v>
      </c>
      <c r="BF792">
        <v>218139.26383829099</v>
      </c>
      <c r="BG792">
        <v>-6.7171027008598996E-3</v>
      </c>
      <c r="BH792">
        <v>22.879779519842401</v>
      </c>
      <c r="BI792">
        <v>1.0052544422490199</v>
      </c>
      <c r="BK792">
        <f>AS792-BI792*AV792</f>
        <v>-0.17418581790041909</v>
      </c>
      <c r="BL792">
        <f>BK792*AO792</f>
        <v>-1640.9364307719736</v>
      </c>
      <c r="BM792">
        <f t="shared" si="12"/>
        <v>316.9043808445922</v>
      </c>
      <c r="BN792" s="12">
        <f>YEARFRAC(DATE(YEAR(A792),1,1),A792,3)</f>
        <v>0.24383561643835616</v>
      </c>
    </row>
    <row r="793" spans="1:66" x14ac:dyDescent="0.25">
      <c r="A793" s="1">
        <v>42460</v>
      </c>
      <c r="B793">
        <v>5116</v>
      </c>
      <c r="C793">
        <v>23</v>
      </c>
      <c r="D793" s="2">
        <v>42430</v>
      </c>
      <c r="E793">
        <v>3</v>
      </c>
      <c r="F793">
        <v>2</v>
      </c>
      <c r="G793" s="1">
        <v>42459</v>
      </c>
      <c r="H793" s="1">
        <v>42461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s="1">
        <v>42450</v>
      </c>
      <c r="AF793" s="1">
        <v>42436</v>
      </c>
      <c r="AG793" s="1">
        <v>42431</v>
      </c>
      <c r="AH793" s="1">
        <v>42433</v>
      </c>
      <c r="AI793" s="1">
        <v>42431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9420.6086956521704</v>
      </c>
      <c r="AP793">
        <v>23</v>
      </c>
      <c r="AQ793">
        <v>31</v>
      </c>
      <c r="AR793">
        <v>216674</v>
      </c>
      <c r="AS793">
        <v>0.54306469627181797</v>
      </c>
      <c r="AT793">
        <v>0.74193548387096697</v>
      </c>
      <c r="AU793">
        <v>0</v>
      </c>
      <c r="AV793">
        <v>0.57368975689600399</v>
      </c>
      <c r="AW793">
        <v>-3.0625060624185501E-2</v>
      </c>
      <c r="AX793">
        <v>8917.7119488424196</v>
      </c>
      <c r="AY793">
        <v>31</v>
      </c>
      <c r="AZ793">
        <v>3</v>
      </c>
      <c r="BA793">
        <v>2016</v>
      </c>
      <c r="BB793">
        <v>22.879779519842401</v>
      </c>
      <c r="BC793">
        <v>23</v>
      </c>
      <c r="BD793">
        <v>0.12022048015752</v>
      </c>
      <c r="BE793">
        <v>216674</v>
      </c>
      <c r="BF793">
        <v>217812.501019866</v>
      </c>
      <c r="BG793">
        <v>-5.2269773981530303E-3</v>
      </c>
      <c r="BH793">
        <v>22.879779519842401</v>
      </c>
      <c r="BI793">
        <v>1.0052544422490199</v>
      </c>
      <c r="BK793">
        <f>AS793-BI793*AV793</f>
        <v>-3.3639480320650339E-2</v>
      </c>
      <c r="BL793">
        <f>BK793*AO793</f>
        <v>-316.90438082593863</v>
      </c>
      <c r="BM793">
        <f t="shared" si="12"/>
        <v>1.8653565803106176E-8</v>
      </c>
      <c r="BN793" s="12">
        <f>YEARFRAC(DATE(YEAR(A793),1,1),A793,3)</f>
        <v>0.24657534246575341</v>
      </c>
    </row>
    <row r="794" spans="1:66" x14ac:dyDescent="0.25">
      <c r="A794" s="1">
        <v>42461</v>
      </c>
      <c r="B794">
        <v>20563</v>
      </c>
      <c r="C794">
        <v>1</v>
      </c>
      <c r="D794" s="2">
        <v>42461</v>
      </c>
      <c r="E794">
        <v>4</v>
      </c>
      <c r="F794">
        <v>3</v>
      </c>
      <c r="G794" s="1">
        <v>42460</v>
      </c>
      <c r="H794" s="1">
        <v>42464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s="1">
        <v>42478</v>
      </c>
      <c r="AF794" s="1">
        <v>42464</v>
      </c>
      <c r="AG794" s="1">
        <v>42466</v>
      </c>
      <c r="AH794" s="1">
        <v>42461</v>
      </c>
      <c r="AI794" s="1">
        <v>42461</v>
      </c>
      <c r="AJ794">
        <v>0</v>
      </c>
      <c r="AK794">
        <v>0</v>
      </c>
      <c r="AL794">
        <v>0</v>
      </c>
      <c r="AM794">
        <v>1</v>
      </c>
      <c r="AN794">
        <v>1</v>
      </c>
      <c r="AO794">
        <v>8683.4285714285706</v>
      </c>
      <c r="AP794">
        <v>21</v>
      </c>
      <c r="AQ794">
        <v>30</v>
      </c>
      <c r="AR794">
        <v>182352</v>
      </c>
      <c r="AS794">
        <v>2.3680738352197901</v>
      </c>
      <c r="AT794">
        <v>0.7</v>
      </c>
      <c r="AU794">
        <v>20</v>
      </c>
      <c r="AV794">
        <v>2.4957439934991998</v>
      </c>
      <c r="AW794">
        <v>-0.127670158279411</v>
      </c>
      <c r="AX794">
        <v>8239.2264805851501</v>
      </c>
      <c r="AY794">
        <v>1</v>
      </c>
      <c r="AZ794">
        <v>4</v>
      </c>
      <c r="BA794">
        <v>2016</v>
      </c>
      <c r="BB794">
        <v>2.4957439934991998</v>
      </c>
      <c r="BC794">
        <v>2.3680738352197901</v>
      </c>
      <c r="BD794">
        <v>-0.127670158279411</v>
      </c>
      <c r="BE794">
        <v>20563</v>
      </c>
      <c r="BF794">
        <v>173023.75609228801</v>
      </c>
      <c r="BG794">
        <v>5.3913081754717297E-2</v>
      </c>
      <c r="BH794">
        <v>20.291677497605001</v>
      </c>
      <c r="BI794">
        <v>1.0349070451409701</v>
      </c>
      <c r="BK794">
        <f>AS794-BI794*AV794</f>
        <v>-0.21478920652079125</v>
      </c>
      <c r="BL794">
        <f>BK794*AO794</f>
        <v>-1865.1067327371106</v>
      </c>
      <c r="BM794">
        <f t="shared" si="12"/>
        <v>-1865.1067327184571</v>
      </c>
      <c r="BN794" s="12">
        <f>YEARFRAC(DATE(YEAR(A794),1,1),A794,3)</f>
        <v>0.24931506849315069</v>
      </c>
    </row>
    <row r="795" spans="1:66" x14ac:dyDescent="0.25">
      <c r="A795" s="1">
        <v>42464</v>
      </c>
      <c r="B795">
        <v>18501</v>
      </c>
      <c r="C795">
        <v>2</v>
      </c>
      <c r="D795" s="2">
        <v>42461</v>
      </c>
      <c r="E795">
        <v>0</v>
      </c>
      <c r="F795">
        <v>4</v>
      </c>
      <c r="G795" s="1">
        <v>42461</v>
      </c>
      <c r="H795" s="1">
        <v>42465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s="1">
        <v>42478</v>
      </c>
      <c r="AF795" s="1">
        <v>42464</v>
      </c>
      <c r="AG795" s="1">
        <v>42466</v>
      </c>
      <c r="AH795" s="1">
        <v>42461</v>
      </c>
      <c r="AI795" s="1">
        <v>42461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8683.4285714285706</v>
      </c>
      <c r="AP795">
        <v>21</v>
      </c>
      <c r="AQ795">
        <v>30</v>
      </c>
      <c r="AR795">
        <v>182352</v>
      </c>
      <c r="AS795">
        <v>2.1306100289549801</v>
      </c>
      <c r="AT795">
        <v>0.7</v>
      </c>
      <c r="AU795">
        <v>19</v>
      </c>
      <c r="AV795">
        <v>1.96971064915262</v>
      </c>
      <c r="AW795">
        <v>0.16089937980236499</v>
      </c>
      <c r="AX795">
        <v>9392.7501523938008</v>
      </c>
      <c r="AY795">
        <v>4</v>
      </c>
      <c r="AZ795">
        <v>4</v>
      </c>
      <c r="BA795">
        <v>2016</v>
      </c>
      <c r="BB795">
        <v>4.4654546426518298</v>
      </c>
      <c r="BC795">
        <v>4.4986838641747804</v>
      </c>
      <c r="BD795">
        <v>3.3229221522953198E-2</v>
      </c>
      <c r="BE795">
        <v>39064</v>
      </c>
      <c r="BF795">
        <v>183708.95365602299</v>
      </c>
      <c r="BG795">
        <v>-7.3864317934349E-3</v>
      </c>
      <c r="BH795">
        <v>20.291677497605001</v>
      </c>
      <c r="BI795">
        <v>1.0349070451409701</v>
      </c>
      <c r="BK795">
        <f>AS795-BI795*AV795</f>
        <v>9.2142601257739987E-2</v>
      </c>
      <c r="BL795">
        <f>BK795*AO795</f>
        <v>800.11369640720955</v>
      </c>
      <c r="BM795">
        <f t="shared" si="12"/>
        <v>-1064.9930363112476</v>
      </c>
      <c r="BN795" s="12">
        <f>YEARFRAC(DATE(YEAR(A795),1,1),A795,3)</f>
        <v>0.25753424657534246</v>
      </c>
    </row>
    <row r="796" spans="1:66" x14ac:dyDescent="0.25">
      <c r="A796" s="1">
        <v>42465</v>
      </c>
      <c r="B796">
        <v>2337</v>
      </c>
      <c r="C796">
        <v>3</v>
      </c>
      <c r="D796" s="2">
        <v>42461</v>
      </c>
      <c r="E796">
        <v>1</v>
      </c>
      <c r="F796">
        <v>0</v>
      </c>
      <c r="G796" s="1">
        <v>42464</v>
      </c>
      <c r="H796" s="1">
        <v>42466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s="1">
        <v>42478</v>
      </c>
      <c r="AF796" s="1">
        <v>42464</v>
      </c>
      <c r="AG796" s="1">
        <v>42466</v>
      </c>
      <c r="AH796" s="1">
        <v>42461</v>
      </c>
      <c r="AI796" s="1">
        <v>42461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8683.4285714285706</v>
      </c>
      <c r="AP796">
        <v>21</v>
      </c>
      <c r="AQ796">
        <v>30</v>
      </c>
      <c r="AR796">
        <v>182352</v>
      </c>
      <c r="AS796">
        <v>0.269133324559094</v>
      </c>
      <c r="AT796">
        <v>0.7</v>
      </c>
      <c r="AU796">
        <v>18</v>
      </c>
      <c r="AV796">
        <v>0.35480762095378998</v>
      </c>
      <c r="AW796">
        <v>-8.5674296394695496E-2</v>
      </c>
      <c r="AX796">
        <v>6586.66799128412</v>
      </c>
      <c r="AY796">
        <v>5</v>
      </c>
      <c r="AZ796">
        <v>4</v>
      </c>
      <c r="BA796">
        <v>2016</v>
      </c>
      <c r="BB796">
        <v>4.8202622636056196</v>
      </c>
      <c r="BC796">
        <v>4.7678171887338703</v>
      </c>
      <c r="BD796">
        <v>-5.2445074871741298E-2</v>
      </c>
      <c r="BE796">
        <v>41401</v>
      </c>
      <c r="BF796">
        <v>180367.98673059299</v>
      </c>
      <c r="BG796">
        <v>1.09998082551627E-2</v>
      </c>
      <c r="BH796">
        <v>20.291677497605001</v>
      </c>
      <c r="BI796">
        <v>1.0349070451409701</v>
      </c>
      <c r="BK796">
        <f>AS796-BI796*AV796</f>
        <v>-9.8059582035690152E-2</v>
      </c>
      <c r="BL796">
        <f>BK796*AO796</f>
        <v>-851.49337635105564</v>
      </c>
      <c r="BM796">
        <f t="shared" si="12"/>
        <v>-1916.4864126623033</v>
      </c>
      <c r="BN796" s="12">
        <f>YEARFRAC(DATE(YEAR(A796),1,1),A796,3)</f>
        <v>0.26027397260273971</v>
      </c>
    </row>
    <row r="797" spans="1:66" x14ac:dyDescent="0.25">
      <c r="A797" s="1">
        <v>42466</v>
      </c>
      <c r="B797">
        <v>10328</v>
      </c>
      <c r="C797">
        <v>4</v>
      </c>
      <c r="D797" s="2">
        <v>42461</v>
      </c>
      <c r="E797">
        <v>2</v>
      </c>
      <c r="F797">
        <v>1</v>
      </c>
      <c r="G797" s="1">
        <v>42465</v>
      </c>
      <c r="H797" s="1">
        <v>42467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s="1">
        <v>42478</v>
      </c>
      <c r="AF797" s="1">
        <v>42464</v>
      </c>
      <c r="AG797" s="1">
        <v>42466</v>
      </c>
      <c r="AH797" s="1">
        <v>42461</v>
      </c>
      <c r="AI797" s="1">
        <v>42461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8683.4285714285706</v>
      </c>
      <c r="AP797">
        <v>21</v>
      </c>
      <c r="AQ797">
        <v>30</v>
      </c>
      <c r="AR797">
        <v>182352</v>
      </c>
      <c r="AS797">
        <v>1.18939194524874</v>
      </c>
      <c r="AT797">
        <v>0.7</v>
      </c>
      <c r="AU797">
        <v>17</v>
      </c>
      <c r="AV797">
        <v>1.0453154210345399</v>
      </c>
      <c r="AW797">
        <v>0.144076524214205</v>
      </c>
      <c r="AX797">
        <v>9880.2713441062806</v>
      </c>
      <c r="AY797">
        <v>6</v>
      </c>
      <c r="AZ797">
        <v>4</v>
      </c>
      <c r="BA797">
        <v>2016</v>
      </c>
      <c r="BB797">
        <v>5.8655776846401597</v>
      </c>
      <c r="BC797">
        <v>5.9572091339826203</v>
      </c>
      <c r="BD797">
        <v>9.16314493424632E-2</v>
      </c>
      <c r="BE797">
        <v>51729</v>
      </c>
      <c r="BF797">
        <v>185200.68412778</v>
      </c>
      <c r="BG797">
        <v>-1.5381606937341599E-2</v>
      </c>
      <c r="BH797">
        <v>20.291677497605001</v>
      </c>
      <c r="BI797">
        <v>1.0349070451409701</v>
      </c>
      <c r="BK797">
        <f>AS797-BI797*AV797</f>
        <v>0.10758765162559536</v>
      </c>
      <c r="BL797">
        <f>BK797*AO797</f>
        <v>934.2296880585983</v>
      </c>
      <c r="BM797">
        <f t="shared" si="12"/>
        <v>-982.25672460370504</v>
      </c>
      <c r="BN797" s="12">
        <f>YEARFRAC(DATE(YEAR(A797),1,1),A797,3)</f>
        <v>0.26301369863013696</v>
      </c>
    </row>
    <row r="798" spans="1:66" x14ac:dyDescent="0.25">
      <c r="A798" s="1">
        <v>42467</v>
      </c>
      <c r="B798">
        <v>2311</v>
      </c>
      <c r="C798">
        <v>5</v>
      </c>
      <c r="D798" s="2">
        <v>42461</v>
      </c>
      <c r="E798">
        <v>3</v>
      </c>
      <c r="F798">
        <v>2</v>
      </c>
      <c r="G798" s="1">
        <v>42466</v>
      </c>
      <c r="H798" s="1">
        <v>42468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s="1">
        <v>42478</v>
      </c>
      <c r="AF798" s="1">
        <v>42464</v>
      </c>
      <c r="AG798" s="1">
        <v>42466</v>
      </c>
      <c r="AH798" s="1">
        <v>42461</v>
      </c>
      <c r="AI798" s="1">
        <v>42461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8683.4285714285706</v>
      </c>
      <c r="AP798">
        <v>21</v>
      </c>
      <c r="AQ798">
        <v>30</v>
      </c>
      <c r="AR798">
        <v>182352</v>
      </c>
      <c r="AS798">
        <v>0.26613911555672498</v>
      </c>
      <c r="AT798">
        <v>0.7</v>
      </c>
      <c r="AU798">
        <v>16</v>
      </c>
      <c r="AV798">
        <v>0.323453863192602</v>
      </c>
      <c r="AW798">
        <v>-5.7314747635876503E-2</v>
      </c>
      <c r="AX798">
        <v>7144.7593087608402</v>
      </c>
      <c r="AY798">
        <v>7</v>
      </c>
      <c r="AZ798">
        <v>4</v>
      </c>
      <c r="BA798">
        <v>2016</v>
      </c>
      <c r="BB798">
        <v>6.1890315478327604</v>
      </c>
      <c r="BC798">
        <v>6.2233482495393497</v>
      </c>
      <c r="BD798">
        <v>3.4316701706587502E-2</v>
      </c>
      <c r="BE798">
        <v>54040</v>
      </c>
      <c r="BF798">
        <v>183363.098285933</v>
      </c>
      <c r="BG798">
        <v>-5.5141863078491601E-3</v>
      </c>
      <c r="BH798">
        <v>20.291677497605001</v>
      </c>
      <c r="BI798">
        <v>1.0349070451409701</v>
      </c>
      <c r="BK798">
        <f>AS798-BI798*AV798</f>
        <v>-6.8605566239362314E-2</v>
      </c>
      <c r="BL798">
        <f>BK798*AO798</f>
        <v>-595.73153404191407</v>
      </c>
      <c r="BM798">
        <f t="shared" si="12"/>
        <v>-1577.9882586456192</v>
      </c>
      <c r="BN798" s="12">
        <f>YEARFRAC(DATE(YEAR(A798),1,1),A798,3)</f>
        <v>0.26575342465753427</v>
      </c>
    </row>
    <row r="799" spans="1:66" x14ac:dyDescent="0.25">
      <c r="A799" s="1">
        <v>42468</v>
      </c>
      <c r="B799">
        <v>8608</v>
      </c>
      <c r="C799">
        <v>6</v>
      </c>
      <c r="D799" s="2">
        <v>42461</v>
      </c>
      <c r="E799">
        <v>4</v>
      </c>
      <c r="F799">
        <v>3</v>
      </c>
      <c r="G799" s="1">
        <v>42467</v>
      </c>
      <c r="H799" s="1">
        <v>42471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s="1">
        <v>42478</v>
      </c>
      <c r="AF799" s="1">
        <v>42464</v>
      </c>
      <c r="AG799" s="1">
        <v>42466</v>
      </c>
      <c r="AH799" s="1">
        <v>42461</v>
      </c>
      <c r="AI799" s="1">
        <v>42461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8683.4285714285706</v>
      </c>
      <c r="AP799">
        <v>21</v>
      </c>
      <c r="AQ799">
        <v>30</v>
      </c>
      <c r="AR799">
        <v>182352</v>
      </c>
      <c r="AS799">
        <v>0.99131350355356596</v>
      </c>
      <c r="AT799">
        <v>0.7</v>
      </c>
      <c r="AU799">
        <v>15</v>
      </c>
      <c r="AV799">
        <v>0.84050285303739802</v>
      </c>
      <c r="AW799">
        <v>0.15081065051616699</v>
      </c>
      <c r="AX799">
        <v>10241.488138788</v>
      </c>
      <c r="AY799">
        <v>8</v>
      </c>
      <c r="AZ799">
        <v>4</v>
      </c>
      <c r="BA799">
        <v>2016</v>
      </c>
      <c r="BB799">
        <v>7.0295344008701601</v>
      </c>
      <c r="BC799">
        <v>7.21466175309292</v>
      </c>
      <c r="BD799">
        <v>0.185127352222754</v>
      </c>
      <c r="BE799">
        <v>62648</v>
      </c>
      <c r="BF799">
        <v>187154.358308161</v>
      </c>
      <c r="BG799">
        <v>-2.56598796393178E-2</v>
      </c>
      <c r="BH799">
        <v>20.291677497605001</v>
      </c>
      <c r="BI799">
        <v>1.0349070451409701</v>
      </c>
      <c r="BK799">
        <f>AS799-BI799*AV799</f>
        <v>0.12147117948407737</v>
      </c>
      <c r="BL799">
        <f>BK799*AO799</f>
        <v>1054.7863105371655</v>
      </c>
      <c r="BM799">
        <f t="shared" si="12"/>
        <v>-523.20194810845373</v>
      </c>
      <c r="BN799" s="12">
        <f>YEARFRAC(DATE(YEAR(A799),1,1),A799,3)</f>
        <v>0.26849315068493151</v>
      </c>
    </row>
    <row r="800" spans="1:66" x14ac:dyDescent="0.25">
      <c r="A800" s="1">
        <v>42471</v>
      </c>
      <c r="B800">
        <v>15358</v>
      </c>
      <c r="C800">
        <v>7</v>
      </c>
      <c r="D800" s="2">
        <v>42461</v>
      </c>
      <c r="E800">
        <v>0</v>
      </c>
      <c r="F800">
        <v>4</v>
      </c>
      <c r="G800" s="1">
        <v>42468</v>
      </c>
      <c r="H800" s="1">
        <v>42472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s="1">
        <v>42478</v>
      </c>
      <c r="AF800" s="1">
        <v>42464</v>
      </c>
      <c r="AG800" s="1">
        <v>42466</v>
      </c>
      <c r="AH800" s="1">
        <v>42461</v>
      </c>
      <c r="AI800" s="1">
        <v>42461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8683.4285714285706</v>
      </c>
      <c r="AP800">
        <v>21</v>
      </c>
      <c r="AQ800">
        <v>30</v>
      </c>
      <c r="AR800">
        <v>182352</v>
      </c>
      <c r="AS800">
        <v>1.76865622532245</v>
      </c>
      <c r="AT800">
        <v>0.7</v>
      </c>
      <c r="AU800">
        <v>14</v>
      </c>
      <c r="AV800">
        <v>1.6682862605792399</v>
      </c>
      <c r="AW800">
        <v>0.100369964743205</v>
      </c>
      <c r="AX800">
        <v>9205.8541527924099</v>
      </c>
      <c r="AY800">
        <v>11</v>
      </c>
      <c r="AZ800">
        <v>4</v>
      </c>
      <c r="BA800">
        <v>2016</v>
      </c>
      <c r="BB800">
        <v>8.6978206614494091</v>
      </c>
      <c r="BC800">
        <v>8.9833179784153696</v>
      </c>
      <c r="BD800">
        <v>0.28549731696595998</v>
      </c>
      <c r="BE800">
        <v>78006</v>
      </c>
      <c r="BF800">
        <v>188337.523129273</v>
      </c>
      <c r="BG800">
        <v>-3.1780831720744598E-2</v>
      </c>
      <c r="BH800">
        <v>20.291677497605001</v>
      </c>
      <c r="BI800">
        <v>1.0349070451409701</v>
      </c>
      <c r="BK800">
        <f>AS800-BI800*AV800</f>
        <v>4.2135020937110523E-2</v>
      </c>
      <c r="BL800">
        <f>BK800*AO800</f>
        <v>365.87644466304653</v>
      </c>
      <c r="BM800">
        <f t="shared" si="12"/>
        <v>-157.32550344540721</v>
      </c>
      <c r="BN800" s="12">
        <f>YEARFRAC(DATE(YEAR(A800),1,1),A800,3)</f>
        <v>0.27671232876712326</v>
      </c>
    </row>
    <row r="801" spans="1:66" x14ac:dyDescent="0.25">
      <c r="A801" s="1">
        <v>42472</v>
      </c>
      <c r="B801">
        <v>1940</v>
      </c>
      <c r="C801">
        <v>8</v>
      </c>
      <c r="D801" s="2">
        <v>42461</v>
      </c>
      <c r="E801">
        <v>1</v>
      </c>
      <c r="F801">
        <v>0</v>
      </c>
      <c r="G801" s="1">
        <v>42471</v>
      </c>
      <c r="H801" s="1">
        <v>42473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s="1">
        <v>42478</v>
      </c>
      <c r="AF801" s="1">
        <v>42464</v>
      </c>
      <c r="AG801" s="1">
        <v>42466</v>
      </c>
      <c r="AH801" s="1">
        <v>42461</v>
      </c>
      <c r="AI801" s="1">
        <v>42461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8683.4285714285706</v>
      </c>
      <c r="AP801">
        <v>21</v>
      </c>
      <c r="AQ801">
        <v>30</v>
      </c>
      <c r="AR801">
        <v>182352</v>
      </c>
      <c r="AS801">
        <v>0.22341405633061301</v>
      </c>
      <c r="AT801">
        <v>0.7</v>
      </c>
      <c r="AU801">
        <v>13</v>
      </c>
      <c r="AV801">
        <v>0.27789568666356201</v>
      </c>
      <c r="AW801">
        <v>-5.44816303329487E-2</v>
      </c>
      <c r="AX801">
        <v>6981.0367454486104</v>
      </c>
      <c r="AY801">
        <v>12</v>
      </c>
      <c r="AZ801">
        <v>4</v>
      </c>
      <c r="BA801">
        <v>2016</v>
      </c>
      <c r="BB801">
        <v>8.9757163481129698</v>
      </c>
      <c r="BC801">
        <v>9.2067320347459791</v>
      </c>
      <c r="BD801">
        <v>0.231015686633011</v>
      </c>
      <c r="BE801">
        <v>79946</v>
      </c>
      <c r="BF801">
        <v>187045.349350078</v>
      </c>
      <c r="BG801">
        <v>-2.5092039798829999E-2</v>
      </c>
      <c r="BH801">
        <v>20.291677497605001</v>
      </c>
      <c r="BI801">
        <v>1.0349070451409701</v>
      </c>
      <c r="BK801">
        <f>AS801-BI801*AV801</f>
        <v>-6.418214761179486E-2</v>
      </c>
      <c r="BL801">
        <f>BK801*AO801</f>
        <v>-557.3210943479055</v>
      </c>
      <c r="BM801">
        <f t="shared" si="12"/>
        <v>-714.64659779331271</v>
      </c>
      <c r="BN801" s="12">
        <f>YEARFRAC(DATE(YEAR(A801),1,1),A801,3)</f>
        <v>0.27945205479452057</v>
      </c>
    </row>
    <row r="802" spans="1:66" x14ac:dyDescent="0.25">
      <c r="A802" s="1">
        <v>42473</v>
      </c>
      <c r="B802">
        <v>7322</v>
      </c>
      <c r="C802">
        <v>9</v>
      </c>
      <c r="D802" s="2">
        <v>42461</v>
      </c>
      <c r="E802">
        <v>2</v>
      </c>
      <c r="F802">
        <v>1</v>
      </c>
      <c r="G802" s="1">
        <v>42472</v>
      </c>
      <c r="H802" s="1">
        <v>42474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 s="1">
        <v>42478</v>
      </c>
      <c r="AF802" s="1">
        <v>42464</v>
      </c>
      <c r="AG802" s="1">
        <v>42466</v>
      </c>
      <c r="AH802" s="1">
        <v>42461</v>
      </c>
      <c r="AI802" s="1">
        <v>42461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8683.4285714285706</v>
      </c>
      <c r="AP802">
        <v>21</v>
      </c>
      <c r="AQ802">
        <v>30</v>
      </c>
      <c r="AR802">
        <v>182352</v>
      </c>
      <c r="AS802">
        <v>0.84321531982100495</v>
      </c>
      <c r="AT802">
        <v>0.7</v>
      </c>
      <c r="AU802">
        <v>12</v>
      </c>
      <c r="AV802">
        <v>0.92713649240180596</v>
      </c>
      <c r="AW802">
        <v>-8.3921172580801007E-2</v>
      </c>
      <c r="AX802">
        <v>7897.4348005997299</v>
      </c>
      <c r="AY802">
        <v>13</v>
      </c>
      <c r="AZ802">
        <v>4</v>
      </c>
      <c r="BA802">
        <v>2016</v>
      </c>
      <c r="BB802">
        <v>9.9028528405147807</v>
      </c>
      <c r="BC802">
        <v>10.0499473545669</v>
      </c>
      <c r="BD802">
        <v>0.147094514052209</v>
      </c>
      <c r="BE802">
        <v>87268</v>
      </c>
      <c r="BF802">
        <v>185060.611271765</v>
      </c>
      <c r="BG802">
        <v>-1.4636346725275501E-2</v>
      </c>
      <c r="BH802">
        <v>20.291677497605001</v>
      </c>
      <c r="BI802">
        <v>1.0349070451409701</v>
      </c>
      <c r="BK802">
        <f>AS802-BI802*AV802</f>
        <v>-0.11628476797291154</v>
      </c>
      <c r="BL802">
        <f>BK802*AO802</f>
        <v>-1009.750476637922</v>
      </c>
      <c r="BM802">
        <f t="shared" si="12"/>
        <v>-1724.3970744312346</v>
      </c>
      <c r="BN802" s="12">
        <f>YEARFRAC(DATE(YEAR(A802),1,1),A802,3)</f>
        <v>0.28219178082191781</v>
      </c>
    </row>
    <row r="803" spans="1:66" x14ac:dyDescent="0.25">
      <c r="A803" s="1">
        <v>42474</v>
      </c>
      <c r="B803">
        <v>2797</v>
      </c>
      <c r="C803">
        <v>10</v>
      </c>
      <c r="D803" s="2">
        <v>42461</v>
      </c>
      <c r="E803">
        <v>3</v>
      </c>
      <c r="F803">
        <v>2</v>
      </c>
      <c r="G803" s="1">
        <v>42473</v>
      </c>
      <c r="H803" s="1">
        <v>42475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 s="1">
        <v>42478</v>
      </c>
      <c r="AF803" s="1">
        <v>42464</v>
      </c>
      <c r="AG803" s="1">
        <v>42466</v>
      </c>
      <c r="AH803" s="1">
        <v>42461</v>
      </c>
      <c r="AI803" s="1">
        <v>42461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8683.4285714285706</v>
      </c>
      <c r="AP803">
        <v>21</v>
      </c>
      <c r="AQ803">
        <v>30</v>
      </c>
      <c r="AR803">
        <v>182352</v>
      </c>
      <c r="AS803">
        <v>0.32210779152408497</v>
      </c>
      <c r="AT803">
        <v>0.7</v>
      </c>
      <c r="AU803">
        <v>11</v>
      </c>
      <c r="AV803">
        <v>0.323453863192602</v>
      </c>
      <c r="AW803">
        <v>-1.34607166851669E-3</v>
      </c>
      <c r="AX803">
        <v>8647.2919890108496</v>
      </c>
      <c r="AY803">
        <v>14</v>
      </c>
      <c r="AZ803">
        <v>4</v>
      </c>
      <c r="BA803">
        <v>2016</v>
      </c>
      <c r="BB803">
        <v>10.2263067037073</v>
      </c>
      <c r="BC803">
        <v>10.372055146091</v>
      </c>
      <c r="BD803">
        <v>0.145748442383693</v>
      </c>
      <c r="BE803">
        <v>90065</v>
      </c>
      <c r="BF803">
        <v>184950.936325263</v>
      </c>
      <c r="BG803">
        <v>-1.40520311867624E-2</v>
      </c>
      <c r="BH803">
        <v>20.291677497605001</v>
      </c>
      <c r="BI803">
        <v>1.0349070451409701</v>
      </c>
      <c r="BK803">
        <f>AS803-BI803*AV803</f>
        <v>-1.2636890272002321E-2</v>
      </c>
      <c r="BL803">
        <f>BK803*AO803</f>
        <v>-109.73153404191272</v>
      </c>
      <c r="BM803">
        <f t="shared" si="12"/>
        <v>-1834.1286084731473</v>
      </c>
      <c r="BN803" s="12">
        <f>YEARFRAC(DATE(YEAR(A803),1,1),A803,3)</f>
        <v>0.28493150684931506</v>
      </c>
    </row>
    <row r="804" spans="1:66" x14ac:dyDescent="0.25">
      <c r="A804" s="1">
        <v>42475</v>
      </c>
      <c r="B804">
        <v>7854</v>
      </c>
      <c r="C804">
        <v>11</v>
      </c>
      <c r="D804" s="2">
        <v>42461</v>
      </c>
      <c r="E804">
        <v>4</v>
      </c>
      <c r="F804">
        <v>3</v>
      </c>
      <c r="G804" s="1">
        <v>42474</v>
      </c>
      <c r="H804" s="1">
        <v>42478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1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s="1">
        <v>42478</v>
      </c>
      <c r="AF804" s="1">
        <v>42464</v>
      </c>
      <c r="AG804" s="1">
        <v>42466</v>
      </c>
      <c r="AH804" s="1">
        <v>42461</v>
      </c>
      <c r="AI804" s="1">
        <v>42461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8683.4285714285706</v>
      </c>
      <c r="AP804">
        <v>21</v>
      </c>
      <c r="AQ804">
        <v>30</v>
      </c>
      <c r="AR804">
        <v>182352</v>
      </c>
      <c r="AS804">
        <v>0.90448144248486395</v>
      </c>
      <c r="AT804">
        <v>0.7</v>
      </c>
      <c r="AU804">
        <v>10</v>
      </c>
      <c r="AV804">
        <v>1.1750740743402901</v>
      </c>
      <c r="AW804">
        <v>-0.27059263185542798</v>
      </c>
      <c r="AX804">
        <v>6683.8339569438303</v>
      </c>
      <c r="AY804">
        <v>15</v>
      </c>
      <c r="AZ804">
        <v>4</v>
      </c>
      <c r="BA804">
        <v>2016</v>
      </c>
      <c r="BB804">
        <v>11.401380778047599</v>
      </c>
      <c r="BC804">
        <v>11.276536588575899</v>
      </c>
      <c r="BD804">
        <v>-0.12484418947173501</v>
      </c>
      <c r="BE804">
        <v>97919</v>
      </c>
      <c r="BF804">
        <v>180355.26047504801</v>
      </c>
      <c r="BG804">
        <v>1.1071146578659E-2</v>
      </c>
      <c r="BH804">
        <v>20.291677497605001</v>
      </c>
      <c r="BI804">
        <v>1.0349070451409701</v>
      </c>
      <c r="BK804">
        <f>AS804-BI804*AV804</f>
        <v>-0.31161099561240624</v>
      </c>
      <c r="BL804">
        <f>BK804*AO804</f>
        <v>-2705.8518224720715</v>
      </c>
      <c r="BM804">
        <f t="shared" si="12"/>
        <v>-4539.9804309452193</v>
      </c>
      <c r="BN804" s="12">
        <f>YEARFRAC(DATE(YEAR(A804),1,1),A804,3)</f>
        <v>0.28767123287671231</v>
      </c>
    </row>
    <row r="805" spans="1:66" x14ac:dyDescent="0.25">
      <c r="A805" s="1">
        <v>42478</v>
      </c>
      <c r="B805">
        <v>25511</v>
      </c>
      <c r="C805">
        <v>12</v>
      </c>
      <c r="D805" s="2">
        <v>42461</v>
      </c>
      <c r="E805">
        <v>0</v>
      </c>
      <c r="F805">
        <v>4</v>
      </c>
      <c r="G805" s="1">
        <v>42475</v>
      </c>
      <c r="H805" s="1">
        <v>42479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1</v>
      </c>
      <c r="AD805">
        <v>1</v>
      </c>
      <c r="AE805" s="1">
        <v>42478</v>
      </c>
      <c r="AF805" s="1">
        <v>42464</v>
      </c>
      <c r="AG805" s="1">
        <v>42466</v>
      </c>
      <c r="AH805" s="1">
        <v>42461</v>
      </c>
      <c r="AI805" s="1">
        <v>42461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8683.4285714285706</v>
      </c>
      <c r="AP805">
        <v>21</v>
      </c>
      <c r="AQ805">
        <v>30</v>
      </c>
      <c r="AR805">
        <v>182352</v>
      </c>
      <c r="AS805">
        <v>2.93789484074756</v>
      </c>
      <c r="AT805">
        <v>0.7</v>
      </c>
      <c r="AU805">
        <v>9</v>
      </c>
      <c r="AV805">
        <v>2.27306274734803</v>
      </c>
      <c r="AW805">
        <v>0.66483209339952998</v>
      </c>
      <c r="AX805">
        <v>11223.183359000301</v>
      </c>
      <c r="AY805">
        <v>18</v>
      </c>
      <c r="AZ805">
        <v>4</v>
      </c>
      <c r="BA805">
        <v>2016</v>
      </c>
      <c r="BB805">
        <v>13.6744435253957</v>
      </c>
      <c r="BC805">
        <v>14.214431429323501</v>
      </c>
      <c r="BD805">
        <v>0.53998790392779406</v>
      </c>
      <c r="BE805">
        <v>123430</v>
      </c>
      <c r="BF805">
        <v>189552.868837855</v>
      </c>
      <c r="BG805">
        <v>-3.7988709334784203E-2</v>
      </c>
      <c r="BH805">
        <v>20.291677497605001</v>
      </c>
      <c r="BI805">
        <v>1.0349070451409701</v>
      </c>
      <c r="BK805">
        <f>AS805-BI805*AV805</f>
        <v>0.58548618946959463</v>
      </c>
      <c r="BL805">
        <f>BK805*AO805</f>
        <v>5084.0275058171192</v>
      </c>
      <c r="BM805">
        <f t="shared" si="12"/>
        <v>544.04707487189989</v>
      </c>
      <c r="BN805" s="12">
        <f>YEARFRAC(DATE(YEAR(A805),1,1),A805,3)</f>
        <v>0.29589041095890412</v>
      </c>
    </row>
    <row r="806" spans="1:66" x14ac:dyDescent="0.25">
      <c r="A806" s="1">
        <v>42479</v>
      </c>
      <c r="B806">
        <v>1857</v>
      </c>
      <c r="C806">
        <v>13</v>
      </c>
      <c r="D806" s="2">
        <v>42461</v>
      </c>
      <c r="E806">
        <v>1</v>
      </c>
      <c r="F806">
        <v>0</v>
      </c>
      <c r="G806" s="1">
        <v>42478</v>
      </c>
      <c r="H806" s="1">
        <v>42480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s="1">
        <v>42478</v>
      </c>
      <c r="AF806" s="1">
        <v>42464</v>
      </c>
      <c r="AG806" s="1">
        <v>42466</v>
      </c>
      <c r="AH806" s="1">
        <v>42461</v>
      </c>
      <c r="AI806" s="1">
        <v>42461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8683.4285714285706</v>
      </c>
      <c r="AP806">
        <v>21</v>
      </c>
      <c r="AQ806">
        <v>30</v>
      </c>
      <c r="AR806">
        <v>182352</v>
      </c>
      <c r="AS806">
        <v>0.21385561989997301</v>
      </c>
      <c r="AT806">
        <v>0.7</v>
      </c>
      <c r="AU806">
        <v>8</v>
      </c>
      <c r="AV806">
        <v>0.27789568666356101</v>
      </c>
      <c r="AW806">
        <v>-6.4040066763588199E-2</v>
      </c>
      <c r="AX806">
        <v>6682.3635238649804</v>
      </c>
      <c r="AY806">
        <v>19</v>
      </c>
      <c r="AZ806">
        <v>4</v>
      </c>
      <c r="BA806">
        <v>2016</v>
      </c>
      <c r="BB806">
        <v>13.952339212059201</v>
      </c>
      <c r="BC806">
        <v>14.4282870492234</v>
      </c>
      <c r="BD806">
        <v>0.47594783716420602</v>
      </c>
      <c r="BE806">
        <v>125287</v>
      </c>
      <c r="BF806">
        <v>188572.46516239701</v>
      </c>
      <c r="BG806">
        <v>-3.2987133922444303E-2</v>
      </c>
      <c r="BH806">
        <v>20.291677497605001</v>
      </c>
      <c r="BI806">
        <v>1.0349070451409701</v>
      </c>
      <c r="BK806">
        <f>AS806-BI806*AV806</f>
        <v>-7.3740584042433804E-2</v>
      </c>
      <c r="BL806">
        <f>BK806*AO806</f>
        <v>-640.32109434789947</v>
      </c>
      <c r="BM806">
        <f t="shared" si="12"/>
        <v>-96.27401947599958</v>
      </c>
      <c r="BN806" s="12">
        <f>YEARFRAC(DATE(YEAR(A806),1,1),A806,3)</f>
        <v>0.29863013698630136</v>
      </c>
    </row>
    <row r="807" spans="1:66" x14ac:dyDescent="0.25">
      <c r="A807" s="1">
        <v>42480</v>
      </c>
      <c r="B807">
        <v>9446</v>
      </c>
      <c r="C807">
        <v>14</v>
      </c>
      <c r="D807" s="2">
        <v>42461</v>
      </c>
      <c r="E807">
        <v>2</v>
      </c>
      <c r="F807">
        <v>1</v>
      </c>
      <c r="G807" s="1">
        <v>42479</v>
      </c>
      <c r="H807" s="1">
        <v>42481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s="1">
        <v>42478</v>
      </c>
      <c r="AF807" s="1">
        <v>42464</v>
      </c>
      <c r="AG807" s="1">
        <v>42466</v>
      </c>
      <c r="AH807" s="1">
        <v>42461</v>
      </c>
      <c r="AI807" s="1">
        <v>42461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8683.4285714285706</v>
      </c>
      <c r="AP807">
        <v>21</v>
      </c>
      <c r="AQ807">
        <v>30</v>
      </c>
      <c r="AR807">
        <v>182352</v>
      </c>
      <c r="AS807">
        <v>1.0878191629376099</v>
      </c>
      <c r="AT807">
        <v>0.7</v>
      </c>
      <c r="AU807">
        <v>7</v>
      </c>
      <c r="AV807">
        <v>0.92713649240180596</v>
      </c>
      <c r="AW807">
        <v>0.16068267053580801</v>
      </c>
      <c r="AX807">
        <v>10188.3596184737</v>
      </c>
      <c r="AY807">
        <v>20</v>
      </c>
      <c r="AZ807">
        <v>4</v>
      </c>
      <c r="BA807">
        <v>2016</v>
      </c>
      <c r="BB807">
        <v>14.879475704461001</v>
      </c>
      <c r="BC807">
        <v>15.516106212161</v>
      </c>
      <c r="BD807">
        <v>0.63663050770001495</v>
      </c>
      <c r="BE807">
        <v>134733</v>
      </c>
      <c r="BF807">
        <v>190154.079095119</v>
      </c>
      <c r="BG807">
        <v>-4.1030300965653403E-2</v>
      </c>
      <c r="BH807">
        <v>20.291677497605001</v>
      </c>
      <c r="BI807">
        <v>1.0349070451409701</v>
      </c>
      <c r="BK807">
        <f>AS807-BI807*AV807</f>
        <v>0.12831907514369345</v>
      </c>
      <c r="BL807">
        <f>BK807*AO807</f>
        <v>1114.2495233620375</v>
      </c>
      <c r="BM807">
        <f t="shared" si="12"/>
        <v>1017.9755038860379</v>
      </c>
      <c r="BN807" s="12">
        <f>YEARFRAC(DATE(YEAR(A807),1,1),A807,3)</f>
        <v>0.30136986301369861</v>
      </c>
    </row>
    <row r="808" spans="1:66" x14ac:dyDescent="0.25">
      <c r="A808" s="1">
        <v>42481</v>
      </c>
      <c r="B808">
        <v>3339</v>
      </c>
      <c r="C808">
        <v>15</v>
      </c>
      <c r="D808" s="2">
        <v>42461</v>
      </c>
      <c r="E808">
        <v>3</v>
      </c>
      <c r="F808">
        <v>2</v>
      </c>
      <c r="G808" s="1">
        <v>42480</v>
      </c>
      <c r="H808" s="1">
        <v>42482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 s="1">
        <v>42478</v>
      </c>
      <c r="AF808" s="1">
        <v>42464</v>
      </c>
      <c r="AG808" s="1">
        <v>42466</v>
      </c>
      <c r="AH808" s="1">
        <v>42461</v>
      </c>
      <c r="AI808" s="1">
        <v>42461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8683.4285714285706</v>
      </c>
      <c r="AP808">
        <v>21</v>
      </c>
      <c r="AQ808">
        <v>30</v>
      </c>
      <c r="AR808">
        <v>182352</v>
      </c>
      <c r="AS808">
        <v>0.38452553303500903</v>
      </c>
      <c r="AT808">
        <v>0.7</v>
      </c>
      <c r="AU808">
        <v>6</v>
      </c>
      <c r="AV808">
        <v>0.323453863192602</v>
      </c>
      <c r="AW808">
        <v>6.1071669842407202E-2</v>
      </c>
      <c r="AX808">
        <v>10322.956006902799</v>
      </c>
      <c r="AY808">
        <v>21</v>
      </c>
      <c r="AZ808">
        <v>4</v>
      </c>
      <c r="BA808">
        <v>2016</v>
      </c>
      <c r="BB808">
        <v>15.2029295676536</v>
      </c>
      <c r="BC808">
        <v>15.900631745196099</v>
      </c>
      <c r="BD808">
        <v>0.69770217754242303</v>
      </c>
      <c r="BE808">
        <v>138072</v>
      </c>
      <c r="BF808">
        <v>190720.60993883101</v>
      </c>
      <c r="BG808">
        <v>-4.3878896683033297E-2</v>
      </c>
      <c r="BH808">
        <v>20.291677497605001</v>
      </c>
      <c r="BI808">
        <v>1.0349070451409701</v>
      </c>
      <c r="BK808">
        <f>AS808-BI808*AV808</f>
        <v>4.9780851238921731E-2</v>
      </c>
      <c r="BL808">
        <f>BK808*AO808</f>
        <v>432.26846595808831</v>
      </c>
      <c r="BM808">
        <f t="shared" si="12"/>
        <v>1450.2439698441262</v>
      </c>
      <c r="BN808" s="12">
        <f>YEARFRAC(DATE(YEAR(A808),1,1),A808,3)</f>
        <v>0.30410958904109592</v>
      </c>
    </row>
    <row r="809" spans="1:66" x14ac:dyDescent="0.25">
      <c r="A809" s="1">
        <v>42482</v>
      </c>
      <c r="B809">
        <v>7285</v>
      </c>
      <c r="C809">
        <v>16</v>
      </c>
      <c r="D809" s="2">
        <v>42461</v>
      </c>
      <c r="E809">
        <v>4</v>
      </c>
      <c r="F809">
        <v>3</v>
      </c>
      <c r="G809" s="1">
        <v>42481</v>
      </c>
      <c r="H809" s="1">
        <v>42485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s="1">
        <v>42478</v>
      </c>
      <c r="AF809" s="1">
        <v>42464</v>
      </c>
      <c r="AG809" s="1">
        <v>42466</v>
      </c>
      <c r="AH809" s="1">
        <v>42461</v>
      </c>
      <c r="AI809" s="1">
        <v>42461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8683.4285714285706</v>
      </c>
      <c r="AP809">
        <v>21</v>
      </c>
      <c r="AQ809">
        <v>30</v>
      </c>
      <c r="AR809">
        <v>182352</v>
      </c>
      <c r="AS809">
        <v>0.83895433008686504</v>
      </c>
      <c r="AT809">
        <v>0.7</v>
      </c>
      <c r="AU809">
        <v>5</v>
      </c>
      <c r="AV809">
        <v>0.84050285303739802</v>
      </c>
      <c r="AW809">
        <v>-1.54852295053389E-3</v>
      </c>
      <c r="AX809">
        <v>8667.4304241485297</v>
      </c>
      <c r="AY809">
        <v>22</v>
      </c>
      <c r="AZ809">
        <v>4</v>
      </c>
      <c r="BA809">
        <v>2016</v>
      </c>
      <c r="BB809">
        <v>16.043432420691001</v>
      </c>
      <c r="BC809">
        <v>16.739586075282901</v>
      </c>
      <c r="BD809">
        <v>0.69615365459188805</v>
      </c>
      <c r="BE809">
        <v>145357</v>
      </c>
      <c r="BF809">
        <v>190264.58428329899</v>
      </c>
      <c r="BG809">
        <v>-4.1587268135608299E-2</v>
      </c>
      <c r="BH809">
        <v>20.291677497605001</v>
      </c>
      <c r="BI809">
        <v>1.0349070451409701</v>
      </c>
      <c r="BK809">
        <f>AS809-BI809*AV809</f>
        <v>-3.0887993982623541E-2</v>
      </c>
      <c r="BL809">
        <f>BK809*AO809</f>
        <v>-268.21368946282701</v>
      </c>
      <c r="BM809">
        <f t="shared" si="12"/>
        <v>1182.0302803812992</v>
      </c>
      <c r="BN809" s="12">
        <f>YEARFRAC(DATE(YEAR(A809),1,1),A809,3)</f>
        <v>0.30684931506849317</v>
      </c>
    </row>
    <row r="810" spans="1:66" x14ac:dyDescent="0.25">
      <c r="A810" s="1">
        <v>42485</v>
      </c>
      <c r="B810">
        <v>15486</v>
      </c>
      <c r="C810">
        <v>17</v>
      </c>
      <c r="D810" s="2">
        <v>42461</v>
      </c>
      <c r="E810">
        <v>0</v>
      </c>
      <c r="F810">
        <v>4</v>
      </c>
      <c r="G810" s="1">
        <v>42482</v>
      </c>
      <c r="H810" s="1">
        <v>42486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s="1">
        <v>42478</v>
      </c>
      <c r="AF810" s="1">
        <v>42464</v>
      </c>
      <c r="AG810" s="1">
        <v>42466</v>
      </c>
      <c r="AH810" s="1">
        <v>42461</v>
      </c>
      <c r="AI810" s="1">
        <v>42461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8683.4285714285706</v>
      </c>
      <c r="AP810">
        <v>21</v>
      </c>
      <c r="AQ810">
        <v>30</v>
      </c>
      <c r="AR810">
        <v>182352</v>
      </c>
      <c r="AS810">
        <v>1.78339694656488</v>
      </c>
      <c r="AT810">
        <v>0.7</v>
      </c>
      <c r="AU810">
        <v>4</v>
      </c>
      <c r="AV810">
        <v>1.6682862605792399</v>
      </c>
      <c r="AW810">
        <v>0.11511068598563701</v>
      </c>
      <c r="AX810">
        <v>9282.5795943575504</v>
      </c>
      <c r="AY810">
        <v>25</v>
      </c>
      <c r="AZ810">
        <v>4</v>
      </c>
      <c r="BA810">
        <v>2016</v>
      </c>
      <c r="BB810">
        <v>17.711718681270298</v>
      </c>
      <c r="BC810">
        <v>18.5229830218478</v>
      </c>
      <c r="BD810">
        <v>0.81126434057752606</v>
      </c>
      <c r="BE810">
        <v>160843</v>
      </c>
      <c r="BF810">
        <v>190704.41783675199</v>
      </c>
      <c r="BG810">
        <v>-4.3797715498666602E-2</v>
      </c>
      <c r="BH810">
        <v>20.291677497605001</v>
      </c>
      <c r="BI810">
        <v>1.0349070451409701</v>
      </c>
      <c r="BK810">
        <f>AS810-BI810*AV810</f>
        <v>5.68757421795405E-2</v>
      </c>
      <c r="BL810">
        <f>BK810*AO810</f>
        <v>493.87644466302709</v>
      </c>
      <c r="BM810">
        <f t="shared" si="12"/>
        <v>1675.9067250443263</v>
      </c>
      <c r="BN810" s="12">
        <f>YEARFRAC(DATE(YEAR(A810),1,1),A810,3)</f>
        <v>0.31506849315068491</v>
      </c>
    </row>
    <row r="811" spans="1:66" x14ac:dyDescent="0.25">
      <c r="A811" s="1">
        <v>42486</v>
      </c>
      <c r="B811">
        <v>2704</v>
      </c>
      <c r="C811">
        <v>18</v>
      </c>
      <c r="D811" s="2">
        <v>42461</v>
      </c>
      <c r="E811">
        <v>1</v>
      </c>
      <c r="F811">
        <v>0</v>
      </c>
      <c r="G811" s="1">
        <v>42485</v>
      </c>
      <c r="H811" s="1">
        <v>42487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 s="1">
        <v>42478</v>
      </c>
      <c r="AF811" s="1">
        <v>42464</v>
      </c>
      <c r="AG811" s="1">
        <v>42466</v>
      </c>
      <c r="AH811" s="1">
        <v>42461</v>
      </c>
      <c r="AI811" s="1">
        <v>42461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8683.4285714285706</v>
      </c>
      <c r="AP811">
        <v>21</v>
      </c>
      <c r="AQ811">
        <v>30</v>
      </c>
      <c r="AR811">
        <v>182352</v>
      </c>
      <c r="AS811">
        <v>0.31139773624638001</v>
      </c>
      <c r="AT811">
        <v>0.7</v>
      </c>
      <c r="AU811">
        <v>3</v>
      </c>
      <c r="AV811">
        <v>0.27789568666356201</v>
      </c>
      <c r="AW811">
        <v>3.3502049582818598E-2</v>
      </c>
      <c r="AX811">
        <v>9730.2697730376494</v>
      </c>
      <c r="AY811">
        <v>26</v>
      </c>
      <c r="AZ811">
        <v>4</v>
      </c>
      <c r="BA811">
        <v>2016</v>
      </c>
      <c r="BB811">
        <v>17.9896143679338</v>
      </c>
      <c r="BC811">
        <v>18.834380758094198</v>
      </c>
      <c r="BD811">
        <v>0.84476639016034405</v>
      </c>
      <c r="BE811">
        <v>163547</v>
      </c>
      <c r="BF811">
        <v>190914.98737860101</v>
      </c>
      <c r="BG811">
        <v>-4.4852358089728699E-2</v>
      </c>
      <c r="BH811">
        <v>20.291677497605001</v>
      </c>
      <c r="BI811">
        <v>1.0349070451409701</v>
      </c>
      <c r="BK811">
        <f>AS811-BI811*AV811</f>
        <v>2.3801532303972139E-2</v>
      </c>
      <c r="BL811">
        <f>BK811*AO811</f>
        <v>206.67890565209177</v>
      </c>
      <c r="BM811">
        <f t="shared" si="12"/>
        <v>1882.5856306964181</v>
      </c>
      <c r="BN811" s="12">
        <f>YEARFRAC(DATE(YEAR(A811),1,1),A811,3)</f>
        <v>0.31780821917808222</v>
      </c>
    </row>
    <row r="812" spans="1:66" x14ac:dyDescent="0.25">
      <c r="A812" s="1">
        <v>42487</v>
      </c>
      <c r="B812">
        <v>7618</v>
      </c>
      <c r="C812">
        <v>19</v>
      </c>
      <c r="D812" s="2">
        <v>42461</v>
      </c>
      <c r="E812">
        <v>2</v>
      </c>
      <c r="F812">
        <v>1</v>
      </c>
      <c r="G812" s="1">
        <v>42486</v>
      </c>
      <c r="H812" s="1">
        <v>42488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s="1">
        <v>42478</v>
      </c>
      <c r="AF812" s="1">
        <v>42464</v>
      </c>
      <c r="AG812" s="1">
        <v>42466</v>
      </c>
      <c r="AH812" s="1">
        <v>42461</v>
      </c>
      <c r="AI812" s="1">
        <v>42461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8683.4285714285706</v>
      </c>
      <c r="AP812">
        <v>21</v>
      </c>
      <c r="AQ812">
        <v>30</v>
      </c>
      <c r="AR812">
        <v>182352</v>
      </c>
      <c r="AS812">
        <v>0.87730323769412999</v>
      </c>
      <c r="AT812">
        <v>0.7</v>
      </c>
      <c r="AU812">
        <v>2</v>
      </c>
      <c r="AV812">
        <v>0.92713649240180596</v>
      </c>
      <c r="AW812">
        <v>-4.9833254707676501E-2</v>
      </c>
      <c r="AX812">
        <v>8216.6973929211599</v>
      </c>
      <c r="AY812">
        <v>27</v>
      </c>
      <c r="AZ812">
        <v>4</v>
      </c>
      <c r="BA812">
        <v>2016</v>
      </c>
      <c r="BB812">
        <v>18.9167508603357</v>
      </c>
      <c r="BC812">
        <v>19.711683995788299</v>
      </c>
      <c r="BD812">
        <v>0.79493313545266597</v>
      </c>
      <c r="BE812">
        <v>171165</v>
      </c>
      <c r="BF812">
        <v>190014.925213018</v>
      </c>
      <c r="BG812">
        <v>-4.0328017414570698E-2</v>
      </c>
      <c r="BH812">
        <v>20.291677497605001</v>
      </c>
      <c r="BI812">
        <v>1.0349070451409701</v>
      </c>
      <c r="BK812">
        <f>AS812-BI812*AV812</f>
        <v>-8.21968500997865E-2</v>
      </c>
      <c r="BL812">
        <f>BK812*AO812</f>
        <v>-713.75047663791747</v>
      </c>
      <c r="BM812">
        <f t="shared" si="12"/>
        <v>1168.8351540585006</v>
      </c>
      <c r="BN812" s="12">
        <f>YEARFRAC(DATE(YEAR(A812),1,1),A812,3)</f>
        <v>0.32054794520547947</v>
      </c>
    </row>
    <row r="813" spans="1:66" x14ac:dyDescent="0.25">
      <c r="A813" s="1">
        <v>42488</v>
      </c>
      <c r="B813">
        <v>2725</v>
      </c>
      <c r="C813">
        <v>20</v>
      </c>
      <c r="D813" s="2">
        <v>42461</v>
      </c>
      <c r="E813">
        <v>3</v>
      </c>
      <c r="F813">
        <v>2</v>
      </c>
      <c r="G813" s="1">
        <v>42487</v>
      </c>
      <c r="H813" s="1">
        <v>42489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s="1">
        <v>42478</v>
      </c>
      <c r="AF813" s="1">
        <v>42464</v>
      </c>
      <c r="AG813" s="1">
        <v>42466</v>
      </c>
      <c r="AH813" s="1">
        <v>42461</v>
      </c>
      <c r="AI813" s="1">
        <v>42461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8683.4285714285706</v>
      </c>
      <c r="AP813">
        <v>21</v>
      </c>
      <c r="AQ813">
        <v>30</v>
      </c>
      <c r="AR813">
        <v>182352</v>
      </c>
      <c r="AS813">
        <v>0.313816135825217</v>
      </c>
      <c r="AT813">
        <v>0.7</v>
      </c>
      <c r="AU813">
        <v>1</v>
      </c>
      <c r="AV813">
        <v>0.323453863192602</v>
      </c>
      <c r="AW813">
        <v>-9.63772736738484E-3</v>
      </c>
      <c r="AX813">
        <v>8424.6945548997392</v>
      </c>
      <c r="AY813">
        <v>28</v>
      </c>
      <c r="AZ813">
        <v>4</v>
      </c>
      <c r="BA813">
        <v>2016</v>
      </c>
      <c r="BB813">
        <v>19.240204723528301</v>
      </c>
      <c r="BC813">
        <v>20.025500131613502</v>
      </c>
      <c r="BD813">
        <v>0.78529540808528198</v>
      </c>
      <c r="BE813">
        <v>173890</v>
      </c>
      <c r="BF813">
        <v>189794.758032613</v>
      </c>
      <c r="BG813">
        <v>-3.9214771312780297E-2</v>
      </c>
      <c r="BH813">
        <v>20.291677497605001</v>
      </c>
      <c r="BI813">
        <v>1.0349070451409701</v>
      </c>
      <c r="BK813">
        <f>AS813-BI813*AV813</f>
        <v>-2.0928545970870294E-2</v>
      </c>
      <c r="BL813">
        <f>BK813*AO813</f>
        <v>-181.7315340419114</v>
      </c>
      <c r="BM813">
        <f t="shared" si="12"/>
        <v>987.10362001658928</v>
      </c>
      <c r="BN813" s="12">
        <f>YEARFRAC(DATE(YEAR(A813),1,1),A813,3)</f>
        <v>0.32328767123287672</v>
      </c>
    </row>
    <row r="814" spans="1:66" x14ac:dyDescent="0.25">
      <c r="A814" s="1">
        <v>42489</v>
      </c>
      <c r="B814">
        <v>8462</v>
      </c>
      <c r="C814">
        <v>21</v>
      </c>
      <c r="D814" s="2">
        <v>42461</v>
      </c>
      <c r="E814">
        <v>4</v>
      </c>
      <c r="F814">
        <v>3</v>
      </c>
      <c r="G814" s="1">
        <v>42488</v>
      </c>
      <c r="H814" s="1">
        <v>42492</v>
      </c>
      <c r="I814">
        <v>0</v>
      </c>
      <c r="J814">
        <v>1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 s="1">
        <v>42478</v>
      </c>
      <c r="AF814" s="1">
        <v>42464</v>
      </c>
      <c r="AG814" s="1">
        <v>42466</v>
      </c>
      <c r="AH814" s="1">
        <v>42461</v>
      </c>
      <c r="AI814" s="1">
        <v>42461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8683.4285714285706</v>
      </c>
      <c r="AP814">
        <v>21</v>
      </c>
      <c r="AQ814">
        <v>30</v>
      </c>
      <c r="AR814">
        <v>182352</v>
      </c>
      <c r="AS814">
        <v>0.974499868386417</v>
      </c>
      <c r="AT814">
        <v>0.7</v>
      </c>
      <c r="AU814">
        <v>0</v>
      </c>
      <c r="AV814">
        <v>1.05147277407675</v>
      </c>
      <c r="AW814">
        <v>-7.6972905690336796E-2</v>
      </c>
      <c r="AX814">
        <v>8047.7594937539398</v>
      </c>
      <c r="AY814">
        <v>29</v>
      </c>
      <c r="AZ814">
        <v>4</v>
      </c>
      <c r="BA814">
        <v>2016</v>
      </c>
      <c r="BB814">
        <v>20.291677497605001</v>
      </c>
      <c r="BC814">
        <v>21</v>
      </c>
      <c r="BD814">
        <v>0.70832250239494898</v>
      </c>
      <c r="BE814">
        <v>182352</v>
      </c>
      <c r="BF814">
        <v>188717.36949554601</v>
      </c>
      <c r="BG814">
        <v>-3.3729642971187801E-2</v>
      </c>
      <c r="BH814">
        <v>20.291677497605001</v>
      </c>
      <c r="BI814">
        <v>1.0349070451409701</v>
      </c>
      <c r="BK814">
        <f>AS814-BI814*AV814</f>
        <v>-0.11367671327953111</v>
      </c>
      <c r="BL814">
        <f>BK814*AO814</f>
        <v>-987.10361999757401</v>
      </c>
      <c r="BM814">
        <f t="shared" si="12"/>
        <v>1.9015260477317497E-8</v>
      </c>
      <c r="BN814" s="12">
        <f>YEARFRAC(DATE(YEAR(A814),1,1),A814,3)</f>
        <v>0.32602739726027397</v>
      </c>
    </row>
    <row r="815" spans="1:66" x14ac:dyDescent="0.25">
      <c r="A815" s="1">
        <v>42492</v>
      </c>
      <c r="B815">
        <v>31755</v>
      </c>
      <c r="C815">
        <v>1</v>
      </c>
      <c r="D815" s="2">
        <v>42491</v>
      </c>
      <c r="E815">
        <v>0</v>
      </c>
      <c r="F815">
        <v>4</v>
      </c>
      <c r="G815" s="1">
        <v>42489</v>
      </c>
      <c r="H815" s="1">
        <v>42493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s="1">
        <v>42506</v>
      </c>
      <c r="AF815" s="1">
        <v>42492</v>
      </c>
      <c r="AG815" s="1">
        <v>42494</v>
      </c>
      <c r="AH815" s="1">
        <v>42496</v>
      </c>
      <c r="AI815" s="1">
        <v>42494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8853.3809523809505</v>
      </c>
      <c r="AP815">
        <v>21</v>
      </c>
      <c r="AQ815">
        <v>31</v>
      </c>
      <c r="AR815">
        <v>185921</v>
      </c>
      <c r="AS815">
        <v>3.58676534657193</v>
      </c>
      <c r="AT815">
        <v>0.67741935483870896</v>
      </c>
      <c r="AU815">
        <v>20</v>
      </c>
      <c r="AV815">
        <v>3.3023841849911801</v>
      </c>
      <c r="AW815">
        <v>0.284381161580745</v>
      </c>
      <c r="AX815">
        <v>9615.78006106057</v>
      </c>
      <c r="AY815">
        <v>2</v>
      </c>
      <c r="AZ815">
        <v>5</v>
      </c>
      <c r="BA815">
        <v>2016</v>
      </c>
      <c r="BB815">
        <v>3.3023841849911801</v>
      </c>
      <c r="BC815">
        <v>3.58676534657193</v>
      </c>
      <c r="BD815">
        <v>0.284381161580745</v>
      </c>
      <c r="BE815">
        <v>31755</v>
      </c>
      <c r="BF815">
        <v>201931.381282271</v>
      </c>
      <c r="BG815">
        <v>-7.9286246548730704E-2</v>
      </c>
      <c r="BH815">
        <v>21.094265471263999</v>
      </c>
      <c r="BI815">
        <v>0.99553122760342405</v>
      </c>
      <c r="BK815">
        <f>AS815-BI815*AV815</f>
        <v>0.2991387648695274</v>
      </c>
      <c r="BL815">
        <f>BK815*AO815</f>
        <v>2648.3894430146379</v>
      </c>
      <c r="BM815">
        <f t="shared" si="12"/>
        <v>2648.3894430336532</v>
      </c>
      <c r="BN815" s="12">
        <f>YEARFRAC(DATE(YEAR(A815),1,1),A815,3)</f>
        <v>0.33424657534246577</v>
      </c>
    </row>
    <row r="816" spans="1:66" x14ac:dyDescent="0.25">
      <c r="A816" s="1">
        <v>42493</v>
      </c>
      <c r="B816">
        <v>3099</v>
      </c>
      <c r="C816">
        <v>2</v>
      </c>
      <c r="D816" s="2">
        <v>42491</v>
      </c>
      <c r="E816">
        <v>1</v>
      </c>
      <c r="F816">
        <v>0</v>
      </c>
      <c r="G816" s="1">
        <v>42492</v>
      </c>
      <c r="H816" s="1">
        <v>42494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s="1">
        <v>42506</v>
      </c>
      <c r="AF816" s="1">
        <v>42492</v>
      </c>
      <c r="AG816" s="1">
        <v>42494</v>
      </c>
      <c r="AH816" s="1">
        <v>42496</v>
      </c>
      <c r="AI816" s="1">
        <v>42494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8853.3809523809505</v>
      </c>
      <c r="AP816">
        <v>21</v>
      </c>
      <c r="AQ816">
        <v>31</v>
      </c>
      <c r="AR816">
        <v>185921</v>
      </c>
      <c r="AS816">
        <v>0.35003576787990598</v>
      </c>
      <c r="AT816">
        <v>0.67741935483870896</v>
      </c>
      <c r="AU816">
        <v>19</v>
      </c>
      <c r="AV816">
        <v>0.55817685918706506</v>
      </c>
      <c r="AW816">
        <v>-0.20814109130715899</v>
      </c>
      <c r="AX816">
        <v>5552.0037224642601</v>
      </c>
      <c r="AY816">
        <v>3</v>
      </c>
      <c r="AZ816">
        <v>5</v>
      </c>
      <c r="BA816">
        <v>2016</v>
      </c>
      <c r="BB816">
        <v>3.8605610441782501</v>
      </c>
      <c r="BC816">
        <v>3.9368011144518298</v>
      </c>
      <c r="BD816">
        <v>7.6240070273585897E-2</v>
      </c>
      <c r="BE816">
        <v>34854</v>
      </c>
      <c r="BF816">
        <v>189592.65029722999</v>
      </c>
      <c r="BG816">
        <v>-1.9365994892073999E-2</v>
      </c>
      <c r="BH816">
        <v>21.094265471263999</v>
      </c>
      <c r="BI816">
        <v>0.99553122760342405</v>
      </c>
      <c r="BK816">
        <f>AS816-BI816*AV816</f>
        <v>-0.20564672596641642</v>
      </c>
      <c r="BL816">
        <f>BK816*AO816</f>
        <v>-1820.6688065905762</v>
      </c>
      <c r="BM816">
        <f t="shared" si="12"/>
        <v>827.72063644307696</v>
      </c>
      <c r="BN816" s="12">
        <f>YEARFRAC(DATE(YEAR(A816),1,1),A816,3)</f>
        <v>0.33698630136986302</v>
      </c>
    </row>
    <row r="817" spans="1:66" x14ac:dyDescent="0.25">
      <c r="A817" s="1">
        <v>42494</v>
      </c>
      <c r="B817">
        <v>9728</v>
      </c>
      <c r="C817">
        <v>3</v>
      </c>
      <c r="D817" s="2">
        <v>42491</v>
      </c>
      <c r="E817">
        <v>2</v>
      </c>
      <c r="F817">
        <v>1</v>
      </c>
      <c r="G817" s="1">
        <v>42493</v>
      </c>
      <c r="H817" s="1">
        <v>42495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s="1">
        <v>42506</v>
      </c>
      <c r="AF817" s="1">
        <v>42492</v>
      </c>
      <c r="AG817" s="1">
        <v>42494</v>
      </c>
      <c r="AH817" s="1">
        <v>42496</v>
      </c>
      <c r="AI817" s="1">
        <v>42494</v>
      </c>
      <c r="AJ817">
        <v>0</v>
      </c>
      <c r="AK817">
        <v>0</v>
      </c>
      <c r="AL817">
        <v>1</v>
      </c>
      <c r="AM817">
        <v>0</v>
      </c>
      <c r="AN817">
        <v>1</v>
      </c>
      <c r="AO817">
        <v>8853.3809523809505</v>
      </c>
      <c r="AP817">
        <v>21</v>
      </c>
      <c r="AQ817">
        <v>31</v>
      </c>
      <c r="AR817">
        <v>185921</v>
      </c>
      <c r="AS817">
        <v>1.0987892707117499</v>
      </c>
      <c r="AT817">
        <v>0.67741935483870896</v>
      </c>
      <c r="AU817">
        <v>18</v>
      </c>
      <c r="AV817">
        <v>1.1010841392749</v>
      </c>
      <c r="AW817">
        <v>-2.29486856314758E-3</v>
      </c>
      <c r="AX817">
        <v>8834.9288242460607</v>
      </c>
      <c r="AY817">
        <v>4</v>
      </c>
      <c r="AZ817">
        <v>5</v>
      </c>
      <c r="BA817">
        <v>2016</v>
      </c>
      <c r="BB817">
        <v>4.9616451834531503</v>
      </c>
      <c r="BC817">
        <v>5.0355903851635899</v>
      </c>
      <c r="BD817">
        <v>7.3945201710438696E-2</v>
      </c>
      <c r="BE817">
        <v>44582</v>
      </c>
      <c r="BF817">
        <v>188691.848244661</v>
      </c>
      <c r="BG817">
        <v>-1.46845148343091E-2</v>
      </c>
      <c r="BH817">
        <v>21.094265471263999</v>
      </c>
      <c r="BI817">
        <v>0.99553122760342405</v>
      </c>
      <c r="BK817">
        <f>AS817-BI817*AV817</f>
        <v>2.6256258447492353E-3</v>
      </c>
      <c r="BL817">
        <f>BK817*AO817</f>
        <v>23.245665841982024</v>
      </c>
      <c r="BM817">
        <f t="shared" si="12"/>
        <v>850.96630228505899</v>
      </c>
      <c r="BN817" s="12">
        <f>YEARFRAC(DATE(YEAR(A817),1,1),A817,3)</f>
        <v>0.33972602739726027</v>
      </c>
    </row>
    <row r="818" spans="1:66" x14ac:dyDescent="0.25">
      <c r="A818" s="1">
        <v>42495</v>
      </c>
      <c r="B818">
        <v>2143</v>
      </c>
      <c r="C818">
        <v>4</v>
      </c>
      <c r="D818" s="2">
        <v>42491</v>
      </c>
      <c r="E818">
        <v>3</v>
      </c>
      <c r="F818">
        <v>2</v>
      </c>
      <c r="G818" s="1">
        <v>42494</v>
      </c>
      <c r="H818" s="1">
        <v>42496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s="1">
        <v>42506</v>
      </c>
      <c r="AF818" s="1">
        <v>42492</v>
      </c>
      <c r="AG818" s="1">
        <v>42494</v>
      </c>
      <c r="AH818" s="1">
        <v>42496</v>
      </c>
      <c r="AI818" s="1">
        <v>42494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8853.3809523809505</v>
      </c>
      <c r="AP818">
        <v>21</v>
      </c>
      <c r="AQ818">
        <v>31</v>
      </c>
      <c r="AR818">
        <v>185921</v>
      </c>
      <c r="AS818">
        <v>0.242054420963742</v>
      </c>
      <c r="AT818">
        <v>0.67741935483870896</v>
      </c>
      <c r="AU818">
        <v>17</v>
      </c>
      <c r="AV818">
        <v>0.30231064714272998</v>
      </c>
      <c r="AW818">
        <v>-6.0256226178988202E-2</v>
      </c>
      <c r="AX818">
        <v>7088.7347840852499</v>
      </c>
      <c r="AY818">
        <v>5</v>
      </c>
      <c r="AZ818">
        <v>5</v>
      </c>
      <c r="BA818">
        <v>2016</v>
      </c>
      <c r="BB818">
        <v>5.2639558305958802</v>
      </c>
      <c r="BC818">
        <v>5.2776448061273298</v>
      </c>
      <c r="BD818">
        <v>1.36889755314504E-2</v>
      </c>
      <c r="BE818">
        <v>46725</v>
      </c>
      <c r="BF818">
        <v>186404.48962295399</v>
      </c>
      <c r="BG818">
        <v>-2.5937659759818201E-3</v>
      </c>
      <c r="BH818">
        <v>21.094265471263999</v>
      </c>
      <c r="BI818">
        <v>0.99553122760342405</v>
      </c>
      <c r="BK818">
        <f>AS818-BI818*AV818</f>
        <v>-5.890526870384552E-2</v>
      </c>
      <c r="BL818">
        <f>BK818*AO818</f>
        <v>-521.51078393750765</v>
      </c>
      <c r="BM818">
        <f t="shared" si="12"/>
        <v>329.45551834755133</v>
      </c>
      <c r="BN818" s="12">
        <f>YEARFRAC(DATE(YEAR(A818),1,1),A818,3)</f>
        <v>0.34246575342465752</v>
      </c>
    </row>
    <row r="819" spans="1:66" x14ac:dyDescent="0.25">
      <c r="A819" s="1">
        <v>42496</v>
      </c>
      <c r="B819">
        <v>7726</v>
      </c>
      <c r="C819">
        <v>5</v>
      </c>
      <c r="D819" s="2">
        <v>42491</v>
      </c>
      <c r="E819">
        <v>4</v>
      </c>
      <c r="F819">
        <v>3</v>
      </c>
      <c r="G819" s="1">
        <v>42495</v>
      </c>
      <c r="H819" s="1">
        <v>42499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s="1">
        <v>42506</v>
      </c>
      <c r="AF819" s="1">
        <v>42492</v>
      </c>
      <c r="AG819" s="1">
        <v>42494</v>
      </c>
      <c r="AH819" s="1">
        <v>42496</v>
      </c>
      <c r="AI819" s="1">
        <v>42494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8853.3809523809505</v>
      </c>
      <c r="AP819">
        <v>21</v>
      </c>
      <c r="AQ819">
        <v>31</v>
      </c>
      <c r="AR819">
        <v>185921</v>
      </c>
      <c r="AS819">
        <v>0.87266096890614797</v>
      </c>
      <c r="AT819">
        <v>0.67741935483870896</v>
      </c>
      <c r="AU819">
        <v>16</v>
      </c>
      <c r="AV819">
        <v>0.81935963698752701</v>
      </c>
      <c r="AW819">
        <v>5.33013319186205E-2</v>
      </c>
      <c r="AX819">
        <v>9429.3148591082008</v>
      </c>
      <c r="AY819">
        <v>6</v>
      </c>
      <c r="AZ819">
        <v>5</v>
      </c>
      <c r="BA819">
        <v>2016</v>
      </c>
      <c r="BB819">
        <v>6.08331546758341</v>
      </c>
      <c r="BC819">
        <v>6.1503057750334804</v>
      </c>
      <c r="BD819">
        <v>6.6990307450071201E-2</v>
      </c>
      <c r="BE819">
        <v>54451</v>
      </c>
      <c r="BF819">
        <v>187968.38764869099</v>
      </c>
      <c r="BG819">
        <v>-1.0892191364210199E-2</v>
      </c>
      <c r="BH819">
        <v>21.094265471263999</v>
      </c>
      <c r="BI819">
        <v>0.99553122760342405</v>
      </c>
      <c r="BK819">
        <f>AS819-BI819*AV819</f>
        <v>5.6962863647259332E-2</v>
      </c>
      <c r="BL819">
        <f>BK819*AO819</f>
        <v>504.31393200771907</v>
      </c>
      <c r="BM819">
        <f t="shared" si="12"/>
        <v>833.76945035527046</v>
      </c>
      <c r="BN819" s="12">
        <f>YEARFRAC(DATE(YEAR(A819),1,1),A819,3)</f>
        <v>0.34520547945205482</v>
      </c>
    </row>
    <row r="820" spans="1:66" x14ac:dyDescent="0.25">
      <c r="A820" s="1">
        <v>42499</v>
      </c>
      <c r="B820">
        <v>14458</v>
      </c>
      <c r="C820">
        <v>6</v>
      </c>
      <c r="D820" s="2">
        <v>42491</v>
      </c>
      <c r="E820">
        <v>0</v>
      </c>
      <c r="F820">
        <v>4</v>
      </c>
      <c r="G820" s="1">
        <v>42496</v>
      </c>
      <c r="H820" s="1">
        <v>42500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s="1">
        <v>42506</v>
      </c>
      <c r="AF820" s="1">
        <v>42492</v>
      </c>
      <c r="AG820" s="1">
        <v>42494</v>
      </c>
      <c r="AH820" s="1">
        <v>42496</v>
      </c>
      <c r="AI820" s="1">
        <v>42494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8853.3809523809505</v>
      </c>
      <c r="AP820">
        <v>21</v>
      </c>
      <c r="AQ820">
        <v>31</v>
      </c>
      <c r="AR820">
        <v>185921</v>
      </c>
      <c r="AS820">
        <v>1.6330484453074099</v>
      </c>
      <c r="AT820">
        <v>0.67741935483870896</v>
      </c>
      <c r="AU820">
        <v>15</v>
      </c>
      <c r="AV820">
        <v>1.64714304452937</v>
      </c>
      <c r="AW820">
        <v>-1.4094599221961501E-2</v>
      </c>
      <c r="AX820">
        <v>8777.6225920505494</v>
      </c>
      <c r="AY820">
        <v>9</v>
      </c>
      <c r="AZ820">
        <v>5</v>
      </c>
      <c r="BA820">
        <v>2016</v>
      </c>
      <c r="BB820">
        <v>7.7304585121127802</v>
      </c>
      <c r="BC820">
        <v>7.7833542203408896</v>
      </c>
      <c r="BD820">
        <v>5.2895708228109399E-2</v>
      </c>
      <c r="BE820">
        <v>68909</v>
      </c>
      <c r="BF820">
        <v>187193.16554542899</v>
      </c>
      <c r="BG820">
        <v>-6.7960042329658901E-3</v>
      </c>
      <c r="BH820">
        <v>21.094265471263999</v>
      </c>
      <c r="BI820">
        <v>0.99553122760342405</v>
      </c>
      <c r="BK820">
        <f>AS820-BI820*AV820</f>
        <v>-6.7338918513550894E-3</v>
      </c>
      <c r="BL820">
        <f>BK820*AO820</f>
        <v>-59.61770985218044</v>
      </c>
      <c r="BM820">
        <f t="shared" si="12"/>
        <v>774.15174050308997</v>
      </c>
      <c r="BN820" s="12">
        <f>YEARFRAC(DATE(YEAR(A820),1,1),A820,3)</f>
        <v>0.35342465753424657</v>
      </c>
    </row>
    <row r="821" spans="1:66" x14ac:dyDescent="0.25">
      <c r="A821" s="1">
        <v>42500</v>
      </c>
      <c r="B821">
        <v>2004</v>
      </c>
      <c r="C821">
        <v>7</v>
      </c>
      <c r="D821" s="2">
        <v>42491</v>
      </c>
      <c r="E821">
        <v>1</v>
      </c>
      <c r="F821">
        <v>0</v>
      </c>
      <c r="G821" s="1">
        <v>42499</v>
      </c>
      <c r="H821" s="1">
        <v>42501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s="1">
        <v>42506</v>
      </c>
      <c r="AF821" s="1">
        <v>42492</v>
      </c>
      <c r="AG821" s="1">
        <v>42494</v>
      </c>
      <c r="AH821" s="1">
        <v>42496</v>
      </c>
      <c r="AI821" s="1">
        <v>42494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8853.3809523809505</v>
      </c>
      <c r="AP821">
        <v>21</v>
      </c>
      <c r="AQ821">
        <v>31</v>
      </c>
      <c r="AR821">
        <v>185921</v>
      </c>
      <c r="AS821">
        <v>0.22635420420501101</v>
      </c>
      <c r="AT821">
        <v>0.67741935483870896</v>
      </c>
      <c r="AU821">
        <v>14</v>
      </c>
      <c r="AV821">
        <v>0.25675247061369</v>
      </c>
      <c r="AW821">
        <v>-3.03982664086789E-2</v>
      </c>
      <c r="AX821">
        <v>7805.1829266142204</v>
      </c>
      <c r="AY821">
        <v>10</v>
      </c>
      <c r="AZ821">
        <v>5</v>
      </c>
      <c r="BA821">
        <v>2016</v>
      </c>
      <c r="BB821">
        <v>7.9872109827264701</v>
      </c>
      <c r="BC821">
        <v>8.0097084245459094</v>
      </c>
      <c r="BD821">
        <v>2.2497441819430301E-2</v>
      </c>
      <c r="BE821">
        <v>70913</v>
      </c>
      <c r="BF821">
        <v>186444.68052998101</v>
      </c>
      <c r="BG821">
        <v>-2.8087716339943998E-3</v>
      </c>
      <c r="BH821">
        <v>21.094265471263999</v>
      </c>
      <c r="BI821">
        <v>0.99553122760342405</v>
      </c>
      <c r="BK821">
        <f>AS821-BI821*AV821</f>
        <v>-2.9250898055247831E-2</v>
      </c>
      <c r="BL821">
        <f>BK821*AO821</f>
        <v>-258.96934368236816</v>
      </c>
      <c r="BM821">
        <f t="shared" si="12"/>
        <v>515.18239682072181</v>
      </c>
      <c r="BN821" s="12">
        <f>YEARFRAC(DATE(YEAR(A821),1,1),A821,3)</f>
        <v>0.35616438356164382</v>
      </c>
    </row>
    <row r="822" spans="1:66" x14ac:dyDescent="0.25">
      <c r="A822" s="1">
        <v>42501</v>
      </c>
      <c r="B822">
        <v>9260</v>
      </c>
      <c r="C822">
        <v>8</v>
      </c>
      <c r="D822" s="2">
        <v>42491</v>
      </c>
      <c r="E822">
        <v>2</v>
      </c>
      <c r="F822">
        <v>1</v>
      </c>
      <c r="G822" s="1">
        <v>42500</v>
      </c>
      <c r="H822" s="1">
        <v>42502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s="1">
        <v>42506</v>
      </c>
      <c r="AF822" s="1">
        <v>42492</v>
      </c>
      <c r="AG822" s="1">
        <v>42494</v>
      </c>
      <c r="AH822" s="1">
        <v>42496</v>
      </c>
      <c r="AI822" s="1">
        <v>42494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8853.3809523809505</v>
      </c>
      <c r="AP822">
        <v>21</v>
      </c>
      <c r="AQ822">
        <v>31</v>
      </c>
      <c r="AR822">
        <v>185921</v>
      </c>
      <c r="AS822">
        <v>1.0459281092507</v>
      </c>
      <c r="AT822">
        <v>0.67741935483870896</v>
      </c>
      <c r="AU822">
        <v>13</v>
      </c>
      <c r="AV822">
        <v>0.90599327635193505</v>
      </c>
      <c r="AW822">
        <v>0.13993483289876699</v>
      </c>
      <c r="AX822">
        <v>10220.826403134201</v>
      </c>
      <c r="AY822">
        <v>11</v>
      </c>
      <c r="AZ822">
        <v>5</v>
      </c>
      <c r="BA822">
        <v>2016</v>
      </c>
      <c r="BB822">
        <v>8.8932042590784093</v>
      </c>
      <c r="BC822">
        <v>9.0556365337966103</v>
      </c>
      <c r="BD822">
        <v>0.16243227471819699</v>
      </c>
      <c r="BE822">
        <v>80173</v>
      </c>
      <c r="BF822">
        <v>189316.80314002701</v>
      </c>
      <c r="BG822">
        <v>-1.79371460097788E-2</v>
      </c>
      <c r="BH822">
        <v>21.094265471263999</v>
      </c>
      <c r="BI822">
        <v>0.99553122760342405</v>
      </c>
      <c r="BK822">
        <f>AS822-BI822*AV822</f>
        <v>0.14398351064360992</v>
      </c>
      <c r="BL822">
        <f>BK822*AO822</f>
        <v>1274.7408705890759</v>
      </c>
      <c r="BM822">
        <f t="shared" si="12"/>
        <v>1789.9232674097977</v>
      </c>
      <c r="BN822" s="12">
        <f>YEARFRAC(DATE(YEAR(A822),1,1),A822,3)</f>
        <v>0.35890410958904112</v>
      </c>
    </row>
    <row r="823" spans="1:66" x14ac:dyDescent="0.25">
      <c r="A823" s="1">
        <v>42502</v>
      </c>
      <c r="B823">
        <v>2782</v>
      </c>
      <c r="C823">
        <v>9</v>
      </c>
      <c r="D823" s="2">
        <v>42491</v>
      </c>
      <c r="E823">
        <v>3</v>
      </c>
      <c r="F823">
        <v>2</v>
      </c>
      <c r="G823" s="1">
        <v>42501</v>
      </c>
      <c r="H823" s="1">
        <v>42503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 s="1">
        <v>42506</v>
      </c>
      <c r="AF823" s="1">
        <v>42492</v>
      </c>
      <c r="AG823" s="1">
        <v>42494</v>
      </c>
      <c r="AH823" s="1">
        <v>42496</v>
      </c>
      <c r="AI823" s="1">
        <v>42494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8853.3809523809505</v>
      </c>
      <c r="AP823">
        <v>21</v>
      </c>
      <c r="AQ823">
        <v>31</v>
      </c>
      <c r="AR823">
        <v>185921</v>
      </c>
      <c r="AS823">
        <v>0.31423023757402302</v>
      </c>
      <c r="AT823">
        <v>0.67741935483870896</v>
      </c>
      <c r="AU823">
        <v>12</v>
      </c>
      <c r="AV823">
        <v>0.30231064714272998</v>
      </c>
      <c r="AW823">
        <v>1.1919590431292501E-2</v>
      </c>
      <c r="AX823">
        <v>9202.4545820462808</v>
      </c>
      <c r="AY823">
        <v>12</v>
      </c>
      <c r="AZ823">
        <v>5</v>
      </c>
      <c r="BA823">
        <v>2016</v>
      </c>
      <c r="BB823">
        <v>9.1955149062211401</v>
      </c>
      <c r="BC823">
        <v>9.3698667713706296</v>
      </c>
      <c r="BD823">
        <v>0.174351865149489</v>
      </c>
      <c r="BE823">
        <v>82955</v>
      </c>
      <c r="BF823">
        <v>189446.16128254301</v>
      </c>
      <c r="BG823">
        <v>-1.8607720835713201E-2</v>
      </c>
      <c r="BH823">
        <v>21.094265471263999</v>
      </c>
      <c r="BI823">
        <v>0.99553122760342405</v>
      </c>
      <c r="BK823">
        <f>AS823-BI823*AV823</f>
        <v>1.3270547906435504E-2</v>
      </c>
      <c r="BL823">
        <f>BK823*AO823</f>
        <v>117.48921606249499</v>
      </c>
      <c r="BM823">
        <f t="shared" si="12"/>
        <v>1907.4124834722927</v>
      </c>
      <c r="BN823" s="12">
        <f>YEARFRAC(DATE(YEAR(A823),1,1),A823,3)</f>
        <v>0.36164383561643837</v>
      </c>
    </row>
    <row r="824" spans="1:66" x14ac:dyDescent="0.25">
      <c r="A824" s="1">
        <v>42503</v>
      </c>
      <c r="B824">
        <v>7020</v>
      </c>
      <c r="C824">
        <v>10</v>
      </c>
      <c r="D824" s="2">
        <v>42491</v>
      </c>
      <c r="E824">
        <v>4</v>
      </c>
      <c r="F824">
        <v>3</v>
      </c>
      <c r="G824" s="1">
        <v>42502</v>
      </c>
      <c r="H824" s="1">
        <v>42506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s="1">
        <v>42506</v>
      </c>
      <c r="AF824" s="1">
        <v>42492</v>
      </c>
      <c r="AG824" s="1">
        <v>42494</v>
      </c>
      <c r="AH824" s="1">
        <v>42496</v>
      </c>
      <c r="AI824" s="1">
        <v>42494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8853.3809523809505</v>
      </c>
      <c r="AP824">
        <v>21</v>
      </c>
      <c r="AQ824">
        <v>31</v>
      </c>
      <c r="AR824">
        <v>185921</v>
      </c>
      <c r="AS824">
        <v>0.79291742191575998</v>
      </c>
      <c r="AT824">
        <v>0.67741935483870896</v>
      </c>
      <c r="AU824">
        <v>11</v>
      </c>
      <c r="AV824">
        <v>0.81935963698752701</v>
      </c>
      <c r="AW824">
        <v>-2.6442215071767701E-2</v>
      </c>
      <c r="AX824">
        <v>8567.6663617576396</v>
      </c>
      <c r="AY824">
        <v>13</v>
      </c>
      <c r="AZ824">
        <v>5</v>
      </c>
      <c r="BA824">
        <v>2016</v>
      </c>
      <c r="BB824">
        <v>10.014874543208601</v>
      </c>
      <c r="BC824">
        <v>10.162784193286299</v>
      </c>
      <c r="BD824">
        <v>0.147909650077721</v>
      </c>
      <c r="BE824">
        <v>89975</v>
      </c>
      <c r="BF824">
        <v>188666.86665399099</v>
      </c>
      <c r="BG824">
        <v>-1.45540481097131E-2</v>
      </c>
      <c r="BH824">
        <v>21.094265471263999</v>
      </c>
      <c r="BI824">
        <v>0.99553122760342405</v>
      </c>
      <c r="BK824">
        <f>AS824-BI824*AV824</f>
        <v>-2.278068334312866E-2</v>
      </c>
      <c r="BL824">
        <f>BK824*AO824</f>
        <v>-201.68606799227729</v>
      </c>
      <c r="BM824">
        <f t="shared" si="12"/>
        <v>1705.7264154800155</v>
      </c>
      <c r="BN824" s="12">
        <f>YEARFRAC(DATE(YEAR(A824),1,1),A824,3)</f>
        <v>0.36438356164383562</v>
      </c>
    </row>
    <row r="825" spans="1:66" x14ac:dyDescent="0.25">
      <c r="A825" s="1">
        <v>42506</v>
      </c>
      <c r="B825">
        <v>23942</v>
      </c>
      <c r="C825">
        <v>11</v>
      </c>
      <c r="D825" s="2">
        <v>42491</v>
      </c>
      <c r="E825">
        <v>0</v>
      </c>
      <c r="F825">
        <v>4</v>
      </c>
      <c r="G825" s="1">
        <v>42503</v>
      </c>
      <c r="H825" s="1">
        <v>42507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1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s="1">
        <v>42506</v>
      </c>
      <c r="AF825" s="1">
        <v>42492</v>
      </c>
      <c r="AG825" s="1">
        <v>42494</v>
      </c>
      <c r="AH825" s="1">
        <v>42496</v>
      </c>
      <c r="AI825" s="1">
        <v>42494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8853.3809523809505</v>
      </c>
      <c r="AP825">
        <v>21</v>
      </c>
      <c r="AQ825">
        <v>31</v>
      </c>
      <c r="AR825">
        <v>185921</v>
      </c>
      <c r="AS825">
        <v>2.7042776232916101</v>
      </c>
      <c r="AT825">
        <v>0.67741935483870896</v>
      </c>
      <c r="AU825">
        <v>10</v>
      </c>
      <c r="AV825">
        <v>2.8938159498857998</v>
      </c>
      <c r="AW825">
        <v>-0.18953832659418601</v>
      </c>
      <c r="AX825">
        <v>8273.5047475789997</v>
      </c>
      <c r="AY825">
        <v>16</v>
      </c>
      <c r="AZ825">
        <v>5</v>
      </c>
      <c r="BA825">
        <v>2016</v>
      </c>
      <c r="BB825">
        <v>12.908690493094401</v>
      </c>
      <c r="BC825">
        <v>12.867061816578</v>
      </c>
      <c r="BD825">
        <v>-4.16286765164635E-2</v>
      </c>
      <c r="BE825">
        <v>113917</v>
      </c>
      <c r="BF825">
        <v>185321.43142480101</v>
      </c>
      <c r="BG825">
        <v>3.2352900071428402E-3</v>
      </c>
      <c r="BH825">
        <v>21.094265471263999</v>
      </c>
      <c r="BI825">
        <v>0.99553122760342405</v>
      </c>
      <c r="BK825">
        <f>AS825-BI825*AV825</f>
        <v>-0.17660652175656866</v>
      </c>
      <c r="BL825">
        <f>BK825*AO825</f>
        <v>-1563.5648157858568</v>
      </c>
      <c r="BM825">
        <f t="shared" si="12"/>
        <v>142.16159969415867</v>
      </c>
      <c r="BN825" s="12">
        <f>YEARFRAC(DATE(YEAR(A825),1,1),A825,3)</f>
        <v>0.37260273972602742</v>
      </c>
    </row>
    <row r="826" spans="1:66" x14ac:dyDescent="0.25">
      <c r="A826" s="1">
        <v>42507</v>
      </c>
      <c r="B826">
        <v>2418</v>
      </c>
      <c r="C826">
        <v>12</v>
      </c>
      <c r="D826" s="2">
        <v>42491</v>
      </c>
      <c r="E826">
        <v>1</v>
      </c>
      <c r="F826">
        <v>0</v>
      </c>
      <c r="G826" s="1">
        <v>42506</v>
      </c>
      <c r="H826" s="1">
        <v>42508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 s="1">
        <v>42506</v>
      </c>
      <c r="AF826" s="1">
        <v>42492</v>
      </c>
      <c r="AG826" s="1">
        <v>42494</v>
      </c>
      <c r="AH826" s="1">
        <v>42496</v>
      </c>
      <c r="AI826" s="1">
        <v>42494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8853.3809523809505</v>
      </c>
      <c r="AP826">
        <v>21</v>
      </c>
      <c r="AQ826">
        <v>31</v>
      </c>
      <c r="AR826">
        <v>185921</v>
      </c>
      <c r="AS826">
        <v>0.27311600088209498</v>
      </c>
      <c r="AT826">
        <v>0.67741935483870896</v>
      </c>
      <c r="AU826">
        <v>9</v>
      </c>
      <c r="AV826">
        <v>0.36823937649335498</v>
      </c>
      <c r="AW826">
        <v>-9.5123375611260094E-2</v>
      </c>
      <c r="AX826">
        <v>6566.3808770967498</v>
      </c>
      <c r="AY826">
        <v>17</v>
      </c>
      <c r="AZ826">
        <v>5</v>
      </c>
      <c r="BA826">
        <v>2016</v>
      </c>
      <c r="BB826">
        <v>13.2769298695878</v>
      </c>
      <c r="BC826">
        <v>13.140177817460099</v>
      </c>
      <c r="BD826">
        <v>-0.13675205212772301</v>
      </c>
      <c r="BE826">
        <v>116335</v>
      </c>
      <c r="BF826">
        <v>184006.01825848399</v>
      </c>
      <c r="BG826">
        <v>1.0407169067835099E-2</v>
      </c>
      <c r="BH826">
        <v>21.094265471263999</v>
      </c>
      <c r="BI826">
        <v>0.99553122760342405</v>
      </c>
      <c r="BK826">
        <f>AS826-BI826*AV826</f>
        <v>-9.3477797650254157E-2</v>
      </c>
      <c r="BL826">
        <f>BK826*AO826</f>
        <v>-827.59455318728089</v>
      </c>
      <c r="BM826">
        <f t="shared" si="12"/>
        <v>-685.43295349312223</v>
      </c>
      <c r="BN826" s="12">
        <f>YEARFRAC(DATE(YEAR(A826),1,1),A826,3)</f>
        <v>0.37534246575342467</v>
      </c>
    </row>
    <row r="827" spans="1:66" x14ac:dyDescent="0.25">
      <c r="A827" s="1">
        <v>42508</v>
      </c>
      <c r="B827">
        <v>8852</v>
      </c>
      <c r="C827">
        <v>13</v>
      </c>
      <c r="D827" s="2">
        <v>42491</v>
      </c>
      <c r="E827">
        <v>2</v>
      </c>
      <c r="F827">
        <v>1</v>
      </c>
      <c r="G827" s="1">
        <v>42507</v>
      </c>
      <c r="H827" s="1">
        <v>42509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s="1">
        <v>42506</v>
      </c>
      <c r="AF827" s="1">
        <v>42492</v>
      </c>
      <c r="AG827" s="1">
        <v>42494</v>
      </c>
      <c r="AH827" s="1">
        <v>42496</v>
      </c>
      <c r="AI827" s="1">
        <v>42494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8853.3809523809505</v>
      </c>
      <c r="AP827">
        <v>21</v>
      </c>
      <c r="AQ827">
        <v>31</v>
      </c>
      <c r="AR827">
        <v>185921</v>
      </c>
      <c r="AS827">
        <v>0.99984401977183801</v>
      </c>
      <c r="AT827">
        <v>0.67741935483870896</v>
      </c>
      <c r="AU827">
        <v>8</v>
      </c>
      <c r="AV827">
        <v>0.90599327635193505</v>
      </c>
      <c r="AW827">
        <v>9.3850743419903099E-2</v>
      </c>
      <c r="AX827">
        <v>9770.4919352640009</v>
      </c>
      <c r="AY827">
        <v>18</v>
      </c>
      <c r="AZ827">
        <v>5</v>
      </c>
      <c r="BA827">
        <v>2016</v>
      </c>
      <c r="BB827">
        <v>14.1829231459397</v>
      </c>
      <c r="BC827">
        <v>14.140021837231901</v>
      </c>
      <c r="BD827">
        <v>-4.2901308707820697E-2</v>
      </c>
      <c r="BE827">
        <v>125187</v>
      </c>
      <c r="BF827">
        <v>185358.61563577599</v>
      </c>
      <c r="BG827">
        <v>3.0340341197252398E-3</v>
      </c>
      <c r="BH827">
        <v>21.094265471263999</v>
      </c>
      <c r="BI827">
        <v>0.99553122760342405</v>
      </c>
      <c r="BK827">
        <f>AS827-BI827*AV827</f>
        <v>9.7899421164747924E-2</v>
      </c>
      <c r="BL827">
        <f>BK827*AO827</f>
        <v>866.7408705890997</v>
      </c>
      <c r="BM827">
        <f t="shared" si="12"/>
        <v>181.30791709597747</v>
      </c>
      <c r="BN827" s="12">
        <f>YEARFRAC(DATE(YEAR(A827),1,1),A827,3)</f>
        <v>0.37808219178082192</v>
      </c>
    </row>
    <row r="828" spans="1:66" x14ac:dyDescent="0.25">
      <c r="A828" s="1">
        <v>42509</v>
      </c>
      <c r="B828">
        <v>2229</v>
      </c>
      <c r="C828">
        <v>14</v>
      </c>
      <c r="D828" s="2">
        <v>42491</v>
      </c>
      <c r="E828">
        <v>3</v>
      </c>
      <c r="F828">
        <v>2</v>
      </c>
      <c r="G828" s="1">
        <v>42508</v>
      </c>
      <c r="H828" s="1">
        <v>42510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 s="1">
        <v>42506</v>
      </c>
      <c r="AF828" s="1">
        <v>42492</v>
      </c>
      <c r="AG828" s="1">
        <v>42494</v>
      </c>
      <c r="AH828" s="1">
        <v>42496</v>
      </c>
      <c r="AI828" s="1">
        <v>42494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8853.3809523809505</v>
      </c>
      <c r="AP828">
        <v>21</v>
      </c>
      <c r="AQ828">
        <v>31</v>
      </c>
      <c r="AR828">
        <v>185921</v>
      </c>
      <c r="AS828">
        <v>0.25176822413820898</v>
      </c>
      <c r="AT828">
        <v>0.67741935483870896</v>
      </c>
      <c r="AU828">
        <v>7</v>
      </c>
      <c r="AV828">
        <v>0.30231064714272998</v>
      </c>
      <c r="AW828">
        <v>-5.0542423004521497E-2</v>
      </c>
      <c r="AX828">
        <v>7373.2103750471397</v>
      </c>
      <c r="AY828">
        <v>19</v>
      </c>
      <c r="AZ828">
        <v>5</v>
      </c>
      <c r="BA828">
        <v>2016</v>
      </c>
      <c r="BB828">
        <v>14.485233793082401</v>
      </c>
      <c r="BC828">
        <v>14.3917900613701</v>
      </c>
      <c r="BD828">
        <v>-9.3443731712342798E-2</v>
      </c>
      <c r="BE828">
        <v>127416</v>
      </c>
      <c r="BF828">
        <v>184721.63019403999</v>
      </c>
      <c r="BG828">
        <v>6.4928498340981397E-3</v>
      </c>
      <c r="BH828">
        <v>21.094265471263999</v>
      </c>
      <c r="BI828">
        <v>0.99553122760342405</v>
      </c>
      <c r="BK828">
        <f>AS828-BI828*AV828</f>
        <v>-4.9191465529378531E-2</v>
      </c>
      <c r="BL828">
        <f>BK828*AO828</f>
        <v>-435.51078393750402</v>
      </c>
      <c r="BM828">
        <f t="shared" si="12"/>
        <v>-254.20286684152654</v>
      </c>
      <c r="BN828" s="12">
        <f>YEARFRAC(DATE(YEAR(A828),1,1),A828,3)</f>
        <v>0.38082191780821917</v>
      </c>
    </row>
    <row r="829" spans="1:66" x14ac:dyDescent="0.25">
      <c r="A829" s="1">
        <v>42510</v>
      </c>
      <c r="B829">
        <v>7635</v>
      </c>
      <c r="C829">
        <v>15</v>
      </c>
      <c r="D829" s="2">
        <v>42491</v>
      </c>
      <c r="E829">
        <v>4</v>
      </c>
      <c r="F829">
        <v>3</v>
      </c>
      <c r="G829" s="1">
        <v>42509</v>
      </c>
      <c r="H829" s="1">
        <v>42513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s="1">
        <v>42506</v>
      </c>
      <c r="AF829" s="1">
        <v>42492</v>
      </c>
      <c r="AG829" s="1">
        <v>42494</v>
      </c>
      <c r="AH829" s="1">
        <v>42496</v>
      </c>
      <c r="AI829" s="1">
        <v>42494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8853.3809523809505</v>
      </c>
      <c r="AP829">
        <v>21</v>
      </c>
      <c r="AQ829">
        <v>31</v>
      </c>
      <c r="AR829">
        <v>185921</v>
      </c>
      <c r="AS829">
        <v>0.86238240973316604</v>
      </c>
      <c r="AT829">
        <v>0.67741935483870896</v>
      </c>
      <c r="AU829">
        <v>6</v>
      </c>
      <c r="AV829">
        <v>0.81935963698752701</v>
      </c>
      <c r="AW829">
        <v>4.3022772745638503E-2</v>
      </c>
      <c r="AX829">
        <v>9318.2525173817103</v>
      </c>
      <c r="AY829">
        <v>20</v>
      </c>
      <c r="AZ829">
        <v>5</v>
      </c>
      <c r="BA829">
        <v>2016</v>
      </c>
      <c r="BB829">
        <v>15.30459343007</v>
      </c>
      <c r="BC829">
        <v>15.254172471103301</v>
      </c>
      <c r="BD829">
        <v>-5.0420958966702401E-2</v>
      </c>
      <c r="BE829">
        <v>135051</v>
      </c>
      <c r="BF829">
        <v>185308.48355813001</v>
      </c>
      <c r="BG829">
        <v>3.3053880216851101E-3</v>
      </c>
      <c r="BH829">
        <v>21.094265471263999</v>
      </c>
      <c r="BI829">
        <v>0.99553122760342405</v>
      </c>
      <c r="BK829">
        <f>AS829-BI829*AV829</f>
        <v>4.6684304474277405E-2</v>
      </c>
      <c r="BL829">
        <f>BK829*AO829</f>
        <v>413.31393200772038</v>
      </c>
      <c r="BM829">
        <f t="shared" si="12"/>
        <v>159.11106516619384</v>
      </c>
      <c r="BN829" s="12">
        <f>YEARFRAC(DATE(YEAR(A829),1,1),A829,3)</f>
        <v>0.38356164383561642</v>
      </c>
    </row>
    <row r="830" spans="1:66" x14ac:dyDescent="0.25">
      <c r="A830" s="1">
        <v>42513</v>
      </c>
      <c r="B830">
        <v>15764</v>
      </c>
      <c r="C830">
        <v>16</v>
      </c>
      <c r="D830" s="2">
        <v>42491</v>
      </c>
      <c r="E830">
        <v>0</v>
      </c>
      <c r="F830">
        <v>4</v>
      </c>
      <c r="G830" s="1">
        <v>42510</v>
      </c>
      <c r="H830" s="1">
        <v>42514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 s="1">
        <v>42506</v>
      </c>
      <c r="AF830" s="1">
        <v>42492</v>
      </c>
      <c r="AG830" s="1">
        <v>42494</v>
      </c>
      <c r="AH830" s="1">
        <v>42496</v>
      </c>
      <c r="AI830" s="1">
        <v>42494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8853.3809523809505</v>
      </c>
      <c r="AP830">
        <v>21</v>
      </c>
      <c r="AQ830">
        <v>31</v>
      </c>
      <c r="AR830">
        <v>185921</v>
      </c>
      <c r="AS830">
        <v>1.7805627121196601</v>
      </c>
      <c r="AT830">
        <v>0.67741935483870896</v>
      </c>
      <c r="AU830">
        <v>5</v>
      </c>
      <c r="AV830">
        <v>1.64714304452937</v>
      </c>
      <c r="AW830">
        <v>0.13341966759028601</v>
      </c>
      <c r="AX830">
        <v>9570.5106198011508</v>
      </c>
      <c r="AY830">
        <v>23</v>
      </c>
      <c r="AZ830">
        <v>5</v>
      </c>
      <c r="BA830">
        <v>2016</v>
      </c>
      <c r="BB830">
        <v>16.9517364745994</v>
      </c>
      <c r="BC830">
        <v>17.034735183222899</v>
      </c>
      <c r="BD830">
        <v>8.2998708623580997E-2</v>
      </c>
      <c r="BE830">
        <v>150815</v>
      </c>
      <c r="BF830">
        <v>186831.30219406201</v>
      </c>
      <c r="BG830">
        <v>-4.8723216258343902E-3</v>
      </c>
      <c r="BH830">
        <v>21.094265471263999</v>
      </c>
      <c r="BI830">
        <v>0.99553122760342405</v>
      </c>
      <c r="BK830">
        <f>AS830-BI830*AV830</f>
        <v>0.14078037496089513</v>
      </c>
      <c r="BL830">
        <f>BK830*AO830</f>
        <v>1246.382290147837</v>
      </c>
      <c r="BM830">
        <f t="shared" si="12"/>
        <v>1405.4933553140309</v>
      </c>
      <c r="BN830" s="12">
        <f>YEARFRAC(DATE(YEAR(A830),1,1),A830,3)</f>
        <v>0.39178082191780822</v>
      </c>
    </row>
    <row r="831" spans="1:66" x14ac:dyDescent="0.25">
      <c r="A831" s="1">
        <v>42514</v>
      </c>
      <c r="B831">
        <v>1609</v>
      </c>
      <c r="C831">
        <v>17</v>
      </c>
      <c r="D831" s="2">
        <v>42491</v>
      </c>
      <c r="E831">
        <v>1</v>
      </c>
      <c r="F831">
        <v>0</v>
      </c>
      <c r="G831" s="1">
        <v>42513</v>
      </c>
      <c r="H831" s="1">
        <v>42515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s="1">
        <v>42506</v>
      </c>
      <c r="AF831" s="1">
        <v>42492</v>
      </c>
      <c r="AG831" s="1">
        <v>42494</v>
      </c>
      <c r="AH831" s="1">
        <v>42496</v>
      </c>
      <c r="AI831" s="1">
        <v>42494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8853.3809523809505</v>
      </c>
      <c r="AP831">
        <v>21</v>
      </c>
      <c r="AQ831">
        <v>31</v>
      </c>
      <c r="AR831">
        <v>185921</v>
      </c>
      <c r="AS831">
        <v>0.18173848032228701</v>
      </c>
      <c r="AT831">
        <v>0.67741935483870896</v>
      </c>
      <c r="AU831">
        <v>4</v>
      </c>
      <c r="AV831">
        <v>0.25675247061369</v>
      </c>
      <c r="AW831">
        <v>-7.5013990291403307E-2</v>
      </c>
      <c r="AX831">
        <v>6266.7361920769799</v>
      </c>
      <c r="AY831">
        <v>24</v>
      </c>
      <c r="AZ831">
        <v>5</v>
      </c>
      <c r="BA831">
        <v>2016</v>
      </c>
      <c r="BB831">
        <v>17.208488945212999</v>
      </c>
      <c r="BC831">
        <v>17.216473663545202</v>
      </c>
      <c r="BD831">
        <v>7.9847183321781704E-3</v>
      </c>
      <c r="BE831">
        <v>152424</v>
      </c>
      <c r="BF831">
        <v>186007.267122102</v>
      </c>
      <c r="BG831" s="3">
        <v>-4.6378361145382703E-4</v>
      </c>
      <c r="BH831">
        <v>21.094265471263999</v>
      </c>
      <c r="BI831">
        <v>0.99553122760342405</v>
      </c>
      <c r="BK831">
        <f>AS831-BI831*AV831</f>
        <v>-7.3866621937971833E-2</v>
      </c>
      <c r="BL831">
        <f>BK831*AO831</f>
        <v>-653.96934368236464</v>
      </c>
      <c r="BM831">
        <f t="shared" si="12"/>
        <v>751.52401163166621</v>
      </c>
      <c r="BN831" s="12">
        <f>YEARFRAC(DATE(YEAR(A831),1,1),A831,3)</f>
        <v>0.39452054794520547</v>
      </c>
    </row>
    <row r="832" spans="1:66" x14ac:dyDescent="0.25">
      <c r="A832" s="1">
        <v>42515</v>
      </c>
      <c r="B832">
        <v>7873</v>
      </c>
      <c r="C832">
        <v>18</v>
      </c>
      <c r="D832" s="2">
        <v>42491</v>
      </c>
      <c r="E832">
        <v>2</v>
      </c>
      <c r="F832">
        <v>1</v>
      </c>
      <c r="G832" s="1">
        <v>42514</v>
      </c>
      <c r="H832" s="1">
        <v>42516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s="1">
        <v>42506</v>
      </c>
      <c r="AF832" s="1">
        <v>42492</v>
      </c>
      <c r="AG832" s="1">
        <v>42494</v>
      </c>
      <c r="AH832" s="1">
        <v>42496</v>
      </c>
      <c r="AI832" s="1">
        <v>42494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8853.3809523809505</v>
      </c>
      <c r="AP832">
        <v>21</v>
      </c>
      <c r="AQ832">
        <v>31</v>
      </c>
      <c r="AR832">
        <v>185921</v>
      </c>
      <c r="AS832">
        <v>0.88926479526250402</v>
      </c>
      <c r="AT832">
        <v>0.67741935483870896</v>
      </c>
      <c r="AU832">
        <v>3</v>
      </c>
      <c r="AV832">
        <v>0.90599327635193505</v>
      </c>
      <c r="AW832">
        <v>-1.67284810894314E-2</v>
      </c>
      <c r="AX832">
        <v>8689.9099645654605</v>
      </c>
      <c r="AY832">
        <v>25</v>
      </c>
      <c r="AZ832">
        <v>5</v>
      </c>
      <c r="BA832">
        <v>2016</v>
      </c>
      <c r="BB832">
        <v>18.114482221565002</v>
      </c>
      <c r="BC832">
        <v>18.1057384588077</v>
      </c>
      <c r="BD832">
        <v>-8.7437627572519699E-3</v>
      </c>
      <c r="BE832">
        <v>160297</v>
      </c>
      <c r="BF832">
        <v>185831.2569372</v>
      </c>
      <c r="BG832" s="3">
        <v>4.82927706988878E-4</v>
      </c>
      <c r="BH832">
        <v>21.094265471263999</v>
      </c>
      <c r="BI832">
        <v>0.99553122760342405</v>
      </c>
      <c r="BK832">
        <f>AS832-BI832*AV832</f>
        <v>-1.2679803344586071E-2</v>
      </c>
      <c r="BL832">
        <f>BK832*AO832</f>
        <v>-112.25912941089459</v>
      </c>
      <c r="BM832">
        <f t="shared" si="12"/>
        <v>639.2648822207716</v>
      </c>
      <c r="BN832" s="12">
        <f>YEARFRAC(DATE(YEAR(A832),1,1),A832,3)</f>
        <v>0.39726027397260272</v>
      </c>
    </row>
    <row r="833" spans="1:66" x14ac:dyDescent="0.25">
      <c r="A833" s="1">
        <v>42516</v>
      </c>
      <c r="B833">
        <v>2822</v>
      </c>
      <c r="C833">
        <v>19</v>
      </c>
      <c r="D833" s="2">
        <v>42491</v>
      </c>
      <c r="E833">
        <v>3</v>
      </c>
      <c r="F833">
        <v>2</v>
      </c>
      <c r="G833" s="1">
        <v>42515</v>
      </c>
      <c r="H833" s="1">
        <v>42517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s="1">
        <v>42506</v>
      </c>
      <c r="AF833" s="1">
        <v>42492</v>
      </c>
      <c r="AG833" s="1">
        <v>42494</v>
      </c>
      <c r="AH833" s="1">
        <v>42496</v>
      </c>
      <c r="AI833" s="1">
        <v>42494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8853.3809523809505</v>
      </c>
      <c r="AP833">
        <v>21</v>
      </c>
      <c r="AQ833">
        <v>31</v>
      </c>
      <c r="AR833">
        <v>185921</v>
      </c>
      <c r="AS833">
        <v>0.31874828556214702</v>
      </c>
      <c r="AT833">
        <v>0.67741935483870896</v>
      </c>
      <c r="AU833">
        <v>2</v>
      </c>
      <c r="AV833">
        <v>0.30231064714272998</v>
      </c>
      <c r="AW833">
        <v>1.6437638419416398E-2</v>
      </c>
      <c r="AX833">
        <v>9334.7688104006393</v>
      </c>
      <c r="AY833">
        <v>26</v>
      </c>
      <c r="AZ833">
        <v>5</v>
      </c>
      <c r="BA833">
        <v>2016</v>
      </c>
      <c r="BB833">
        <v>18.416792868707699</v>
      </c>
      <c r="BC833">
        <v>18.424486744369901</v>
      </c>
      <c r="BD833">
        <v>7.6938756621664998E-3</v>
      </c>
      <c r="BE833">
        <v>163119</v>
      </c>
      <c r="BF833">
        <v>185998.67112695301</v>
      </c>
      <c r="BG833" s="3">
        <v>-4.1758968751282001E-4</v>
      </c>
      <c r="BH833">
        <v>21.094265471263999</v>
      </c>
      <c r="BI833">
        <v>0.99553122760342405</v>
      </c>
      <c r="BK833">
        <f>AS833-BI833*AV833</f>
        <v>1.77885958945595E-2</v>
      </c>
      <c r="BL833">
        <f>BK833*AO833</f>
        <v>157.48921606249505</v>
      </c>
      <c r="BM833">
        <f t="shared" si="12"/>
        <v>796.75409828326667</v>
      </c>
      <c r="BN833" s="12">
        <f>YEARFRAC(DATE(YEAR(A833),1,1),A833,3)</f>
        <v>0.4</v>
      </c>
    </row>
    <row r="834" spans="1:66" x14ac:dyDescent="0.25">
      <c r="A834" s="1">
        <v>42517</v>
      </c>
      <c r="B834">
        <v>7085</v>
      </c>
      <c r="C834">
        <v>20</v>
      </c>
      <c r="D834" s="2">
        <v>42491</v>
      </c>
      <c r="E834">
        <v>4</v>
      </c>
      <c r="F834">
        <v>3</v>
      </c>
      <c r="G834" s="1">
        <v>42516</v>
      </c>
      <c r="H834" s="1">
        <v>42521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s="1">
        <v>42506</v>
      </c>
      <c r="AF834" s="1">
        <v>42492</v>
      </c>
      <c r="AG834" s="1">
        <v>42494</v>
      </c>
      <c r="AH834" s="1">
        <v>42496</v>
      </c>
      <c r="AI834" s="1">
        <v>42494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8853.3809523809505</v>
      </c>
      <c r="AP834">
        <v>21</v>
      </c>
      <c r="AQ834">
        <v>31</v>
      </c>
      <c r="AR834">
        <v>185921</v>
      </c>
      <c r="AS834">
        <v>0.80025924989646102</v>
      </c>
      <c r="AT834">
        <v>0.67741935483870896</v>
      </c>
      <c r="AU834">
        <v>1</v>
      </c>
      <c r="AV834">
        <v>0.81935963698752701</v>
      </c>
      <c r="AW834">
        <v>-1.91003870910663E-2</v>
      </c>
      <c r="AX834">
        <v>8646.9966058479895</v>
      </c>
      <c r="AY834">
        <v>27</v>
      </c>
      <c r="AZ834">
        <v>5</v>
      </c>
      <c r="BA834">
        <v>2016</v>
      </c>
      <c r="BB834">
        <v>19.236152505695198</v>
      </c>
      <c r="BC834">
        <v>19.2247459942663</v>
      </c>
      <c r="BD834">
        <v>-1.1406511428901899E-2</v>
      </c>
      <c r="BE834">
        <v>170204</v>
      </c>
      <c r="BF834">
        <v>185810.75394061999</v>
      </c>
      <c r="BG834" s="3">
        <v>5.9332442843729096E-4</v>
      </c>
      <c r="BH834">
        <v>21.094265471263999</v>
      </c>
      <c r="BI834">
        <v>0.99553122760342405</v>
      </c>
      <c r="BK834">
        <f>AS834-BI834*AV834</f>
        <v>-1.5438855362427617E-2</v>
      </c>
      <c r="BL834">
        <f>BK834*AO834</f>
        <v>-136.68606799228115</v>
      </c>
      <c r="BM834">
        <f t="shared" si="12"/>
        <v>660.06803029098546</v>
      </c>
      <c r="BN834" s="12">
        <f>YEARFRAC(DATE(YEAR(A834),1,1),A834,3)</f>
        <v>0.40273972602739727</v>
      </c>
    </row>
    <row r="835" spans="1:66" x14ac:dyDescent="0.25">
      <c r="A835" s="1">
        <v>42521</v>
      </c>
      <c r="B835">
        <v>15717</v>
      </c>
      <c r="C835">
        <v>21</v>
      </c>
      <c r="D835" s="2">
        <v>42491</v>
      </c>
      <c r="E835">
        <v>1</v>
      </c>
      <c r="F835">
        <v>4</v>
      </c>
      <c r="G835" s="1">
        <v>42517</v>
      </c>
      <c r="H835" s="1">
        <v>42522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s="1">
        <v>42506</v>
      </c>
      <c r="AF835" s="1">
        <v>42492</v>
      </c>
      <c r="AG835" s="1">
        <v>42494</v>
      </c>
      <c r="AH835" s="1">
        <v>42496</v>
      </c>
      <c r="AI835" s="1">
        <v>42494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8853.3809523809505</v>
      </c>
      <c r="AP835">
        <v>21</v>
      </c>
      <c r="AQ835">
        <v>31</v>
      </c>
      <c r="AR835">
        <v>185921</v>
      </c>
      <c r="AS835">
        <v>1.7752540057336099</v>
      </c>
      <c r="AT835">
        <v>0.67741935483870896</v>
      </c>
      <c r="AU835">
        <v>0</v>
      </c>
      <c r="AV835">
        <v>1.8581129655687301</v>
      </c>
      <c r="AW835">
        <v>-8.2858959835114196E-2</v>
      </c>
      <c r="AX835">
        <v>8458.5815239652693</v>
      </c>
      <c r="AY835">
        <v>31</v>
      </c>
      <c r="AZ835">
        <v>5</v>
      </c>
      <c r="BA835">
        <v>2016</v>
      </c>
      <c r="BB835">
        <v>21.094265471263999</v>
      </c>
      <c r="BC835">
        <v>21</v>
      </c>
      <c r="BD835">
        <v>-9.4265471264016298E-2</v>
      </c>
      <c r="BE835">
        <v>185921</v>
      </c>
      <c r="BF835">
        <v>185090.16136725599</v>
      </c>
      <c r="BG835">
        <v>4.4888319649531898E-3</v>
      </c>
      <c r="BH835">
        <v>21.094265471263999</v>
      </c>
      <c r="BI835">
        <v>0.99553122760342405</v>
      </c>
      <c r="BK835">
        <f>AS835-BI835*AV835</f>
        <v>-7.4555475904866775E-2</v>
      </c>
      <c r="BL835">
        <f>BK835*AO835</f>
        <v>-660.06803027184446</v>
      </c>
      <c r="BM835">
        <f t="shared" si="12"/>
        <v>1.9140998119837604E-8</v>
      </c>
      <c r="BN835" s="12">
        <f>YEARFRAC(DATE(YEAR(A835),1,1),A835,3)</f>
        <v>0.41369863013698632</v>
      </c>
    </row>
    <row r="836" spans="1:66" x14ac:dyDescent="0.25">
      <c r="A836" s="1">
        <v>42522</v>
      </c>
      <c r="B836">
        <v>17602</v>
      </c>
      <c r="C836">
        <v>1</v>
      </c>
      <c r="D836" s="2">
        <v>42522</v>
      </c>
      <c r="E836">
        <v>2</v>
      </c>
      <c r="F836">
        <v>1</v>
      </c>
      <c r="G836" s="1">
        <v>42521</v>
      </c>
      <c r="H836" s="1">
        <v>42523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s="1">
        <v>42541</v>
      </c>
      <c r="AF836" s="1">
        <v>42527</v>
      </c>
      <c r="AG836" s="1">
        <v>42522</v>
      </c>
      <c r="AH836" s="1">
        <v>42524</v>
      </c>
      <c r="AI836" s="1">
        <v>42522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8209.8636363636306</v>
      </c>
      <c r="AP836">
        <v>22</v>
      </c>
      <c r="AQ836">
        <v>30</v>
      </c>
      <c r="AR836">
        <v>180617</v>
      </c>
      <c r="AS836">
        <v>2.1440063781371599</v>
      </c>
      <c r="AT836">
        <v>0.73333333333333295</v>
      </c>
      <c r="AU836">
        <v>21</v>
      </c>
      <c r="AV836">
        <v>2.2093508254627601</v>
      </c>
      <c r="AW836">
        <v>-6.5344447325599603E-2</v>
      </c>
      <c r="AX836">
        <v>7967.0461554303602</v>
      </c>
      <c r="AY836">
        <v>1</v>
      </c>
      <c r="AZ836">
        <v>6</v>
      </c>
      <c r="BA836">
        <v>2016</v>
      </c>
      <c r="BB836">
        <v>2.2093508254627601</v>
      </c>
      <c r="BC836">
        <v>2.1440063781371599</v>
      </c>
      <c r="BD836">
        <v>-6.53444473255997E-2</v>
      </c>
      <c r="BE836">
        <v>17602</v>
      </c>
      <c r="BF836">
        <v>175275.015419467</v>
      </c>
      <c r="BG836">
        <v>3.04777299134599E-2</v>
      </c>
      <c r="BH836">
        <v>21.807228215041299</v>
      </c>
      <c r="BI836">
        <v>1.0088398114174599</v>
      </c>
      <c r="BK836">
        <f>AS836-BI836*AV836</f>
        <v>-8.4874691977700589E-2</v>
      </c>
      <c r="BL836">
        <f>BK836*AO836</f>
        <v>-696.80964731528798</v>
      </c>
      <c r="BM836">
        <f t="shared" ref="BM836:BM899" si="13">BM835+BL836</f>
        <v>-696.80964729614698</v>
      </c>
      <c r="BN836" s="12">
        <f>YEARFRAC(DATE(YEAR(A836),1,1),A836,3)</f>
        <v>0.41643835616438357</v>
      </c>
    </row>
    <row r="837" spans="1:66" x14ac:dyDescent="0.25">
      <c r="A837" s="1">
        <v>42523</v>
      </c>
      <c r="B837">
        <v>10812</v>
      </c>
      <c r="C837">
        <v>2</v>
      </c>
      <c r="D837" s="2">
        <v>42522</v>
      </c>
      <c r="E837">
        <v>3</v>
      </c>
      <c r="F837">
        <v>2</v>
      </c>
      <c r="G837" s="1">
        <v>42522</v>
      </c>
      <c r="H837" s="1">
        <v>42524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s="1">
        <v>42541</v>
      </c>
      <c r="AF837" s="1">
        <v>42527</v>
      </c>
      <c r="AG837" s="1">
        <v>42522</v>
      </c>
      <c r="AH837" s="1">
        <v>42524</v>
      </c>
      <c r="AI837" s="1">
        <v>42522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8209.8636363636306</v>
      </c>
      <c r="AP837">
        <v>22</v>
      </c>
      <c r="AQ837">
        <v>30</v>
      </c>
      <c r="AR837">
        <v>180617</v>
      </c>
      <c r="AS837">
        <v>1.3169524463367199</v>
      </c>
      <c r="AT837">
        <v>0.73333333333333295</v>
      </c>
      <c r="AU837">
        <v>20</v>
      </c>
      <c r="AV837">
        <v>1.17850681613728</v>
      </c>
      <c r="AW837">
        <v>0.138445630199442</v>
      </c>
      <c r="AX837">
        <v>9174.3211426114794</v>
      </c>
      <c r="AY837">
        <v>2</v>
      </c>
      <c r="AZ837">
        <v>6</v>
      </c>
      <c r="BA837">
        <v>2016</v>
      </c>
      <c r="BB837">
        <v>3.3878576416000401</v>
      </c>
      <c r="BC837">
        <v>3.46095882447388</v>
      </c>
      <c r="BD837">
        <v>7.3101182873842999E-2</v>
      </c>
      <c r="BE837">
        <v>28414</v>
      </c>
      <c r="BF837">
        <v>184514.246503217</v>
      </c>
      <c r="BG837">
        <v>-2.1121656333185398E-2</v>
      </c>
      <c r="BH837">
        <v>21.807228215041299</v>
      </c>
      <c r="BI837">
        <v>1.0088398114174599</v>
      </c>
      <c r="BK837">
        <f>AS837-BI837*AV837</f>
        <v>0.12802785219059531</v>
      </c>
      <c r="BL837">
        <f>BK837*AO837</f>
        <v>1051.0912081413062</v>
      </c>
      <c r="BM837">
        <f t="shared" si="13"/>
        <v>354.28156084515922</v>
      </c>
      <c r="BN837" s="12">
        <f>YEARFRAC(DATE(YEAR(A837),1,1),A837,3)</f>
        <v>0.41917808219178082</v>
      </c>
    </row>
    <row r="838" spans="1:66" x14ac:dyDescent="0.25">
      <c r="A838" s="1">
        <v>42524</v>
      </c>
      <c r="B838">
        <v>9379</v>
      </c>
      <c r="C838">
        <v>3</v>
      </c>
      <c r="D838" s="2">
        <v>42522</v>
      </c>
      <c r="E838">
        <v>4</v>
      </c>
      <c r="F838">
        <v>3</v>
      </c>
      <c r="G838" s="1">
        <v>42523</v>
      </c>
      <c r="H838" s="1">
        <v>42527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s="1">
        <v>42541</v>
      </c>
      <c r="AF838" s="1">
        <v>42527</v>
      </c>
      <c r="AG838" s="1">
        <v>42522</v>
      </c>
      <c r="AH838" s="1">
        <v>42524</v>
      </c>
      <c r="AI838" s="1">
        <v>42522</v>
      </c>
      <c r="AJ838">
        <v>0</v>
      </c>
      <c r="AK838">
        <v>0</v>
      </c>
      <c r="AL838">
        <v>0</v>
      </c>
      <c r="AM838">
        <v>1</v>
      </c>
      <c r="AN838">
        <v>1</v>
      </c>
      <c r="AO838">
        <v>8209.8636363636306</v>
      </c>
      <c r="AP838">
        <v>22</v>
      </c>
      <c r="AQ838">
        <v>30</v>
      </c>
      <c r="AR838">
        <v>180617</v>
      </c>
      <c r="AS838">
        <v>1.1424063072689701</v>
      </c>
      <c r="AT838">
        <v>0.73333333333333295</v>
      </c>
      <c r="AU838">
        <v>19</v>
      </c>
      <c r="AV838">
        <v>0.94862620149648402</v>
      </c>
      <c r="AW838">
        <v>0.193780105772488</v>
      </c>
      <c r="AX838">
        <v>9886.9291035861697</v>
      </c>
      <c r="AY838">
        <v>3</v>
      </c>
      <c r="AZ838">
        <v>6</v>
      </c>
      <c r="BA838">
        <v>2016</v>
      </c>
      <c r="BB838">
        <v>4.33648384309652</v>
      </c>
      <c r="BC838">
        <v>4.6033651317428497</v>
      </c>
      <c r="BD838">
        <v>0.26688128864632998</v>
      </c>
      <c r="BE838">
        <v>37793</v>
      </c>
      <c r="BF838">
        <v>191732.75632598501</v>
      </c>
      <c r="BG838">
        <v>-5.7975259621712398E-2</v>
      </c>
      <c r="BH838">
        <v>21.807228215041299</v>
      </c>
      <c r="BI838">
        <v>1.0088398114174599</v>
      </c>
      <c r="BK838">
        <f>AS838-BI838*AV838</f>
        <v>0.18539442904559578</v>
      </c>
      <c r="BL838">
        <f>BK838*AO838</f>
        <v>1522.0629814058341</v>
      </c>
      <c r="BM838">
        <f t="shared" si="13"/>
        <v>1876.3445422509933</v>
      </c>
      <c r="BN838" s="12">
        <f>YEARFRAC(DATE(YEAR(A838),1,1),A838,3)</f>
        <v>0.42191780821917807</v>
      </c>
    </row>
    <row r="839" spans="1:66" x14ac:dyDescent="0.25">
      <c r="A839" s="1">
        <v>42527</v>
      </c>
      <c r="B839">
        <v>14363</v>
      </c>
      <c r="C839">
        <v>4</v>
      </c>
      <c r="D839" s="2">
        <v>42522</v>
      </c>
      <c r="E839">
        <v>0</v>
      </c>
      <c r="F839">
        <v>4</v>
      </c>
      <c r="G839" s="1">
        <v>42524</v>
      </c>
      <c r="H839" s="1">
        <v>42528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s="1">
        <v>42541</v>
      </c>
      <c r="AF839" s="1">
        <v>42527</v>
      </c>
      <c r="AG839" s="1">
        <v>42522</v>
      </c>
      <c r="AH839" s="1">
        <v>42524</v>
      </c>
      <c r="AI839" s="1">
        <v>42522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8209.8636363636306</v>
      </c>
      <c r="AP839">
        <v>22</v>
      </c>
      <c r="AQ839">
        <v>30</v>
      </c>
      <c r="AR839">
        <v>180617</v>
      </c>
      <c r="AS839">
        <v>1.74948094586888</v>
      </c>
      <c r="AT839">
        <v>0.73333333333333295</v>
      </c>
      <c r="AU839">
        <v>18</v>
      </c>
      <c r="AV839">
        <v>1.6994976747481001</v>
      </c>
      <c r="AW839">
        <v>4.9983271120777203E-2</v>
      </c>
      <c r="AX839">
        <v>8451.3207716679208</v>
      </c>
      <c r="AY839">
        <v>6</v>
      </c>
      <c r="AZ839">
        <v>6</v>
      </c>
      <c r="BA839">
        <v>2016</v>
      </c>
      <c r="BB839">
        <v>6.0359815178446299</v>
      </c>
      <c r="BC839">
        <v>6.3528460776117397</v>
      </c>
      <c r="BD839">
        <v>0.31686455976710798</v>
      </c>
      <c r="BE839">
        <v>52156</v>
      </c>
      <c r="BF839">
        <v>190098.660277166</v>
      </c>
      <c r="BG839">
        <v>-4.9877575482865699E-2</v>
      </c>
      <c r="BH839">
        <v>21.807228215041299</v>
      </c>
      <c r="BI839">
        <v>1.0088398114174599</v>
      </c>
      <c r="BK839">
        <f>AS839-BI839*AV839</f>
        <v>3.4960032171595046E-2</v>
      </c>
      <c r="BL839">
        <f>BK839*AO839</f>
        <v>287.01709685168083</v>
      </c>
      <c r="BM839">
        <f t="shared" si="13"/>
        <v>2163.361639102674</v>
      </c>
      <c r="BN839" s="12">
        <f>YEARFRAC(DATE(YEAR(A839),1,1),A839,3)</f>
        <v>0.43013698630136987</v>
      </c>
    </row>
    <row r="840" spans="1:66" x14ac:dyDescent="0.25">
      <c r="A840" s="1">
        <v>42528</v>
      </c>
      <c r="B840">
        <v>1991</v>
      </c>
      <c r="C840">
        <v>5</v>
      </c>
      <c r="D840" s="2">
        <v>42522</v>
      </c>
      <c r="E840">
        <v>1</v>
      </c>
      <c r="F840">
        <v>0</v>
      </c>
      <c r="G840" s="1">
        <v>42527</v>
      </c>
      <c r="H840" s="1">
        <v>42529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s="1">
        <v>42541</v>
      </c>
      <c r="AF840" s="1">
        <v>42527</v>
      </c>
      <c r="AG840" s="1">
        <v>42522</v>
      </c>
      <c r="AH840" s="1">
        <v>42524</v>
      </c>
      <c r="AI840" s="1">
        <v>42522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8209.8636363636306</v>
      </c>
      <c r="AP840">
        <v>22</v>
      </c>
      <c r="AQ840">
        <v>30</v>
      </c>
      <c r="AR840">
        <v>180617</v>
      </c>
      <c r="AS840">
        <v>0.242513163212765</v>
      </c>
      <c r="AT840">
        <v>0.73333333333333295</v>
      </c>
      <c r="AU840">
        <v>17</v>
      </c>
      <c r="AV840">
        <v>0.30910710083241899</v>
      </c>
      <c r="AW840">
        <v>-6.6593937619654306E-2</v>
      </c>
      <c r="AX840">
        <v>6441.1331691775204</v>
      </c>
      <c r="AY840">
        <v>7</v>
      </c>
      <c r="AZ840">
        <v>6</v>
      </c>
      <c r="BA840">
        <v>2016</v>
      </c>
      <c r="BB840">
        <v>6.3450886186770497</v>
      </c>
      <c r="BC840">
        <v>6.5953592408245001</v>
      </c>
      <c r="BD840">
        <v>0.25027062214745399</v>
      </c>
      <c r="BE840">
        <v>54147</v>
      </c>
      <c r="BF840">
        <v>187741.11310180099</v>
      </c>
      <c r="BG840">
        <v>-3.7946473119812203E-2</v>
      </c>
      <c r="BH840">
        <v>21.807228215041299</v>
      </c>
      <c r="BI840">
        <v>1.0088398114174599</v>
      </c>
      <c r="BK840">
        <f>AS840-BI840*AV840</f>
        <v>-6.9326386098810366E-2</v>
      </c>
      <c r="BL840">
        <f>BK840*AO840</f>
        <v>-569.16017627312829</v>
      </c>
      <c r="BM840">
        <f t="shared" si="13"/>
        <v>1594.2014628295456</v>
      </c>
      <c r="BN840" s="12">
        <f>YEARFRAC(DATE(YEAR(A840),1,1),A840,3)</f>
        <v>0.43287671232876712</v>
      </c>
    </row>
    <row r="841" spans="1:66" x14ac:dyDescent="0.25">
      <c r="A841" s="1">
        <v>42529</v>
      </c>
      <c r="B841">
        <v>7900</v>
      </c>
      <c r="C841">
        <v>6</v>
      </c>
      <c r="D841" s="2">
        <v>42522</v>
      </c>
      <c r="E841">
        <v>2</v>
      </c>
      <c r="F841">
        <v>1</v>
      </c>
      <c r="G841" s="1">
        <v>42528</v>
      </c>
      <c r="H841" s="1">
        <v>42530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s="1">
        <v>42541</v>
      </c>
      <c r="AF841" s="1">
        <v>42527</v>
      </c>
      <c r="AG841" s="1">
        <v>42522</v>
      </c>
      <c r="AH841" s="1">
        <v>42524</v>
      </c>
      <c r="AI841" s="1">
        <v>42522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8209.8636363636306</v>
      </c>
      <c r="AP841">
        <v>22</v>
      </c>
      <c r="AQ841">
        <v>30</v>
      </c>
      <c r="AR841">
        <v>180617</v>
      </c>
      <c r="AS841">
        <v>0.96225715187385397</v>
      </c>
      <c r="AT841">
        <v>0.73333333333333295</v>
      </c>
      <c r="AU841">
        <v>16</v>
      </c>
      <c r="AV841">
        <v>0.95834790657066404</v>
      </c>
      <c r="AW841">
        <v>3.9092453031904402E-3</v>
      </c>
      <c r="AX841">
        <v>8243.3529053861294</v>
      </c>
      <c r="AY841">
        <v>8</v>
      </c>
      <c r="AZ841">
        <v>6</v>
      </c>
      <c r="BA841">
        <v>2016</v>
      </c>
      <c r="BB841">
        <v>7.3034365252477098</v>
      </c>
      <c r="BC841">
        <v>7.5576163926983604</v>
      </c>
      <c r="BD841">
        <v>0.25417986745064403</v>
      </c>
      <c r="BE841">
        <v>62047</v>
      </c>
      <c r="BF841">
        <v>186902.97304304899</v>
      </c>
      <c r="BG841">
        <v>-3.3632279576430203E-2</v>
      </c>
      <c r="BH841">
        <v>21.807228215041299</v>
      </c>
      <c r="BI841">
        <v>1.0088398114174599</v>
      </c>
      <c r="BK841">
        <f>AS841-BI841*AV841</f>
        <v>-4.5623694632122014E-3</v>
      </c>
      <c r="BL841">
        <f>BK841*AO841</f>
        <v>-37.456431151681706</v>
      </c>
      <c r="BM841">
        <f t="shared" si="13"/>
        <v>1556.7450316778638</v>
      </c>
      <c r="BN841" s="12">
        <f>YEARFRAC(DATE(YEAR(A841),1,1),A841,3)</f>
        <v>0.43561643835616437</v>
      </c>
    </row>
    <row r="842" spans="1:66" x14ac:dyDescent="0.25">
      <c r="A842" s="1">
        <v>42530</v>
      </c>
      <c r="B842">
        <v>2225</v>
      </c>
      <c r="C842">
        <v>7</v>
      </c>
      <c r="D842" s="2">
        <v>42522</v>
      </c>
      <c r="E842">
        <v>3</v>
      </c>
      <c r="F842">
        <v>2</v>
      </c>
      <c r="G842" s="1">
        <v>42529</v>
      </c>
      <c r="H842" s="1">
        <v>42531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 s="1">
        <v>42541</v>
      </c>
      <c r="AF842" s="1">
        <v>42527</v>
      </c>
      <c r="AG842" s="1">
        <v>42522</v>
      </c>
      <c r="AH842" s="1">
        <v>42524</v>
      </c>
      <c r="AI842" s="1">
        <v>42522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8209.8636363636306</v>
      </c>
      <c r="AP842">
        <v>22</v>
      </c>
      <c r="AQ842">
        <v>30</v>
      </c>
      <c r="AR842">
        <v>180617</v>
      </c>
      <c r="AS842">
        <v>0.27101546366067403</v>
      </c>
      <c r="AT842">
        <v>0.73333333333333295</v>
      </c>
      <c r="AU842">
        <v>15</v>
      </c>
      <c r="AV842">
        <v>0.35466527736145897</v>
      </c>
      <c r="AW842">
        <v>-8.3649813700785197E-2</v>
      </c>
      <c r="AX842">
        <v>6273.5208153246303</v>
      </c>
      <c r="AY842">
        <v>9</v>
      </c>
      <c r="AZ842">
        <v>6</v>
      </c>
      <c r="BA842">
        <v>2016</v>
      </c>
      <c r="BB842">
        <v>7.6581018026091696</v>
      </c>
      <c r="BC842">
        <v>7.8286318563590296</v>
      </c>
      <c r="BD842">
        <v>0.170530053749859</v>
      </c>
      <c r="BE842">
        <v>64272</v>
      </c>
      <c r="BF842">
        <v>184638.96621461</v>
      </c>
      <c r="BG842">
        <v>-2.1782867923638701E-2</v>
      </c>
      <c r="BH842">
        <v>21.807228215041299</v>
      </c>
      <c r="BI842">
        <v>1.0088398114174599</v>
      </c>
      <c r="BK842">
        <f>AS842-BI842*AV842</f>
        <v>-8.6784987868981367E-2</v>
      </c>
      <c r="BL842">
        <f>BK842*AO842</f>
        <v>-712.49291608780891</v>
      </c>
      <c r="BM842">
        <f t="shared" si="13"/>
        <v>844.25211559005493</v>
      </c>
      <c r="BN842" s="12">
        <f>YEARFRAC(DATE(YEAR(A842),1,1),A842,3)</f>
        <v>0.43835616438356162</v>
      </c>
    </row>
    <row r="843" spans="1:66" x14ac:dyDescent="0.25">
      <c r="A843" s="1">
        <v>42531</v>
      </c>
      <c r="B843">
        <v>6190</v>
      </c>
      <c r="C843">
        <v>8</v>
      </c>
      <c r="D843" s="2">
        <v>42522</v>
      </c>
      <c r="E843">
        <v>4</v>
      </c>
      <c r="F843">
        <v>3</v>
      </c>
      <c r="G843" s="1">
        <v>42530</v>
      </c>
      <c r="H843" s="1">
        <v>42534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s="1">
        <v>42541</v>
      </c>
      <c r="AF843" s="1">
        <v>42527</v>
      </c>
      <c r="AG843" s="1">
        <v>42522</v>
      </c>
      <c r="AH843" s="1">
        <v>42524</v>
      </c>
      <c r="AI843" s="1">
        <v>42522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8209.8636363636306</v>
      </c>
      <c r="AP843">
        <v>22</v>
      </c>
      <c r="AQ843">
        <v>30</v>
      </c>
      <c r="AR843">
        <v>180617</v>
      </c>
      <c r="AS843">
        <v>0.75397111013913398</v>
      </c>
      <c r="AT843">
        <v>0.73333333333333295</v>
      </c>
      <c r="AU843">
        <v>14</v>
      </c>
      <c r="AV843">
        <v>0.871714267206256</v>
      </c>
      <c r="AW843">
        <v>-0.117743157067122</v>
      </c>
      <c r="AX843">
        <v>7100.9506587958404</v>
      </c>
      <c r="AY843">
        <v>10</v>
      </c>
      <c r="AZ843">
        <v>6</v>
      </c>
      <c r="BA843">
        <v>2016</v>
      </c>
      <c r="BB843">
        <v>8.5298160698154302</v>
      </c>
      <c r="BC843">
        <v>8.58260296649817</v>
      </c>
      <c r="BD843">
        <v>5.2786896682736201E-2</v>
      </c>
      <c r="BE843">
        <v>70462</v>
      </c>
      <c r="BF843">
        <v>181734.75105583799</v>
      </c>
      <c r="BG843">
        <v>-6.1504530605445097E-3</v>
      </c>
      <c r="BH843">
        <v>21.807228215041299</v>
      </c>
      <c r="BI843">
        <v>1.0088398114174599</v>
      </c>
      <c r="BK843">
        <f>AS843-BI843*AV843</f>
        <v>-0.12544894679913454</v>
      </c>
      <c r="BL843">
        <f>BK843*AO843</f>
        <v>-1029.9187465463303</v>
      </c>
      <c r="BM843">
        <f t="shared" si="13"/>
        <v>-185.66663095627541</v>
      </c>
      <c r="BN843" s="12">
        <f>YEARFRAC(DATE(YEAR(A843),1,1),A843,3)</f>
        <v>0.44109589041095892</v>
      </c>
    </row>
    <row r="844" spans="1:66" x14ac:dyDescent="0.25">
      <c r="A844" s="1">
        <v>42534</v>
      </c>
      <c r="B844">
        <v>14329</v>
      </c>
      <c r="C844">
        <v>9</v>
      </c>
      <c r="D844" s="2">
        <v>42522</v>
      </c>
      <c r="E844">
        <v>0</v>
      </c>
      <c r="F844">
        <v>4</v>
      </c>
      <c r="G844" s="1">
        <v>42531</v>
      </c>
      <c r="H844" s="1">
        <v>42535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s="1">
        <v>42541</v>
      </c>
      <c r="AF844" s="1">
        <v>42527</v>
      </c>
      <c r="AG844" s="1">
        <v>42522</v>
      </c>
      <c r="AH844" s="1">
        <v>42524</v>
      </c>
      <c r="AI844" s="1">
        <v>42522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8209.8636363636306</v>
      </c>
      <c r="AP844">
        <v>22</v>
      </c>
      <c r="AQ844">
        <v>30</v>
      </c>
      <c r="AR844">
        <v>180617</v>
      </c>
      <c r="AS844">
        <v>1.74533958597474</v>
      </c>
      <c r="AT844">
        <v>0.73333333333333295</v>
      </c>
      <c r="AU844">
        <v>13</v>
      </c>
      <c r="AV844">
        <v>1.6994976747481001</v>
      </c>
      <c r="AW844">
        <v>4.58419112266365E-2</v>
      </c>
      <c r="AX844">
        <v>8431.3148602123201</v>
      </c>
      <c r="AY844">
        <v>13</v>
      </c>
      <c r="AZ844">
        <v>6</v>
      </c>
      <c r="BA844">
        <v>2016</v>
      </c>
      <c r="BB844">
        <v>10.2293137445635</v>
      </c>
      <c r="BC844">
        <v>10.3279425524729</v>
      </c>
      <c r="BD844">
        <v>9.8628807909374602E-2</v>
      </c>
      <c r="BE844">
        <v>84791</v>
      </c>
      <c r="BF844">
        <v>182358.46964723099</v>
      </c>
      <c r="BG844">
        <v>-9.54970531722776E-3</v>
      </c>
      <c r="BH844">
        <v>21.807228215041299</v>
      </c>
      <c r="BI844">
        <v>1.0088398114174599</v>
      </c>
      <c r="BK844">
        <f>AS844-BI844*AV844</f>
        <v>3.081867227745505E-2</v>
      </c>
      <c r="BL844">
        <f>BK844*AO844</f>
        <v>253.01709685168612</v>
      </c>
      <c r="BM844">
        <f t="shared" si="13"/>
        <v>67.350465895410707</v>
      </c>
      <c r="BN844" s="12">
        <f>YEARFRAC(DATE(YEAR(A844),1,1),A844,3)</f>
        <v>0.44931506849315067</v>
      </c>
    </row>
    <row r="845" spans="1:66" x14ac:dyDescent="0.25">
      <c r="A845" s="1">
        <v>42535</v>
      </c>
      <c r="B845">
        <v>1768</v>
      </c>
      <c r="C845">
        <v>10</v>
      </c>
      <c r="D845" s="2">
        <v>42522</v>
      </c>
      <c r="E845">
        <v>1</v>
      </c>
      <c r="F845">
        <v>0</v>
      </c>
      <c r="G845" s="1">
        <v>42534</v>
      </c>
      <c r="H845" s="1">
        <v>42536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s="1">
        <v>42541</v>
      </c>
      <c r="AF845" s="1">
        <v>42527</v>
      </c>
      <c r="AG845" s="1">
        <v>42522</v>
      </c>
      <c r="AH845" s="1">
        <v>42524</v>
      </c>
      <c r="AI845" s="1">
        <v>42522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8209.8636363636306</v>
      </c>
      <c r="AP845">
        <v>22</v>
      </c>
      <c r="AQ845">
        <v>30</v>
      </c>
      <c r="AR845">
        <v>180617</v>
      </c>
      <c r="AS845">
        <v>0.21535071449531301</v>
      </c>
      <c r="AT845">
        <v>0.73333333333333295</v>
      </c>
      <c r="AU845">
        <v>12</v>
      </c>
      <c r="AV845">
        <v>0.30910710083241899</v>
      </c>
      <c r="AW845">
        <v>-9.3756386337106104E-2</v>
      </c>
      <c r="AX845">
        <v>5719.7003732324802</v>
      </c>
      <c r="AY845">
        <v>14</v>
      </c>
      <c r="AZ845">
        <v>6</v>
      </c>
      <c r="BA845">
        <v>2016</v>
      </c>
      <c r="BB845">
        <v>10.538420845395899</v>
      </c>
      <c r="BC845">
        <v>10.543293266968201</v>
      </c>
      <c r="BD845">
        <v>4.8724215722675199E-3</v>
      </c>
      <c r="BE845">
        <v>86559</v>
      </c>
      <c r="BF845">
        <v>180700.50797335</v>
      </c>
      <c r="BG845" s="3">
        <v>-4.6213469064093599E-4</v>
      </c>
      <c r="BH845">
        <v>21.807228215041299</v>
      </c>
      <c r="BI845">
        <v>1.0088398114174599</v>
      </c>
      <c r="BK845">
        <f>AS845-BI845*AV845</f>
        <v>-9.6488834816262359E-2</v>
      </c>
      <c r="BL845">
        <f>BK845*AO845</f>
        <v>-792.16017627312942</v>
      </c>
      <c r="BM845">
        <f t="shared" si="13"/>
        <v>-724.80971037771872</v>
      </c>
      <c r="BN845" s="12">
        <f>YEARFRAC(DATE(YEAR(A845),1,1),A845,3)</f>
        <v>0.45205479452054792</v>
      </c>
    </row>
    <row r="846" spans="1:66" x14ac:dyDescent="0.25">
      <c r="A846" s="1">
        <v>42536</v>
      </c>
      <c r="B846">
        <v>11029</v>
      </c>
      <c r="C846">
        <v>11</v>
      </c>
      <c r="D846" s="2">
        <v>42522</v>
      </c>
      <c r="E846">
        <v>2</v>
      </c>
      <c r="F846">
        <v>1</v>
      </c>
      <c r="G846" s="1">
        <v>42535</v>
      </c>
      <c r="H846" s="1">
        <v>42537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s="1">
        <v>42541</v>
      </c>
      <c r="AF846" s="1">
        <v>42527</v>
      </c>
      <c r="AG846" s="1">
        <v>42522</v>
      </c>
      <c r="AH846" s="1">
        <v>42524</v>
      </c>
      <c r="AI846" s="1">
        <v>42522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8209.8636363636306</v>
      </c>
      <c r="AP846">
        <v>22</v>
      </c>
      <c r="AQ846">
        <v>30</v>
      </c>
      <c r="AR846">
        <v>180617</v>
      </c>
      <c r="AS846">
        <v>1.3433840668375601</v>
      </c>
      <c r="AT846">
        <v>0.73333333333333295</v>
      </c>
      <c r="AU846">
        <v>11</v>
      </c>
      <c r="AV846">
        <v>1.2929191278735499</v>
      </c>
      <c r="AW846">
        <v>5.0464938964003697E-2</v>
      </c>
      <c r="AX846">
        <v>8530.3092530924205</v>
      </c>
      <c r="AY846">
        <v>15</v>
      </c>
      <c r="AZ846">
        <v>6</v>
      </c>
      <c r="BA846">
        <v>2016</v>
      </c>
      <c r="BB846">
        <v>11.8313399732695</v>
      </c>
      <c r="BC846">
        <v>11.8866773338057</v>
      </c>
      <c r="BD846">
        <v>5.5337360536270801E-2</v>
      </c>
      <c r="BE846">
        <v>97588</v>
      </c>
      <c r="BF846">
        <v>181461.779041981</v>
      </c>
      <c r="BG846">
        <v>-4.6554103373269698E-3</v>
      </c>
      <c r="BH846">
        <v>21.807228215041299</v>
      </c>
      <c r="BI846">
        <v>1.0088398114174599</v>
      </c>
      <c r="BK846">
        <f>AS846-BI846*AV846</f>
        <v>3.9035777695581197E-2</v>
      </c>
      <c r="BL846">
        <f>BK846*AO846</f>
        <v>320.47841182012655</v>
      </c>
      <c r="BM846">
        <f t="shared" si="13"/>
        <v>-404.33129855759216</v>
      </c>
      <c r="BN846" s="12">
        <f>YEARFRAC(DATE(YEAR(A846),1,1),A846,3)</f>
        <v>0.45479452054794522</v>
      </c>
    </row>
    <row r="847" spans="1:66" x14ac:dyDescent="0.25">
      <c r="A847" s="1">
        <v>42537</v>
      </c>
      <c r="B847">
        <v>11204</v>
      </c>
      <c r="C847">
        <v>12</v>
      </c>
      <c r="D847" s="2">
        <v>42522</v>
      </c>
      <c r="E847">
        <v>3</v>
      </c>
      <c r="F847">
        <v>2</v>
      </c>
      <c r="G847" s="1">
        <v>42536</v>
      </c>
      <c r="H847" s="1">
        <v>42538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 s="1">
        <v>42541</v>
      </c>
      <c r="AF847" s="1">
        <v>42527</v>
      </c>
      <c r="AG847" s="1">
        <v>42522</v>
      </c>
      <c r="AH847" s="1">
        <v>42524</v>
      </c>
      <c r="AI847" s="1">
        <v>42522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8209.8636363636306</v>
      </c>
      <c r="AP847">
        <v>22</v>
      </c>
      <c r="AQ847">
        <v>30</v>
      </c>
      <c r="AR847">
        <v>180617</v>
      </c>
      <c r="AS847">
        <v>1.3646998898221001</v>
      </c>
      <c r="AT847">
        <v>0.73333333333333295</v>
      </c>
      <c r="AU847">
        <v>10</v>
      </c>
      <c r="AV847">
        <v>1.37825386729465</v>
      </c>
      <c r="AW847">
        <v>-1.35539774725423E-2</v>
      </c>
      <c r="AX847">
        <v>8129.1264736242701</v>
      </c>
      <c r="AY847">
        <v>16</v>
      </c>
      <c r="AZ847">
        <v>6</v>
      </c>
      <c r="BA847">
        <v>2016</v>
      </c>
      <c r="BB847">
        <v>13.2095938405641</v>
      </c>
      <c r="BC847">
        <v>13.2513772236278</v>
      </c>
      <c r="BD847">
        <v>4.17833830637288E-2</v>
      </c>
      <c r="BE847">
        <v>108792</v>
      </c>
      <c r="BF847">
        <v>181188.311229543</v>
      </c>
      <c r="BG847">
        <v>-3.1531351314356602E-3</v>
      </c>
      <c r="BH847">
        <v>21.807228215041299</v>
      </c>
      <c r="BI847">
        <v>1.0088398114174599</v>
      </c>
      <c r="BK847">
        <f>AS847-BI847*AV847</f>
        <v>-2.573748174481949E-2</v>
      </c>
      <c r="BL847">
        <f>BK847*AO847</f>
        <v>-211.30121546836631</v>
      </c>
      <c r="BM847">
        <f t="shared" si="13"/>
        <v>-615.63251402595847</v>
      </c>
      <c r="BN847" s="12">
        <f>YEARFRAC(DATE(YEAR(A847),1,1),A847,3)</f>
        <v>0.45753424657534247</v>
      </c>
    </row>
    <row r="848" spans="1:66" x14ac:dyDescent="0.25">
      <c r="A848" s="1">
        <v>42538</v>
      </c>
      <c r="B848">
        <v>7473</v>
      </c>
      <c r="C848">
        <v>13</v>
      </c>
      <c r="D848" s="2">
        <v>42522</v>
      </c>
      <c r="E848">
        <v>4</v>
      </c>
      <c r="F848">
        <v>3</v>
      </c>
      <c r="G848" s="1">
        <v>42537</v>
      </c>
      <c r="H848" s="1">
        <v>42541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s="1">
        <v>42541</v>
      </c>
      <c r="AF848" s="1">
        <v>42527</v>
      </c>
      <c r="AG848" s="1">
        <v>42522</v>
      </c>
      <c r="AH848" s="1">
        <v>42524</v>
      </c>
      <c r="AI848" s="1">
        <v>42522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8209.8636363636306</v>
      </c>
      <c r="AP848">
        <v>22</v>
      </c>
      <c r="AQ848">
        <v>30</v>
      </c>
      <c r="AR848">
        <v>180617</v>
      </c>
      <c r="AS848">
        <v>0.910246543791559</v>
      </c>
      <c r="AT848">
        <v>0.73333333333333295</v>
      </c>
      <c r="AU848">
        <v>9</v>
      </c>
      <c r="AV848">
        <v>0.871714267206256</v>
      </c>
      <c r="AW848">
        <v>3.8532276585302602E-2</v>
      </c>
      <c r="AX848">
        <v>8572.7632105301</v>
      </c>
      <c r="AY848">
        <v>17</v>
      </c>
      <c r="AZ848">
        <v>6</v>
      </c>
      <c r="BA848">
        <v>2016</v>
      </c>
      <c r="BB848">
        <v>14.081308107770401</v>
      </c>
      <c r="BC848">
        <v>14.1616237674194</v>
      </c>
      <c r="BD848">
        <v>8.0315659649032797E-2</v>
      </c>
      <c r="BE848">
        <v>116265</v>
      </c>
      <c r="BF848">
        <v>181647.18649885399</v>
      </c>
      <c r="BG848">
        <v>-5.6713595113159201E-3</v>
      </c>
      <c r="BH848">
        <v>21.807228215041299</v>
      </c>
      <c r="BI848">
        <v>1.0088398114174599</v>
      </c>
      <c r="BK848">
        <f>AS848-BI848*AV848</f>
        <v>3.082648685329048E-2</v>
      </c>
      <c r="BL848">
        <f>BK848*AO848</f>
        <v>253.08125345367102</v>
      </c>
      <c r="BM848">
        <f t="shared" si="13"/>
        <v>-362.55126057228745</v>
      </c>
      <c r="BN848" s="12">
        <f>YEARFRAC(DATE(YEAR(A848),1,1),A848,3)</f>
        <v>0.46027397260273972</v>
      </c>
    </row>
    <row r="849" spans="1:66" x14ac:dyDescent="0.25">
      <c r="A849" s="1">
        <v>42541</v>
      </c>
      <c r="B849">
        <v>14671</v>
      </c>
      <c r="C849">
        <v>14</v>
      </c>
      <c r="D849" s="2">
        <v>42522</v>
      </c>
      <c r="E849">
        <v>0</v>
      </c>
      <c r="F849">
        <v>4</v>
      </c>
      <c r="G849" s="1">
        <v>42538</v>
      </c>
      <c r="H849" s="1">
        <v>42542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s="1">
        <v>42541</v>
      </c>
      <c r="AF849" s="1">
        <v>42527</v>
      </c>
      <c r="AG849" s="1">
        <v>42522</v>
      </c>
      <c r="AH849" s="1">
        <v>42524</v>
      </c>
      <c r="AI849" s="1">
        <v>42522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8209.8636363636306</v>
      </c>
      <c r="AP849">
        <v>22</v>
      </c>
      <c r="AQ849">
        <v>30</v>
      </c>
      <c r="AR849">
        <v>180617</v>
      </c>
      <c r="AS849">
        <v>1.78699679432168</v>
      </c>
      <c r="AT849">
        <v>0.73333333333333295</v>
      </c>
      <c r="AU849">
        <v>8</v>
      </c>
      <c r="AV849">
        <v>1.6994976747481001</v>
      </c>
      <c r="AW849">
        <v>8.7499119573580503E-2</v>
      </c>
      <c r="AX849">
        <v>8632.5507930891908</v>
      </c>
      <c r="AY849">
        <v>20</v>
      </c>
      <c r="AZ849">
        <v>6</v>
      </c>
      <c r="BA849">
        <v>2016</v>
      </c>
      <c r="BB849">
        <v>15.780805782518501</v>
      </c>
      <c r="BC849">
        <v>15.9486205617411</v>
      </c>
      <c r="BD849">
        <v>0.16781477922261101</v>
      </c>
      <c r="BE849">
        <v>130936</v>
      </c>
      <c r="BF849">
        <v>182537.700526739</v>
      </c>
      <c r="BG849">
        <v>-1.0522212787805499E-2</v>
      </c>
      <c r="BH849">
        <v>21.807228215041299</v>
      </c>
      <c r="BI849">
        <v>1.0088398114174599</v>
      </c>
      <c r="BK849">
        <f>AS849-BI849*AV849</f>
        <v>7.2475880624395028E-2</v>
      </c>
      <c r="BL849">
        <f>BK849*AO849</f>
        <v>595.01709685165213</v>
      </c>
      <c r="BM849">
        <f t="shared" si="13"/>
        <v>232.46583627936468</v>
      </c>
      <c r="BN849" s="12">
        <f>YEARFRAC(DATE(YEAR(A849),1,1),A849,3)</f>
        <v>0.46849315068493153</v>
      </c>
    </row>
    <row r="850" spans="1:66" x14ac:dyDescent="0.25">
      <c r="A850" s="1">
        <v>42542</v>
      </c>
      <c r="B850">
        <v>2007</v>
      </c>
      <c r="C850">
        <v>15</v>
      </c>
      <c r="D850" s="2">
        <v>42522</v>
      </c>
      <c r="E850">
        <v>1</v>
      </c>
      <c r="F850">
        <v>0</v>
      </c>
      <c r="G850" s="1">
        <v>42541</v>
      </c>
      <c r="H850" s="1">
        <v>42543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s="1">
        <v>42541</v>
      </c>
      <c r="AF850" s="1">
        <v>42527</v>
      </c>
      <c r="AG850" s="1">
        <v>42522</v>
      </c>
      <c r="AH850" s="1">
        <v>42524</v>
      </c>
      <c r="AI850" s="1">
        <v>42522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8209.8636363636306</v>
      </c>
      <c r="AP850">
        <v>22</v>
      </c>
      <c r="AQ850">
        <v>30</v>
      </c>
      <c r="AR850">
        <v>180617</v>
      </c>
      <c r="AS850">
        <v>0.24446203845706599</v>
      </c>
      <c r="AT850">
        <v>0.73333333333333295</v>
      </c>
      <c r="AU850">
        <v>7</v>
      </c>
      <c r="AV850">
        <v>0.30910710083241899</v>
      </c>
      <c r="AW850">
        <v>-6.4645062375352794E-2</v>
      </c>
      <c r="AX850">
        <v>6492.89516350542</v>
      </c>
      <c r="AY850">
        <v>21</v>
      </c>
      <c r="AZ850">
        <v>6</v>
      </c>
      <c r="BA850">
        <v>2016</v>
      </c>
      <c r="BB850">
        <v>16.089912883350902</v>
      </c>
      <c r="BC850">
        <v>16.193082600198199</v>
      </c>
      <c r="BD850">
        <v>0.10316971684725799</v>
      </c>
      <c r="BE850">
        <v>132943</v>
      </c>
      <c r="BF850">
        <v>181775.12962337901</v>
      </c>
      <c r="BG850">
        <v>-6.3712215514786204E-3</v>
      </c>
      <c r="BH850">
        <v>21.807228215041299</v>
      </c>
      <c r="BI850">
        <v>1.0088398114174599</v>
      </c>
      <c r="BK850">
        <f>AS850-BI850*AV850</f>
        <v>-6.7377510854509381E-2</v>
      </c>
      <c r="BL850">
        <f>BK850*AO850</f>
        <v>-553.16017627313238</v>
      </c>
      <c r="BM850">
        <f t="shared" si="13"/>
        <v>-320.6943399937677</v>
      </c>
      <c r="BN850" s="12">
        <f>YEARFRAC(DATE(YEAR(A850),1,1),A850,3)</f>
        <v>0.47123287671232877</v>
      </c>
    </row>
    <row r="851" spans="1:66" x14ac:dyDescent="0.25">
      <c r="A851" s="1">
        <v>42543</v>
      </c>
      <c r="B851">
        <v>9708</v>
      </c>
      <c r="C851">
        <v>16</v>
      </c>
      <c r="D851" s="2">
        <v>42522</v>
      </c>
      <c r="E851">
        <v>2</v>
      </c>
      <c r="F851">
        <v>1</v>
      </c>
      <c r="G851" s="1">
        <v>42542</v>
      </c>
      <c r="H851" s="1">
        <v>42544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s="1">
        <v>42541</v>
      </c>
      <c r="AF851" s="1">
        <v>42527</v>
      </c>
      <c r="AG851" s="1">
        <v>42522</v>
      </c>
      <c r="AH851" s="1">
        <v>42524</v>
      </c>
      <c r="AI851" s="1">
        <v>42522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8209.8636363636306</v>
      </c>
      <c r="AP851">
        <v>22</v>
      </c>
      <c r="AQ851">
        <v>30</v>
      </c>
      <c r="AR851">
        <v>180617</v>
      </c>
      <c r="AS851">
        <v>1.1824800544799201</v>
      </c>
      <c r="AT851">
        <v>0.73333333333333295</v>
      </c>
      <c r="AU851">
        <v>6</v>
      </c>
      <c r="AV851">
        <v>0.95834790657066404</v>
      </c>
      <c r="AW851">
        <v>0.22413214790925701</v>
      </c>
      <c r="AX851">
        <v>10129.932912087101</v>
      </c>
      <c r="AY851">
        <v>22</v>
      </c>
      <c r="AZ851">
        <v>6</v>
      </c>
      <c r="BA851">
        <v>2016</v>
      </c>
      <c r="BB851">
        <v>17.048260789921599</v>
      </c>
      <c r="BC851">
        <v>17.375562654678099</v>
      </c>
      <c r="BD851">
        <v>0.32730186475651302</v>
      </c>
      <c r="BE851">
        <v>142651</v>
      </c>
      <c r="BF851">
        <v>184084.58426769599</v>
      </c>
      <c r="BG851">
        <v>-1.8836907400428302E-2</v>
      </c>
      <c r="BH851">
        <v>21.807228215041299</v>
      </c>
      <c r="BI851">
        <v>1.0088398114174599</v>
      </c>
      <c r="BK851">
        <f>AS851-BI851*AV851</f>
        <v>0.21566053314285394</v>
      </c>
      <c r="BL851">
        <f>BK851*AO851</f>
        <v>1770.5435688483101</v>
      </c>
      <c r="BM851">
        <f t="shared" si="13"/>
        <v>1449.8492288545424</v>
      </c>
      <c r="BN851" s="12">
        <f>YEARFRAC(DATE(YEAR(A851),1,1),A851,3)</f>
        <v>0.47397260273972602</v>
      </c>
    </row>
    <row r="852" spans="1:66" x14ac:dyDescent="0.25">
      <c r="A852" s="1">
        <v>42544</v>
      </c>
      <c r="B852">
        <v>2540</v>
      </c>
      <c r="C852">
        <v>17</v>
      </c>
      <c r="D852" s="2">
        <v>42522</v>
      </c>
      <c r="E852">
        <v>3</v>
      </c>
      <c r="F852">
        <v>2</v>
      </c>
      <c r="G852" s="1">
        <v>42543</v>
      </c>
      <c r="H852" s="1">
        <v>42545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 s="1">
        <v>42541</v>
      </c>
      <c r="AF852" s="1">
        <v>42527</v>
      </c>
      <c r="AG852" s="1">
        <v>42522</v>
      </c>
      <c r="AH852" s="1">
        <v>42524</v>
      </c>
      <c r="AI852" s="1">
        <v>42522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8209.8636363636306</v>
      </c>
      <c r="AP852">
        <v>22</v>
      </c>
      <c r="AQ852">
        <v>30</v>
      </c>
      <c r="AR852">
        <v>180617</v>
      </c>
      <c r="AS852">
        <v>0.30938394503285899</v>
      </c>
      <c r="AT852">
        <v>0.73333333333333295</v>
      </c>
      <c r="AU852">
        <v>5</v>
      </c>
      <c r="AV852">
        <v>0.35466527736145897</v>
      </c>
      <c r="AW852">
        <v>-4.5281332328599898E-2</v>
      </c>
      <c r="AX852">
        <v>7161.6821891795798</v>
      </c>
      <c r="AY852">
        <v>23</v>
      </c>
      <c r="AZ852">
        <v>6</v>
      </c>
      <c r="BA852">
        <v>2016</v>
      </c>
      <c r="BB852">
        <v>17.402926067283001</v>
      </c>
      <c r="BC852">
        <v>17.684946599710901</v>
      </c>
      <c r="BD852">
        <v>0.28202053242791397</v>
      </c>
      <c r="BE852">
        <v>145191</v>
      </c>
      <c r="BF852">
        <v>183543.96195505199</v>
      </c>
      <c r="BG852">
        <v>-1.5946925869288298E-2</v>
      </c>
      <c r="BH852">
        <v>21.807228215041299</v>
      </c>
      <c r="BI852">
        <v>1.0088398114174599</v>
      </c>
      <c r="BK852">
        <f>AS852-BI852*AV852</f>
        <v>-4.8416506496796408E-2</v>
      </c>
      <c r="BL852">
        <f>BK852*AO852</f>
        <v>-397.49291608781232</v>
      </c>
      <c r="BM852">
        <f t="shared" si="13"/>
        <v>1052.3563127667301</v>
      </c>
      <c r="BN852" s="12">
        <f>YEARFRAC(DATE(YEAR(A852),1,1),A852,3)</f>
        <v>0.47671232876712327</v>
      </c>
    </row>
    <row r="853" spans="1:66" x14ac:dyDescent="0.25">
      <c r="A853" s="1">
        <v>42545</v>
      </c>
      <c r="B853">
        <v>6387</v>
      </c>
      <c r="C853">
        <v>18</v>
      </c>
      <c r="D853" s="2">
        <v>42522</v>
      </c>
      <c r="E853">
        <v>4</v>
      </c>
      <c r="F853">
        <v>3</v>
      </c>
      <c r="G853" s="1">
        <v>42544</v>
      </c>
      <c r="H853" s="1">
        <v>42548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s="1">
        <v>42541</v>
      </c>
      <c r="AF853" s="1">
        <v>42527</v>
      </c>
      <c r="AG853" s="1">
        <v>42522</v>
      </c>
      <c r="AH853" s="1">
        <v>42524</v>
      </c>
      <c r="AI853" s="1">
        <v>42522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8209.8636363636306</v>
      </c>
      <c r="AP853">
        <v>22</v>
      </c>
      <c r="AQ853">
        <v>30</v>
      </c>
      <c r="AR853">
        <v>180617</v>
      </c>
      <c r="AS853">
        <v>0.77796663658459597</v>
      </c>
      <c r="AT853">
        <v>0.73333333333333295</v>
      </c>
      <c r="AU853">
        <v>4</v>
      </c>
      <c r="AV853">
        <v>0.871714267206256</v>
      </c>
      <c r="AW853">
        <v>-9.3747630621660194E-2</v>
      </c>
      <c r="AX853">
        <v>7326.9421417979001</v>
      </c>
      <c r="AY853">
        <v>24</v>
      </c>
      <c r="AZ853">
        <v>6</v>
      </c>
      <c r="BA853">
        <v>2016</v>
      </c>
      <c r="BB853">
        <v>18.274640334489298</v>
      </c>
      <c r="BC853">
        <v>18.462913236295499</v>
      </c>
      <c r="BD853">
        <v>0.188272901806257</v>
      </c>
      <c r="BE853">
        <v>151578</v>
      </c>
      <c r="BF853">
        <v>182477.79102423499</v>
      </c>
      <c r="BG853">
        <v>-1.01973561483319E-2</v>
      </c>
      <c r="BH853">
        <v>21.807228215041299</v>
      </c>
      <c r="BI853">
        <v>1.0088398114174599</v>
      </c>
      <c r="BK853">
        <f>AS853-BI853*AV853</f>
        <v>-0.10145342035367255</v>
      </c>
      <c r="BL853">
        <f>BK853*AO853</f>
        <v>-832.91874654633011</v>
      </c>
      <c r="BM853">
        <f t="shared" si="13"/>
        <v>219.43756622039996</v>
      </c>
      <c r="BN853" s="12">
        <f>YEARFRAC(DATE(YEAR(A853),1,1),A853,3)</f>
        <v>0.47945205479452052</v>
      </c>
    </row>
    <row r="854" spans="1:66" x14ac:dyDescent="0.25">
      <c r="A854" s="1">
        <v>42548</v>
      </c>
      <c r="B854">
        <v>14195</v>
      </c>
      <c r="C854">
        <v>19</v>
      </c>
      <c r="D854" s="2">
        <v>42522</v>
      </c>
      <c r="E854">
        <v>0</v>
      </c>
      <c r="F854">
        <v>4</v>
      </c>
      <c r="G854" s="1">
        <v>42545</v>
      </c>
      <c r="H854" s="1">
        <v>42549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s="1">
        <v>42541</v>
      </c>
      <c r="AF854" s="1">
        <v>42527</v>
      </c>
      <c r="AG854" s="1">
        <v>42522</v>
      </c>
      <c r="AH854" s="1">
        <v>42524</v>
      </c>
      <c r="AI854" s="1">
        <v>42522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8209.8636363636306</v>
      </c>
      <c r="AP854">
        <v>22</v>
      </c>
      <c r="AQ854">
        <v>30</v>
      </c>
      <c r="AR854">
        <v>180617</v>
      </c>
      <c r="AS854">
        <v>1.7290177558037101</v>
      </c>
      <c r="AT854">
        <v>0.73333333333333295</v>
      </c>
      <c r="AU854">
        <v>3</v>
      </c>
      <c r="AV854">
        <v>1.6994976747481001</v>
      </c>
      <c r="AW854">
        <v>2.9520081055611699E-2</v>
      </c>
      <c r="AX854">
        <v>8352.4680327108599</v>
      </c>
      <c r="AY854">
        <v>27</v>
      </c>
      <c r="AZ854">
        <v>6</v>
      </c>
      <c r="BA854">
        <v>2016</v>
      </c>
      <c r="BB854">
        <v>19.9741380092374</v>
      </c>
      <c r="BC854">
        <v>20.191930992099302</v>
      </c>
      <c r="BD854">
        <v>0.21779298286186899</v>
      </c>
      <c r="BE854">
        <v>165773</v>
      </c>
      <c r="BF854">
        <v>182586.402392602</v>
      </c>
      <c r="BG854">
        <v>-1.0786139421092701E-2</v>
      </c>
      <c r="BH854">
        <v>21.807228215041299</v>
      </c>
      <c r="BI854">
        <v>1.0088398114174599</v>
      </c>
      <c r="BK854">
        <f>AS854-BI854*AV854</f>
        <v>1.4496842106425101E-2</v>
      </c>
      <c r="BL854">
        <f>BK854*AO854</f>
        <v>119.01709685164457</v>
      </c>
      <c r="BM854">
        <f t="shared" si="13"/>
        <v>338.45466307204453</v>
      </c>
      <c r="BN854" s="12">
        <f>YEARFRAC(DATE(YEAR(A854),1,1),A854,3)</f>
        <v>0.48767123287671232</v>
      </c>
    </row>
    <row r="855" spans="1:66" x14ac:dyDescent="0.25">
      <c r="A855" s="1">
        <v>42549</v>
      </c>
      <c r="B855">
        <v>2068</v>
      </c>
      <c r="C855">
        <v>20</v>
      </c>
      <c r="D855" s="2">
        <v>42522</v>
      </c>
      <c r="E855">
        <v>1</v>
      </c>
      <c r="F855">
        <v>0</v>
      </c>
      <c r="G855" s="1">
        <v>42548</v>
      </c>
      <c r="H855" s="1">
        <v>42550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s="1">
        <v>42541</v>
      </c>
      <c r="AF855" s="1">
        <v>42527</v>
      </c>
      <c r="AG855" s="1">
        <v>42522</v>
      </c>
      <c r="AH855" s="1">
        <v>42524</v>
      </c>
      <c r="AI855" s="1">
        <v>42522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8209.8636363636306</v>
      </c>
      <c r="AP855">
        <v>22</v>
      </c>
      <c r="AQ855">
        <v>30</v>
      </c>
      <c r="AR855">
        <v>180617</v>
      </c>
      <c r="AS855">
        <v>0.251892125325966</v>
      </c>
      <c r="AT855">
        <v>0.73333333333333295</v>
      </c>
      <c r="AU855">
        <v>2</v>
      </c>
      <c r="AV855">
        <v>0.30910710083241899</v>
      </c>
      <c r="AW855">
        <v>-5.7214975506453401E-2</v>
      </c>
      <c r="AX855">
        <v>6690.2377668805202</v>
      </c>
      <c r="AY855">
        <v>28</v>
      </c>
      <c r="AZ855">
        <v>6</v>
      </c>
      <c r="BA855">
        <v>2016</v>
      </c>
      <c r="BB855">
        <v>20.283245110069799</v>
      </c>
      <c r="BC855">
        <v>20.4438231174252</v>
      </c>
      <c r="BD855">
        <v>0.160578007355415</v>
      </c>
      <c r="BE855">
        <v>167841</v>
      </c>
      <c r="BF855">
        <v>182046.905214728</v>
      </c>
      <c r="BG855">
        <v>-7.8545977644731702E-3</v>
      </c>
      <c r="BH855">
        <v>21.807228215041299</v>
      </c>
      <c r="BI855">
        <v>1.0088398114174599</v>
      </c>
      <c r="BK855">
        <f>AS855-BI855*AV855</f>
        <v>-5.9947423985609372E-2</v>
      </c>
      <c r="BL855">
        <f>BK855*AO855</f>
        <v>-492.16017627312726</v>
      </c>
      <c r="BM855">
        <f t="shared" si="13"/>
        <v>-153.70551320108274</v>
      </c>
      <c r="BN855" s="12">
        <f>YEARFRAC(DATE(YEAR(A855),1,1),A855,3)</f>
        <v>0.49041095890410957</v>
      </c>
    </row>
    <row r="856" spans="1:66" x14ac:dyDescent="0.25">
      <c r="A856" s="1">
        <v>42550</v>
      </c>
      <c r="B856">
        <v>7856</v>
      </c>
      <c r="C856">
        <v>21</v>
      </c>
      <c r="D856" s="2">
        <v>42522</v>
      </c>
      <c r="E856">
        <v>2</v>
      </c>
      <c r="F856">
        <v>1</v>
      </c>
      <c r="G856" s="1">
        <v>42549</v>
      </c>
      <c r="H856" s="1">
        <v>42551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 s="1">
        <v>42541</v>
      </c>
      <c r="AF856" s="1">
        <v>42527</v>
      </c>
      <c r="AG856" s="1">
        <v>42522</v>
      </c>
      <c r="AH856" s="1">
        <v>42524</v>
      </c>
      <c r="AI856" s="1">
        <v>42522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8209.8636363636306</v>
      </c>
      <c r="AP856">
        <v>22</v>
      </c>
      <c r="AQ856">
        <v>30</v>
      </c>
      <c r="AR856">
        <v>180617</v>
      </c>
      <c r="AS856">
        <v>0.95689774495202495</v>
      </c>
      <c r="AT856">
        <v>0.73333333333333295</v>
      </c>
      <c r="AU856">
        <v>1</v>
      </c>
      <c r="AV856">
        <v>0.95834790657066404</v>
      </c>
      <c r="AW856">
        <v>-1.45016161863856E-3</v>
      </c>
      <c r="AX856">
        <v>8197.4405600902992</v>
      </c>
      <c r="AY856">
        <v>29</v>
      </c>
      <c r="AZ856">
        <v>6</v>
      </c>
      <c r="BA856">
        <v>2016</v>
      </c>
      <c r="BB856">
        <v>21.2415930166405</v>
      </c>
      <c r="BC856">
        <v>21.400720862377199</v>
      </c>
      <c r="BD856">
        <v>0.15912784573677599</v>
      </c>
      <c r="BE856">
        <v>175697</v>
      </c>
      <c r="BF856">
        <v>181970.06208394599</v>
      </c>
      <c r="BG856">
        <v>-7.4356301715294802E-3</v>
      </c>
      <c r="BH856">
        <v>21.807228215041299</v>
      </c>
      <c r="BI856">
        <v>1.0088398114174599</v>
      </c>
      <c r="BK856">
        <f>AS856-BI856*AV856</f>
        <v>-9.9217763850412144E-3</v>
      </c>
      <c r="BL856">
        <f>BK856*AO856</f>
        <v>-81.456431151681258</v>
      </c>
      <c r="BM856">
        <f t="shared" si="13"/>
        <v>-235.16194435276401</v>
      </c>
      <c r="BN856" s="12">
        <f>YEARFRAC(DATE(YEAR(A856),1,1),A856,3)</f>
        <v>0.49315068493150682</v>
      </c>
    </row>
    <row r="857" spans="1:66" x14ac:dyDescent="0.25">
      <c r="A857" s="1">
        <v>42551</v>
      </c>
      <c r="B857">
        <v>4920</v>
      </c>
      <c r="C857">
        <v>22</v>
      </c>
      <c r="D857" s="2">
        <v>42522</v>
      </c>
      <c r="E857">
        <v>3</v>
      </c>
      <c r="F857">
        <v>2</v>
      </c>
      <c r="G857" s="1">
        <v>42550</v>
      </c>
      <c r="H857" s="1">
        <v>42552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s="1">
        <v>42541</v>
      </c>
      <c r="AF857" s="1">
        <v>42527</v>
      </c>
      <c r="AG857" s="1">
        <v>42522</v>
      </c>
      <c r="AH857" s="1">
        <v>42524</v>
      </c>
      <c r="AI857" s="1">
        <v>42522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8209.8636363636306</v>
      </c>
      <c r="AP857">
        <v>22</v>
      </c>
      <c r="AQ857">
        <v>30</v>
      </c>
      <c r="AR857">
        <v>180617</v>
      </c>
      <c r="AS857">
        <v>0.59927913762270402</v>
      </c>
      <c r="AT857">
        <v>0.73333333333333295</v>
      </c>
      <c r="AU857">
        <v>0</v>
      </c>
      <c r="AV857">
        <v>0.565635198400815</v>
      </c>
      <c r="AW857">
        <v>3.36439392218894E-2</v>
      </c>
      <c r="AX857">
        <v>8698.1857103482998</v>
      </c>
      <c r="AY857">
        <v>30</v>
      </c>
      <c r="AZ857">
        <v>6</v>
      </c>
      <c r="BA857">
        <v>2016</v>
      </c>
      <c r="BB857">
        <v>21.807228215041299</v>
      </c>
      <c r="BC857">
        <v>22</v>
      </c>
      <c r="BD857">
        <v>0.19277178495866501</v>
      </c>
      <c r="BE857">
        <v>180617</v>
      </c>
      <c r="BF857">
        <v>182213.62021878801</v>
      </c>
      <c r="BG857">
        <v>-8.7623538617576102E-3</v>
      </c>
      <c r="BH857">
        <v>21.807228215041299</v>
      </c>
      <c r="BI857">
        <v>1.0088398114174599</v>
      </c>
      <c r="BK857">
        <f>AS857-BI857*AV857</f>
        <v>2.8643830736948317E-2</v>
      </c>
      <c r="BL857">
        <f>BK857*AO857</f>
        <v>235.16194437342685</v>
      </c>
      <c r="BM857">
        <f t="shared" si="13"/>
        <v>2.0662838551288587E-8</v>
      </c>
      <c r="BN857" s="12">
        <f>YEARFRAC(DATE(YEAR(A857),1,1),A857,3)</f>
        <v>0.49589041095890413</v>
      </c>
    </row>
    <row r="858" spans="1:66" x14ac:dyDescent="0.25">
      <c r="A858" s="1">
        <v>42552</v>
      </c>
      <c r="B858">
        <v>21578</v>
      </c>
      <c r="C858">
        <v>1</v>
      </c>
      <c r="D858" s="2">
        <v>42552</v>
      </c>
      <c r="E858">
        <v>4</v>
      </c>
      <c r="F858">
        <v>3</v>
      </c>
      <c r="G858" s="1">
        <v>42551</v>
      </c>
      <c r="H858" s="1">
        <v>42556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s="1">
        <v>42569</v>
      </c>
      <c r="AF858" s="1">
        <v>42555</v>
      </c>
      <c r="AG858" s="1">
        <v>42557</v>
      </c>
      <c r="AH858" s="1">
        <v>42552</v>
      </c>
      <c r="AI858" s="1">
        <v>42552</v>
      </c>
      <c r="AJ858">
        <v>0</v>
      </c>
      <c r="AK858">
        <v>0</v>
      </c>
      <c r="AL858">
        <v>0</v>
      </c>
      <c r="AM858">
        <v>1</v>
      </c>
      <c r="AN858">
        <v>1</v>
      </c>
      <c r="AO858">
        <v>8875.0499999999993</v>
      </c>
      <c r="AP858">
        <v>20</v>
      </c>
      <c r="AQ858">
        <v>31</v>
      </c>
      <c r="AR858">
        <v>177501</v>
      </c>
      <c r="AS858">
        <v>2.43131024613945</v>
      </c>
      <c r="AT858">
        <v>0.64516129032257996</v>
      </c>
      <c r="AU858">
        <v>19</v>
      </c>
      <c r="AV858">
        <v>2.4443961830923699</v>
      </c>
      <c r="AW858">
        <v>-1.3085936952918001E-2</v>
      </c>
      <c r="AX858">
        <v>8827.5379209199691</v>
      </c>
      <c r="AY858">
        <v>1</v>
      </c>
      <c r="AZ858">
        <v>7</v>
      </c>
      <c r="BA858">
        <v>2016</v>
      </c>
      <c r="BB858">
        <v>2.4443961830923699</v>
      </c>
      <c r="BC858">
        <v>2.43131024613945</v>
      </c>
      <c r="BD858">
        <v>-1.30859369529181E-2</v>
      </c>
      <c r="BE858">
        <v>21578</v>
      </c>
      <c r="BF858">
        <v>176550.758418399</v>
      </c>
      <c r="BG858">
        <v>5.3822571486699103E-3</v>
      </c>
      <c r="BH858">
        <v>19.405637705969198</v>
      </c>
      <c r="BI858">
        <v>1.0306283309539399</v>
      </c>
      <c r="BK858">
        <f>AS858-BI858*AV858</f>
        <v>-8.7953712231220393E-2</v>
      </c>
      <c r="BL858">
        <f>BK858*AO858</f>
        <v>-780.59359373769246</v>
      </c>
      <c r="BM858">
        <f t="shared" si="13"/>
        <v>-780.59359371702965</v>
      </c>
      <c r="BN858" s="12">
        <f>YEARFRAC(DATE(YEAR(A858),1,1),A858,3)</f>
        <v>0.49863013698630138</v>
      </c>
    </row>
    <row r="859" spans="1:66" x14ac:dyDescent="0.25">
      <c r="A859" s="1">
        <v>42556</v>
      </c>
      <c r="B859">
        <v>18691</v>
      </c>
      <c r="C859">
        <v>2</v>
      </c>
      <c r="D859" s="2">
        <v>42552</v>
      </c>
      <c r="E859">
        <v>1</v>
      </c>
      <c r="F859">
        <v>4</v>
      </c>
      <c r="G859" s="1">
        <v>42552</v>
      </c>
      <c r="H859" s="1">
        <v>42557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s="1">
        <v>42569</v>
      </c>
      <c r="AF859" s="1">
        <v>42555</v>
      </c>
      <c r="AG859" s="1">
        <v>42557</v>
      </c>
      <c r="AH859" s="1">
        <v>42552</v>
      </c>
      <c r="AI859" s="1">
        <v>42552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8875.0499999999993</v>
      </c>
      <c r="AP859">
        <v>20</v>
      </c>
      <c r="AQ859">
        <v>31</v>
      </c>
      <c r="AR859">
        <v>177501</v>
      </c>
      <c r="AS859">
        <v>2.1060163041334898</v>
      </c>
      <c r="AT859">
        <v>0.64516129032257996</v>
      </c>
      <c r="AU859">
        <v>18</v>
      </c>
      <c r="AV859">
        <v>1.9183628387457901</v>
      </c>
      <c r="AW859">
        <v>0.187653465387704</v>
      </c>
      <c r="AX859">
        <v>9743.2037477435606</v>
      </c>
      <c r="AY859">
        <v>5</v>
      </c>
      <c r="AZ859">
        <v>7</v>
      </c>
      <c r="BA859">
        <v>2016</v>
      </c>
      <c r="BB859">
        <v>4.36275902183817</v>
      </c>
      <c r="BC859">
        <v>4.5373265502729501</v>
      </c>
      <c r="BD859">
        <v>0.17456752843478601</v>
      </c>
      <c r="BE859">
        <v>40269</v>
      </c>
      <c r="BF859">
        <v>184603.365890391</v>
      </c>
      <c r="BG859">
        <v>-3.8473653262687098E-2</v>
      </c>
      <c r="BH859">
        <v>19.405637705969198</v>
      </c>
      <c r="BI859">
        <v>1.0306283309539399</v>
      </c>
      <c r="BK859">
        <f>AS859-BI859*AV859</f>
        <v>0.1288972134728541</v>
      </c>
      <c r="BL859">
        <f>BK859*AO859</f>
        <v>1143.9692144322537</v>
      </c>
      <c r="BM859">
        <f t="shared" si="13"/>
        <v>363.37562071522404</v>
      </c>
      <c r="BN859" s="12">
        <f>YEARFRAC(DATE(YEAR(A859),1,1),A859,3)</f>
        <v>0.50958904109589043</v>
      </c>
    </row>
    <row r="860" spans="1:66" x14ac:dyDescent="0.25">
      <c r="A860" s="1">
        <v>42557</v>
      </c>
      <c r="B860">
        <v>5571</v>
      </c>
      <c r="C860">
        <v>3</v>
      </c>
      <c r="D860" s="2">
        <v>42552</v>
      </c>
      <c r="E860">
        <v>2</v>
      </c>
      <c r="F860">
        <v>1</v>
      </c>
      <c r="G860" s="1">
        <v>42556</v>
      </c>
      <c r="H860" s="1">
        <v>42558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 s="1">
        <v>42569</v>
      </c>
      <c r="AF860" s="1">
        <v>42555</v>
      </c>
      <c r="AG860" s="1">
        <v>42557</v>
      </c>
      <c r="AH860" s="1">
        <v>42552</v>
      </c>
      <c r="AI860" s="1">
        <v>42552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8875.0499999999993</v>
      </c>
      <c r="AP860">
        <v>20</v>
      </c>
      <c r="AQ860">
        <v>31</v>
      </c>
      <c r="AR860">
        <v>177501</v>
      </c>
      <c r="AS860">
        <v>0.62771477343789595</v>
      </c>
      <c r="AT860">
        <v>0.64516129032257996</v>
      </c>
      <c r="AU860">
        <v>17</v>
      </c>
      <c r="AV860">
        <v>0.54846239471549596</v>
      </c>
      <c r="AW860">
        <v>7.9252378722400194E-2</v>
      </c>
      <c r="AX860">
        <v>10157.4876485193</v>
      </c>
      <c r="AY860">
        <v>6</v>
      </c>
      <c r="AZ860">
        <v>7</v>
      </c>
      <c r="BA860">
        <v>2016</v>
      </c>
      <c r="BB860">
        <v>4.9112214165536603</v>
      </c>
      <c r="BC860">
        <v>5.1650413237108497</v>
      </c>
      <c r="BD860">
        <v>0.253819907157186</v>
      </c>
      <c r="BE860">
        <v>45840</v>
      </c>
      <c r="BF860">
        <v>186674.540249774</v>
      </c>
      <c r="BG860">
        <v>-4.9141892823197898E-2</v>
      </c>
      <c r="BH860">
        <v>19.405637705969198</v>
      </c>
      <c r="BI860">
        <v>1.0306283309539399</v>
      </c>
      <c r="BK860">
        <f>AS860-BI860*AV860</f>
        <v>6.2453890981263305E-2</v>
      </c>
      <c r="BL860">
        <f>BK860*AO860</f>
        <v>554.28140515326083</v>
      </c>
      <c r="BM860">
        <f t="shared" si="13"/>
        <v>917.65702586848488</v>
      </c>
      <c r="BN860" s="12">
        <f>YEARFRAC(DATE(YEAR(A860),1,1),A860,3)</f>
        <v>0.51232876712328768</v>
      </c>
    </row>
    <row r="861" spans="1:66" x14ac:dyDescent="0.25">
      <c r="A861" s="1">
        <v>42558</v>
      </c>
      <c r="B861">
        <v>9443</v>
      </c>
      <c r="C861">
        <v>4</v>
      </c>
      <c r="D861" s="2">
        <v>42552</v>
      </c>
      <c r="E861">
        <v>3</v>
      </c>
      <c r="F861">
        <v>2</v>
      </c>
      <c r="G861" s="1">
        <v>42557</v>
      </c>
      <c r="H861" s="1">
        <v>42559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s="1">
        <v>42569</v>
      </c>
      <c r="AF861" s="1">
        <v>42555</v>
      </c>
      <c r="AG861" s="1">
        <v>42557</v>
      </c>
      <c r="AH861" s="1">
        <v>42552</v>
      </c>
      <c r="AI861" s="1">
        <v>42552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8875.0499999999993</v>
      </c>
      <c r="AP861">
        <v>20</v>
      </c>
      <c r="AQ861">
        <v>31</v>
      </c>
      <c r="AR861">
        <v>177501</v>
      </c>
      <c r="AS861">
        <v>1.0639940056675701</v>
      </c>
      <c r="AT861">
        <v>0.64516129032257996</v>
      </c>
      <c r="AU861">
        <v>16</v>
      </c>
      <c r="AV861">
        <v>0.79452320298821799</v>
      </c>
      <c r="AW861">
        <v>0.26947080267935503</v>
      </c>
      <c r="AX861">
        <v>11885.1154560177</v>
      </c>
      <c r="AY861">
        <v>7</v>
      </c>
      <c r="AZ861">
        <v>7</v>
      </c>
      <c r="BA861">
        <v>2016</v>
      </c>
      <c r="BB861">
        <v>5.7057446195418802</v>
      </c>
      <c r="BC861">
        <v>6.2290353293784202</v>
      </c>
      <c r="BD861">
        <v>0.52329070983654102</v>
      </c>
      <c r="BE861">
        <v>55283</v>
      </c>
      <c r="BF861">
        <v>193780.141545972</v>
      </c>
      <c r="BG861">
        <v>-8.4008306610256198E-2</v>
      </c>
      <c r="BH861">
        <v>19.405637705969198</v>
      </c>
      <c r="BI861">
        <v>1.0306283309539399</v>
      </c>
      <c r="BK861">
        <f>AS861-BI861*AV861</f>
        <v>0.24513588306764456</v>
      </c>
      <c r="BL861">
        <f>BK861*AO861</f>
        <v>2175.5932190194985</v>
      </c>
      <c r="BM861">
        <f t="shared" si="13"/>
        <v>3093.2502448879832</v>
      </c>
      <c r="BN861" s="12">
        <f>YEARFRAC(DATE(YEAR(A861),1,1),A861,3)</f>
        <v>0.51506849315068493</v>
      </c>
    </row>
    <row r="862" spans="1:66" x14ac:dyDescent="0.25">
      <c r="A862" s="1">
        <v>42559</v>
      </c>
      <c r="B862">
        <v>6333</v>
      </c>
      <c r="C862">
        <v>5</v>
      </c>
      <c r="D862" s="2">
        <v>42552</v>
      </c>
      <c r="E862">
        <v>4</v>
      </c>
      <c r="F862">
        <v>3</v>
      </c>
      <c r="G862" s="1">
        <v>42558</v>
      </c>
      <c r="H862" s="1">
        <v>42562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s="1">
        <v>42569</v>
      </c>
      <c r="AF862" s="1">
        <v>42555</v>
      </c>
      <c r="AG862" s="1">
        <v>42557</v>
      </c>
      <c r="AH862" s="1">
        <v>42552</v>
      </c>
      <c r="AI862" s="1">
        <v>42552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8875.0499999999993</v>
      </c>
      <c r="AP862">
        <v>20</v>
      </c>
      <c r="AQ862">
        <v>31</v>
      </c>
      <c r="AR862">
        <v>177501</v>
      </c>
      <c r="AS862">
        <v>0.71357344465664896</v>
      </c>
      <c r="AT862">
        <v>0.64516129032257996</v>
      </c>
      <c r="AU862">
        <v>15</v>
      </c>
      <c r="AV862">
        <v>0.78915504263056802</v>
      </c>
      <c r="AW862">
        <v>-7.5581597973919001E-2</v>
      </c>
      <c r="AX862">
        <v>8025.0390074041497</v>
      </c>
      <c r="AY862">
        <v>8</v>
      </c>
      <c r="AZ862">
        <v>7</v>
      </c>
      <c r="BA862">
        <v>2016</v>
      </c>
      <c r="BB862">
        <v>6.4948996621724504</v>
      </c>
      <c r="BC862">
        <v>6.9426087740350697</v>
      </c>
      <c r="BD862">
        <v>0.44770911186262202</v>
      </c>
      <c r="BE862">
        <v>61616</v>
      </c>
      <c r="BF862">
        <v>189736.572402691</v>
      </c>
      <c r="BG862">
        <v>-6.4487158420481194E-2</v>
      </c>
      <c r="BH862">
        <v>19.405637705969198</v>
      </c>
      <c r="BI862">
        <v>1.0306283309539399</v>
      </c>
      <c r="BK862">
        <f>AS862-BI862*AV862</f>
        <v>-9.9752099793578686E-2</v>
      </c>
      <c r="BL862">
        <f>BK862*AO862</f>
        <v>-885.30487327300045</v>
      </c>
      <c r="BM862">
        <f t="shared" si="13"/>
        <v>2207.9453716149828</v>
      </c>
      <c r="BN862" s="12">
        <f>YEARFRAC(DATE(YEAR(A862),1,1),A862,3)</f>
        <v>0.51780821917808217</v>
      </c>
    </row>
    <row r="863" spans="1:66" x14ac:dyDescent="0.25">
      <c r="A863" s="1">
        <v>42562</v>
      </c>
      <c r="B863">
        <v>13016</v>
      </c>
      <c r="C863">
        <v>6</v>
      </c>
      <c r="D863" s="2">
        <v>42552</v>
      </c>
      <c r="E863">
        <v>0</v>
      </c>
      <c r="F863">
        <v>4</v>
      </c>
      <c r="G863" s="1">
        <v>42559</v>
      </c>
      <c r="H863" s="1">
        <v>42563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s="1">
        <v>42569</v>
      </c>
      <c r="AF863" s="1">
        <v>42555</v>
      </c>
      <c r="AG863" s="1">
        <v>42557</v>
      </c>
      <c r="AH863" s="1">
        <v>42552</v>
      </c>
      <c r="AI863" s="1">
        <v>42552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8875.0499999999993</v>
      </c>
      <c r="AP863">
        <v>20</v>
      </c>
      <c r="AQ863">
        <v>31</v>
      </c>
      <c r="AR863">
        <v>177501</v>
      </c>
      <c r="AS863">
        <v>1.4665832868547199</v>
      </c>
      <c r="AT863">
        <v>0.64516129032257996</v>
      </c>
      <c r="AU863">
        <v>14</v>
      </c>
      <c r="AV863">
        <v>1.61693845017241</v>
      </c>
      <c r="AW863">
        <v>-0.150355163317695</v>
      </c>
      <c r="AX863">
        <v>8049.7807437333604</v>
      </c>
      <c r="AY863">
        <v>11</v>
      </c>
      <c r="AZ863">
        <v>7</v>
      </c>
      <c r="BA863">
        <v>2016</v>
      </c>
      <c r="BB863">
        <v>8.11183811234487</v>
      </c>
      <c r="BC863">
        <v>8.4091920608897901</v>
      </c>
      <c r="BD863">
        <v>0.29735394854492703</v>
      </c>
      <c r="BE863">
        <v>74632</v>
      </c>
      <c r="BF863">
        <v>184007.61693313901</v>
      </c>
      <c r="BG863">
        <v>-3.5360584749619998E-2</v>
      </c>
      <c r="BH863">
        <v>19.405637705969198</v>
      </c>
      <c r="BI863">
        <v>1.0306283309539399</v>
      </c>
      <c r="BK863">
        <f>AS863-BI863*AV863</f>
        <v>-0.19987928930172139</v>
      </c>
      <c r="BL863">
        <f>BK863*AO863</f>
        <v>-1773.9386865172423</v>
      </c>
      <c r="BM863">
        <f t="shared" si="13"/>
        <v>434.0066850977405</v>
      </c>
      <c r="BN863" s="12">
        <f>YEARFRAC(DATE(YEAR(A863),1,1),A863,3)</f>
        <v>0.52602739726027392</v>
      </c>
    </row>
    <row r="864" spans="1:66" x14ac:dyDescent="0.25">
      <c r="A864" s="1">
        <v>42563</v>
      </c>
      <c r="B864">
        <v>1787</v>
      </c>
      <c r="C864">
        <v>7</v>
      </c>
      <c r="D864" s="2">
        <v>42552</v>
      </c>
      <c r="E864">
        <v>1</v>
      </c>
      <c r="F864">
        <v>0</v>
      </c>
      <c r="G864" s="1">
        <v>42562</v>
      </c>
      <c r="H864" s="1">
        <v>42564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s="1">
        <v>42569</v>
      </c>
      <c r="AF864" s="1">
        <v>42555</v>
      </c>
      <c r="AG864" s="1">
        <v>42557</v>
      </c>
      <c r="AH864" s="1">
        <v>42552</v>
      </c>
      <c r="AI864" s="1">
        <v>42552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8875.0499999999993</v>
      </c>
      <c r="AP864">
        <v>20</v>
      </c>
      <c r="AQ864">
        <v>31</v>
      </c>
      <c r="AR864">
        <v>177501</v>
      </c>
      <c r="AS864">
        <v>0.20135097830434701</v>
      </c>
      <c r="AT864">
        <v>0.64516129032257996</v>
      </c>
      <c r="AU864">
        <v>13</v>
      </c>
      <c r="AV864">
        <v>0.22654787625673101</v>
      </c>
      <c r="AW864">
        <v>-2.5196897952384299E-2</v>
      </c>
      <c r="AX864">
        <v>7887.9574133588803</v>
      </c>
      <c r="AY864">
        <v>12</v>
      </c>
      <c r="AZ864">
        <v>7</v>
      </c>
      <c r="BA864">
        <v>2016</v>
      </c>
      <c r="BB864">
        <v>8.3383859886015994</v>
      </c>
      <c r="BC864">
        <v>8.6105430391941393</v>
      </c>
      <c r="BD864">
        <v>0.27215705059254303</v>
      </c>
      <c r="BE864">
        <v>76419</v>
      </c>
      <c r="BF864">
        <v>183294.465150601</v>
      </c>
      <c r="BG864">
        <v>-3.1607420037704503E-2</v>
      </c>
      <c r="BH864">
        <v>19.405637705969198</v>
      </c>
      <c r="BI864">
        <v>1.0306283309539399</v>
      </c>
      <c r="BK864">
        <f>AS864-BI864*AV864</f>
        <v>-3.2135681283287393E-2</v>
      </c>
      <c r="BL864">
        <f>BK864*AO864</f>
        <v>-285.20577817323976</v>
      </c>
      <c r="BM864">
        <f t="shared" si="13"/>
        <v>148.80090692450074</v>
      </c>
      <c r="BN864" s="12">
        <f>YEARFRAC(DATE(YEAR(A864),1,1),A864,3)</f>
        <v>0.52876712328767128</v>
      </c>
    </row>
    <row r="865" spans="1:66" x14ac:dyDescent="0.25">
      <c r="A865" s="1">
        <v>42564</v>
      </c>
      <c r="B865">
        <v>7147</v>
      </c>
      <c r="C865">
        <v>8</v>
      </c>
      <c r="D865" s="2">
        <v>42552</v>
      </c>
      <c r="E865">
        <v>2</v>
      </c>
      <c r="F865">
        <v>1</v>
      </c>
      <c r="G865" s="1">
        <v>42563</v>
      </c>
      <c r="H865" s="1">
        <v>42565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s="1">
        <v>42569</v>
      </c>
      <c r="AF865" s="1">
        <v>42555</v>
      </c>
      <c r="AG865" s="1">
        <v>42557</v>
      </c>
      <c r="AH865" s="1">
        <v>42552</v>
      </c>
      <c r="AI865" s="1">
        <v>42552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8875.0499999999993</v>
      </c>
      <c r="AP865">
        <v>20</v>
      </c>
      <c r="AQ865">
        <v>31</v>
      </c>
      <c r="AR865">
        <v>177501</v>
      </c>
      <c r="AS865">
        <v>0.805291237795843</v>
      </c>
      <c r="AT865">
        <v>0.64516129032257996</v>
      </c>
      <c r="AU865">
        <v>12</v>
      </c>
      <c r="AV865">
        <v>0.87578868199497595</v>
      </c>
      <c r="AW865">
        <v>-7.0497444199133105E-2</v>
      </c>
      <c r="AX865">
        <v>8160.6443962254698</v>
      </c>
      <c r="AY865">
        <v>13</v>
      </c>
      <c r="AZ865">
        <v>7</v>
      </c>
      <c r="BA865">
        <v>2016</v>
      </c>
      <c r="BB865">
        <v>9.2141746705965701</v>
      </c>
      <c r="BC865">
        <v>9.4158342769899797</v>
      </c>
      <c r="BD865">
        <v>0.20165960639340899</v>
      </c>
      <c r="BE865">
        <v>83566</v>
      </c>
      <c r="BF865">
        <v>181385.751817073</v>
      </c>
      <c r="BG865">
        <v>-2.1417072609935001E-2</v>
      </c>
      <c r="BH865">
        <v>19.405637705969198</v>
      </c>
      <c r="BI865">
        <v>1.0306283309539399</v>
      </c>
      <c r="BK865">
        <f>AS865-BI865*AV865</f>
        <v>-9.7321389796989899E-2</v>
      </c>
      <c r="BL865">
        <f>BK865*AO865</f>
        <v>-863.73220051777514</v>
      </c>
      <c r="BM865">
        <f t="shared" si="13"/>
        <v>-714.9312935932744</v>
      </c>
      <c r="BN865" s="12">
        <f>YEARFRAC(DATE(YEAR(A865),1,1),A865,3)</f>
        <v>0.53150684931506853</v>
      </c>
    </row>
    <row r="866" spans="1:66" x14ac:dyDescent="0.25">
      <c r="A866" s="1">
        <v>42565</v>
      </c>
      <c r="B866">
        <v>2899</v>
      </c>
      <c r="C866">
        <v>9</v>
      </c>
      <c r="D866" s="2">
        <v>42552</v>
      </c>
      <c r="E866">
        <v>3</v>
      </c>
      <c r="F866">
        <v>2</v>
      </c>
      <c r="G866" s="1">
        <v>42564</v>
      </c>
      <c r="H866" s="1">
        <v>42566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s="1">
        <v>42569</v>
      </c>
      <c r="AF866" s="1">
        <v>42555</v>
      </c>
      <c r="AG866" s="1">
        <v>42557</v>
      </c>
      <c r="AH866" s="1">
        <v>42552</v>
      </c>
      <c r="AI866" s="1">
        <v>42552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8875.0499999999993</v>
      </c>
      <c r="AP866">
        <v>20</v>
      </c>
      <c r="AQ866">
        <v>31</v>
      </c>
      <c r="AR866">
        <v>177501</v>
      </c>
      <c r="AS866">
        <v>0.32664604706452299</v>
      </c>
      <c r="AT866">
        <v>0.64516129032257996</v>
      </c>
      <c r="AU866">
        <v>11</v>
      </c>
      <c r="AV866">
        <v>0.27210605278577199</v>
      </c>
      <c r="AW866">
        <v>5.45399942787516E-2</v>
      </c>
      <c r="AX866">
        <v>10653.9342668807</v>
      </c>
      <c r="AY866">
        <v>14</v>
      </c>
      <c r="AZ866">
        <v>7</v>
      </c>
      <c r="BA866">
        <v>2016</v>
      </c>
      <c r="BB866">
        <v>9.4862807233823503</v>
      </c>
      <c r="BC866">
        <v>9.7424803240545099</v>
      </c>
      <c r="BD866">
        <v>0.25619960067216102</v>
      </c>
      <c r="BE866">
        <v>86465</v>
      </c>
      <c r="BF866">
        <v>182294.837189196</v>
      </c>
      <c r="BG866">
        <v>-2.6297163776619899E-2</v>
      </c>
      <c r="BH866">
        <v>19.405637705969198</v>
      </c>
      <c r="BI866">
        <v>1.0306283309539399</v>
      </c>
      <c r="BK866">
        <f>AS866-BI866*AV866</f>
        <v>4.6205840039458157E-2</v>
      </c>
      <c r="BL866">
        <f>BK866*AO866</f>
        <v>410.07914064219307</v>
      </c>
      <c r="BM866">
        <f t="shared" si="13"/>
        <v>-304.85215295108134</v>
      </c>
      <c r="BN866" s="12">
        <f>YEARFRAC(DATE(YEAR(A866),1,1),A866,3)</f>
        <v>0.53424657534246578</v>
      </c>
    </row>
    <row r="867" spans="1:66" x14ac:dyDescent="0.25">
      <c r="A867" s="1">
        <v>42566</v>
      </c>
      <c r="B867">
        <v>10823</v>
      </c>
      <c r="C867">
        <v>10</v>
      </c>
      <c r="D867" s="2">
        <v>42552</v>
      </c>
      <c r="E867">
        <v>4</v>
      </c>
      <c r="F867">
        <v>3</v>
      </c>
      <c r="G867" s="1">
        <v>42565</v>
      </c>
      <c r="H867" s="1">
        <v>42569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s="1">
        <v>42569</v>
      </c>
      <c r="AF867" s="1">
        <v>42555</v>
      </c>
      <c r="AG867" s="1">
        <v>42557</v>
      </c>
      <c r="AH867" s="1">
        <v>42552</v>
      </c>
      <c r="AI867" s="1">
        <v>42552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8875.0499999999993</v>
      </c>
      <c r="AP867">
        <v>20</v>
      </c>
      <c r="AQ867">
        <v>31</v>
      </c>
      <c r="AR867">
        <v>177501</v>
      </c>
      <c r="AS867">
        <v>1.2194860874023199</v>
      </c>
      <c r="AT867">
        <v>0.64516129032257996</v>
      </c>
      <c r="AU867">
        <v>10</v>
      </c>
      <c r="AV867">
        <v>1.12372626393346</v>
      </c>
      <c r="AW867">
        <v>9.5759823468861194E-2</v>
      </c>
      <c r="AX867">
        <v>9631.3491526979506</v>
      </c>
      <c r="AY867">
        <v>15</v>
      </c>
      <c r="AZ867">
        <v>7</v>
      </c>
      <c r="BA867">
        <v>2016</v>
      </c>
      <c r="BB867">
        <v>10.610006987315799</v>
      </c>
      <c r="BC867">
        <v>10.9619664114568</v>
      </c>
      <c r="BD867">
        <v>0.35195942414102099</v>
      </c>
      <c r="BE867">
        <v>97288</v>
      </c>
      <c r="BF867">
        <v>183389.13464676699</v>
      </c>
      <c r="BG867">
        <v>-3.2107325540896701E-2</v>
      </c>
      <c r="BH867">
        <v>19.405637705969198</v>
      </c>
      <c r="BI867">
        <v>1.0306283309539399</v>
      </c>
      <c r="BK867">
        <f>AS867-BI867*AV867</f>
        <v>6.1341963555471501E-2</v>
      </c>
      <c r="BL867">
        <f>BK867*AO867</f>
        <v>544.41299365298732</v>
      </c>
      <c r="BM867">
        <f t="shared" si="13"/>
        <v>239.56084070190599</v>
      </c>
      <c r="BN867" s="12">
        <f>YEARFRAC(DATE(YEAR(A867),1,1),A867,3)</f>
        <v>0.53698630136986303</v>
      </c>
    </row>
    <row r="868" spans="1:66" x14ac:dyDescent="0.25">
      <c r="A868" s="1">
        <v>42569</v>
      </c>
      <c r="B868">
        <v>23118</v>
      </c>
      <c r="C868">
        <v>11</v>
      </c>
      <c r="D868" s="2">
        <v>42552</v>
      </c>
      <c r="E868">
        <v>0</v>
      </c>
      <c r="F868">
        <v>4</v>
      </c>
      <c r="G868" s="1">
        <v>42566</v>
      </c>
      <c r="H868" s="1">
        <v>42570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s="1">
        <v>42569</v>
      </c>
      <c r="AF868" s="1">
        <v>42555</v>
      </c>
      <c r="AG868" s="1">
        <v>42557</v>
      </c>
      <c r="AH868" s="1">
        <v>42552</v>
      </c>
      <c r="AI868" s="1">
        <v>42552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8875.0499999999993</v>
      </c>
      <c r="AP868">
        <v>20</v>
      </c>
      <c r="AQ868">
        <v>31</v>
      </c>
      <c r="AR868">
        <v>177501</v>
      </c>
      <c r="AS868">
        <v>2.6048303953217098</v>
      </c>
      <c r="AT868">
        <v>0.64516129032257996</v>
      </c>
      <c r="AU868">
        <v>9</v>
      </c>
      <c r="AV868">
        <v>2.5290401342259399</v>
      </c>
      <c r="AW868">
        <v>7.5790261095770195E-2</v>
      </c>
      <c r="AX868">
        <v>9141.0174505101804</v>
      </c>
      <c r="AY868">
        <v>18</v>
      </c>
      <c r="AZ868">
        <v>7</v>
      </c>
      <c r="BA868">
        <v>2016</v>
      </c>
      <c r="BB868">
        <v>13.139047121541701</v>
      </c>
      <c r="BC868">
        <v>13.5667968067785</v>
      </c>
      <c r="BD868">
        <v>0.42774968523679302</v>
      </c>
      <c r="BE868">
        <v>120406</v>
      </c>
      <c r="BF868">
        <v>183279.653214108</v>
      </c>
      <c r="BG868">
        <v>-3.1529158380485797E-2</v>
      </c>
      <c r="BH868">
        <v>19.405637705969198</v>
      </c>
      <c r="BI868">
        <v>1.0306283309539399</v>
      </c>
      <c r="BK868">
        <f>AS868-BI868*AV868</f>
        <v>-1.6700171310986001E-3</v>
      </c>
      <c r="BL868">
        <f>BK868*AO868</f>
        <v>-14.82148553935663</v>
      </c>
      <c r="BM868">
        <f t="shared" si="13"/>
        <v>224.73935516254937</v>
      </c>
      <c r="BN868" s="12">
        <f>YEARFRAC(DATE(YEAR(A868),1,1),A868,3)</f>
        <v>0.54520547945205478</v>
      </c>
    </row>
    <row r="869" spans="1:66" x14ac:dyDescent="0.25">
      <c r="A869" s="1">
        <v>42570</v>
      </c>
      <c r="B869">
        <v>2595</v>
      </c>
      <c r="C869">
        <v>12</v>
      </c>
      <c r="D869" s="2">
        <v>42552</v>
      </c>
      <c r="E869">
        <v>1</v>
      </c>
      <c r="F869">
        <v>0</v>
      </c>
      <c r="G869" s="1">
        <v>42569</v>
      </c>
      <c r="H869" s="1">
        <v>42571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 s="1">
        <v>42569</v>
      </c>
      <c r="AF869" s="1">
        <v>42555</v>
      </c>
      <c r="AG869" s="1">
        <v>42557</v>
      </c>
      <c r="AH869" s="1">
        <v>42552</v>
      </c>
      <c r="AI869" s="1">
        <v>42552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8875.0499999999993</v>
      </c>
      <c r="AP869">
        <v>20</v>
      </c>
      <c r="AQ869">
        <v>31</v>
      </c>
      <c r="AR869">
        <v>177501</v>
      </c>
      <c r="AS869">
        <v>0.292392718914259</v>
      </c>
      <c r="AT869">
        <v>0.64516129032257996</v>
      </c>
      <c r="AU869">
        <v>8</v>
      </c>
      <c r="AV869">
        <v>0.33803478213639598</v>
      </c>
      <c r="AW869">
        <v>-4.5642063222136701E-2</v>
      </c>
      <c r="AX869">
        <v>7676.72481393622</v>
      </c>
      <c r="AY869">
        <v>19</v>
      </c>
      <c r="AZ869">
        <v>7</v>
      </c>
      <c r="BA869">
        <v>2016</v>
      </c>
      <c r="BB869">
        <v>13.4770819036781</v>
      </c>
      <c r="BC869">
        <v>13.8591895256928</v>
      </c>
      <c r="BD869">
        <v>0.38210762201465598</v>
      </c>
      <c r="BE869">
        <v>123001</v>
      </c>
      <c r="BF869">
        <v>182533.57941889501</v>
      </c>
      <c r="BG869">
        <v>-2.7570704715905999E-2</v>
      </c>
      <c r="BH869">
        <v>19.405637705969198</v>
      </c>
      <c r="BI869">
        <v>1.0306283309539399</v>
      </c>
      <c r="BK869">
        <f>AS869-BI869*AV869</f>
        <v>-5.5995504403353491E-2</v>
      </c>
      <c r="BL869">
        <f>BK869*AO869</f>
        <v>-496.96290135498236</v>
      </c>
      <c r="BM869">
        <f t="shared" si="13"/>
        <v>-272.22354619243299</v>
      </c>
      <c r="BN869" s="12">
        <f>YEARFRAC(DATE(YEAR(A869),1,1),A869,3)</f>
        <v>0.54794520547945202</v>
      </c>
    </row>
    <row r="870" spans="1:66" x14ac:dyDescent="0.25">
      <c r="A870" s="1">
        <v>42571</v>
      </c>
      <c r="B870">
        <v>9448</v>
      </c>
      <c r="C870">
        <v>13</v>
      </c>
      <c r="D870" s="2">
        <v>42552</v>
      </c>
      <c r="E870">
        <v>2</v>
      </c>
      <c r="F870">
        <v>1</v>
      </c>
      <c r="G870" s="1">
        <v>42570</v>
      </c>
      <c r="H870" s="1">
        <v>42572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s="1">
        <v>42569</v>
      </c>
      <c r="AF870" s="1">
        <v>42555</v>
      </c>
      <c r="AG870" s="1">
        <v>42557</v>
      </c>
      <c r="AH870" s="1">
        <v>42552</v>
      </c>
      <c r="AI870" s="1">
        <v>42552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8875.0499999999993</v>
      </c>
      <c r="AP870">
        <v>20</v>
      </c>
      <c r="AQ870">
        <v>31</v>
      </c>
      <c r="AR870">
        <v>177501</v>
      </c>
      <c r="AS870">
        <v>1.0645573827753001</v>
      </c>
      <c r="AT870">
        <v>0.64516129032257996</v>
      </c>
      <c r="AU870">
        <v>7</v>
      </c>
      <c r="AV870">
        <v>0.87578868199497595</v>
      </c>
      <c r="AW870">
        <v>0.18876870078033101</v>
      </c>
      <c r="AX870">
        <v>10787.990521272999</v>
      </c>
      <c r="AY870">
        <v>20</v>
      </c>
      <c r="AZ870">
        <v>7</v>
      </c>
      <c r="BA870">
        <v>2016</v>
      </c>
      <c r="BB870">
        <v>14.3528705856731</v>
      </c>
      <c r="BC870">
        <v>14.9237469084681</v>
      </c>
      <c r="BD870">
        <v>0.57087632279498701</v>
      </c>
      <c r="BE870">
        <v>132449</v>
      </c>
      <c r="BF870">
        <v>184560.98967715699</v>
      </c>
      <c r="BG870">
        <v>-3.8252881551553E-2</v>
      </c>
      <c r="BH870">
        <v>19.405637705969198</v>
      </c>
      <c r="BI870">
        <v>1.0306283309539399</v>
      </c>
      <c r="BK870">
        <f>AS870-BI870*AV870</f>
        <v>0.1619447551824672</v>
      </c>
      <c r="BL870">
        <f>BK870*AO870</f>
        <v>1437.2677994821554</v>
      </c>
      <c r="BM870">
        <f t="shared" si="13"/>
        <v>1165.0442532897223</v>
      </c>
      <c r="BN870" s="12">
        <f>YEARFRAC(DATE(YEAR(A870),1,1),A870,3)</f>
        <v>0.55068493150684927</v>
      </c>
    </row>
    <row r="871" spans="1:66" x14ac:dyDescent="0.25">
      <c r="A871" s="1">
        <v>42572</v>
      </c>
      <c r="B871">
        <v>2694</v>
      </c>
      <c r="C871">
        <v>14</v>
      </c>
      <c r="D871" s="2">
        <v>42552</v>
      </c>
      <c r="E871">
        <v>3</v>
      </c>
      <c r="F871">
        <v>2</v>
      </c>
      <c r="G871" s="1">
        <v>42571</v>
      </c>
      <c r="H871" s="1">
        <v>42573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s="1">
        <v>42569</v>
      </c>
      <c r="AF871" s="1">
        <v>42555</v>
      </c>
      <c r="AG871" s="1">
        <v>42557</v>
      </c>
      <c r="AH871" s="1">
        <v>42552</v>
      </c>
      <c r="AI871" s="1">
        <v>42552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8875.0499999999993</v>
      </c>
      <c r="AP871">
        <v>20</v>
      </c>
      <c r="AQ871">
        <v>31</v>
      </c>
      <c r="AR871">
        <v>177501</v>
      </c>
      <c r="AS871">
        <v>0.30354758564740397</v>
      </c>
      <c r="AT871">
        <v>0.64516129032257996</v>
      </c>
      <c r="AU871">
        <v>6</v>
      </c>
      <c r="AV871">
        <v>0.27210605278577099</v>
      </c>
      <c r="AW871">
        <v>3.1441532861632801E-2</v>
      </c>
      <c r="AX871">
        <v>9900.5515401782504</v>
      </c>
      <c r="AY871">
        <v>21</v>
      </c>
      <c r="AZ871">
        <v>7</v>
      </c>
      <c r="BA871">
        <v>2016</v>
      </c>
      <c r="BB871">
        <v>14.6249766384589</v>
      </c>
      <c r="BC871">
        <v>15.227294494115499</v>
      </c>
      <c r="BD871">
        <v>0.60231785565661999</v>
      </c>
      <c r="BE871">
        <v>135143</v>
      </c>
      <c r="BF871">
        <v>184811.235382924</v>
      </c>
      <c r="BG871">
        <v>-3.9555145918362601E-2</v>
      </c>
      <c r="BH871">
        <v>19.405637705969198</v>
      </c>
      <c r="BI871">
        <v>1.0306283309539399</v>
      </c>
      <c r="BK871">
        <f>AS871-BI871*AV871</f>
        <v>2.3107378622340136E-2</v>
      </c>
      <c r="BL871">
        <f>BK871*AO871</f>
        <v>205.0791406421998</v>
      </c>
      <c r="BM871">
        <f t="shared" si="13"/>
        <v>1370.123393931922</v>
      </c>
      <c r="BN871" s="12">
        <f>YEARFRAC(DATE(YEAR(A871),1,1),A871,3)</f>
        <v>0.55342465753424652</v>
      </c>
    </row>
    <row r="872" spans="1:66" x14ac:dyDescent="0.25">
      <c r="A872" s="1">
        <v>42573</v>
      </c>
      <c r="B872">
        <v>5745</v>
      </c>
      <c r="C872">
        <v>15</v>
      </c>
      <c r="D872" s="2">
        <v>42552</v>
      </c>
      <c r="E872">
        <v>4</v>
      </c>
      <c r="F872">
        <v>3</v>
      </c>
      <c r="G872" s="1">
        <v>42572</v>
      </c>
      <c r="H872" s="1">
        <v>42576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s="1">
        <v>42569</v>
      </c>
      <c r="AF872" s="1">
        <v>42555</v>
      </c>
      <c r="AG872" s="1">
        <v>42557</v>
      </c>
      <c r="AH872" s="1">
        <v>42552</v>
      </c>
      <c r="AI872" s="1">
        <v>42552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8875.0499999999993</v>
      </c>
      <c r="AP872">
        <v>20</v>
      </c>
      <c r="AQ872">
        <v>31</v>
      </c>
      <c r="AR872">
        <v>177501</v>
      </c>
      <c r="AS872">
        <v>0.64732029678706005</v>
      </c>
      <c r="AT872">
        <v>0.64516129032257996</v>
      </c>
      <c r="AU872">
        <v>5</v>
      </c>
      <c r="AV872">
        <v>0.78915504263056802</v>
      </c>
      <c r="AW872">
        <v>-0.141834745843508</v>
      </c>
      <c r="AX872">
        <v>7279.9382753097798</v>
      </c>
      <c r="AY872">
        <v>22</v>
      </c>
      <c r="AZ872">
        <v>7</v>
      </c>
      <c r="BA872">
        <v>2016</v>
      </c>
      <c r="BB872">
        <v>15.414131681089399</v>
      </c>
      <c r="BC872">
        <v>15.8746147909025</v>
      </c>
      <c r="BD872">
        <v>0.46048310981311102</v>
      </c>
      <c r="BE872">
        <v>140888</v>
      </c>
      <c r="BF872">
        <v>182803.680304412</v>
      </c>
      <c r="BG872">
        <v>-2.9007513938354199E-2</v>
      </c>
      <c r="BH872">
        <v>19.405637705969198</v>
      </c>
      <c r="BI872">
        <v>1.0306283309539399</v>
      </c>
      <c r="BK872">
        <f>AS872-BI872*AV872</f>
        <v>-0.1660052476631676</v>
      </c>
      <c r="BL872">
        <f>BK872*AO872</f>
        <v>-1473.3048732729956</v>
      </c>
      <c r="BM872">
        <f t="shared" si="13"/>
        <v>-103.18147934107355</v>
      </c>
      <c r="BN872" s="12">
        <f>YEARFRAC(DATE(YEAR(A872),1,1),A872,3)</f>
        <v>0.55616438356164388</v>
      </c>
    </row>
    <row r="873" spans="1:66" x14ac:dyDescent="0.25">
      <c r="A873" s="1">
        <v>42576</v>
      </c>
      <c r="B873">
        <v>13551</v>
      </c>
      <c r="C873">
        <v>16</v>
      </c>
      <c r="D873" s="2">
        <v>42552</v>
      </c>
      <c r="E873">
        <v>0</v>
      </c>
      <c r="F873">
        <v>4</v>
      </c>
      <c r="G873" s="1">
        <v>42573</v>
      </c>
      <c r="H873" s="1">
        <v>42577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s="1">
        <v>42569</v>
      </c>
      <c r="AF873" s="1">
        <v>42555</v>
      </c>
      <c r="AG873" s="1">
        <v>42557</v>
      </c>
      <c r="AH873" s="1">
        <v>42552</v>
      </c>
      <c r="AI873" s="1">
        <v>42552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8875.0499999999993</v>
      </c>
      <c r="AP873">
        <v>20</v>
      </c>
      <c r="AQ873">
        <v>31</v>
      </c>
      <c r="AR873">
        <v>177501</v>
      </c>
      <c r="AS873">
        <v>1.52686463738232</v>
      </c>
      <c r="AT873">
        <v>0.64516129032257996</v>
      </c>
      <c r="AU873">
        <v>4</v>
      </c>
      <c r="AV873">
        <v>1.61693845017241</v>
      </c>
      <c r="AW873">
        <v>-9.0073812790093397E-2</v>
      </c>
      <c r="AX873">
        <v>8380.6529546965794</v>
      </c>
      <c r="AY873">
        <v>25</v>
      </c>
      <c r="AZ873">
        <v>7</v>
      </c>
      <c r="BA873">
        <v>2016</v>
      </c>
      <c r="BB873">
        <v>17.031070131261799</v>
      </c>
      <c r="BC873">
        <v>17.401479428284901</v>
      </c>
      <c r="BD873">
        <v>0.370409297023016</v>
      </c>
      <c r="BE873">
        <v>154439</v>
      </c>
      <c r="BF873">
        <v>181361.47500974001</v>
      </c>
      <c r="BG873">
        <v>-2.1286080792702101E-2</v>
      </c>
      <c r="BH873">
        <v>19.405637705969198</v>
      </c>
      <c r="BI873">
        <v>1.0306283309539399</v>
      </c>
      <c r="BK873">
        <f>AS873-BI873*AV873</f>
        <v>-0.1395979387741213</v>
      </c>
      <c r="BL873">
        <f>BK873*AO873</f>
        <v>-1238.9386865172651</v>
      </c>
      <c r="BM873">
        <f t="shared" si="13"/>
        <v>-1342.1201658583386</v>
      </c>
      <c r="BN873" s="12">
        <f>YEARFRAC(DATE(YEAR(A873),1,1),A873,3)</f>
        <v>0.56438356164383563</v>
      </c>
    </row>
    <row r="874" spans="1:66" x14ac:dyDescent="0.25">
      <c r="A874" s="1">
        <v>42577</v>
      </c>
      <c r="B874">
        <v>2276</v>
      </c>
      <c r="C874">
        <v>17</v>
      </c>
      <c r="D874" s="2">
        <v>42552</v>
      </c>
      <c r="E874">
        <v>1</v>
      </c>
      <c r="F874">
        <v>0</v>
      </c>
      <c r="G874" s="1">
        <v>42576</v>
      </c>
      <c r="H874" s="1">
        <v>42578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s="1">
        <v>42569</v>
      </c>
      <c r="AF874" s="1">
        <v>42555</v>
      </c>
      <c r="AG874" s="1">
        <v>42557</v>
      </c>
      <c r="AH874" s="1">
        <v>42552</v>
      </c>
      <c r="AI874" s="1">
        <v>42552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8875.0499999999993</v>
      </c>
      <c r="AP874">
        <v>20</v>
      </c>
      <c r="AQ874">
        <v>31</v>
      </c>
      <c r="AR874">
        <v>177501</v>
      </c>
      <c r="AS874">
        <v>0.256449259440791</v>
      </c>
      <c r="AT874">
        <v>0.64516129032257996</v>
      </c>
      <c r="AU874">
        <v>3</v>
      </c>
      <c r="AV874">
        <v>0.22654787625673101</v>
      </c>
      <c r="AW874">
        <v>2.9901383184059899E-2</v>
      </c>
      <c r="AX874">
        <v>10046.441562845401</v>
      </c>
      <c r="AY874">
        <v>26</v>
      </c>
      <c r="AZ874">
        <v>7</v>
      </c>
      <c r="BA874">
        <v>2016</v>
      </c>
      <c r="BB874">
        <v>17.257618007518602</v>
      </c>
      <c r="BC874">
        <v>17.6579286877257</v>
      </c>
      <c r="BD874">
        <v>0.400310680207077</v>
      </c>
      <c r="BE874">
        <v>156715</v>
      </c>
      <c r="BF874">
        <v>181618.34377342599</v>
      </c>
      <c r="BG874">
        <v>-2.2670307898872501E-2</v>
      </c>
      <c r="BH874">
        <v>19.405637705969198</v>
      </c>
      <c r="BI874">
        <v>1.0306283309539399</v>
      </c>
      <c r="BK874">
        <f>AS874-BI874*AV874</f>
        <v>2.2962599853156601E-2</v>
      </c>
      <c r="BL874">
        <f>BK874*AO874</f>
        <v>203.79422182675748</v>
      </c>
      <c r="BM874">
        <f t="shared" si="13"/>
        <v>-1138.3259440315812</v>
      </c>
      <c r="BN874" s="12">
        <f>YEARFRAC(DATE(YEAR(A874),1,1),A874,3)</f>
        <v>0.56712328767123288</v>
      </c>
    </row>
    <row r="875" spans="1:66" x14ac:dyDescent="0.25">
      <c r="A875" s="1">
        <v>42578</v>
      </c>
      <c r="B875">
        <v>8018</v>
      </c>
      <c r="C875">
        <v>18</v>
      </c>
      <c r="D875" s="2">
        <v>42552</v>
      </c>
      <c r="E875">
        <v>2</v>
      </c>
      <c r="F875">
        <v>1</v>
      </c>
      <c r="G875" s="1">
        <v>42577</v>
      </c>
      <c r="H875" s="1">
        <v>42579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s="1">
        <v>42569</v>
      </c>
      <c r="AF875" s="1">
        <v>42555</v>
      </c>
      <c r="AG875" s="1">
        <v>42557</v>
      </c>
      <c r="AH875" s="1">
        <v>42552</v>
      </c>
      <c r="AI875" s="1">
        <v>42552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8875.0499999999993</v>
      </c>
      <c r="AP875">
        <v>20</v>
      </c>
      <c r="AQ875">
        <v>31</v>
      </c>
      <c r="AR875">
        <v>177501</v>
      </c>
      <c r="AS875">
        <v>0.90343152996321097</v>
      </c>
      <c r="AT875">
        <v>0.64516129032257996</v>
      </c>
      <c r="AU875">
        <v>2</v>
      </c>
      <c r="AV875">
        <v>0.87578868199497595</v>
      </c>
      <c r="AW875">
        <v>2.76428479682348E-2</v>
      </c>
      <c r="AX875">
        <v>9155.1765452547697</v>
      </c>
      <c r="AY875">
        <v>27</v>
      </c>
      <c r="AZ875">
        <v>7</v>
      </c>
      <c r="BA875">
        <v>2016</v>
      </c>
      <c r="BB875">
        <v>18.133406689513599</v>
      </c>
      <c r="BC875">
        <v>18.5613602176889</v>
      </c>
      <c r="BD875">
        <v>0.42795352817531102</v>
      </c>
      <c r="BE875">
        <v>164733</v>
      </c>
      <c r="BF875">
        <v>181690.073818576</v>
      </c>
      <c r="BG875">
        <v>-2.3056151227940299E-2</v>
      </c>
      <c r="BH875">
        <v>19.405637705969198</v>
      </c>
      <c r="BI875">
        <v>1.0306283309539399</v>
      </c>
      <c r="BK875">
        <f>AS875-BI875*AV875</f>
        <v>8.1890237037807179E-4</v>
      </c>
      <c r="BL875">
        <f>BK875*AO875</f>
        <v>7.2677994822239054</v>
      </c>
      <c r="BM875">
        <f t="shared" si="13"/>
        <v>-1131.0581445493574</v>
      </c>
      <c r="BN875" s="12">
        <f>YEARFRAC(DATE(YEAR(A875),1,1),A875,3)</f>
        <v>0.56986301369863013</v>
      </c>
    </row>
    <row r="876" spans="1:66" x14ac:dyDescent="0.25">
      <c r="A876" s="1">
        <v>42579</v>
      </c>
      <c r="B876">
        <v>2481</v>
      </c>
      <c r="C876">
        <v>19</v>
      </c>
      <c r="D876" s="2">
        <v>42552</v>
      </c>
      <c r="E876">
        <v>3</v>
      </c>
      <c r="F876">
        <v>2</v>
      </c>
      <c r="G876" s="1">
        <v>42578</v>
      </c>
      <c r="H876" s="1">
        <v>42580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s="1">
        <v>42569</v>
      </c>
      <c r="AF876" s="1">
        <v>42555</v>
      </c>
      <c r="AG876" s="1">
        <v>42557</v>
      </c>
      <c r="AH876" s="1">
        <v>42552</v>
      </c>
      <c r="AI876" s="1">
        <v>42552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8875.0499999999993</v>
      </c>
      <c r="AP876">
        <v>20</v>
      </c>
      <c r="AQ876">
        <v>31</v>
      </c>
      <c r="AR876">
        <v>177501</v>
      </c>
      <c r="AS876">
        <v>0.27954772085791002</v>
      </c>
      <c r="AT876">
        <v>0.64516129032257996</v>
      </c>
      <c r="AU876">
        <v>1</v>
      </c>
      <c r="AV876">
        <v>0.27210605278577199</v>
      </c>
      <c r="AW876">
        <v>7.4416680721387102E-3</v>
      </c>
      <c r="AX876">
        <v>9117.7685119458893</v>
      </c>
      <c r="AY876">
        <v>28</v>
      </c>
      <c r="AZ876">
        <v>7</v>
      </c>
      <c r="BA876">
        <v>2016</v>
      </c>
      <c r="BB876">
        <v>18.405512742299301</v>
      </c>
      <c r="BC876">
        <v>18.840907938546799</v>
      </c>
      <c r="BD876">
        <v>0.43539519624745099</v>
      </c>
      <c r="BE876">
        <v>167214</v>
      </c>
      <c r="BF876">
        <v>181699.90952298799</v>
      </c>
      <c r="BG876">
        <v>-2.31090347486211E-2</v>
      </c>
      <c r="BH876">
        <v>19.405637705969198</v>
      </c>
      <c r="BI876">
        <v>1.0306283309539399</v>
      </c>
      <c r="BK876">
        <f>AS876-BI876*AV876</f>
        <v>-8.9248616715481566E-4</v>
      </c>
      <c r="BL876">
        <f>BK876*AO876</f>
        <v>-7.9208593578073456</v>
      </c>
      <c r="BM876">
        <f t="shared" si="13"/>
        <v>-1138.9790039071647</v>
      </c>
      <c r="BN876" s="12">
        <f>YEARFRAC(DATE(YEAR(A876),1,1),A876,3)</f>
        <v>0.57260273972602738</v>
      </c>
    </row>
    <row r="877" spans="1:66" x14ac:dyDescent="0.25">
      <c r="A877" s="1">
        <v>42580</v>
      </c>
      <c r="B877">
        <v>10287</v>
      </c>
      <c r="C877">
        <v>20</v>
      </c>
      <c r="D877" s="2">
        <v>42552</v>
      </c>
      <c r="E877">
        <v>4</v>
      </c>
      <c r="F877">
        <v>3</v>
      </c>
      <c r="G877" s="1">
        <v>42579</v>
      </c>
      <c r="H877" s="1">
        <v>42583</v>
      </c>
      <c r="I877">
        <v>0</v>
      </c>
      <c r="J877">
        <v>1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s="1">
        <v>42569</v>
      </c>
      <c r="AF877" s="1">
        <v>42555</v>
      </c>
      <c r="AG877" s="1">
        <v>42557</v>
      </c>
      <c r="AH877" s="1">
        <v>42552</v>
      </c>
      <c r="AI877" s="1">
        <v>42552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8875.0499999999993</v>
      </c>
      <c r="AP877">
        <v>20</v>
      </c>
      <c r="AQ877">
        <v>31</v>
      </c>
      <c r="AR877">
        <v>177501</v>
      </c>
      <c r="AS877">
        <v>1.1590920614531699</v>
      </c>
      <c r="AT877">
        <v>0.64516129032257996</v>
      </c>
      <c r="AU877">
        <v>0</v>
      </c>
      <c r="AV877">
        <v>1.0001249636699201</v>
      </c>
      <c r="AW877">
        <v>0.15896709778324999</v>
      </c>
      <c r="AX877">
        <v>10285.714659348299</v>
      </c>
      <c r="AY877">
        <v>29</v>
      </c>
      <c r="AZ877">
        <v>7</v>
      </c>
      <c r="BA877">
        <v>2016</v>
      </c>
      <c r="BB877">
        <v>19.405637705969198</v>
      </c>
      <c r="BC877">
        <v>20</v>
      </c>
      <c r="BD877">
        <v>0.59436229403070195</v>
      </c>
      <c r="BE877">
        <v>177501</v>
      </c>
      <c r="BF877">
        <v>182937.559372655</v>
      </c>
      <c r="BG877">
        <v>-2.9718114701535001E-2</v>
      </c>
      <c r="BH877">
        <v>19.405637705969198</v>
      </c>
      <c r="BI877">
        <v>1.0306283309539399</v>
      </c>
      <c r="BK877">
        <f>AS877-BI877*AV877</f>
        <v>0.12833493940067031</v>
      </c>
      <c r="BL877">
        <f>BK877*AO877</f>
        <v>1138.9790039279189</v>
      </c>
      <c r="BM877">
        <f t="shared" si="13"/>
        <v>2.0754214347107336E-8</v>
      </c>
      <c r="BN877" s="12">
        <f>YEARFRAC(DATE(YEAR(A877),1,1),A877,3)</f>
        <v>0.57534246575342463</v>
      </c>
    </row>
    <row r="878" spans="1:66" x14ac:dyDescent="0.25">
      <c r="A878" s="1">
        <v>42583</v>
      </c>
      <c r="B878">
        <v>29198</v>
      </c>
      <c r="C878">
        <v>1</v>
      </c>
      <c r="D878" s="2">
        <v>42583</v>
      </c>
      <c r="E878">
        <v>0</v>
      </c>
      <c r="F878">
        <v>4</v>
      </c>
      <c r="G878" s="1">
        <v>42580</v>
      </c>
      <c r="H878" s="1">
        <v>42584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s="1">
        <v>42597</v>
      </c>
      <c r="AF878" s="1">
        <v>42583</v>
      </c>
      <c r="AG878" s="1">
        <v>42585</v>
      </c>
      <c r="AH878" s="1">
        <v>42587</v>
      </c>
      <c r="AI878" s="1">
        <v>42585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8387.3478260869506</v>
      </c>
      <c r="AP878">
        <v>23</v>
      </c>
      <c r="AQ878">
        <v>31</v>
      </c>
      <c r="AR878">
        <v>192909</v>
      </c>
      <c r="AS878">
        <v>3.4811957969819902</v>
      </c>
      <c r="AT878">
        <v>0.74193548387096697</v>
      </c>
      <c r="AU878">
        <v>22</v>
      </c>
      <c r="AV878">
        <v>3.3627933737051001</v>
      </c>
      <c r="AW878">
        <v>0.118402423276894</v>
      </c>
      <c r="AX878">
        <v>8682.6625234573494</v>
      </c>
      <c r="AY878">
        <v>1</v>
      </c>
      <c r="AZ878">
        <v>8</v>
      </c>
      <c r="BA878">
        <v>2016</v>
      </c>
      <c r="BB878">
        <v>3.3627933737051001</v>
      </c>
      <c r="BC878">
        <v>3.4811957969819902</v>
      </c>
      <c r="BD878">
        <v>0.118402423276894</v>
      </c>
      <c r="BE878">
        <v>29198</v>
      </c>
      <c r="BF878">
        <v>199701.238039519</v>
      </c>
      <c r="BG878">
        <v>-3.4011997653088703E-2</v>
      </c>
      <c r="BH878">
        <v>23.6464225586497</v>
      </c>
      <c r="BI878">
        <v>0.97266298709471</v>
      </c>
      <c r="BK878">
        <f>AS878-BI878*AV878</f>
        <v>0.21033114913169015</v>
      </c>
      <c r="BL878">
        <f>BK878*AO878</f>
        <v>1764.1205064280516</v>
      </c>
      <c r="BM878">
        <f t="shared" si="13"/>
        <v>1764.1205064488058</v>
      </c>
      <c r="BN878" s="12">
        <f>YEARFRAC(DATE(YEAR(A878),1,1),A878,3)</f>
        <v>0.58356164383561648</v>
      </c>
    </row>
    <row r="879" spans="1:66" x14ac:dyDescent="0.25">
      <c r="A879" s="1">
        <v>42584</v>
      </c>
      <c r="B879">
        <v>6077</v>
      </c>
      <c r="C879">
        <v>2</v>
      </c>
      <c r="D879" s="2">
        <v>42583</v>
      </c>
      <c r="E879">
        <v>1</v>
      </c>
      <c r="F879">
        <v>0</v>
      </c>
      <c r="G879" s="1">
        <v>42583</v>
      </c>
      <c r="H879" s="1">
        <v>42585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s="1">
        <v>42597</v>
      </c>
      <c r="AF879" s="1">
        <v>42583</v>
      </c>
      <c r="AG879" s="1">
        <v>42585</v>
      </c>
      <c r="AH879" s="1">
        <v>42587</v>
      </c>
      <c r="AI879" s="1">
        <v>42585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8387.3478260869506</v>
      </c>
      <c r="AP879">
        <v>23</v>
      </c>
      <c r="AQ879">
        <v>31</v>
      </c>
      <c r="AR879">
        <v>192909</v>
      </c>
      <c r="AS879">
        <v>0.72454369676894204</v>
      </c>
      <c r="AT879">
        <v>0.74193548387096697</v>
      </c>
      <c r="AU879">
        <v>21</v>
      </c>
      <c r="AV879">
        <v>0.61858604790098304</v>
      </c>
      <c r="AW879">
        <v>0.105957648867959</v>
      </c>
      <c r="AX879">
        <v>9824.0172416121804</v>
      </c>
      <c r="AY879">
        <v>2</v>
      </c>
      <c r="AZ879">
        <v>8</v>
      </c>
      <c r="BA879">
        <v>2016</v>
      </c>
      <c r="BB879">
        <v>3.9813794216060798</v>
      </c>
      <c r="BC879">
        <v>4.20573949375094</v>
      </c>
      <c r="BD879">
        <v>0.22436007214485401</v>
      </c>
      <c r="BE879">
        <v>35275</v>
      </c>
      <c r="BF879">
        <v>203779.874783376</v>
      </c>
      <c r="BG879">
        <v>-5.3346164801271599E-2</v>
      </c>
      <c r="BH879">
        <v>23.6464225586497</v>
      </c>
      <c r="BI879">
        <v>0.97266298709471</v>
      </c>
      <c r="BK879">
        <f>AS879-BI879*AV879</f>
        <v>0.12286794364246056</v>
      </c>
      <c r="BL879">
        <f>BK879*AO879</f>
        <v>1030.5361800053656</v>
      </c>
      <c r="BM879">
        <f t="shared" si="13"/>
        <v>2794.6566864541714</v>
      </c>
      <c r="BN879" s="12">
        <f>YEARFRAC(DATE(YEAR(A879),1,1),A879,3)</f>
        <v>0.58630136986301373</v>
      </c>
    </row>
    <row r="880" spans="1:66" x14ac:dyDescent="0.25">
      <c r="A880" s="1">
        <v>42585</v>
      </c>
      <c r="B880">
        <v>9587</v>
      </c>
      <c r="C880">
        <v>3</v>
      </c>
      <c r="D880" s="2">
        <v>42583</v>
      </c>
      <c r="E880">
        <v>2</v>
      </c>
      <c r="F880">
        <v>1</v>
      </c>
      <c r="G880" s="1">
        <v>42584</v>
      </c>
      <c r="H880" s="1">
        <v>42586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s="1">
        <v>42597</v>
      </c>
      <c r="AF880" s="1">
        <v>42583</v>
      </c>
      <c r="AG880" s="1">
        <v>42585</v>
      </c>
      <c r="AH880" s="1">
        <v>42587</v>
      </c>
      <c r="AI880" s="1">
        <v>42585</v>
      </c>
      <c r="AJ880">
        <v>0</v>
      </c>
      <c r="AK880">
        <v>0</v>
      </c>
      <c r="AL880">
        <v>1</v>
      </c>
      <c r="AM880">
        <v>0</v>
      </c>
      <c r="AN880">
        <v>1</v>
      </c>
      <c r="AO880">
        <v>8387.3478260869506</v>
      </c>
      <c r="AP880">
        <v>23</v>
      </c>
      <c r="AQ880">
        <v>31</v>
      </c>
      <c r="AR880">
        <v>192909</v>
      </c>
      <c r="AS880">
        <v>1.14303117013721</v>
      </c>
      <c r="AT880">
        <v>0.74193548387096697</v>
      </c>
      <c r="AU880">
        <v>20</v>
      </c>
      <c r="AV880">
        <v>1.16149332798881</v>
      </c>
      <c r="AW880">
        <v>-1.84621578516041E-2</v>
      </c>
      <c r="AX880">
        <v>8254.0293335996503</v>
      </c>
      <c r="AY880">
        <v>3</v>
      </c>
      <c r="AZ880">
        <v>8</v>
      </c>
      <c r="BA880">
        <v>2016</v>
      </c>
      <c r="BB880">
        <v>5.1428727495948996</v>
      </c>
      <c r="BC880">
        <v>5.3487706638881498</v>
      </c>
      <c r="BD880">
        <v>0.20589791429325</v>
      </c>
      <c r="BE880">
        <v>44862</v>
      </c>
      <c r="BF880">
        <v>200632.224486066</v>
      </c>
      <c r="BG880">
        <v>-3.8494436802713201E-2</v>
      </c>
      <c r="BH880">
        <v>23.6464225586497</v>
      </c>
      <c r="BI880">
        <v>0.97266298709471</v>
      </c>
      <c r="BK880">
        <f>AS880-BI880*AV880</f>
        <v>1.3289600245038447E-2</v>
      </c>
      <c r="BL880">
        <f>BK880*AO880</f>
        <v>111.46449972478781</v>
      </c>
      <c r="BM880">
        <f t="shared" si="13"/>
        <v>2906.1211861789593</v>
      </c>
      <c r="BN880" s="12">
        <f>YEARFRAC(DATE(YEAR(A880),1,1),A880,3)</f>
        <v>0.58904109589041098</v>
      </c>
    </row>
    <row r="881" spans="1:66" x14ac:dyDescent="0.25">
      <c r="A881" s="1">
        <v>42586</v>
      </c>
      <c r="B881">
        <v>3248</v>
      </c>
      <c r="C881">
        <v>4</v>
      </c>
      <c r="D881" s="2">
        <v>42583</v>
      </c>
      <c r="E881">
        <v>3</v>
      </c>
      <c r="F881">
        <v>2</v>
      </c>
      <c r="G881" s="1">
        <v>42585</v>
      </c>
      <c r="H881" s="1">
        <v>42587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s="1">
        <v>42597</v>
      </c>
      <c r="AF881" s="1">
        <v>42583</v>
      </c>
      <c r="AG881" s="1">
        <v>42585</v>
      </c>
      <c r="AH881" s="1">
        <v>42587</v>
      </c>
      <c r="AI881" s="1">
        <v>42585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8387.3478260869506</v>
      </c>
      <c r="AP881">
        <v>23</v>
      </c>
      <c r="AQ881">
        <v>31</v>
      </c>
      <c r="AR881">
        <v>192909</v>
      </c>
      <c r="AS881">
        <v>0.38724994686613901</v>
      </c>
      <c r="AT881">
        <v>0.74193548387096697</v>
      </c>
      <c r="AU881">
        <v>19</v>
      </c>
      <c r="AV881">
        <v>0.36271983585664802</v>
      </c>
      <c r="AW881">
        <v>2.4530111009490398E-2</v>
      </c>
      <c r="AX881">
        <v>8954.5695573253597</v>
      </c>
      <c r="AY881">
        <v>4</v>
      </c>
      <c r="AZ881">
        <v>8</v>
      </c>
      <c r="BA881">
        <v>2016</v>
      </c>
      <c r="BB881">
        <v>5.5055925854515504</v>
      </c>
      <c r="BC881">
        <v>5.7360206107542897</v>
      </c>
      <c r="BD881">
        <v>0.23042802530274001</v>
      </c>
      <c r="BE881">
        <v>48110</v>
      </c>
      <c r="BF881">
        <v>200982.90653107601</v>
      </c>
      <c r="BG881">
        <v>-4.01721055309174E-2</v>
      </c>
      <c r="BH881">
        <v>23.6464225586497</v>
      </c>
      <c r="BI881">
        <v>0.97266298709471</v>
      </c>
      <c r="BK881">
        <f>AS881-BI881*AV881</f>
        <v>3.4445787843308817E-2</v>
      </c>
      <c r="BL881">
        <f>BK881*AO881</f>
        <v>288.90880378542852</v>
      </c>
      <c r="BM881">
        <f t="shared" si="13"/>
        <v>3195.0299899643878</v>
      </c>
      <c r="BN881" s="12">
        <f>YEARFRAC(DATE(YEAR(A881),1,1),A881,3)</f>
        <v>0.59178082191780823</v>
      </c>
    </row>
    <row r="882" spans="1:66" x14ac:dyDescent="0.25">
      <c r="A882" s="1">
        <v>42587</v>
      </c>
      <c r="B882">
        <v>6056</v>
      </c>
      <c r="C882">
        <v>5</v>
      </c>
      <c r="D882" s="2">
        <v>42583</v>
      </c>
      <c r="E882">
        <v>4</v>
      </c>
      <c r="F882">
        <v>3</v>
      </c>
      <c r="G882" s="1">
        <v>42586</v>
      </c>
      <c r="H882" s="1">
        <v>42590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s="1">
        <v>42597</v>
      </c>
      <c r="AF882" s="1">
        <v>42583</v>
      </c>
      <c r="AG882" s="1">
        <v>42585</v>
      </c>
      <c r="AH882" s="1">
        <v>42587</v>
      </c>
      <c r="AI882" s="1">
        <v>42585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8387.3478260869506</v>
      </c>
      <c r="AP882">
        <v>23</v>
      </c>
      <c r="AQ882">
        <v>31</v>
      </c>
      <c r="AR882">
        <v>192909</v>
      </c>
      <c r="AS882">
        <v>0.72203992556075602</v>
      </c>
      <c r="AT882">
        <v>0.74193548387096697</v>
      </c>
      <c r="AU882">
        <v>18</v>
      </c>
      <c r="AV882">
        <v>0.87976882570144499</v>
      </c>
      <c r="AW882">
        <v>-0.15772890014068799</v>
      </c>
      <c r="AX882">
        <v>6883.6264971897699</v>
      </c>
      <c r="AY882">
        <v>5</v>
      </c>
      <c r="AZ882">
        <v>8</v>
      </c>
      <c r="BA882">
        <v>2016</v>
      </c>
      <c r="BB882">
        <v>6.3853614111529904</v>
      </c>
      <c r="BC882">
        <v>6.4580605363150498</v>
      </c>
      <c r="BD882">
        <v>7.2699125162051403E-2</v>
      </c>
      <c r="BE882">
        <v>54166</v>
      </c>
      <c r="BF882">
        <v>195105.322906858</v>
      </c>
      <c r="BG882">
        <v>-1.1257114230076999E-2</v>
      </c>
      <c r="BH882">
        <v>23.6464225586497</v>
      </c>
      <c r="BI882">
        <v>0.97266298709471</v>
      </c>
      <c r="BK882">
        <f>AS882-BI882*AV882</f>
        <v>-0.13367864839881671</v>
      </c>
      <c r="BL882">
        <f>BK882*AO882</f>
        <v>-1121.2093210420571</v>
      </c>
      <c r="BM882">
        <f t="shared" si="13"/>
        <v>2073.8206689223307</v>
      </c>
      <c r="BN882" s="12">
        <f>YEARFRAC(DATE(YEAR(A882),1,1),A882,3)</f>
        <v>0.59452054794520548</v>
      </c>
    </row>
    <row r="883" spans="1:66" x14ac:dyDescent="0.25">
      <c r="A883" s="1">
        <v>42590</v>
      </c>
      <c r="B883">
        <v>13630</v>
      </c>
      <c r="C883">
        <v>6</v>
      </c>
      <c r="D883" s="2">
        <v>42583</v>
      </c>
      <c r="E883">
        <v>0</v>
      </c>
      <c r="F883">
        <v>4</v>
      </c>
      <c r="G883" s="1">
        <v>42587</v>
      </c>
      <c r="H883" s="1">
        <v>42591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s="1">
        <v>42597</v>
      </c>
      <c r="AF883" s="1">
        <v>42583</v>
      </c>
      <c r="AG883" s="1">
        <v>42585</v>
      </c>
      <c r="AH883" s="1">
        <v>42587</v>
      </c>
      <c r="AI883" s="1">
        <v>42585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8387.3478260869506</v>
      </c>
      <c r="AP883">
        <v>23</v>
      </c>
      <c r="AQ883">
        <v>31</v>
      </c>
      <c r="AR883">
        <v>192909</v>
      </c>
      <c r="AS883">
        <v>1.62506674131326</v>
      </c>
      <c r="AT883">
        <v>0.74193548387096697</v>
      </c>
      <c r="AU883">
        <v>17</v>
      </c>
      <c r="AV883">
        <v>1.70755223324329</v>
      </c>
      <c r="AW883">
        <v>-8.2485491930033003E-2</v>
      </c>
      <c r="AX883">
        <v>7982.1862749764396</v>
      </c>
      <c r="AY883">
        <v>8</v>
      </c>
      <c r="AZ883">
        <v>8</v>
      </c>
      <c r="BA883">
        <v>2016</v>
      </c>
      <c r="BB883">
        <v>8.0929136443962904</v>
      </c>
      <c r="BC883">
        <v>8.0831272776283107</v>
      </c>
      <c r="BD883">
        <v>-9.7863667679813898E-3</v>
      </c>
      <c r="BE883">
        <v>67796</v>
      </c>
      <c r="BF883">
        <v>192675.72453089201</v>
      </c>
      <c r="BG883">
        <v>1.2107154114802099E-3</v>
      </c>
      <c r="BH883">
        <v>23.6464225586497</v>
      </c>
      <c r="BI883">
        <v>0.97266298709471</v>
      </c>
      <c r="BK883">
        <f>AS883-BI883*AV883</f>
        <v>-3.5806114493401431E-2</v>
      </c>
      <c r="BL883">
        <f>BK883*AO883</f>
        <v>-300.31833655685097</v>
      </c>
      <c r="BM883">
        <f t="shared" si="13"/>
        <v>1773.5023323654798</v>
      </c>
      <c r="BN883" s="12">
        <f>YEARFRAC(DATE(YEAR(A883),1,1),A883,3)</f>
        <v>0.60273972602739723</v>
      </c>
    </row>
    <row r="884" spans="1:66" x14ac:dyDescent="0.25">
      <c r="A884" s="1">
        <v>42591</v>
      </c>
      <c r="B884">
        <v>1612</v>
      </c>
      <c r="C884">
        <v>7</v>
      </c>
      <c r="D884" s="2">
        <v>42583</v>
      </c>
      <c r="E884">
        <v>1</v>
      </c>
      <c r="F884">
        <v>0</v>
      </c>
      <c r="G884" s="1">
        <v>42590</v>
      </c>
      <c r="H884" s="1">
        <v>42592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s="1">
        <v>42597</v>
      </c>
      <c r="AF884" s="1">
        <v>42583</v>
      </c>
      <c r="AG884" s="1">
        <v>42585</v>
      </c>
      <c r="AH884" s="1">
        <v>42587</v>
      </c>
      <c r="AI884" s="1">
        <v>42585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8387.3478260869506</v>
      </c>
      <c r="AP884">
        <v>23</v>
      </c>
      <c r="AQ884">
        <v>31</v>
      </c>
      <c r="AR884">
        <v>192909</v>
      </c>
      <c r="AS884">
        <v>0.192194247028391</v>
      </c>
      <c r="AT884">
        <v>0.74193548387096697</v>
      </c>
      <c r="AU884">
        <v>16</v>
      </c>
      <c r="AV884">
        <v>0.31716165932760798</v>
      </c>
      <c r="AW884">
        <v>-0.124967412299216</v>
      </c>
      <c r="AX884">
        <v>5082.58155609818</v>
      </c>
      <c r="AY884">
        <v>9</v>
      </c>
      <c r="AZ884">
        <v>8</v>
      </c>
      <c r="BA884">
        <v>2016</v>
      </c>
      <c r="BB884">
        <v>8.4100753037239002</v>
      </c>
      <c r="BC884">
        <v>8.2753215246567002</v>
      </c>
      <c r="BD884">
        <v>-0.13475377906719799</v>
      </c>
      <c r="BE884">
        <v>69408</v>
      </c>
      <c r="BF884">
        <v>189818.03876276</v>
      </c>
      <c r="BG884">
        <v>1.6283811893676101E-2</v>
      </c>
      <c r="BH884">
        <v>23.6464225586497</v>
      </c>
      <c r="BI884">
        <v>0.97266298709471</v>
      </c>
      <c r="BK884">
        <f>AS884-BI884*AV884</f>
        <v>-0.11629715992511497</v>
      </c>
      <c r="BL884">
        <f>BK884*AO884</f>
        <v>-975.42473147799944</v>
      </c>
      <c r="BM884">
        <f t="shared" si="13"/>
        <v>798.07760088748034</v>
      </c>
      <c r="BN884" s="12">
        <f>YEARFRAC(DATE(YEAR(A884),1,1),A884,3)</f>
        <v>0.60547945205479448</v>
      </c>
    </row>
    <row r="885" spans="1:66" x14ac:dyDescent="0.25">
      <c r="A885" s="1">
        <v>42592</v>
      </c>
      <c r="B885">
        <v>7605</v>
      </c>
      <c r="C885">
        <v>8</v>
      </c>
      <c r="D885" s="2">
        <v>42583</v>
      </c>
      <c r="E885">
        <v>2</v>
      </c>
      <c r="F885">
        <v>1</v>
      </c>
      <c r="G885" s="1">
        <v>42591</v>
      </c>
      <c r="H885" s="1">
        <v>42593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s="1">
        <v>42597</v>
      </c>
      <c r="AF885" s="1">
        <v>42583</v>
      </c>
      <c r="AG885" s="1">
        <v>42585</v>
      </c>
      <c r="AH885" s="1">
        <v>42587</v>
      </c>
      <c r="AI885" s="1">
        <v>42585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8387.3478260869506</v>
      </c>
      <c r="AP885">
        <v>23</v>
      </c>
      <c r="AQ885">
        <v>31</v>
      </c>
      <c r="AR885">
        <v>192909</v>
      </c>
      <c r="AS885">
        <v>0.90672285896458904</v>
      </c>
      <c r="AT885">
        <v>0.74193548387096697</v>
      </c>
      <c r="AU885">
        <v>15</v>
      </c>
      <c r="AV885">
        <v>0.96640246506585303</v>
      </c>
      <c r="AW885">
        <v>-5.9679606101263598E-2</v>
      </c>
      <c r="AX885">
        <v>7869.3921786320898</v>
      </c>
      <c r="AY885">
        <v>10</v>
      </c>
      <c r="AZ885">
        <v>8</v>
      </c>
      <c r="BA885">
        <v>2016</v>
      </c>
      <c r="BB885">
        <v>9.3764777687897496</v>
      </c>
      <c r="BC885">
        <v>9.1820443836212906</v>
      </c>
      <c r="BD885">
        <v>-0.19443338516846001</v>
      </c>
      <c r="BE885">
        <v>77013</v>
      </c>
      <c r="BF885">
        <v>188908.782559682</v>
      </c>
      <c r="BG885">
        <v>2.1175391562611799E-2</v>
      </c>
      <c r="BH885">
        <v>23.6464225586497</v>
      </c>
      <c r="BI885">
        <v>0.97266298709471</v>
      </c>
      <c r="BK885">
        <f>AS885-BI885*AV885</f>
        <v>-3.3261049442054658E-2</v>
      </c>
      <c r="BL885">
        <f>BK885*AO885</f>
        <v>-278.9719907311877</v>
      </c>
      <c r="BM885">
        <f t="shared" si="13"/>
        <v>519.10561015629264</v>
      </c>
      <c r="BN885" s="12">
        <f>YEARFRAC(DATE(YEAR(A885),1,1),A885,3)</f>
        <v>0.60821917808219184</v>
      </c>
    </row>
    <row r="886" spans="1:66" x14ac:dyDescent="0.25">
      <c r="A886" s="1">
        <v>42593</v>
      </c>
      <c r="B886">
        <v>2856</v>
      </c>
      <c r="C886">
        <v>9</v>
      </c>
      <c r="D886" s="2">
        <v>42583</v>
      </c>
      <c r="E886">
        <v>3</v>
      </c>
      <c r="F886">
        <v>2</v>
      </c>
      <c r="G886" s="1">
        <v>42592</v>
      </c>
      <c r="H886" s="1">
        <v>42594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s="1">
        <v>42597</v>
      </c>
      <c r="AF886" s="1">
        <v>42583</v>
      </c>
      <c r="AG886" s="1">
        <v>42585</v>
      </c>
      <c r="AH886" s="1">
        <v>42587</v>
      </c>
      <c r="AI886" s="1">
        <v>42585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8387.3478260869506</v>
      </c>
      <c r="AP886">
        <v>23</v>
      </c>
      <c r="AQ886">
        <v>31</v>
      </c>
      <c r="AR886">
        <v>192909</v>
      </c>
      <c r="AS886">
        <v>0.34051288431332899</v>
      </c>
      <c r="AT886">
        <v>0.74193548387096697</v>
      </c>
      <c r="AU886">
        <v>14</v>
      </c>
      <c r="AV886">
        <v>0.36271983585664802</v>
      </c>
      <c r="AW886">
        <v>-2.2206951543319399E-2</v>
      </c>
      <c r="AX886">
        <v>7873.8456452343698</v>
      </c>
      <c r="AY886">
        <v>11</v>
      </c>
      <c r="AZ886">
        <v>8</v>
      </c>
      <c r="BA886">
        <v>2016</v>
      </c>
      <c r="BB886">
        <v>9.7391976046463995</v>
      </c>
      <c r="BC886">
        <v>9.5225572679346193</v>
      </c>
      <c r="BD886">
        <v>-0.21664033671178101</v>
      </c>
      <c r="BE886">
        <v>79869</v>
      </c>
      <c r="BF886">
        <v>188617.900012995</v>
      </c>
      <c r="BG886">
        <v>2.2750226710767901E-2</v>
      </c>
      <c r="BH886">
        <v>23.6464225586497</v>
      </c>
      <c r="BI886">
        <v>0.97266298709471</v>
      </c>
      <c r="BK886">
        <f>AS886-BI886*AV886</f>
        <v>-1.2291274709501199E-2</v>
      </c>
      <c r="BL886">
        <f>BK886*AO886</f>
        <v>-103.09119621457239</v>
      </c>
      <c r="BM886">
        <f t="shared" si="13"/>
        <v>416.01441394172025</v>
      </c>
      <c r="BN886" s="12">
        <f>YEARFRAC(DATE(YEAR(A886),1,1),A886,3)</f>
        <v>0.61095890410958908</v>
      </c>
    </row>
    <row r="887" spans="1:66" x14ac:dyDescent="0.25">
      <c r="A887" s="1">
        <v>42594</v>
      </c>
      <c r="B887">
        <v>7516</v>
      </c>
      <c r="C887">
        <v>10</v>
      </c>
      <c r="D887" s="2">
        <v>42583</v>
      </c>
      <c r="E887">
        <v>4</v>
      </c>
      <c r="F887">
        <v>3</v>
      </c>
      <c r="G887" s="1">
        <v>42593</v>
      </c>
      <c r="H887" s="1">
        <v>42597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s="1">
        <v>42597</v>
      </c>
      <c r="AF887" s="1">
        <v>42583</v>
      </c>
      <c r="AG887" s="1">
        <v>42585</v>
      </c>
      <c r="AH887" s="1">
        <v>42587</v>
      </c>
      <c r="AI887" s="1">
        <v>42585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8387.3478260869506</v>
      </c>
      <c r="AP887">
        <v>23</v>
      </c>
      <c r="AQ887">
        <v>31</v>
      </c>
      <c r="AR887">
        <v>192909</v>
      </c>
      <c r="AS887">
        <v>0.89611163812989503</v>
      </c>
      <c r="AT887">
        <v>0.74193548387096697</v>
      </c>
      <c r="AU887">
        <v>13</v>
      </c>
      <c r="AV887">
        <v>0.87976882570144499</v>
      </c>
      <c r="AW887">
        <v>1.6342812428449899E-2</v>
      </c>
      <c r="AX887">
        <v>8543.1533607791098</v>
      </c>
      <c r="AY887">
        <v>12</v>
      </c>
      <c r="AZ887">
        <v>8</v>
      </c>
      <c r="BA887">
        <v>2016</v>
      </c>
      <c r="BB887">
        <v>10.6189664303478</v>
      </c>
      <c r="BC887">
        <v>10.4186689060645</v>
      </c>
      <c r="BD887">
        <v>-0.200297524283332</v>
      </c>
      <c r="BE887">
        <v>87385</v>
      </c>
      <c r="BF887">
        <v>189270.30358209301</v>
      </c>
      <c r="BG887">
        <v>1.92248670237271E-2</v>
      </c>
      <c r="BH887">
        <v>23.6464225586497</v>
      </c>
      <c r="BI887">
        <v>0.97266298709471</v>
      </c>
      <c r="BK887">
        <f>AS887-BI887*AV887</f>
        <v>4.039306417032229E-2</v>
      </c>
      <c r="BL887">
        <f>BK887*AO887</f>
        <v>338.79067895794338</v>
      </c>
      <c r="BM887">
        <f t="shared" si="13"/>
        <v>754.80509289966358</v>
      </c>
      <c r="BN887" s="12">
        <f>YEARFRAC(DATE(YEAR(A887),1,1),A887,3)</f>
        <v>0.61369863013698633</v>
      </c>
    </row>
    <row r="888" spans="1:66" x14ac:dyDescent="0.25">
      <c r="A888" s="1">
        <v>42597</v>
      </c>
      <c r="B888">
        <v>17857</v>
      </c>
      <c r="C888">
        <v>11</v>
      </c>
      <c r="D888" s="2">
        <v>42583</v>
      </c>
      <c r="E888">
        <v>0</v>
      </c>
      <c r="F888">
        <v>4</v>
      </c>
      <c r="G888" s="1">
        <v>42594</v>
      </c>
      <c r="H888" s="1">
        <v>42598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s="1">
        <v>42597</v>
      </c>
      <c r="AF888" s="1">
        <v>42583</v>
      </c>
      <c r="AG888" s="1">
        <v>42585</v>
      </c>
      <c r="AH888" s="1">
        <v>42587</v>
      </c>
      <c r="AI888" s="1">
        <v>42585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8387.3478260869506</v>
      </c>
      <c r="AP888">
        <v>23</v>
      </c>
      <c r="AQ888">
        <v>31</v>
      </c>
      <c r="AR888">
        <v>192909</v>
      </c>
      <c r="AS888">
        <v>2.12904011736103</v>
      </c>
      <c r="AT888">
        <v>0.74193548387096697</v>
      </c>
      <c r="AU888">
        <v>12</v>
      </c>
      <c r="AV888">
        <v>2.0421234545461799</v>
      </c>
      <c r="AW888">
        <v>8.6916662814846501E-2</v>
      </c>
      <c r="AX888">
        <v>8744.3293206620892</v>
      </c>
      <c r="AY888">
        <v>15</v>
      </c>
      <c r="AZ888">
        <v>8</v>
      </c>
      <c r="BA888">
        <v>2016</v>
      </c>
      <c r="BB888">
        <v>12.661089884894</v>
      </c>
      <c r="BC888">
        <v>12.547709023425501</v>
      </c>
      <c r="BD888">
        <v>-0.113380861468485</v>
      </c>
      <c r="BE888">
        <v>105242</v>
      </c>
      <c r="BF888">
        <v>191181.48769230201</v>
      </c>
      <c r="BG888">
        <v>9.0359810907960601E-3</v>
      </c>
      <c r="BH888">
        <v>23.6464225586497</v>
      </c>
      <c r="BI888">
        <v>0.97266298709471</v>
      </c>
      <c r="BK888">
        <f>AS888-BI888*AV888</f>
        <v>0.14274221804597453</v>
      </c>
      <c r="BL888">
        <f>BK888*AO888</f>
        <v>1197.228632218734</v>
      </c>
      <c r="BM888">
        <f t="shared" si="13"/>
        <v>1952.0337251183976</v>
      </c>
      <c r="BN888" s="12">
        <f>YEARFRAC(DATE(YEAR(A888),1,1),A888,3)</f>
        <v>0.62191780821917808</v>
      </c>
    </row>
    <row r="889" spans="1:66" x14ac:dyDescent="0.25">
      <c r="A889" s="1">
        <v>42598</v>
      </c>
      <c r="B889">
        <v>10489</v>
      </c>
      <c r="C889">
        <v>12</v>
      </c>
      <c r="D889" s="2">
        <v>42583</v>
      </c>
      <c r="E889">
        <v>1</v>
      </c>
      <c r="F889">
        <v>0</v>
      </c>
      <c r="G889" s="1">
        <v>42597</v>
      </c>
      <c r="H889" s="1">
        <v>42599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 s="1">
        <v>42597</v>
      </c>
      <c r="AF889" s="1">
        <v>42583</v>
      </c>
      <c r="AG889" s="1">
        <v>42585</v>
      </c>
      <c r="AH889" s="1">
        <v>42587</v>
      </c>
      <c r="AI889" s="1">
        <v>42585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8387.3478260869506</v>
      </c>
      <c r="AP889">
        <v>23</v>
      </c>
      <c r="AQ889">
        <v>31</v>
      </c>
      <c r="AR889">
        <v>192909</v>
      </c>
      <c r="AS889">
        <v>1.2505741048888299</v>
      </c>
      <c r="AT889">
        <v>0.74193548387096697</v>
      </c>
      <c r="AU889">
        <v>11</v>
      </c>
      <c r="AV889">
        <v>1.3407502492608001</v>
      </c>
      <c r="AW889">
        <v>-9.0176144371967804E-2</v>
      </c>
      <c r="AX889">
        <v>7823.2318105351196</v>
      </c>
      <c r="AY889">
        <v>16</v>
      </c>
      <c r="AZ889">
        <v>8</v>
      </c>
      <c r="BA889">
        <v>2016</v>
      </c>
      <c r="BB889">
        <v>14.001840134154801</v>
      </c>
      <c r="BC889">
        <v>13.798283128314299</v>
      </c>
      <c r="BD889">
        <v>-0.203557005840451</v>
      </c>
      <c r="BE889">
        <v>115731</v>
      </c>
      <c r="BF889">
        <v>190104.513013758</v>
      </c>
      <c r="BG889">
        <v>1.47523430232234E-2</v>
      </c>
      <c r="BH889">
        <v>23.6464225586497</v>
      </c>
      <c r="BI889">
        <v>0.97266298709471</v>
      </c>
      <c r="BK889">
        <f>AS889-BI889*AV889</f>
        <v>-5.3524037505156885E-2</v>
      </c>
      <c r="BL889">
        <f>BK889*AO889</f>
        <v>-448.92471961227403</v>
      </c>
      <c r="BM889">
        <f t="shared" si="13"/>
        <v>1503.1090055061236</v>
      </c>
      <c r="BN889" s="12">
        <f>YEARFRAC(DATE(YEAR(A889),1,1),A889,3)</f>
        <v>0.62465753424657533</v>
      </c>
    </row>
    <row r="890" spans="1:66" x14ac:dyDescent="0.25">
      <c r="A890" s="1">
        <v>42599</v>
      </c>
      <c r="B890">
        <v>7802</v>
      </c>
      <c r="C890">
        <v>13</v>
      </c>
      <c r="D890" s="2">
        <v>42583</v>
      </c>
      <c r="E890">
        <v>2</v>
      </c>
      <c r="F890">
        <v>1</v>
      </c>
      <c r="G890" s="1">
        <v>42598</v>
      </c>
      <c r="H890" s="1">
        <v>42600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s="1">
        <v>42597</v>
      </c>
      <c r="AF890" s="1">
        <v>42583</v>
      </c>
      <c r="AG890" s="1">
        <v>42585</v>
      </c>
      <c r="AH890" s="1">
        <v>42587</v>
      </c>
      <c r="AI890" s="1">
        <v>42585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8387.3478260869506</v>
      </c>
      <c r="AP890">
        <v>23</v>
      </c>
      <c r="AQ890">
        <v>31</v>
      </c>
      <c r="AR890">
        <v>192909</v>
      </c>
      <c r="AS890">
        <v>0.930210617441384</v>
      </c>
      <c r="AT890">
        <v>0.74193548387096697</v>
      </c>
      <c r="AU890">
        <v>10</v>
      </c>
      <c r="AV890">
        <v>0.96640246506585303</v>
      </c>
      <c r="AW890">
        <v>-3.6191847624468899E-2</v>
      </c>
      <c r="AX890">
        <v>8073.24099640862</v>
      </c>
      <c r="AY890">
        <v>17</v>
      </c>
      <c r="AZ890">
        <v>8</v>
      </c>
      <c r="BA890">
        <v>2016</v>
      </c>
      <c r="BB890">
        <v>14.9682425992206</v>
      </c>
      <c r="BC890">
        <v>14.728493745755699</v>
      </c>
      <c r="BD890">
        <v>-0.239748853464922</v>
      </c>
      <c r="BE890">
        <v>123533</v>
      </c>
      <c r="BF890">
        <v>189819.144175811</v>
      </c>
      <c r="BG890">
        <v>1.6277893558124899E-2</v>
      </c>
      <c r="BH890">
        <v>23.6464225586497</v>
      </c>
      <c r="BI890">
        <v>0.97266298709471</v>
      </c>
      <c r="BK890">
        <f>AS890-BI890*AV890</f>
        <v>-9.7732909652596955E-3</v>
      </c>
      <c r="BL890">
        <f>BK890*AO890</f>
        <v>-81.971990731186139</v>
      </c>
      <c r="BM890">
        <f t="shared" si="13"/>
        <v>1421.1370147749374</v>
      </c>
      <c r="BN890" s="12">
        <f>YEARFRAC(DATE(YEAR(A890),1,1),A890,3)</f>
        <v>0.62739726027397258</v>
      </c>
    </row>
    <row r="891" spans="1:66" x14ac:dyDescent="0.25">
      <c r="A891" s="1">
        <v>42600</v>
      </c>
      <c r="B891">
        <v>2216</v>
      </c>
      <c r="C891">
        <v>14</v>
      </c>
      <c r="D891" s="2">
        <v>42583</v>
      </c>
      <c r="E891">
        <v>3</v>
      </c>
      <c r="F891">
        <v>2</v>
      </c>
      <c r="G891" s="1">
        <v>42599</v>
      </c>
      <c r="H891" s="1">
        <v>42601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s="1">
        <v>42597</v>
      </c>
      <c r="AF891" s="1">
        <v>42583</v>
      </c>
      <c r="AG891" s="1">
        <v>42585</v>
      </c>
      <c r="AH891" s="1">
        <v>42587</v>
      </c>
      <c r="AI891" s="1">
        <v>42585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8387.3478260869506</v>
      </c>
      <c r="AP891">
        <v>23</v>
      </c>
      <c r="AQ891">
        <v>31</v>
      </c>
      <c r="AR891">
        <v>192909</v>
      </c>
      <c r="AS891">
        <v>0.26420747606384298</v>
      </c>
      <c r="AT891">
        <v>0.74193548387096697</v>
      </c>
      <c r="AU891">
        <v>9</v>
      </c>
      <c r="AV891">
        <v>0.36271983585664802</v>
      </c>
      <c r="AW891">
        <v>-9.8512359792804996E-2</v>
      </c>
      <c r="AX891">
        <v>6109.3984418205</v>
      </c>
      <c r="AY891">
        <v>18</v>
      </c>
      <c r="AZ891">
        <v>8</v>
      </c>
      <c r="BA891">
        <v>2016</v>
      </c>
      <c r="BB891">
        <v>15.3309624350773</v>
      </c>
      <c r="BC891">
        <v>14.992701221819599</v>
      </c>
      <c r="BD891">
        <v>-0.33826121325772701</v>
      </c>
      <c r="BE891">
        <v>125749</v>
      </c>
      <c r="BF891">
        <v>188652.670192613</v>
      </c>
      <c r="BG891">
        <v>2.25617257526242E-2</v>
      </c>
      <c r="BH891">
        <v>23.6464225586497</v>
      </c>
      <c r="BI891">
        <v>0.97266298709471</v>
      </c>
      <c r="BK891">
        <f>AS891-BI891*AV891</f>
        <v>-8.8596682958987205E-2</v>
      </c>
      <c r="BL891">
        <f>BK891*AO891</f>
        <v>-743.09119621457614</v>
      </c>
      <c r="BM891">
        <f t="shared" si="13"/>
        <v>678.04581856036123</v>
      </c>
      <c r="BN891" s="12">
        <f>YEARFRAC(DATE(YEAR(A891),1,1),A891,3)</f>
        <v>0.63013698630136983</v>
      </c>
    </row>
    <row r="892" spans="1:66" x14ac:dyDescent="0.25">
      <c r="A892" s="1">
        <v>42601</v>
      </c>
      <c r="B892">
        <v>8327</v>
      </c>
      <c r="C892">
        <v>15</v>
      </c>
      <c r="D892" s="2">
        <v>42583</v>
      </c>
      <c r="E892">
        <v>4</v>
      </c>
      <c r="F892">
        <v>3</v>
      </c>
      <c r="G892" s="1">
        <v>42600</v>
      </c>
      <c r="H892" s="1">
        <v>42604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s="1">
        <v>42597</v>
      </c>
      <c r="AF892" s="1">
        <v>42583</v>
      </c>
      <c r="AG892" s="1">
        <v>42585</v>
      </c>
      <c r="AH892" s="1">
        <v>42587</v>
      </c>
      <c r="AI892" s="1">
        <v>42585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8387.3478260869506</v>
      </c>
      <c r="AP892">
        <v>23</v>
      </c>
      <c r="AQ892">
        <v>31</v>
      </c>
      <c r="AR892">
        <v>192909</v>
      </c>
      <c r="AS892">
        <v>0.99280489764603996</v>
      </c>
      <c r="AT892">
        <v>0.74193548387096697</v>
      </c>
      <c r="AU892">
        <v>8</v>
      </c>
      <c r="AV892">
        <v>0.87976882570144499</v>
      </c>
      <c r="AW892">
        <v>0.113036071944594</v>
      </c>
      <c r="AX892">
        <v>9464.9864336359296</v>
      </c>
      <c r="AY892">
        <v>19</v>
      </c>
      <c r="AZ892">
        <v>8</v>
      </c>
      <c r="BA892">
        <v>2016</v>
      </c>
      <c r="BB892">
        <v>16.210731260778701</v>
      </c>
      <c r="BC892">
        <v>15.985506119465599</v>
      </c>
      <c r="BD892">
        <v>-0.22522514131313001</v>
      </c>
      <c r="BE892">
        <v>134076</v>
      </c>
      <c r="BF892">
        <v>190228.802784548</v>
      </c>
      <c r="BG892">
        <v>1.4089334402673299E-2</v>
      </c>
      <c r="BH892">
        <v>23.6464225586497</v>
      </c>
      <c r="BI892">
        <v>0.97266298709471</v>
      </c>
      <c r="BK892">
        <f>AS892-BI892*AV892</f>
        <v>0.13708632368646723</v>
      </c>
      <c r="BL892">
        <f>BK892*AO892</f>
        <v>1149.7906789579429</v>
      </c>
      <c r="BM892">
        <f t="shared" si="13"/>
        <v>1827.836497518304</v>
      </c>
      <c r="BN892" s="12">
        <f>YEARFRAC(DATE(YEAR(A892),1,1),A892,3)</f>
        <v>0.63287671232876708</v>
      </c>
    </row>
    <row r="893" spans="1:66" x14ac:dyDescent="0.25">
      <c r="A893" s="1">
        <v>42604</v>
      </c>
      <c r="B893">
        <v>13517</v>
      </c>
      <c r="C893">
        <v>16</v>
      </c>
      <c r="D893" s="2">
        <v>42583</v>
      </c>
      <c r="E893">
        <v>0</v>
      </c>
      <c r="F893">
        <v>4</v>
      </c>
      <c r="G893" s="1">
        <v>42601</v>
      </c>
      <c r="H893" s="1">
        <v>42605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s="1">
        <v>42597</v>
      </c>
      <c r="AF893" s="1">
        <v>42583</v>
      </c>
      <c r="AG893" s="1">
        <v>42585</v>
      </c>
      <c r="AH893" s="1">
        <v>42587</v>
      </c>
      <c r="AI893" s="1">
        <v>42585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8387.3478260869506</v>
      </c>
      <c r="AP893">
        <v>23</v>
      </c>
      <c r="AQ893">
        <v>31</v>
      </c>
      <c r="AR893">
        <v>192909</v>
      </c>
      <c r="AS893">
        <v>1.61159406766921</v>
      </c>
      <c r="AT893">
        <v>0.74193548387096697</v>
      </c>
      <c r="AU893">
        <v>7</v>
      </c>
      <c r="AV893">
        <v>1.70755223324329</v>
      </c>
      <c r="AW893">
        <v>-9.5958165574082696E-2</v>
      </c>
      <c r="AX893">
        <v>7916.0096756314397</v>
      </c>
      <c r="AY893">
        <v>22</v>
      </c>
      <c r="AZ893">
        <v>8</v>
      </c>
      <c r="BA893">
        <v>2016</v>
      </c>
      <c r="BB893">
        <v>17.918283494021999</v>
      </c>
      <c r="BC893">
        <v>17.597100187134799</v>
      </c>
      <c r="BD893">
        <v>-0.32118330688721702</v>
      </c>
      <c r="BE893">
        <v>147593</v>
      </c>
      <c r="BF893">
        <v>189451.12689686599</v>
      </c>
      <c r="BG893">
        <v>1.82520587751175E-2</v>
      </c>
      <c r="BH893">
        <v>23.6464225586497</v>
      </c>
      <c r="BI893">
        <v>0.97266298709471</v>
      </c>
      <c r="BK893">
        <f>AS893-BI893*AV893</f>
        <v>-4.9278788137451457E-2</v>
      </c>
      <c r="BL893">
        <f>BK893*AO893</f>
        <v>-413.3183365568529</v>
      </c>
      <c r="BM893">
        <f t="shared" si="13"/>
        <v>1414.518160961451</v>
      </c>
      <c r="BN893" s="12">
        <f>YEARFRAC(DATE(YEAR(A893),1,1),A893,3)</f>
        <v>0.64109589041095894</v>
      </c>
    </row>
    <row r="894" spans="1:66" x14ac:dyDescent="0.25">
      <c r="A894" s="1">
        <v>42605</v>
      </c>
      <c r="B894">
        <v>1761</v>
      </c>
      <c r="C894">
        <v>17</v>
      </c>
      <c r="D894" s="2">
        <v>42583</v>
      </c>
      <c r="E894">
        <v>1</v>
      </c>
      <c r="F894">
        <v>0</v>
      </c>
      <c r="G894" s="1">
        <v>42604</v>
      </c>
      <c r="H894" s="1">
        <v>42606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s="1">
        <v>42597</v>
      </c>
      <c r="AF894" s="1">
        <v>42583</v>
      </c>
      <c r="AG894" s="1">
        <v>42585</v>
      </c>
      <c r="AH894" s="1">
        <v>42587</v>
      </c>
      <c r="AI894" s="1">
        <v>42585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8387.3478260869506</v>
      </c>
      <c r="AP894">
        <v>23</v>
      </c>
      <c r="AQ894">
        <v>31</v>
      </c>
      <c r="AR894">
        <v>192909</v>
      </c>
      <c r="AS894">
        <v>0.20995909988647499</v>
      </c>
      <c r="AT894">
        <v>0.74193548387096697</v>
      </c>
      <c r="AU894">
        <v>6</v>
      </c>
      <c r="AV894">
        <v>0.31716165932760798</v>
      </c>
      <c r="AW894">
        <v>-0.10720255944113299</v>
      </c>
      <c r="AX894">
        <v>5552.3735237524197</v>
      </c>
      <c r="AY894">
        <v>23</v>
      </c>
      <c r="AZ894">
        <v>8</v>
      </c>
      <c r="BA894">
        <v>2016</v>
      </c>
      <c r="BB894">
        <v>18.235445153349598</v>
      </c>
      <c r="BC894">
        <v>17.8070592870213</v>
      </c>
      <c r="BD894">
        <v>-0.42838586632834802</v>
      </c>
      <c r="BE894">
        <v>149354</v>
      </c>
      <c r="BF894">
        <v>188377.194585183</v>
      </c>
      <c r="BG894">
        <v>2.4057080926359099E-2</v>
      </c>
      <c r="BH894">
        <v>23.6464225586497</v>
      </c>
      <c r="BI894">
        <v>0.97266298709471</v>
      </c>
      <c r="BK894">
        <f>AS894-BI894*AV894</f>
        <v>-9.8532307067030978E-2</v>
      </c>
      <c r="BL894">
        <f>BK894*AO894</f>
        <v>-826.4247314779941</v>
      </c>
      <c r="BM894">
        <f t="shared" si="13"/>
        <v>588.09342948345693</v>
      </c>
      <c r="BN894" s="12">
        <f>YEARFRAC(DATE(YEAR(A894),1,1),A894,3)</f>
        <v>0.64383561643835618</v>
      </c>
    </row>
    <row r="895" spans="1:66" x14ac:dyDescent="0.25">
      <c r="A895" s="1">
        <v>42606</v>
      </c>
      <c r="B895">
        <v>7145</v>
      </c>
      <c r="C895">
        <v>18</v>
      </c>
      <c r="D895" s="2">
        <v>42583</v>
      </c>
      <c r="E895">
        <v>2</v>
      </c>
      <c r="F895">
        <v>1</v>
      </c>
      <c r="G895" s="1">
        <v>42605</v>
      </c>
      <c r="H895" s="1">
        <v>42607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s="1">
        <v>42597</v>
      </c>
      <c r="AF895" s="1">
        <v>42583</v>
      </c>
      <c r="AG895" s="1">
        <v>42585</v>
      </c>
      <c r="AH895" s="1">
        <v>42587</v>
      </c>
      <c r="AI895" s="1">
        <v>42585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8387.3478260869506</v>
      </c>
      <c r="AP895">
        <v>23</v>
      </c>
      <c r="AQ895">
        <v>31</v>
      </c>
      <c r="AR895">
        <v>192909</v>
      </c>
      <c r="AS895">
        <v>0.85187834678527097</v>
      </c>
      <c r="AT895">
        <v>0.74193548387096697</v>
      </c>
      <c r="AU895">
        <v>5</v>
      </c>
      <c r="AV895">
        <v>0.96640246506585303</v>
      </c>
      <c r="AW895">
        <v>-0.114524118280581</v>
      </c>
      <c r="AX895">
        <v>7393.4000152960298</v>
      </c>
      <c r="AY895">
        <v>24</v>
      </c>
      <c r="AZ895">
        <v>8</v>
      </c>
      <c r="BA895">
        <v>2016</v>
      </c>
      <c r="BB895">
        <v>19.201847618415499</v>
      </c>
      <c r="BC895">
        <v>18.658937633806602</v>
      </c>
      <c r="BD895">
        <v>-0.54290998460892903</v>
      </c>
      <c r="BE895">
        <v>156499</v>
      </c>
      <c r="BF895">
        <v>187454.72162522099</v>
      </c>
      <c r="BG895">
        <v>2.9096511026719798E-2</v>
      </c>
      <c r="BH895">
        <v>23.6464225586497</v>
      </c>
      <c r="BI895">
        <v>0.97266298709471</v>
      </c>
      <c r="BK895">
        <f>AS895-BI895*AV895</f>
        <v>-8.810556162137273E-2</v>
      </c>
      <c r="BL895">
        <f>BK895*AO895</f>
        <v>-738.97199073119043</v>
      </c>
      <c r="BM895">
        <f t="shared" si="13"/>
        <v>-150.8785612477335</v>
      </c>
      <c r="BN895" s="12">
        <f>YEARFRAC(DATE(YEAR(A895),1,1),A895,3)</f>
        <v>0.64657534246575343</v>
      </c>
    </row>
    <row r="896" spans="1:66" x14ac:dyDescent="0.25">
      <c r="A896" s="1">
        <v>42607</v>
      </c>
      <c r="B896">
        <v>2099</v>
      </c>
      <c r="C896">
        <v>19</v>
      </c>
      <c r="D896" s="2">
        <v>42583</v>
      </c>
      <c r="E896">
        <v>3</v>
      </c>
      <c r="F896">
        <v>2</v>
      </c>
      <c r="G896" s="1">
        <v>42606</v>
      </c>
      <c r="H896" s="1">
        <v>42608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s="1">
        <v>42597</v>
      </c>
      <c r="AF896" s="1">
        <v>42583</v>
      </c>
      <c r="AG896" s="1">
        <v>42585</v>
      </c>
      <c r="AH896" s="1">
        <v>42587</v>
      </c>
      <c r="AI896" s="1">
        <v>42585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8387.3478260869506</v>
      </c>
      <c r="AP896">
        <v>23</v>
      </c>
      <c r="AQ896">
        <v>31</v>
      </c>
      <c r="AR896">
        <v>192909</v>
      </c>
      <c r="AS896">
        <v>0.25025789361823397</v>
      </c>
      <c r="AT896">
        <v>0.74193548387096697</v>
      </c>
      <c r="AU896">
        <v>4</v>
      </c>
      <c r="AV896">
        <v>0.36271983585664802</v>
      </c>
      <c r="AW896">
        <v>-0.11246194223841401</v>
      </c>
      <c r="AX896">
        <v>5786.8354374464097</v>
      </c>
      <c r="AY896">
        <v>25</v>
      </c>
      <c r="AZ896">
        <v>8</v>
      </c>
      <c r="BA896">
        <v>2016</v>
      </c>
      <c r="BB896">
        <v>19.564567454272101</v>
      </c>
      <c r="BC896">
        <v>18.909195527424799</v>
      </c>
      <c r="BD896">
        <v>-0.65537192684734402</v>
      </c>
      <c r="BE896">
        <v>158598</v>
      </c>
      <c r="BF896">
        <v>186446.953582071</v>
      </c>
      <c r="BG896">
        <v>3.4658900527884999E-2</v>
      </c>
      <c r="BH896">
        <v>23.6464225586497</v>
      </c>
      <c r="BI896">
        <v>0.97266298709471</v>
      </c>
      <c r="BK896">
        <f>AS896-BI896*AV896</f>
        <v>-0.10254626540459622</v>
      </c>
      <c r="BL896">
        <f>BK896*AO896</f>
        <v>-860.09119621457558</v>
      </c>
      <c r="BM896">
        <f t="shared" si="13"/>
        <v>-1010.9697574623091</v>
      </c>
      <c r="BN896" s="12">
        <f>YEARFRAC(DATE(YEAR(A896),1,1),A896,3)</f>
        <v>0.64931506849315068</v>
      </c>
    </row>
    <row r="897" spans="1:66" x14ac:dyDescent="0.25">
      <c r="A897" s="1">
        <v>42608</v>
      </c>
      <c r="B897">
        <v>7803</v>
      </c>
      <c r="C897">
        <v>20</v>
      </c>
      <c r="D897" s="2">
        <v>42583</v>
      </c>
      <c r="E897">
        <v>4</v>
      </c>
      <c r="F897">
        <v>3</v>
      </c>
      <c r="G897" s="1">
        <v>42607</v>
      </c>
      <c r="H897" s="1">
        <v>42611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s="1">
        <v>42597</v>
      </c>
      <c r="AF897" s="1">
        <v>42583</v>
      </c>
      <c r="AG897" s="1">
        <v>42585</v>
      </c>
      <c r="AH897" s="1">
        <v>42587</v>
      </c>
      <c r="AI897" s="1">
        <v>42585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8387.3478260869506</v>
      </c>
      <c r="AP897">
        <v>23</v>
      </c>
      <c r="AQ897">
        <v>31</v>
      </c>
      <c r="AR897">
        <v>192909</v>
      </c>
      <c r="AS897">
        <v>0.93032984464177404</v>
      </c>
      <c r="AT897">
        <v>0.74193548387096697</v>
      </c>
      <c r="AU897">
        <v>3</v>
      </c>
      <c r="AV897">
        <v>0.87976882570144499</v>
      </c>
      <c r="AW897">
        <v>5.0561018940328599E-2</v>
      </c>
      <c r="AX897">
        <v>8869.3754223202995</v>
      </c>
      <c r="AY897">
        <v>26</v>
      </c>
      <c r="AZ897">
        <v>8</v>
      </c>
      <c r="BA897">
        <v>2016</v>
      </c>
      <c r="BB897">
        <v>20.444336279973601</v>
      </c>
      <c r="BC897">
        <v>19.8395253720666</v>
      </c>
      <c r="BD897">
        <v>-0.60481090790701197</v>
      </c>
      <c r="BE897">
        <v>166401</v>
      </c>
      <c r="BF897">
        <v>187202.11542151999</v>
      </c>
      <c r="BG897">
        <v>3.04851500509466E-2</v>
      </c>
      <c r="BH897">
        <v>23.6464225586497</v>
      </c>
      <c r="BI897">
        <v>0.97266298709471</v>
      </c>
      <c r="BK897">
        <f>AS897-BI897*AV897</f>
        <v>7.4611270682201303E-2</v>
      </c>
      <c r="BL897">
        <f>BK897*AO897</f>
        <v>625.79067895794617</v>
      </c>
      <c r="BM897">
        <f t="shared" si="13"/>
        <v>-385.17907850436291</v>
      </c>
      <c r="BN897" s="12">
        <f>YEARFRAC(DATE(YEAR(A897),1,1),A897,3)</f>
        <v>0.65205479452054793</v>
      </c>
    </row>
    <row r="898" spans="1:66" x14ac:dyDescent="0.25">
      <c r="A898" s="1">
        <v>42611</v>
      </c>
      <c r="B898">
        <v>15039</v>
      </c>
      <c r="C898">
        <v>21</v>
      </c>
      <c r="D898" s="2">
        <v>42583</v>
      </c>
      <c r="E898">
        <v>0</v>
      </c>
      <c r="F898">
        <v>4</v>
      </c>
      <c r="G898" s="1">
        <v>42608</v>
      </c>
      <c r="H898" s="1">
        <v>42612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s="1">
        <v>42597</v>
      </c>
      <c r="AF898" s="1">
        <v>42583</v>
      </c>
      <c r="AG898" s="1">
        <v>42585</v>
      </c>
      <c r="AH898" s="1">
        <v>42587</v>
      </c>
      <c r="AI898" s="1">
        <v>42585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8387.3478260869506</v>
      </c>
      <c r="AP898">
        <v>23</v>
      </c>
      <c r="AQ898">
        <v>31</v>
      </c>
      <c r="AR898">
        <v>192909</v>
      </c>
      <c r="AS898">
        <v>1.7930578666625101</v>
      </c>
      <c r="AT898">
        <v>0.74193548387096697</v>
      </c>
      <c r="AU898">
        <v>2</v>
      </c>
      <c r="AV898">
        <v>1.70755223324329</v>
      </c>
      <c r="AW898">
        <v>8.5505633419224902E-2</v>
      </c>
      <c r="AX898">
        <v>8807.3440491100991</v>
      </c>
      <c r="AY898">
        <v>29</v>
      </c>
      <c r="AZ898">
        <v>8</v>
      </c>
      <c r="BA898">
        <v>2016</v>
      </c>
      <c r="BB898">
        <v>22.1518885132169</v>
      </c>
      <c r="BC898">
        <v>21.632583238729101</v>
      </c>
      <c r="BD898">
        <v>-0.51930527448778796</v>
      </c>
      <c r="BE898">
        <v>181440</v>
      </c>
      <c r="BF898">
        <v>188386.646922229</v>
      </c>
      <c r="BG898">
        <v>2.4005698660993498E-2</v>
      </c>
      <c r="BH898">
        <v>23.6464225586497</v>
      </c>
      <c r="BI898">
        <v>0.97266298709471</v>
      </c>
      <c r="BK898">
        <f>AS898-BI898*AV898</f>
        <v>0.13218501085584866</v>
      </c>
      <c r="BL898">
        <f>BK898*AO898</f>
        <v>1108.6816634430822</v>
      </c>
      <c r="BM898">
        <f t="shared" si="13"/>
        <v>723.50258493871934</v>
      </c>
      <c r="BN898" s="12">
        <f>YEARFRAC(DATE(YEAR(A898),1,1),A898,3)</f>
        <v>0.66027397260273968</v>
      </c>
    </row>
    <row r="899" spans="1:66" x14ac:dyDescent="0.25">
      <c r="A899" s="1">
        <v>42612</v>
      </c>
      <c r="B899">
        <v>1969</v>
      </c>
      <c r="C899">
        <v>22</v>
      </c>
      <c r="D899" s="2">
        <v>42583</v>
      </c>
      <c r="E899">
        <v>1</v>
      </c>
      <c r="F899">
        <v>0</v>
      </c>
      <c r="G899" s="1">
        <v>42611</v>
      </c>
      <c r="H899" s="1">
        <v>42613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s="1">
        <v>42597</v>
      </c>
      <c r="AF899" s="1">
        <v>42583</v>
      </c>
      <c r="AG899" s="1">
        <v>42585</v>
      </c>
      <c r="AH899" s="1">
        <v>42587</v>
      </c>
      <c r="AI899" s="1">
        <v>42585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8387.3478260869506</v>
      </c>
      <c r="AP899">
        <v>23</v>
      </c>
      <c r="AQ899">
        <v>31</v>
      </c>
      <c r="AR899">
        <v>192909</v>
      </c>
      <c r="AS899">
        <v>0.234758357567557</v>
      </c>
      <c r="AT899">
        <v>0.74193548387096697</v>
      </c>
      <c r="AU899">
        <v>1</v>
      </c>
      <c r="AV899">
        <v>0.31716165932760798</v>
      </c>
      <c r="AW899">
        <v>-8.2403301760050701E-2</v>
      </c>
      <c r="AX899">
        <v>6208.1904987328298</v>
      </c>
      <c r="AY899">
        <v>30</v>
      </c>
      <c r="AZ899">
        <v>8</v>
      </c>
      <c r="BA899">
        <v>2016</v>
      </c>
      <c r="BB899">
        <v>22.469050172544499</v>
      </c>
      <c r="BC899">
        <v>21.867341596296701</v>
      </c>
      <c r="BD899">
        <v>-0.60170857624784002</v>
      </c>
      <c r="BE899">
        <v>183409</v>
      </c>
      <c r="BF899">
        <v>187743.00504943301</v>
      </c>
      <c r="BG899">
        <v>2.75163111893648E-2</v>
      </c>
      <c r="BH899">
        <v>23.6464225586497</v>
      </c>
      <c r="BI899">
        <v>0.97266298709471</v>
      </c>
      <c r="BK899">
        <f>AS899-BI899*AV899</f>
        <v>-7.3733049385948962E-2</v>
      </c>
      <c r="BL899">
        <f>BK899*AO899</f>
        <v>-618.42473147800081</v>
      </c>
      <c r="BM899">
        <f t="shared" si="13"/>
        <v>105.07785346071853</v>
      </c>
      <c r="BN899" s="12">
        <f>YEARFRAC(DATE(YEAR(A899),1,1),A899,3)</f>
        <v>0.66301369863013704</v>
      </c>
    </row>
    <row r="900" spans="1:66" x14ac:dyDescent="0.25">
      <c r="A900" s="1">
        <v>42613</v>
      </c>
      <c r="B900">
        <v>9500</v>
      </c>
      <c r="C900">
        <v>23</v>
      </c>
      <c r="D900" s="2">
        <v>42583</v>
      </c>
      <c r="E900">
        <v>2</v>
      </c>
      <c r="F900">
        <v>1</v>
      </c>
      <c r="G900" s="1">
        <v>42612</v>
      </c>
      <c r="H900" s="1">
        <v>42614</v>
      </c>
      <c r="I900">
        <v>1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s="1">
        <v>42597</v>
      </c>
      <c r="AF900" s="1">
        <v>42583</v>
      </c>
      <c r="AG900" s="1">
        <v>42585</v>
      </c>
      <c r="AH900" s="1">
        <v>42587</v>
      </c>
      <c r="AI900" s="1">
        <v>42585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8387.3478260869506</v>
      </c>
      <c r="AP900">
        <v>23</v>
      </c>
      <c r="AQ900">
        <v>31</v>
      </c>
      <c r="AR900">
        <v>192909</v>
      </c>
      <c r="AS900">
        <v>1.1326584037033001</v>
      </c>
      <c r="AT900">
        <v>0.74193548387096697</v>
      </c>
      <c r="AU900">
        <v>0</v>
      </c>
      <c r="AV900">
        <v>1.1773723861051999</v>
      </c>
      <c r="AW900">
        <v>-4.4713982401908201E-2</v>
      </c>
      <c r="AX900">
        <v>8068.81502582742</v>
      </c>
      <c r="AY900">
        <v>31</v>
      </c>
      <c r="AZ900">
        <v>8</v>
      </c>
      <c r="BA900">
        <v>2016</v>
      </c>
      <c r="BB900">
        <v>23.6464225586497</v>
      </c>
      <c r="BC900">
        <v>23</v>
      </c>
      <c r="BD900">
        <v>-0.64642255864974896</v>
      </c>
      <c r="BE900">
        <v>192909</v>
      </c>
      <c r="BF900">
        <v>187635.444177453</v>
      </c>
      <c r="BG900">
        <v>2.81053286369457E-2</v>
      </c>
      <c r="BH900">
        <v>23.6464225586497</v>
      </c>
      <c r="BI900">
        <v>0.97266298709471</v>
      </c>
      <c r="BK900">
        <f>AS900-BI900*AV900</f>
        <v>-1.2528138288609991E-2</v>
      </c>
      <c r="BL900">
        <f>BK900*AO900</f>
        <v>-105.07785343988969</v>
      </c>
      <c r="BM900">
        <f t="shared" ref="BM900:BM963" si="14">BM899+BL900</f>
        <v>2.0828835545216862E-8</v>
      </c>
      <c r="BN900" s="12">
        <f>YEARFRAC(DATE(YEAR(A900),1,1),A900,3)</f>
        <v>0.66575342465753429</v>
      </c>
    </row>
    <row r="901" spans="1:66" x14ac:dyDescent="0.25">
      <c r="A901" s="1">
        <v>42614</v>
      </c>
      <c r="B901">
        <v>16245</v>
      </c>
      <c r="C901">
        <v>1</v>
      </c>
      <c r="D901" s="2">
        <v>42614</v>
      </c>
      <c r="E901">
        <v>3</v>
      </c>
      <c r="F901">
        <v>2</v>
      </c>
      <c r="G901" s="1">
        <v>42613</v>
      </c>
      <c r="H901" s="1">
        <v>42615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s="1">
        <v>42632</v>
      </c>
      <c r="AF901" s="1">
        <v>42618</v>
      </c>
      <c r="AG901" s="1">
        <v>42620</v>
      </c>
      <c r="AH901" s="1">
        <v>42615</v>
      </c>
      <c r="AI901" s="1">
        <v>42615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8508.3333333333303</v>
      </c>
      <c r="AP901">
        <v>21</v>
      </c>
      <c r="AQ901">
        <v>30</v>
      </c>
      <c r="AR901">
        <v>178675</v>
      </c>
      <c r="AS901">
        <v>1.90930460333006</v>
      </c>
      <c r="AT901">
        <v>0.7</v>
      </c>
      <c r="AU901">
        <v>20</v>
      </c>
      <c r="AV901">
        <v>1.9786950036544</v>
      </c>
      <c r="AW901">
        <v>-6.9390400324341101E-2</v>
      </c>
      <c r="AX901">
        <v>8209.9565471168899</v>
      </c>
      <c r="AY901">
        <v>1</v>
      </c>
      <c r="AZ901">
        <v>9</v>
      </c>
      <c r="BA901">
        <v>2016</v>
      </c>
      <c r="BB901">
        <v>1.9786950036544</v>
      </c>
      <c r="BC901">
        <v>1.90930460333006</v>
      </c>
      <c r="BD901">
        <v>-6.9390400324341003E-2</v>
      </c>
      <c r="BE901">
        <v>16245</v>
      </c>
      <c r="BF901">
        <v>172409.08748945399</v>
      </c>
      <c r="BG901">
        <v>3.6343284462476699E-2</v>
      </c>
      <c r="BH901">
        <v>20.756047777298502</v>
      </c>
      <c r="BI901">
        <v>1.01175330801504</v>
      </c>
      <c r="BK901">
        <f>AS901-BI901*AV901</f>
        <v>-9.2646612170111053E-2</v>
      </c>
      <c r="BL901">
        <f>BK901*AO901</f>
        <v>-788.26825854736126</v>
      </c>
      <c r="BM901">
        <f t="shared" si="14"/>
        <v>-788.26825852653246</v>
      </c>
      <c r="BN901" s="12">
        <f>YEARFRAC(DATE(YEAR(A901),1,1),A901,3)</f>
        <v>0.66849315068493154</v>
      </c>
    </row>
    <row r="902" spans="1:66" x14ac:dyDescent="0.25">
      <c r="A902" s="1">
        <v>42615</v>
      </c>
      <c r="B902">
        <v>9805</v>
      </c>
      <c r="C902">
        <v>2</v>
      </c>
      <c r="D902" s="2">
        <v>42614</v>
      </c>
      <c r="E902">
        <v>4</v>
      </c>
      <c r="F902">
        <v>3</v>
      </c>
      <c r="G902" s="1">
        <v>42614</v>
      </c>
      <c r="H902" s="1">
        <v>42619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s="1">
        <v>42632</v>
      </c>
      <c r="AF902" s="1">
        <v>42618</v>
      </c>
      <c r="AG902" s="1">
        <v>42620</v>
      </c>
      <c r="AH902" s="1">
        <v>42615</v>
      </c>
      <c r="AI902" s="1">
        <v>42615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8508.3333333333303</v>
      </c>
      <c r="AP902">
        <v>21</v>
      </c>
      <c r="AQ902">
        <v>30</v>
      </c>
      <c r="AR902">
        <v>178675</v>
      </c>
      <c r="AS902">
        <v>1.1523996082272201</v>
      </c>
      <c r="AT902">
        <v>0.7</v>
      </c>
      <c r="AU902">
        <v>19</v>
      </c>
      <c r="AV902">
        <v>1.14192724161077</v>
      </c>
      <c r="AW902">
        <v>1.04723666164542E-2</v>
      </c>
      <c r="AX902">
        <v>8586.3614096545298</v>
      </c>
      <c r="AY902">
        <v>2</v>
      </c>
      <c r="AZ902">
        <v>9</v>
      </c>
      <c r="BA902">
        <v>2016</v>
      </c>
      <c r="BB902">
        <v>3.1206222452651802</v>
      </c>
      <c r="BC902">
        <v>3.0617042115572901</v>
      </c>
      <c r="BD902">
        <v>-5.8918033707886501E-2</v>
      </c>
      <c r="BE902">
        <v>26050</v>
      </c>
      <c r="BF902">
        <v>175301.57673842699</v>
      </c>
      <c r="BG902">
        <v>1.92435420395882E-2</v>
      </c>
      <c r="BH902">
        <v>20.756047777298502</v>
      </c>
      <c r="BI902">
        <v>1.01175330801504</v>
      </c>
      <c r="BK902">
        <f>AS902-BI902*AV902</f>
        <v>-2.9490559849663089E-3</v>
      </c>
      <c r="BL902">
        <f>BK902*AO902</f>
        <v>-25.091551338755004</v>
      </c>
      <c r="BM902">
        <f t="shared" si="14"/>
        <v>-813.3598098652875</v>
      </c>
      <c r="BN902" s="12">
        <f>YEARFRAC(DATE(YEAR(A902),1,1),A902,3)</f>
        <v>0.67123287671232879</v>
      </c>
    </row>
    <row r="903" spans="1:66" x14ac:dyDescent="0.25">
      <c r="A903" s="1">
        <v>42619</v>
      </c>
      <c r="B903">
        <v>13212</v>
      </c>
      <c r="C903">
        <v>3</v>
      </c>
      <c r="D903" s="2">
        <v>42614</v>
      </c>
      <c r="E903">
        <v>1</v>
      </c>
      <c r="F903">
        <v>4</v>
      </c>
      <c r="G903" s="1">
        <v>42615</v>
      </c>
      <c r="H903" s="1">
        <v>42620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s="1">
        <v>42632</v>
      </c>
      <c r="AF903" s="1">
        <v>42618</v>
      </c>
      <c r="AG903" s="1">
        <v>42620</v>
      </c>
      <c r="AH903" s="1">
        <v>42615</v>
      </c>
      <c r="AI903" s="1">
        <v>42615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8508.3333333333303</v>
      </c>
      <c r="AP903">
        <v>21</v>
      </c>
      <c r="AQ903">
        <v>30</v>
      </c>
      <c r="AR903">
        <v>178675</v>
      </c>
      <c r="AS903">
        <v>1.5528305582761901</v>
      </c>
      <c r="AT903">
        <v>0.7</v>
      </c>
      <c r="AU903">
        <v>18</v>
      </c>
      <c r="AV903">
        <v>1.7451981948694699</v>
      </c>
      <c r="AW903">
        <v>-0.19236763659327599</v>
      </c>
      <c r="AX903">
        <v>7570.4868586505299</v>
      </c>
      <c r="AY903">
        <v>6</v>
      </c>
      <c r="AZ903">
        <v>9</v>
      </c>
      <c r="BA903">
        <v>2016</v>
      </c>
      <c r="BB903">
        <v>4.8658204401346596</v>
      </c>
      <c r="BC903">
        <v>4.6145347698334902</v>
      </c>
      <c r="BD903">
        <v>-0.251285670301163</v>
      </c>
      <c r="BE903">
        <v>39262</v>
      </c>
      <c r="BF903">
        <v>169447.68310792401</v>
      </c>
      <c r="BG903">
        <v>5.4455255585869201E-2</v>
      </c>
      <c r="BH903">
        <v>20.756047777298502</v>
      </c>
      <c r="BI903">
        <v>1.01175330801504</v>
      </c>
      <c r="BK903">
        <f>AS903-BI903*AV903</f>
        <v>-0.2128794885248726</v>
      </c>
      <c r="BL903">
        <f>BK903*AO903</f>
        <v>-1811.2496481991236</v>
      </c>
      <c r="BM903">
        <f t="shared" si="14"/>
        <v>-2624.6094580644112</v>
      </c>
      <c r="BN903" s="12">
        <f>YEARFRAC(DATE(YEAR(A903),1,1),A903,3)</f>
        <v>0.68219178082191778</v>
      </c>
    </row>
    <row r="904" spans="1:66" x14ac:dyDescent="0.25">
      <c r="A904" s="1">
        <v>42620</v>
      </c>
      <c r="B904">
        <v>5119</v>
      </c>
      <c r="C904">
        <v>4</v>
      </c>
      <c r="D904" s="2">
        <v>42614</v>
      </c>
      <c r="E904">
        <v>2</v>
      </c>
      <c r="F904">
        <v>1</v>
      </c>
      <c r="G904" s="1">
        <v>42619</v>
      </c>
      <c r="H904" s="1">
        <v>42621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s="1">
        <v>42632</v>
      </c>
      <c r="AF904" s="1">
        <v>42618</v>
      </c>
      <c r="AG904" s="1">
        <v>42620</v>
      </c>
      <c r="AH904" s="1">
        <v>42615</v>
      </c>
      <c r="AI904" s="1">
        <v>42615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8508.3333333333303</v>
      </c>
      <c r="AP904">
        <v>21</v>
      </c>
      <c r="AQ904">
        <v>30</v>
      </c>
      <c r="AR904">
        <v>178675</v>
      </c>
      <c r="AS904">
        <v>0.601645445641527</v>
      </c>
      <c r="AT904">
        <v>0.7</v>
      </c>
      <c r="AU904">
        <v>17</v>
      </c>
      <c r="AV904">
        <v>0.52289827083209695</v>
      </c>
      <c r="AW904">
        <v>7.8747174809430096E-2</v>
      </c>
      <c r="AX904">
        <v>9789.6671026546701</v>
      </c>
      <c r="AY904">
        <v>7</v>
      </c>
      <c r="AZ904">
        <v>9</v>
      </c>
      <c r="BA904">
        <v>2016</v>
      </c>
      <c r="BB904">
        <v>5.3887187109667503</v>
      </c>
      <c r="BC904">
        <v>5.2161802154750196</v>
      </c>
      <c r="BD904">
        <v>-0.172538495491733</v>
      </c>
      <c r="BE904">
        <v>44381</v>
      </c>
      <c r="BF904">
        <v>172954.100963417</v>
      </c>
      <c r="BG904">
        <v>3.3077556442520299E-2</v>
      </c>
      <c r="BH904">
        <v>20.756047777298502</v>
      </c>
      <c r="BI904">
        <v>1.01175330801504</v>
      </c>
      <c r="BK904">
        <f>AS904-BI904*AV904</f>
        <v>7.2601390371808572E-2</v>
      </c>
      <c r="BL904">
        <f>BK904*AO904</f>
        <v>617.71682974680436</v>
      </c>
      <c r="BM904">
        <f t="shared" si="14"/>
        <v>-2006.892628317607</v>
      </c>
      <c r="BN904" s="12">
        <f>YEARFRAC(DATE(YEAR(A904),1,1),A904,3)</f>
        <v>0.68493150684931503</v>
      </c>
    </row>
    <row r="905" spans="1:66" x14ac:dyDescent="0.25">
      <c r="A905" s="1">
        <v>42621</v>
      </c>
      <c r="B905">
        <v>9216</v>
      </c>
      <c r="C905">
        <v>5</v>
      </c>
      <c r="D905" s="2">
        <v>42614</v>
      </c>
      <c r="E905">
        <v>3</v>
      </c>
      <c r="F905">
        <v>2</v>
      </c>
      <c r="G905" s="1">
        <v>42620</v>
      </c>
      <c r="H905" s="1">
        <v>42622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s="1">
        <v>42632</v>
      </c>
      <c r="AF905" s="1">
        <v>42618</v>
      </c>
      <c r="AG905" s="1">
        <v>42620</v>
      </c>
      <c r="AH905" s="1">
        <v>42615</v>
      </c>
      <c r="AI905" s="1">
        <v>42615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8508.3333333333303</v>
      </c>
      <c r="AP905">
        <v>21</v>
      </c>
      <c r="AQ905">
        <v>30</v>
      </c>
      <c r="AR905">
        <v>178675</v>
      </c>
      <c r="AS905">
        <v>1.0831733594515101</v>
      </c>
      <c r="AT905">
        <v>0.7</v>
      </c>
      <c r="AU905">
        <v>16</v>
      </c>
      <c r="AV905">
        <v>0.845871013395048</v>
      </c>
      <c r="AW905">
        <v>0.23730234605646899</v>
      </c>
      <c r="AX905">
        <v>10895.278185511899</v>
      </c>
      <c r="AY905">
        <v>8</v>
      </c>
      <c r="AZ905">
        <v>9</v>
      </c>
      <c r="BA905">
        <v>2016</v>
      </c>
      <c r="BB905">
        <v>6.2345897243617996</v>
      </c>
      <c r="BC905">
        <v>6.2993535749265401</v>
      </c>
      <c r="BD905">
        <v>6.4763850564736103E-2</v>
      </c>
      <c r="BE905">
        <v>53597</v>
      </c>
      <c r="BF905">
        <v>180531.04530710899</v>
      </c>
      <c r="BG905">
        <v>-1.0281031187472501E-2</v>
      </c>
      <c r="BH905">
        <v>20.756047777298502</v>
      </c>
      <c r="BI905">
        <v>1.01175330801504</v>
      </c>
      <c r="BK905">
        <f>AS905-BI905*AV905</f>
        <v>0.22736056349503597</v>
      </c>
      <c r="BL905">
        <f>BK905*AO905</f>
        <v>1934.4594610702636</v>
      </c>
      <c r="BM905">
        <f t="shared" si="14"/>
        <v>-72.433167247343363</v>
      </c>
      <c r="BN905" s="12">
        <f>YEARFRAC(DATE(YEAR(A905),1,1),A905,3)</f>
        <v>0.68767123287671228</v>
      </c>
    </row>
    <row r="906" spans="1:66" x14ac:dyDescent="0.25">
      <c r="A906" s="1">
        <v>42622</v>
      </c>
      <c r="B906">
        <v>7492</v>
      </c>
      <c r="C906">
        <v>6</v>
      </c>
      <c r="D906" s="2">
        <v>42614</v>
      </c>
      <c r="E906">
        <v>4</v>
      </c>
      <c r="F906">
        <v>3</v>
      </c>
      <c r="G906" s="1">
        <v>42621</v>
      </c>
      <c r="H906" s="1">
        <v>42625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s="1">
        <v>42632</v>
      </c>
      <c r="AF906" s="1">
        <v>42618</v>
      </c>
      <c r="AG906" s="1">
        <v>42620</v>
      </c>
      <c r="AH906" s="1">
        <v>42615</v>
      </c>
      <c r="AI906" s="1">
        <v>42615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8508.3333333333303</v>
      </c>
      <c r="AP906">
        <v>21</v>
      </c>
      <c r="AQ906">
        <v>30</v>
      </c>
      <c r="AR906">
        <v>178675</v>
      </c>
      <c r="AS906">
        <v>0.88054848188050905</v>
      </c>
      <c r="AT906">
        <v>0.7</v>
      </c>
      <c r="AU906">
        <v>15</v>
      </c>
      <c r="AV906">
        <v>0.84050285303739802</v>
      </c>
      <c r="AW906">
        <v>4.0045628843110297E-2</v>
      </c>
      <c r="AX906">
        <v>8913.7115631737597</v>
      </c>
      <c r="AY906">
        <v>9</v>
      </c>
      <c r="AZ906">
        <v>9</v>
      </c>
      <c r="BA906">
        <v>2016</v>
      </c>
      <c r="BB906">
        <v>7.0750925773992002</v>
      </c>
      <c r="BC906">
        <v>7.17990205680705</v>
      </c>
      <c r="BD906">
        <v>0.104809479407847</v>
      </c>
      <c r="BE906">
        <v>61089</v>
      </c>
      <c r="BF906">
        <v>181321.86765979801</v>
      </c>
      <c r="BG906">
        <v>-1.45976196581234E-2</v>
      </c>
      <c r="BH906">
        <v>20.756047777298502</v>
      </c>
      <c r="BI906">
        <v>1.01175330801504</v>
      </c>
      <c r="BK906">
        <f>AS906-BI906*AV906</f>
        <v>3.0166939923842562E-2</v>
      </c>
      <c r="BL906">
        <f>BK906*AO906</f>
        <v>256.67038051869372</v>
      </c>
      <c r="BM906">
        <f t="shared" si="14"/>
        <v>184.23721327135036</v>
      </c>
      <c r="BN906" s="12">
        <f>YEARFRAC(DATE(YEAR(A906),1,1),A906,3)</f>
        <v>0.69041095890410964</v>
      </c>
    </row>
    <row r="907" spans="1:66" x14ac:dyDescent="0.25">
      <c r="A907" s="1">
        <v>42625</v>
      </c>
      <c r="B907">
        <v>14626</v>
      </c>
      <c r="C907">
        <v>7</v>
      </c>
      <c r="D907" s="2">
        <v>42614</v>
      </c>
      <c r="E907">
        <v>0</v>
      </c>
      <c r="F907">
        <v>4</v>
      </c>
      <c r="G907" s="1">
        <v>42622</v>
      </c>
      <c r="H907" s="1">
        <v>42626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s="1">
        <v>42632</v>
      </c>
      <c r="AF907" s="1">
        <v>42618</v>
      </c>
      <c r="AG907" s="1">
        <v>42620</v>
      </c>
      <c r="AH907" s="1">
        <v>42615</v>
      </c>
      <c r="AI907" s="1">
        <v>42615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8508.3333333333303</v>
      </c>
      <c r="AP907">
        <v>21</v>
      </c>
      <c r="AQ907">
        <v>30</v>
      </c>
      <c r="AR907">
        <v>178675</v>
      </c>
      <c r="AS907">
        <v>1.71902056807051</v>
      </c>
      <c r="AT907">
        <v>0.7</v>
      </c>
      <c r="AU907">
        <v>14</v>
      </c>
      <c r="AV907">
        <v>1.6682862605792399</v>
      </c>
      <c r="AW907">
        <v>5.0734307491270801E-2</v>
      </c>
      <c r="AX907">
        <v>8767.0805338417595</v>
      </c>
      <c r="AY907">
        <v>12</v>
      </c>
      <c r="AZ907">
        <v>9</v>
      </c>
      <c r="BA907">
        <v>2016</v>
      </c>
      <c r="BB907">
        <v>8.7433788379784492</v>
      </c>
      <c r="BC907">
        <v>8.8989226248775708</v>
      </c>
      <c r="BD907">
        <v>0.15554378689911799</v>
      </c>
      <c r="BE907">
        <v>75715</v>
      </c>
      <c r="BF907">
        <v>181853.60939565799</v>
      </c>
      <c r="BG907">
        <v>-1.7478945874221299E-2</v>
      </c>
      <c r="BH907">
        <v>20.756047777298502</v>
      </c>
      <c r="BI907">
        <v>1.01175330801504</v>
      </c>
      <c r="BK907">
        <f>AS907-BI907*AV907</f>
        <v>3.1126425213422904E-2</v>
      </c>
      <c r="BL907">
        <f>BK907*AO907</f>
        <v>264.8340011908731</v>
      </c>
      <c r="BM907">
        <f t="shared" si="14"/>
        <v>449.07121446222345</v>
      </c>
      <c r="BN907" s="12">
        <f>YEARFRAC(DATE(YEAR(A907),1,1),A907,3)</f>
        <v>0.69863013698630139</v>
      </c>
    </row>
    <row r="908" spans="1:66" x14ac:dyDescent="0.25">
      <c r="A908" s="1">
        <v>42626</v>
      </c>
      <c r="B908">
        <v>1885</v>
      </c>
      <c r="C908">
        <v>8</v>
      </c>
      <c r="D908" s="2">
        <v>42614</v>
      </c>
      <c r="E908">
        <v>1</v>
      </c>
      <c r="F908">
        <v>0</v>
      </c>
      <c r="G908" s="1">
        <v>42625</v>
      </c>
      <c r="H908" s="1">
        <v>42627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s="1">
        <v>42632</v>
      </c>
      <c r="AF908" s="1">
        <v>42618</v>
      </c>
      <c r="AG908" s="1">
        <v>42620</v>
      </c>
      <c r="AH908" s="1">
        <v>42615</v>
      </c>
      <c r="AI908" s="1">
        <v>42615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8508.3333333333303</v>
      </c>
      <c r="AP908">
        <v>21</v>
      </c>
      <c r="AQ908">
        <v>30</v>
      </c>
      <c r="AR908">
        <v>178675</v>
      </c>
      <c r="AS908">
        <v>0.22154750244857899</v>
      </c>
      <c r="AT908">
        <v>0.7</v>
      </c>
      <c r="AU908">
        <v>13</v>
      </c>
      <c r="AV908">
        <v>0.27789568666356201</v>
      </c>
      <c r="AW908">
        <v>-5.6348184214982097E-2</v>
      </c>
      <c r="AX908">
        <v>6783.1207552425903</v>
      </c>
      <c r="AY908">
        <v>13</v>
      </c>
      <c r="AZ908">
        <v>9</v>
      </c>
      <c r="BA908">
        <v>2016</v>
      </c>
      <c r="BB908">
        <v>9.0212745246420099</v>
      </c>
      <c r="BC908">
        <v>9.1204701273261506</v>
      </c>
      <c r="BD908">
        <v>9.9195602684135395E-2</v>
      </c>
      <c r="BE908">
        <v>77600</v>
      </c>
      <c r="BF908">
        <v>180639.664112723</v>
      </c>
      <c r="BG908">
        <v>-1.08761501654319E-2</v>
      </c>
      <c r="BH908">
        <v>20.756047777298502</v>
      </c>
      <c r="BI908">
        <v>1.01175330801504</v>
      </c>
      <c r="BK908">
        <f>AS908-BI908*AV908</f>
        <v>-5.9614377816390923E-2</v>
      </c>
      <c r="BL908">
        <f>BK908*AO908</f>
        <v>-507.21899792112595</v>
      </c>
      <c r="BM908">
        <f t="shared" si="14"/>
        <v>-58.147783458902495</v>
      </c>
      <c r="BN908" s="12">
        <f>YEARFRAC(DATE(YEAR(A908),1,1),A908,3)</f>
        <v>0.70136986301369864</v>
      </c>
    </row>
    <row r="909" spans="1:66" x14ac:dyDescent="0.25">
      <c r="A909" s="1">
        <v>42627</v>
      </c>
      <c r="B909">
        <v>8354</v>
      </c>
      <c r="C909">
        <v>9</v>
      </c>
      <c r="D909" s="2">
        <v>42614</v>
      </c>
      <c r="E909">
        <v>2</v>
      </c>
      <c r="F909">
        <v>1</v>
      </c>
      <c r="G909" s="1">
        <v>42626</v>
      </c>
      <c r="H909" s="1">
        <v>42628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s="1">
        <v>42632</v>
      </c>
      <c r="AF909" s="1">
        <v>42618</v>
      </c>
      <c r="AG909" s="1">
        <v>42620</v>
      </c>
      <c r="AH909" s="1">
        <v>42615</v>
      </c>
      <c r="AI909" s="1">
        <v>42615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8508.3333333333303</v>
      </c>
      <c r="AP909">
        <v>21</v>
      </c>
      <c r="AQ909">
        <v>30</v>
      </c>
      <c r="AR909">
        <v>178675</v>
      </c>
      <c r="AS909">
        <v>0.98186092066601305</v>
      </c>
      <c r="AT909">
        <v>0.7</v>
      </c>
      <c r="AU909">
        <v>12</v>
      </c>
      <c r="AV909">
        <v>0.92713649240180596</v>
      </c>
      <c r="AW909">
        <v>5.4724428264206898E-2</v>
      </c>
      <c r="AX909">
        <v>9010.5395143690494</v>
      </c>
      <c r="AY909">
        <v>14</v>
      </c>
      <c r="AZ909">
        <v>9</v>
      </c>
      <c r="BA909">
        <v>2016</v>
      </c>
      <c r="BB909">
        <v>9.9484110170438207</v>
      </c>
      <c r="BC909">
        <v>10.1023310479921</v>
      </c>
      <c r="BD909">
        <v>0.153920030948341</v>
      </c>
      <c r="BE909">
        <v>85954</v>
      </c>
      <c r="BF909">
        <v>181439.427553563</v>
      </c>
      <c r="BG909">
        <v>-1.52360905831664E-2</v>
      </c>
      <c r="BH909">
        <v>20.756047777298502</v>
      </c>
      <c r="BI909">
        <v>1.01175330801504</v>
      </c>
      <c r="BK909">
        <f>AS909-BI909*AV909</f>
        <v>4.3827507497024798E-2</v>
      </c>
      <c r="BL909">
        <f>BK909*AO909</f>
        <v>372.89904295385253</v>
      </c>
      <c r="BM909">
        <f t="shared" si="14"/>
        <v>314.75125949495003</v>
      </c>
      <c r="BN909" s="12">
        <f>YEARFRAC(DATE(YEAR(A909),1,1),A909,3)</f>
        <v>0.70410958904109588</v>
      </c>
    </row>
    <row r="910" spans="1:66" x14ac:dyDescent="0.25">
      <c r="A910" s="1">
        <v>42628</v>
      </c>
      <c r="B910">
        <v>6715</v>
      </c>
      <c r="C910">
        <v>10</v>
      </c>
      <c r="D910" s="2">
        <v>42614</v>
      </c>
      <c r="E910">
        <v>3</v>
      </c>
      <c r="F910">
        <v>2</v>
      </c>
      <c r="G910" s="1">
        <v>42627</v>
      </c>
      <c r="H910" s="1">
        <v>42629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s="1">
        <v>42632</v>
      </c>
      <c r="AF910" s="1">
        <v>42618</v>
      </c>
      <c r="AG910" s="1">
        <v>42620</v>
      </c>
      <c r="AH910" s="1">
        <v>42615</v>
      </c>
      <c r="AI910" s="1">
        <v>42615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8508.3333333333303</v>
      </c>
      <c r="AP910">
        <v>21</v>
      </c>
      <c r="AQ910">
        <v>30</v>
      </c>
      <c r="AR910">
        <v>178675</v>
      </c>
      <c r="AS910">
        <v>0.78922624877571002</v>
      </c>
      <c r="AT910">
        <v>0.7</v>
      </c>
      <c r="AU910">
        <v>11</v>
      </c>
      <c r="AV910">
        <v>0.65802508449549602</v>
      </c>
      <c r="AW910">
        <v>0.131201164280213</v>
      </c>
      <c r="AX910">
        <v>10204.7781432957</v>
      </c>
      <c r="AY910">
        <v>15</v>
      </c>
      <c r="AZ910">
        <v>9</v>
      </c>
      <c r="BA910">
        <v>2016</v>
      </c>
      <c r="BB910">
        <v>10.6064361015393</v>
      </c>
      <c r="BC910">
        <v>10.8915572967678</v>
      </c>
      <c r="BD910">
        <v>0.285121195228555</v>
      </c>
      <c r="BE910">
        <v>92669</v>
      </c>
      <c r="BF910">
        <v>183478.12416628501</v>
      </c>
      <c r="BG910">
        <v>-2.6178184391791901E-2</v>
      </c>
      <c r="BH910">
        <v>20.756047777298502</v>
      </c>
      <c r="BI910">
        <v>1.01175330801504</v>
      </c>
      <c r="BK910">
        <f>AS910-BI910*AV910</f>
        <v>0.12346719278051566</v>
      </c>
      <c r="BL910">
        <f>BK910*AO910</f>
        <v>1050.5000319075536</v>
      </c>
      <c r="BM910">
        <f t="shared" si="14"/>
        <v>1365.2512914025037</v>
      </c>
      <c r="BN910" s="12">
        <f>YEARFRAC(DATE(YEAR(A910),1,1),A910,3)</f>
        <v>0.70684931506849313</v>
      </c>
    </row>
    <row r="911" spans="1:66" x14ac:dyDescent="0.25">
      <c r="A911" s="1">
        <v>42629</v>
      </c>
      <c r="B911">
        <v>14552</v>
      </c>
      <c r="C911">
        <v>11</v>
      </c>
      <c r="D911" s="2">
        <v>42614</v>
      </c>
      <c r="E911">
        <v>4</v>
      </c>
      <c r="F911">
        <v>3</v>
      </c>
      <c r="G911" s="1">
        <v>42628</v>
      </c>
      <c r="H911" s="1">
        <v>42632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s="1">
        <v>42632</v>
      </c>
      <c r="AF911" s="1">
        <v>42618</v>
      </c>
      <c r="AG911" s="1">
        <v>42620</v>
      </c>
      <c r="AH911" s="1">
        <v>42615</v>
      </c>
      <c r="AI911" s="1">
        <v>42615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8508.3333333333303</v>
      </c>
      <c r="AP911">
        <v>21</v>
      </c>
      <c r="AQ911">
        <v>30</v>
      </c>
      <c r="AR911">
        <v>178675</v>
      </c>
      <c r="AS911">
        <v>1.71032321253672</v>
      </c>
      <c r="AT911">
        <v>0.7</v>
      </c>
      <c r="AU911">
        <v>10</v>
      </c>
      <c r="AV911">
        <v>1.75260453709092</v>
      </c>
      <c r="AW911">
        <v>-4.22813245541988E-2</v>
      </c>
      <c r="AX911">
        <v>8303.0710534130103</v>
      </c>
      <c r="AY911">
        <v>16</v>
      </c>
      <c r="AZ911">
        <v>9</v>
      </c>
      <c r="BA911">
        <v>2016</v>
      </c>
      <c r="BB911">
        <v>12.3590406386302</v>
      </c>
      <c r="BC911">
        <v>12.6018805093046</v>
      </c>
      <c r="BD911">
        <v>0.242839870674355</v>
      </c>
      <c r="BE911">
        <v>107221</v>
      </c>
      <c r="BF911">
        <v>182185.74287733299</v>
      </c>
      <c r="BG911">
        <v>-1.9270129604471099E-2</v>
      </c>
      <c r="BH911">
        <v>20.756047777298502</v>
      </c>
      <c r="BI911">
        <v>1.01175330801504</v>
      </c>
      <c r="BK911">
        <f>AS911-BI911*AV911</f>
        <v>-6.2880225507186305E-2</v>
      </c>
      <c r="BL911">
        <f>BK911*AO911</f>
        <v>-535.00591869030995</v>
      </c>
      <c r="BM911">
        <f t="shared" si="14"/>
        <v>830.24537271219378</v>
      </c>
      <c r="BN911" s="12">
        <f>YEARFRAC(DATE(YEAR(A911),1,1),A911,3)</f>
        <v>0.70958904109589038</v>
      </c>
    </row>
    <row r="912" spans="1:66" x14ac:dyDescent="0.25">
      <c r="A912" s="1">
        <v>42632</v>
      </c>
      <c r="B912">
        <v>13094</v>
      </c>
      <c r="C912">
        <v>12</v>
      </c>
      <c r="D912" s="2">
        <v>42614</v>
      </c>
      <c r="E912">
        <v>0</v>
      </c>
      <c r="F912">
        <v>4</v>
      </c>
      <c r="G912" s="1">
        <v>42629</v>
      </c>
      <c r="H912" s="1">
        <v>42633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 s="1">
        <v>42632</v>
      </c>
      <c r="AF912" s="1">
        <v>42618</v>
      </c>
      <c r="AG912" s="1">
        <v>42620</v>
      </c>
      <c r="AH912" s="1">
        <v>42615</v>
      </c>
      <c r="AI912" s="1">
        <v>42615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8508.3333333333303</v>
      </c>
      <c r="AP912">
        <v>21</v>
      </c>
      <c r="AQ912">
        <v>30</v>
      </c>
      <c r="AR912">
        <v>178675</v>
      </c>
      <c r="AS912">
        <v>1.53896180215475</v>
      </c>
      <c r="AT912">
        <v>0.7</v>
      </c>
      <c r="AU912">
        <v>9</v>
      </c>
      <c r="AV912">
        <v>1.77977316645891</v>
      </c>
      <c r="AW912">
        <v>-0.240811364304162</v>
      </c>
      <c r="AX912">
        <v>7357.1173263906403</v>
      </c>
      <c r="AY912">
        <v>19</v>
      </c>
      <c r="AZ912">
        <v>9</v>
      </c>
      <c r="BA912">
        <v>2016</v>
      </c>
      <c r="BB912">
        <v>14.1388138050891</v>
      </c>
      <c r="BC912">
        <v>14.1408423114593</v>
      </c>
      <c r="BD912">
        <v>2.0285063701930201E-3</v>
      </c>
      <c r="BE912">
        <v>120315</v>
      </c>
      <c r="BF912">
        <v>178700.63463814501</v>
      </c>
      <c r="BG912" s="3">
        <v>-1.43450179664994E-4</v>
      </c>
      <c r="BH912">
        <v>20.756047777298502</v>
      </c>
      <c r="BI912">
        <v>1.01175330801504</v>
      </c>
      <c r="BK912">
        <f>AS912-BI912*AV912</f>
        <v>-0.26172958652645484</v>
      </c>
      <c r="BL912">
        <f>BK912*AO912</f>
        <v>-2226.8825653625859</v>
      </c>
      <c r="BM912">
        <f t="shared" si="14"/>
        <v>-1396.6371926503921</v>
      </c>
      <c r="BN912" s="12">
        <f>YEARFRAC(DATE(YEAR(A912),1,1),A912,3)</f>
        <v>0.71780821917808224</v>
      </c>
    </row>
    <row r="913" spans="1:66" x14ac:dyDescent="0.25">
      <c r="A913" s="1">
        <v>42633</v>
      </c>
      <c r="B913">
        <v>2009</v>
      </c>
      <c r="C913">
        <v>13</v>
      </c>
      <c r="D913" s="2">
        <v>42614</v>
      </c>
      <c r="E913">
        <v>1</v>
      </c>
      <c r="F913">
        <v>0</v>
      </c>
      <c r="G913" s="1">
        <v>42632</v>
      </c>
      <c r="H913" s="1">
        <v>42634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s="1">
        <v>42632</v>
      </c>
      <c r="AF913" s="1">
        <v>42618</v>
      </c>
      <c r="AG913" s="1">
        <v>42620</v>
      </c>
      <c r="AH913" s="1">
        <v>42615</v>
      </c>
      <c r="AI913" s="1">
        <v>42615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8508.3333333333303</v>
      </c>
      <c r="AP913">
        <v>21</v>
      </c>
      <c r="AQ913">
        <v>30</v>
      </c>
      <c r="AR913">
        <v>178675</v>
      </c>
      <c r="AS913">
        <v>0.23612144955925499</v>
      </c>
      <c r="AT913">
        <v>0.7</v>
      </c>
      <c r="AU913">
        <v>8</v>
      </c>
      <c r="AV913">
        <v>0.27789568666356201</v>
      </c>
      <c r="AW913">
        <v>-4.1774237104306298E-2</v>
      </c>
      <c r="AX913">
        <v>7229.3313513434296</v>
      </c>
      <c r="AY913">
        <v>20</v>
      </c>
      <c r="AZ913">
        <v>9</v>
      </c>
      <c r="BA913">
        <v>2016</v>
      </c>
      <c r="BB913">
        <v>14.4167094917527</v>
      </c>
      <c r="BC913">
        <v>14.376963761018599</v>
      </c>
      <c r="BD913">
        <v>-3.9745730734111299E-2</v>
      </c>
      <c r="BE913">
        <v>122324</v>
      </c>
      <c r="BF913">
        <v>178182.40712067601</v>
      </c>
      <c r="BG913">
        <v>2.7645427361981901E-3</v>
      </c>
      <c r="BH913">
        <v>20.756047777298502</v>
      </c>
      <c r="BI913">
        <v>1.01175330801504</v>
      </c>
      <c r="BK913">
        <f>AS913-BI913*AV913</f>
        <v>-4.5040430705714923E-2</v>
      </c>
      <c r="BL913">
        <f>BK913*AO913</f>
        <v>-383.21899792112436</v>
      </c>
      <c r="BM913">
        <f t="shared" si="14"/>
        <v>-1779.8561905715164</v>
      </c>
      <c r="BN913" s="12">
        <f>YEARFRAC(DATE(YEAR(A913),1,1),A913,3)</f>
        <v>0.72054794520547949</v>
      </c>
    </row>
    <row r="914" spans="1:66" x14ac:dyDescent="0.25">
      <c r="A914" s="1">
        <v>42634</v>
      </c>
      <c r="B914">
        <v>9605</v>
      </c>
      <c r="C914">
        <v>14</v>
      </c>
      <c r="D914" s="2">
        <v>42614</v>
      </c>
      <c r="E914">
        <v>2</v>
      </c>
      <c r="F914">
        <v>1</v>
      </c>
      <c r="G914" s="1">
        <v>42633</v>
      </c>
      <c r="H914" s="1">
        <v>42635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s="1">
        <v>42632</v>
      </c>
      <c r="AF914" s="1">
        <v>42618</v>
      </c>
      <c r="AG914" s="1">
        <v>42620</v>
      </c>
      <c r="AH914" s="1">
        <v>42615</v>
      </c>
      <c r="AI914" s="1">
        <v>42615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8508.3333333333303</v>
      </c>
      <c r="AP914">
        <v>21</v>
      </c>
      <c r="AQ914">
        <v>30</v>
      </c>
      <c r="AR914">
        <v>178675</v>
      </c>
      <c r="AS914">
        <v>1.12889324191968</v>
      </c>
      <c r="AT914">
        <v>0.7</v>
      </c>
      <c r="AU914">
        <v>7</v>
      </c>
      <c r="AV914">
        <v>0.92713649240180596</v>
      </c>
      <c r="AW914">
        <v>0.201756749517879</v>
      </c>
      <c r="AX914">
        <v>10359.8554028626</v>
      </c>
      <c r="AY914">
        <v>21</v>
      </c>
      <c r="AZ914">
        <v>9</v>
      </c>
      <c r="BA914">
        <v>2016</v>
      </c>
      <c r="BB914">
        <v>15.3438459841545</v>
      </c>
      <c r="BC914">
        <v>15.5058570029382</v>
      </c>
      <c r="BD914">
        <v>0.162011018783767</v>
      </c>
      <c r="BE914">
        <v>131929</v>
      </c>
      <c r="BF914">
        <v>180561.57516577499</v>
      </c>
      <c r="BG914">
        <v>-1.04483756527012E-2</v>
      </c>
      <c r="BH914">
        <v>20.756047777298502</v>
      </c>
      <c r="BI914">
        <v>1.01175330801504</v>
      </c>
      <c r="BK914">
        <f>AS914-BI914*AV914</f>
        <v>0.19085982875069174</v>
      </c>
      <c r="BL914">
        <f>BK914*AO914</f>
        <v>1623.8990429538017</v>
      </c>
      <c r="BM914">
        <f t="shared" si="14"/>
        <v>-155.95714761771478</v>
      </c>
      <c r="BN914" s="12">
        <f>YEARFRAC(DATE(YEAR(A914),1,1),A914,3)</f>
        <v>0.72328767123287674</v>
      </c>
    </row>
    <row r="915" spans="1:66" x14ac:dyDescent="0.25">
      <c r="A915" s="1">
        <v>42635</v>
      </c>
      <c r="B915">
        <v>2311</v>
      </c>
      <c r="C915">
        <v>15</v>
      </c>
      <c r="D915" s="2">
        <v>42614</v>
      </c>
      <c r="E915">
        <v>3</v>
      </c>
      <c r="F915">
        <v>2</v>
      </c>
      <c r="G915" s="1">
        <v>42634</v>
      </c>
      <c r="H915" s="1">
        <v>42636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s="1">
        <v>42632</v>
      </c>
      <c r="AF915" s="1">
        <v>42618</v>
      </c>
      <c r="AG915" s="1">
        <v>42620</v>
      </c>
      <c r="AH915" s="1">
        <v>42615</v>
      </c>
      <c r="AI915" s="1">
        <v>42615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8508.3333333333303</v>
      </c>
      <c r="AP915">
        <v>21</v>
      </c>
      <c r="AQ915">
        <v>30</v>
      </c>
      <c r="AR915">
        <v>178675</v>
      </c>
      <c r="AS915">
        <v>0.27161606268364302</v>
      </c>
      <c r="AT915">
        <v>0.7</v>
      </c>
      <c r="AU915">
        <v>6</v>
      </c>
      <c r="AV915">
        <v>0.323453863192602</v>
      </c>
      <c r="AW915">
        <v>-5.1837800508958497E-2</v>
      </c>
      <c r="AX915">
        <v>7144.7593087608402</v>
      </c>
      <c r="AY915">
        <v>22</v>
      </c>
      <c r="AZ915">
        <v>9</v>
      </c>
      <c r="BA915">
        <v>2016</v>
      </c>
      <c r="BB915">
        <v>15.667299847347101</v>
      </c>
      <c r="BC915">
        <v>15.7774730656219</v>
      </c>
      <c r="BD915">
        <v>0.110173218274809</v>
      </c>
      <c r="BE915">
        <v>134240</v>
      </c>
      <c r="BF915">
        <v>179931.45133284299</v>
      </c>
      <c r="BG915">
        <v>-6.9829444687735604E-3</v>
      </c>
      <c r="BH915">
        <v>20.756047777298502</v>
      </c>
      <c r="BI915">
        <v>1.01175330801504</v>
      </c>
      <c r="BK915">
        <f>AS915-BI915*AV915</f>
        <v>-5.5639453391716276E-2</v>
      </c>
      <c r="BL915">
        <f>BK915*AO915</f>
        <v>-473.39901594118584</v>
      </c>
      <c r="BM915">
        <f t="shared" si="14"/>
        <v>-629.35616355890056</v>
      </c>
      <c r="BN915" s="12">
        <f>YEARFRAC(DATE(YEAR(A915),1,1),A915,3)</f>
        <v>0.72602739726027399</v>
      </c>
    </row>
    <row r="916" spans="1:66" x14ac:dyDescent="0.25">
      <c r="A916" s="1">
        <v>42636</v>
      </c>
      <c r="B916">
        <v>7704</v>
      </c>
      <c r="C916">
        <v>16</v>
      </c>
      <c r="D916" s="2">
        <v>42614</v>
      </c>
      <c r="E916">
        <v>4</v>
      </c>
      <c r="F916">
        <v>3</v>
      </c>
      <c r="G916" s="1">
        <v>42635</v>
      </c>
      <c r="H916" s="1">
        <v>42639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s="1">
        <v>42632</v>
      </c>
      <c r="AF916" s="1">
        <v>42618</v>
      </c>
      <c r="AG916" s="1">
        <v>42620</v>
      </c>
      <c r="AH916" s="1">
        <v>42615</v>
      </c>
      <c r="AI916" s="1">
        <v>42615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8508.3333333333303</v>
      </c>
      <c r="AP916">
        <v>21</v>
      </c>
      <c r="AQ916">
        <v>30</v>
      </c>
      <c r="AR916">
        <v>178675</v>
      </c>
      <c r="AS916">
        <v>0.90546523016650304</v>
      </c>
      <c r="AT916">
        <v>0.7</v>
      </c>
      <c r="AU916">
        <v>5</v>
      </c>
      <c r="AV916">
        <v>0.84050285303739802</v>
      </c>
      <c r="AW916">
        <v>6.4962377129104396E-2</v>
      </c>
      <c r="AX916">
        <v>9165.9415219822004</v>
      </c>
      <c r="AY916">
        <v>23</v>
      </c>
      <c r="AZ916">
        <v>9</v>
      </c>
      <c r="BA916">
        <v>2016</v>
      </c>
      <c r="BB916">
        <v>16.507802700384499</v>
      </c>
      <c r="BC916">
        <v>16.6829382957884</v>
      </c>
      <c r="BD916">
        <v>0.17513559540391499</v>
      </c>
      <c r="BE916">
        <v>141944</v>
      </c>
      <c r="BF916">
        <v>180570.60979597</v>
      </c>
      <c r="BG916">
        <v>-1.04978866611361E-2</v>
      </c>
      <c r="BH916">
        <v>20.756047777298502</v>
      </c>
      <c r="BI916">
        <v>1.01175330801504</v>
      </c>
      <c r="BK916">
        <f>AS916-BI916*AV916</f>
        <v>5.5083688209836557E-2</v>
      </c>
      <c r="BL916">
        <f>BK916*AO916</f>
        <v>468.67038051869253</v>
      </c>
      <c r="BM916">
        <f t="shared" si="14"/>
        <v>-160.68578304020804</v>
      </c>
      <c r="BN916" s="12">
        <f>YEARFRAC(DATE(YEAR(A916),1,1),A916,3)</f>
        <v>0.72876712328767124</v>
      </c>
    </row>
    <row r="917" spans="1:66" x14ac:dyDescent="0.25">
      <c r="A917" s="1">
        <v>42639</v>
      </c>
      <c r="B917">
        <v>16090</v>
      </c>
      <c r="C917">
        <v>17</v>
      </c>
      <c r="D917" s="2">
        <v>42614</v>
      </c>
      <c r="E917">
        <v>0</v>
      </c>
      <c r="F917">
        <v>4</v>
      </c>
      <c r="G917" s="1">
        <v>42636</v>
      </c>
      <c r="H917" s="1">
        <v>42640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s="1">
        <v>42632</v>
      </c>
      <c r="AF917" s="1">
        <v>42618</v>
      </c>
      <c r="AG917" s="1">
        <v>42620</v>
      </c>
      <c r="AH917" s="1">
        <v>42615</v>
      </c>
      <c r="AI917" s="1">
        <v>42615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8508.3333333333303</v>
      </c>
      <c r="AP917">
        <v>21</v>
      </c>
      <c r="AQ917">
        <v>30</v>
      </c>
      <c r="AR917">
        <v>178675</v>
      </c>
      <c r="AS917">
        <v>1.89108716944172</v>
      </c>
      <c r="AT917">
        <v>0.7</v>
      </c>
      <c r="AU917">
        <v>4</v>
      </c>
      <c r="AV917">
        <v>1.6682862605792399</v>
      </c>
      <c r="AW917">
        <v>0.222800908862475</v>
      </c>
      <c r="AX917">
        <v>9644.6277717430603</v>
      </c>
      <c r="AY917">
        <v>26</v>
      </c>
      <c r="AZ917">
        <v>9</v>
      </c>
      <c r="BA917">
        <v>2016</v>
      </c>
      <c r="BB917">
        <v>18.1760889609637</v>
      </c>
      <c r="BC917">
        <v>18.5740254652301</v>
      </c>
      <c r="BD917">
        <v>0.39793650426638999</v>
      </c>
      <c r="BE917">
        <v>158034</v>
      </c>
      <c r="BF917">
        <v>182586.80440701501</v>
      </c>
      <c r="BG917">
        <v>-2.1424354403482001E-2</v>
      </c>
      <c r="BH917">
        <v>20.756047777298502</v>
      </c>
      <c r="BI917">
        <v>1.01175330801504</v>
      </c>
      <c r="BK917">
        <f>AS917-BI917*AV917</f>
        <v>0.2031930265846329</v>
      </c>
      <c r="BL917">
        <f>BK917*AO917</f>
        <v>1728.8340011909177</v>
      </c>
      <c r="BM917">
        <f t="shared" si="14"/>
        <v>1568.1482181507097</v>
      </c>
      <c r="BN917" s="12">
        <f>YEARFRAC(DATE(YEAR(A917),1,1),A917,3)</f>
        <v>0.73698630136986298</v>
      </c>
    </row>
    <row r="918" spans="1:66" x14ac:dyDescent="0.25">
      <c r="A918" s="1">
        <v>42640</v>
      </c>
      <c r="B918">
        <v>1859</v>
      </c>
      <c r="C918">
        <v>18</v>
      </c>
      <c r="D918" s="2">
        <v>42614</v>
      </c>
      <c r="E918">
        <v>1</v>
      </c>
      <c r="F918">
        <v>0</v>
      </c>
      <c r="G918" s="1">
        <v>42639</v>
      </c>
      <c r="H918" s="1">
        <v>42641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s="1">
        <v>42632</v>
      </c>
      <c r="AF918" s="1">
        <v>42618</v>
      </c>
      <c r="AG918" s="1">
        <v>42620</v>
      </c>
      <c r="AH918" s="1">
        <v>42615</v>
      </c>
      <c r="AI918" s="1">
        <v>42615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8508.3333333333303</v>
      </c>
      <c r="AP918">
        <v>21</v>
      </c>
      <c r="AQ918">
        <v>30</v>
      </c>
      <c r="AR918">
        <v>178675</v>
      </c>
      <c r="AS918">
        <v>0.21849167482859899</v>
      </c>
      <c r="AT918">
        <v>0.7</v>
      </c>
      <c r="AU918">
        <v>3</v>
      </c>
      <c r="AV918">
        <v>0.27789568666356101</v>
      </c>
      <c r="AW918">
        <v>-5.9404011834962502E-2</v>
      </c>
      <c r="AX918">
        <v>6689.5604689633801</v>
      </c>
      <c r="AY918">
        <v>27</v>
      </c>
      <c r="AZ918">
        <v>9</v>
      </c>
      <c r="BA918">
        <v>2016</v>
      </c>
      <c r="BB918">
        <v>18.453984647627301</v>
      </c>
      <c r="BC918">
        <v>18.792517140058699</v>
      </c>
      <c r="BD918">
        <v>0.33853249243142602</v>
      </c>
      <c r="BE918">
        <v>159893</v>
      </c>
      <c r="BF918">
        <v>181952.73617677501</v>
      </c>
      <c r="BG918">
        <v>-1.8014217569066401E-2</v>
      </c>
      <c r="BH918">
        <v>20.756047777298502</v>
      </c>
      <c r="BI918">
        <v>1.01175330801504</v>
      </c>
      <c r="BK918">
        <f>AS918-BI918*AV918</f>
        <v>-6.2670205436369919E-2</v>
      </c>
      <c r="BL918">
        <f>BK918*AO918</f>
        <v>-533.2189979211139</v>
      </c>
      <c r="BM918">
        <f t="shared" si="14"/>
        <v>1034.9292202295958</v>
      </c>
      <c r="BN918" s="12">
        <f>YEARFRAC(DATE(YEAR(A918),1,1),A918,3)</f>
        <v>0.73972602739726023</v>
      </c>
    </row>
    <row r="919" spans="1:66" x14ac:dyDescent="0.25">
      <c r="A919" s="1">
        <v>42641</v>
      </c>
      <c r="B919">
        <v>7163</v>
      </c>
      <c r="C919">
        <v>19</v>
      </c>
      <c r="D919" s="2">
        <v>42614</v>
      </c>
      <c r="E919">
        <v>2</v>
      </c>
      <c r="F919">
        <v>1</v>
      </c>
      <c r="G919" s="1">
        <v>42640</v>
      </c>
      <c r="H919" s="1">
        <v>42642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s="1">
        <v>42632</v>
      </c>
      <c r="AF919" s="1">
        <v>42618</v>
      </c>
      <c r="AG919" s="1">
        <v>42620</v>
      </c>
      <c r="AH919" s="1">
        <v>42615</v>
      </c>
      <c r="AI919" s="1">
        <v>42615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8508.3333333333303</v>
      </c>
      <c r="AP919">
        <v>21</v>
      </c>
      <c r="AQ919">
        <v>30</v>
      </c>
      <c r="AR919">
        <v>178675</v>
      </c>
      <c r="AS919">
        <v>0.84188050930460301</v>
      </c>
      <c r="AT919">
        <v>0.7</v>
      </c>
      <c r="AU919">
        <v>2</v>
      </c>
      <c r="AV919">
        <v>0.92713649240180596</v>
      </c>
      <c r="AW919">
        <v>-8.5255983097203406E-2</v>
      </c>
      <c r="AX919">
        <v>7725.9390162108502</v>
      </c>
      <c r="AY919">
        <v>28</v>
      </c>
      <c r="AZ919">
        <v>9</v>
      </c>
      <c r="BA919">
        <v>2016</v>
      </c>
      <c r="BB919">
        <v>19.381121140029101</v>
      </c>
      <c r="BC919">
        <v>19.634397649363301</v>
      </c>
      <c r="BD919">
        <v>0.25327650933422402</v>
      </c>
      <c r="BE919">
        <v>167056</v>
      </c>
      <c r="BF919">
        <v>181009.96194458101</v>
      </c>
      <c r="BG919">
        <v>-1.28996322605515E-2</v>
      </c>
      <c r="BH919">
        <v>20.756047777298502</v>
      </c>
      <c r="BI919">
        <v>1.01175330801504</v>
      </c>
      <c r="BK919">
        <f>AS919-BI919*AV919</f>
        <v>-9.6152903864385242E-2</v>
      </c>
      <c r="BL919">
        <f>BK919*AO919</f>
        <v>-818.10095704614412</v>
      </c>
      <c r="BM919">
        <f t="shared" si="14"/>
        <v>216.82826318345167</v>
      </c>
      <c r="BN919" s="12">
        <f>YEARFRAC(DATE(YEAR(A919),1,1),A919,3)</f>
        <v>0.74246575342465748</v>
      </c>
    </row>
    <row r="920" spans="1:66" x14ac:dyDescent="0.25">
      <c r="A920" s="1">
        <v>42642</v>
      </c>
      <c r="B920">
        <v>2988</v>
      </c>
      <c r="C920">
        <v>20</v>
      </c>
      <c r="D920" s="2">
        <v>42614</v>
      </c>
      <c r="E920">
        <v>3</v>
      </c>
      <c r="F920">
        <v>2</v>
      </c>
      <c r="G920" s="1">
        <v>42641</v>
      </c>
      <c r="H920" s="1">
        <v>42643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s="1">
        <v>42632</v>
      </c>
      <c r="AF920" s="1">
        <v>42618</v>
      </c>
      <c r="AG920" s="1">
        <v>42620</v>
      </c>
      <c r="AH920" s="1">
        <v>42615</v>
      </c>
      <c r="AI920" s="1">
        <v>42615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8508.3333333333303</v>
      </c>
      <c r="AP920">
        <v>21</v>
      </c>
      <c r="AQ920">
        <v>30</v>
      </c>
      <c r="AR920">
        <v>178675</v>
      </c>
      <c r="AS920">
        <v>0.351185112634671</v>
      </c>
      <c r="AT920">
        <v>0.7</v>
      </c>
      <c r="AU920">
        <v>1</v>
      </c>
      <c r="AV920">
        <v>0.323453863192602</v>
      </c>
      <c r="AW920">
        <v>2.77312494420698E-2</v>
      </c>
      <c r="AX920">
        <v>9237.7935156111598</v>
      </c>
      <c r="AY920">
        <v>29</v>
      </c>
      <c r="AZ920">
        <v>9</v>
      </c>
      <c r="BA920">
        <v>2016</v>
      </c>
      <c r="BB920">
        <v>19.704575003221699</v>
      </c>
      <c r="BC920">
        <v>19.985582761998</v>
      </c>
      <c r="BD920">
        <v>0.28100775877629403</v>
      </c>
      <c r="BE920">
        <v>170044</v>
      </c>
      <c r="BF920">
        <v>181223.091562043</v>
      </c>
      <c r="BG920">
        <v>-1.4060523634598501E-2</v>
      </c>
      <c r="BH920">
        <v>20.756047777298502</v>
      </c>
      <c r="BI920">
        <v>1.01175330801504</v>
      </c>
      <c r="BK920">
        <f>AS920-BI920*AV920</f>
        <v>2.3929596559311705E-2</v>
      </c>
      <c r="BL920">
        <f>BK920*AO920</f>
        <v>203.60098405881035</v>
      </c>
      <c r="BM920">
        <f t="shared" si="14"/>
        <v>420.42924724226202</v>
      </c>
      <c r="BN920" s="12">
        <f>YEARFRAC(DATE(YEAR(A920),1,1),A920,3)</f>
        <v>0.74520547945205484</v>
      </c>
    </row>
    <row r="921" spans="1:66" x14ac:dyDescent="0.25">
      <c r="A921" s="1">
        <v>42643</v>
      </c>
      <c r="B921">
        <v>8631</v>
      </c>
      <c r="C921">
        <v>21</v>
      </c>
      <c r="D921" s="2">
        <v>42614</v>
      </c>
      <c r="E921">
        <v>4</v>
      </c>
      <c r="F921">
        <v>3</v>
      </c>
      <c r="G921" s="1">
        <v>42642</v>
      </c>
      <c r="H921" s="1">
        <v>42646</v>
      </c>
      <c r="I921">
        <v>0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s="1">
        <v>42632</v>
      </c>
      <c r="AF921" s="1">
        <v>42618</v>
      </c>
      <c r="AG921" s="1">
        <v>42620</v>
      </c>
      <c r="AH921" s="1">
        <v>42615</v>
      </c>
      <c r="AI921" s="1">
        <v>42615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8508.3333333333303</v>
      </c>
      <c r="AP921">
        <v>21</v>
      </c>
      <c r="AQ921">
        <v>30</v>
      </c>
      <c r="AR921">
        <v>178675</v>
      </c>
      <c r="AS921">
        <v>1.0144172380019501</v>
      </c>
      <c r="AT921">
        <v>0.7</v>
      </c>
      <c r="AU921">
        <v>0</v>
      </c>
      <c r="AV921">
        <v>1.05147277407675</v>
      </c>
      <c r="AW921">
        <v>-3.70555360747956E-2</v>
      </c>
      <c r="AX921">
        <v>8208.4864323552702</v>
      </c>
      <c r="AY921">
        <v>30</v>
      </c>
      <c r="AZ921">
        <v>9</v>
      </c>
      <c r="BA921">
        <v>2016</v>
      </c>
      <c r="BB921">
        <v>20.756047777298502</v>
      </c>
      <c r="BC921">
        <v>21</v>
      </c>
      <c r="BD921">
        <v>0.24395222270149799</v>
      </c>
      <c r="BE921">
        <v>178675</v>
      </c>
      <c r="BF921">
        <v>180775.02230958699</v>
      </c>
      <c r="BG921">
        <v>-1.1616772509595001E-2</v>
      </c>
      <c r="BH921">
        <v>20.756047777298502</v>
      </c>
      <c r="BI921">
        <v>1.01175330801504</v>
      </c>
      <c r="BK921">
        <f>AS921-BI921*AV921</f>
        <v>-4.9413819457952535E-2</v>
      </c>
      <c r="BL921">
        <f>BK921*AO921</f>
        <v>-420.42924722141265</v>
      </c>
      <c r="BM921">
        <f t="shared" si="14"/>
        <v>2.0849370230280329E-8</v>
      </c>
      <c r="BN921" s="12">
        <f>YEARFRAC(DATE(YEAR(A921),1,1),A921,3)</f>
        <v>0.74794520547945209</v>
      </c>
    </row>
    <row r="922" spans="1:66" x14ac:dyDescent="0.25">
      <c r="A922" s="1">
        <v>42646</v>
      </c>
      <c r="B922">
        <v>30106</v>
      </c>
      <c r="C922">
        <v>1</v>
      </c>
      <c r="D922" s="2">
        <v>42644</v>
      </c>
      <c r="E922">
        <v>0</v>
      </c>
      <c r="F922">
        <v>4</v>
      </c>
      <c r="G922" s="1">
        <v>42643</v>
      </c>
      <c r="H922" s="1">
        <v>42647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s="1">
        <v>42660</v>
      </c>
      <c r="AF922" s="1">
        <v>42646</v>
      </c>
      <c r="AG922" s="1">
        <v>42648</v>
      </c>
      <c r="AH922" s="1">
        <v>42650</v>
      </c>
      <c r="AI922" s="1">
        <v>42648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9141.25</v>
      </c>
      <c r="AP922">
        <v>20</v>
      </c>
      <c r="AQ922">
        <v>31</v>
      </c>
      <c r="AR922">
        <v>182825</v>
      </c>
      <c r="AS922">
        <v>3.2934226719540498</v>
      </c>
      <c r="AT922">
        <v>0.64516129032257996</v>
      </c>
      <c r="AU922">
        <v>19</v>
      </c>
      <c r="AV922">
        <v>3.2721795906342201</v>
      </c>
      <c r="AW922">
        <v>2.1243081319828501E-2</v>
      </c>
      <c r="AX922">
        <v>9200.5952503862209</v>
      </c>
      <c r="AY922">
        <v>3</v>
      </c>
      <c r="AZ922">
        <v>10</v>
      </c>
      <c r="BA922">
        <v>2016</v>
      </c>
      <c r="BB922">
        <v>3.2721795906342201</v>
      </c>
      <c r="BC922">
        <v>3.2934226719540498</v>
      </c>
      <c r="BD922">
        <v>2.12430813198283E-2</v>
      </c>
      <c r="BE922">
        <v>30106</v>
      </c>
      <c r="BF922">
        <v>184011.90500772401</v>
      </c>
      <c r="BG922">
        <v>-6.4501533619504203E-3</v>
      </c>
      <c r="BH922">
        <v>20.233421113511099</v>
      </c>
      <c r="BI922">
        <v>0.988463586449289</v>
      </c>
      <c r="BK922">
        <f>AS922-BI922*AV922</f>
        <v>5.8992298289582301E-2</v>
      </c>
      <c r="BL922">
        <f>BK922*AO922</f>
        <v>539.26334673964425</v>
      </c>
      <c r="BM922">
        <f t="shared" si="14"/>
        <v>539.26334676049362</v>
      </c>
      <c r="BN922" s="12">
        <f>YEARFRAC(DATE(YEAR(A922),1,1),A922,3)</f>
        <v>0.75616438356164384</v>
      </c>
    </row>
    <row r="923" spans="1:66" x14ac:dyDescent="0.25">
      <c r="A923" s="1">
        <v>42647</v>
      </c>
      <c r="B923">
        <v>4059</v>
      </c>
      <c r="C923">
        <v>2</v>
      </c>
      <c r="D923" s="2">
        <v>42644</v>
      </c>
      <c r="E923">
        <v>1</v>
      </c>
      <c r="F923">
        <v>0</v>
      </c>
      <c r="G923" s="1">
        <v>42646</v>
      </c>
      <c r="H923" s="1">
        <v>42648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s="1">
        <v>42660</v>
      </c>
      <c r="AF923" s="1">
        <v>42646</v>
      </c>
      <c r="AG923" s="1">
        <v>42648</v>
      </c>
      <c r="AH923" s="1">
        <v>42650</v>
      </c>
      <c r="AI923" s="1">
        <v>42648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9141.25</v>
      </c>
      <c r="AP923">
        <v>20</v>
      </c>
      <c r="AQ923">
        <v>31</v>
      </c>
      <c r="AR923">
        <v>182825</v>
      </c>
      <c r="AS923">
        <v>0.44403117735539399</v>
      </c>
      <c r="AT923">
        <v>0.64516129032257996</v>
      </c>
      <c r="AU923">
        <v>18</v>
      </c>
      <c r="AV923">
        <v>0.52797226483010695</v>
      </c>
      <c r="AW923">
        <v>-8.3941087474712406E-2</v>
      </c>
      <c r="AX923">
        <v>7687.9038358314501</v>
      </c>
      <c r="AY923">
        <v>4</v>
      </c>
      <c r="AZ923">
        <v>10</v>
      </c>
      <c r="BA923">
        <v>2016</v>
      </c>
      <c r="BB923">
        <v>3.8001518554643301</v>
      </c>
      <c r="BC923">
        <v>3.73745384930944</v>
      </c>
      <c r="BD923">
        <v>-6.2698006154883801E-2</v>
      </c>
      <c r="BE923">
        <v>34165</v>
      </c>
      <c r="BF923">
        <v>179808.603968671</v>
      </c>
      <c r="BG923">
        <v>1.6775593407385599E-2</v>
      </c>
      <c r="BH923">
        <v>20.233421113511099</v>
      </c>
      <c r="BI923">
        <v>0.988463586449289</v>
      </c>
      <c r="BK923">
        <f>AS923-BI923*AV923</f>
        <v>-7.7850181084327286E-2</v>
      </c>
      <c r="BL923">
        <f>BK923*AO923</f>
        <v>-711.64796783710676</v>
      </c>
      <c r="BM923">
        <f t="shared" si="14"/>
        <v>-172.38462107661314</v>
      </c>
      <c r="BN923" s="12">
        <f>YEARFRAC(DATE(YEAR(A923),1,1),A923,3)</f>
        <v>0.75890410958904109</v>
      </c>
    </row>
    <row r="924" spans="1:66" x14ac:dyDescent="0.25">
      <c r="A924" s="1">
        <v>42648</v>
      </c>
      <c r="B924">
        <v>10136</v>
      </c>
      <c r="C924">
        <v>3</v>
      </c>
      <c r="D924" s="2">
        <v>42644</v>
      </c>
      <c r="E924">
        <v>2</v>
      </c>
      <c r="F924">
        <v>1</v>
      </c>
      <c r="G924" s="1">
        <v>42647</v>
      </c>
      <c r="H924" s="1">
        <v>42649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s="1">
        <v>42660</v>
      </c>
      <c r="AF924" s="1">
        <v>42646</v>
      </c>
      <c r="AG924" s="1">
        <v>42648</v>
      </c>
      <c r="AH924" s="1">
        <v>42650</v>
      </c>
      <c r="AI924" s="1">
        <v>42648</v>
      </c>
      <c r="AJ924">
        <v>0</v>
      </c>
      <c r="AK924">
        <v>0</v>
      </c>
      <c r="AL924">
        <v>1</v>
      </c>
      <c r="AM924">
        <v>0</v>
      </c>
      <c r="AN924">
        <v>1</v>
      </c>
      <c r="AO924">
        <v>9141.25</v>
      </c>
      <c r="AP924">
        <v>20</v>
      </c>
      <c r="AQ924">
        <v>31</v>
      </c>
      <c r="AR924">
        <v>182825</v>
      </c>
      <c r="AS924">
        <v>1.10881990974976</v>
      </c>
      <c r="AT924">
        <v>0.64516129032257996</v>
      </c>
      <c r="AU924">
        <v>17</v>
      </c>
      <c r="AV924">
        <v>1.07087954491794</v>
      </c>
      <c r="AW924">
        <v>3.7940364831817897E-2</v>
      </c>
      <c r="AX924">
        <v>9465.1168267264602</v>
      </c>
      <c r="AY924">
        <v>5</v>
      </c>
      <c r="AZ924">
        <v>10</v>
      </c>
      <c r="BA924">
        <v>2016</v>
      </c>
      <c r="BB924">
        <v>4.8710314003822699</v>
      </c>
      <c r="BC924">
        <v>4.8462737590592004</v>
      </c>
      <c r="BD924">
        <v>-2.4757641323065901E-2</v>
      </c>
      <c r="BE924">
        <v>44301</v>
      </c>
      <c r="BF924">
        <v>181895.76850817699</v>
      </c>
      <c r="BG924">
        <v>5.1085932314052203E-3</v>
      </c>
      <c r="BH924">
        <v>20.233421113511099</v>
      </c>
      <c r="BI924">
        <v>0.988463586449289</v>
      </c>
      <c r="BK924">
        <f>AS924-BI924*AV924</f>
        <v>5.029447412499044E-2</v>
      </c>
      <c r="BL924">
        <f>BK924*AO924</f>
        <v>459.75436159506887</v>
      </c>
      <c r="BM924">
        <f t="shared" si="14"/>
        <v>287.36974051845573</v>
      </c>
      <c r="BN924" s="12">
        <f>YEARFRAC(DATE(YEAR(A924),1,1),A924,3)</f>
        <v>0.76164383561643834</v>
      </c>
    </row>
    <row r="925" spans="1:66" x14ac:dyDescent="0.25">
      <c r="A925" s="1">
        <v>42649</v>
      </c>
      <c r="B925">
        <v>2751</v>
      </c>
      <c r="C925">
        <v>4</v>
      </c>
      <c r="D925" s="2">
        <v>42644</v>
      </c>
      <c r="E925">
        <v>3</v>
      </c>
      <c r="F925">
        <v>2</v>
      </c>
      <c r="G925" s="1">
        <v>42648</v>
      </c>
      <c r="H925" s="1">
        <v>42650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s="1">
        <v>42660</v>
      </c>
      <c r="AF925" s="1">
        <v>42646</v>
      </c>
      <c r="AG925" s="1">
        <v>42648</v>
      </c>
      <c r="AH925" s="1">
        <v>42650</v>
      </c>
      <c r="AI925" s="1">
        <v>42648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9141.25</v>
      </c>
      <c r="AP925">
        <v>20</v>
      </c>
      <c r="AQ925">
        <v>31</v>
      </c>
      <c r="AR925">
        <v>182825</v>
      </c>
      <c r="AS925">
        <v>0.300943525229044</v>
      </c>
      <c r="AT925">
        <v>0.64516129032257996</v>
      </c>
      <c r="AU925">
        <v>16</v>
      </c>
      <c r="AV925">
        <v>0.27210605278577099</v>
      </c>
      <c r="AW925">
        <v>2.88374724432722E-2</v>
      </c>
      <c r="AX925">
        <v>10110.028688578401</v>
      </c>
      <c r="AY925">
        <v>6</v>
      </c>
      <c r="AZ925">
        <v>10</v>
      </c>
      <c r="BA925">
        <v>2016</v>
      </c>
      <c r="BB925">
        <v>5.1431374531680403</v>
      </c>
      <c r="BC925">
        <v>5.1472172842882502</v>
      </c>
      <c r="BD925">
        <v>4.0798311202063699E-3</v>
      </c>
      <c r="BE925">
        <v>47052</v>
      </c>
      <c r="BF925">
        <v>182970.02725842799</v>
      </c>
      <c r="BG925" s="3">
        <v>-7.9262850096895E-4</v>
      </c>
      <c r="BH925">
        <v>20.233421113511099</v>
      </c>
      <c r="BI925">
        <v>0.988463586449289</v>
      </c>
      <c r="BK925">
        <f>AS925-BI925*AV925</f>
        <v>3.1976600397861266E-2</v>
      </c>
      <c r="BL925">
        <f>BK925*AO925</f>
        <v>292.30609838694932</v>
      </c>
      <c r="BM925">
        <f t="shared" si="14"/>
        <v>579.67583890540504</v>
      </c>
      <c r="BN925" s="12">
        <f>YEARFRAC(DATE(YEAR(A925),1,1),A925,3)</f>
        <v>0.76438356164383559</v>
      </c>
    </row>
    <row r="926" spans="1:66" x14ac:dyDescent="0.25">
      <c r="A926" s="1">
        <v>42650</v>
      </c>
      <c r="B926">
        <v>7303</v>
      </c>
      <c r="C926">
        <v>5</v>
      </c>
      <c r="D926" s="2">
        <v>42644</v>
      </c>
      <c r="E926">
        <v>4</v>
      </c>
      <c r="F926">
        <v>3</v>
      </c>
      <c r="G926" s="1">
        <v>42649</v>
      </c>
      <c r="H926" s="1">
        <v>42654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s="1">
        <v>42660</v>
      </c>
      <c r="AF926" s="1">
        <v>42646</v>
      </c>
      <c r="AG926" s="1">
        <v>42648</v>
      </c>
      <c r="AH926" s="1">
        <v>42650</v>
      </c>
      <c r="AI926" s="1">
        <v>42648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9141.25</v>
      </c>
      <c r="AP926">
        <v>20</v>
      </c>
      <c r="AQ926">
        <v>31</v>
      </c>
      <c r="AR926">
        <v>182825</v>
      </c>
      <c r="AS926">
        <v>0.79890605770545597</v>
      </c>
      <c r="AT926">
        <v>0.64516129032257996</v>
      </c>
      <c r="AU926">
        <v>15</v>
      </c>
      <c r="AV926">
        <v>0.78915504263056802</v>
      </c>
      <c r="AW926">
        <v>9.7510150748872006E-3</v>
      </c>
      <c r="AX926">
        <v>9254.2017797366898</v>
      </c>
      <c r="AY926">
        <v>7</v>
      </c>
      <c r="AZ926">
        <v>10</v>
      </c>
      <c r="BA926">
        <v>2016</v>
      </c>
      <c r="BB926">
        <v>5.9322924957986096</v>
      </c>
      <c r="BC926">
        <v>5.9461233419937098</v>
      </c>
      <c r="BD926">
        <v>1.38308461950931E-2</v>
      </c>
      <c r="BE926">
        <v>54355</v>
      </c>
      <c r="BF926">
        <v>183251.24743426</v>
      </c>
      <c r="BG926">
        <v>-2.32602746354337E-3</v>
      </c>
      <c r="BH926">
        <v>20.233421113511099</v>
      </c>
      <c r="BI926">
        <v>0.988463586449289</v>
      </c>
      <c r="BK926">
        <f>AS926-BI926*AV926</f>
        <v>1.885503400230315E-2</v>
      </c>
      <c r="BL926">
        <f>BK926*AO926</f>
        <v>172.35857957355367</v>
      </c>
      <c r="BM926">
        <f t="shared" si="14"/>
        <v>752.03441847895874</v>
      </c>
      <c r="BN926" s="12">
        <f>YEARFRAC(DATE(YEAR(A926),1,1),A926,3)</f>
        <v>0.76712328767123283</v>
      </c>
    </row>
    <row r="927" spans="1:66" x14ac:dyDescent="0.25">
      <c r="A927" s="1">
        <v>42654</v>
      </c>
      <c r="B927">
        <v>15815</v>
      </c>
      <c r="C927">
        <v>6</v>
      </c>
      <c r="D927" s="2">
        <v>42644</v>
      </c>
      <c r="E927">
        <v>1</v>
      </c>
      <c r="F927">
        <v>4</v>
      </c>
      <c r="G927" s="1">
        <v>42650</v>
      </c>
      <c r="H927" s="1">
        <v>42655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s="1">
        <v>42660</v>
      </c>
      <c r="AF927" s="1">
        <v>42646</v>
      </c>
      <c r="AG927" s="1">
        <v>42648</v>
      </c>
      <c r="AH927" s="1">
        <v>42650</v>
      </c>
      <c r="AI927" s="1">
        <v>42648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9141.25</v>
      </c>
      <c r="AP927">
        <v>20</v>
      </c>
      <c r="AQ927">
        <v>31</v>
      </c>
      <c r="AR927">
        <v>182825</v>
      </c>
      <c r="AS927">
        <v>1.73006973882127</v>
      </c>
      <c r="AT927">
        <v>0.64516129032257996</v>
      </c>
      <c r="AU927">
        <v>14</v>
      </c>
      <c r="AV927">
        <v>1.61693845017241</v>
      </c>
      <c r="AW927">
        <v>0.11313128864885801</v>
      </c>
      <c r="AX927">
        <v>9780.8299371652593</v>
      </c>
      <c r="AY927">
        <v>11</v>
      </c>
      <c r="AZ927">
        <v>10</v>
      </c>
      <c r="BA927">
        <v>2016</v>
      </c>
      <c r="BB927">
        <v>7.5492309459710301</v>
      </c>
      <c r="BC927">
        <v>7.6761930808149801</v>
      </c>
      <c r="BD927">
        <v>0.126962134843951</v>
      </c>
      <c r="BE927">
        <v>70170</v>
      </c>
      <c r="BF927">
        <v>185899.73072011801</v>
      </c>
      <c r="BG927">
        <v>-1.65397265945884E-2</v>
      </c>
      <c r="BH927">
        <v>20.233421113511099</v>
      </c>
      <c r="BI927">
        <v>0.988463586449289</v>
      </c>
      <c r="BK927">
        <f>AS927-BI927*AV927</f>
        <v>0.13178495929609468</v>
      </c>
      <c r="BL927">
        <f>BK927*AO927</f>
        <v>1204.6792591654255</v>
      </c>
      <c r="BM927">
        <f t="shared" si="14"/>
        <v>1956.7136776443842</v>
      </c>
      <c r="BN927" s="12">
        <f>YEARFRAC(DATE(YEAR(A927),1,1),A927,3)</f>
        <v>0.77808219178082194</v>
      </c>
    </row>
    <row r="928" spans="1:66" x14ac:dyDescent="0.25">
      <c r="A928" s="1">
        <v>42655</v>
      </c>
      <c r="B928">
        <v>3212</v>
      </c>
      <c r="C928">
        <v>7</v>
      </c>
      <c r="D928" s="2">
        <v>42644</v>
      </c>
      <c r="E928">
        <v>2</v>
      </c>
      <c r="F928">
        <v>1</v>
      </c>
      <c r="G928" s="1">
        <v>42654</v>
      </c>
      <c r="H928" s="1">
        <v>42656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s="1">
        <v>42660</v>
      </c>
      <c r="AF928" s="1">
        <v>42646</v>
      </c>
      <c r="AG928" s="1">
        <v>42648</v>
      </c>
      <c r="AH928" s="1">
        <v>42650</v>
      </c>
      <c r="AI928" s="1">
        <v>42648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9141.25</v>
      </c>
      <c r="AP928">
        <v>20</v>
      </c>
      <c r="AQ928">
        <v>31</v>
      </c>
      <c r="AR928">
        <v>182825</v>
      </c>
      <c r="AS928">
        <v>0.35137426500752</v>
      </c>
      <c r="AT928">
        <v>0.64516129032257996</v>
      </c>
      <c r="AU928">
        <v>13</v>
      </c>
      <c r="AV928">
        <v>0.353371531792529</v>
      </c>
      <c r="AW928">
        <v>-1.9972667850090102E-3</v>
      </c>
      <c r="AX928">
        <v>9089.5833733596191</v>
      </c>
      <c r="AY928">
        <v>12</v>
      </c>
      <c r="AZ928">
        <v>10</v>
      </c>
      <c r="BA928">
        <v>2016</v>
      </c>
      <c r="BB928">
        <v>7.9026024777635602</v>
      </c>
      <c r="BC928">
        <v>8.0275673458225008</v>
      </c>
      <c r="BD928">
        <v>0.124964868058943</v>
      </c>
      <c r="BE928">
        <v>73382</v>
      </c>
      <c r="BF928">
        <v>185716.03520861099</v>
      </c>
      <c r="BG928">
        <v>-1.55669660154237E-2</v>
      </c>
      <c r="BH928">
        <v>20.233421113511099</v>
      </c>
      <c r="BI928">
        <v>0.988463586449289</v>
      </c>
      <c r="BK928">
        <f>AS928-BI928*AV928</f>
        <v>2.0793733427978411E-3</v>
      </c>
      <c r="BL928">
        <f>BK928*AO928</f>
        <v>19.008071569850767</v>
      </c>
      <c r="BM928">
        <f t="shared" si="14"/>
        <v>1975.7217492142349</v>
      </c>
      <c r="BN928" s="12">
        <f>YEARFRAC(DATE(YEAR(A928),1,1),A928,3)</f>
        <v>0.78082191780821919</v>
      </c>
    </row>
    <row r="929" spans="1:66" x14ac:dyDescent="0.25">
      <c r="A929" s="1">
        <v>42656</v>
      </c>
      <c r="B929">
        <v>6795</v>
      </c>
      <c r="C929">
        <v>8</v>
      </c>
      <c r="D929" s="2">
        <v>42644</v>
      </c>
      <c r="E929">
        <v>3</v>
      </c>
      <c r="F929">
        <v>2</v>
      </c>
      <c r="G929" s="1">
        <v>42655</v>
      </c>
      <c r="H929" s="1">
        <v>42657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s="1">
        <v>42660</v>
      </c>
      <c r="AF929" s="1">
        <v>42646</v>
      </c>
      <c r="AG929" s="1">
        <v>42648</v>
      </c>
      <c r="AH929" s="1">
        <v>42650</v>
      </c>
      <c r="AI929" s="1">
        <v>42648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9141.25</v>
      </c>
      <c r="AP929">
        <v>20</v>
      </c>
      <c r="AQ929">
        <v>31</v>
      </c>
      <c r="AR929">
        <v>182825</v>
      </c>
      <c r="AS929">
        <v>0.74333378914262205</v>
      </c>
      <c r="AT929">
        <v>0.64516129032257996</v>
      </c>
      <c r="AU929">
        <v>12</v>
      </c>
      <c r="AV929">
        <v>0.79452320298821799</v>
      </c>
      <c r="AW929">
        <v>-5.1189413845595902E-2</v>
      </c>
      <c r="AX929">
        <v>8552.2990070571395</v>
      </c>
      <c r="AY929">
        <v>13</v>
      </c>
      <c r="AZ929">
        <v>10</v>
      </c>
      <c r="BA929">
        <v>2016</v>
      </c>
      <c r="BB929">
        <v>8.6971256807517801</v>
      </c>
      <c r="BC929">
        <v>8.7709011349651291</v>
      </c>
      <c r="BD929">
        <v>7.3775454213347302E-2</v>
      </c>
      <c r="BE929">
        <v>80177</v>
      </c>
      <c r="BF929">
        <v>184375.85690510401</v>
      </c>
      <c r="BG929">
        <v>-8.4113881889787898E-3</v>
      </c>
      <c r="BH929">
        <v>20.233421113511099</v>
      </c>
      <c r="BI929">
        <v>0.988463586449289</v>
      </c>
      <c r="BK929">
        <f>AS929-BI929*AV929</f>
        <v>-4.2023465600288357E-2</v>
      </c>
      <c r="BL929">
        <f>BK929*AO929</f>
        <v>-384.14700491863596</v>
      </c>
      <c r="BM929">
        <f t="shared" si="14"/>
        <v>1591.574744295599</v>
      </c>
      <c r="BN929" s="12">
        <f>YEARFRAC(DATE(YEAR(A929),1,1),A929,3)</f>
        <v>0.78356164383561644</v>
      </c>
    </row>
    <row r="930" spans="1:66" x14ac:dyDescent="0.25">
      <c r="A930" s="1">
        <v>42657</v>
      </c>
      <c r="B930">
        <v>7187</v>
      </c>
      <c r="C930">
        <v>9</v>
      </c>
      <c r="D930" s="2">
        <v>42644</v>
      </c>
      <c r="E930">
        <v>4</v>
      </c>
      <c r="F930">
        <v>3</v>
      </c>
      <c r="G930" s="1">
        <v>42656</v>
      </c>
      <c r="H930" s="1">
        <v>42660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s="1">
        <v>42660</v>
      </c>
      <c r="AF930" s="1">
        <v>42646</v>
      </c>
      <c r="AG930" s="1">
        <v>42648</v>
      </c>
      <c r="AH930" s="1">
        <v>42650</v>
      </c>
      <c r="AI930" s="1">
        <v>42648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9141.25</v>
      </c>
      <c r="AP930">
        <v>20</v>
      </c>
      <c r="AQ930">
        <v>31</v>
      </c>
      <c r="AR930">
        <v>182825</v>
      </c>
      <c r="AS930">
        <v>0.786216327088746</v>
      </c>
      <c r="AT930">
        <v>0.64516129032257996</v>
      </c>
      <c r="AU930">
        <v>11</v>
      </c>
      <c r="AV930">
        <v>0.78915504263056802</v>
      </c>
      <c r="AW930">
        <v>-2.93871554182277E-3</v>
      </c>
      <c r="AX930">
        <v>9107.2091183031098</v>
      </c>
      <c r="AY930">
        <v>14</v>
      </c>
      <c r="AZ930">
        <v>10</v>
      </c>
      <c r="BA930">
        <v>2016</v>
      </c>
      <c r="BB930">
        <v>9.4862807233823503</v>
      </c>
      <c r="BC930">
        <v>9.5571174620538706</v>
      </c>
      <c r="BD930">
        <v>7.0836738671523805E-2</v>
      </c>
      <c r="BE930">
        <v>87364</v>
      </c>
      <c r="BF930">
        <v>184190.20593531401</v>
      </c>
      <c r="BG930">
        <v>-7.4119355498956097E-3</v>
      </c>
      <c r="BH930">
        <v>20.233421113511099</v>
      </c>
      <c r="BI930">
        <v>0.988463586449289</v>
      </c>
      <c r="BK930">
        <f>AS930-BI930*AV930</f>
        <v>6.1653033855931794E-3</v>
      </c>
      <c r="BL930">
        <f>BK930*AO930</f>
        <v>56.358579573553648</v>
      </c>
      <c r="BM930">
        <f t="shared" si="14"/>
        <v>1647.9333238691527</v>
      </c>
      <c r="BN930" s="12">
        <f>YEARFRAC(DATE(YEAR(A930),1,1),A930,3)</f>
        <v>0.78630136986301369</v>
      </c>
    </row>
    <row r="931" spans="1:66" x14ac:dyDescent="0.25">
      <c r="A931" s="1">
        <v>42660</v>
      </c>
      <c r="B931">
        <v>24317</v>
      </c>
      <c r="C931">
        <v>10</v>
      </c>
      <c r="D931" s="2">
        <v>42644</v>
      </c>
      <c r="E931">
        <v>0</v>
      </c>
      <c r="F931">
        <v>4</v>
      </c>
      <c r="G931" s="1">
        <v>42657</v>
      </c>
      <c r="H931" s="1">
        <v>42661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s="1">
        <v>42660</v>
      </c>
      <c r="AF931" s="1">
        <v>42646</v>
      </c>
      <c r="AG931" s="1">
        <v>42648</v>
      </c>
      <c r="AH931" s="1">
        <v>42650</v>
      </c>
      <c r="AI931" s="1">
        <v>42648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9141.25</v>
      </c>
      <c r="AP931">
        <v>20</v>
      </c>
      <c r="AQ931">
        <v>31</v>
      </c>
      <c r="AR931">
        <v>182825</v>
      </c>
      <c r="AS931">
        <v>2.66013947764255</v>
      </c>
      <c r="AT931">
        <v>0.64516129032257996</v>
      </c>
      <c r="AU931">
        <v>10</v>
      </c>
      <c r="AV931">
        <v>2.8636113555288398</v>
      </c>
      <c r="AW931">
        <v>-0.20347187788628601</v>
      </c>
      <c r="AX931">
        <v>8491.7249517992695</v>
      </c>
      <c r="AY931">
        <v>17</v>
      </c>
      <c r="AZ931">
        <v>10</v>
      </c>
      <c r="BA931">
        <v>2016</v>
      </c>
      <c r="BB931">
        <v>12.3498920789111</v>
      </c>
      <c r="BC931">
        <v>12.2172569396964</v>
      </c>
      <c r="BD931">
        <v>-0.132635139214761</v>
      </c>
      <c r="BE931">
        <v>111681</v>
      </c>
      <c r="BF931">
        <v>180861.499495542</v>
      </c>
      <c r="BG931">
        <v>1.0856376342859899E-2</v>
      </c>
      <c r="BH931">
        <v>20.233421113511099</v>
      </c>
      <c r="BI931">
        <v>0.988463586449289</v>
      </c>
      <c r="BK931">
        <f>AS931-BI931*AV931</f>
        <v>-0.17043607304039687</v>
      </c>
      <c r="BL931">
        <f>BK931*AO931</f>
        <v>-1557.998752680528</v>
      </c>
      <c r="BM931">
        <f t="shared" si="14"/>
        <v>89.934571188624659</v>
      </c>
      <c r="BN931" s="12">
        <f>YEARFRAC(DATE(YEAR(A931),1,1),A931,3)</f>
        <v>0.79452054794520544</v>
      </c>
    </row>
    <row r="932" spans="1:66" x14ac:dyDescent="0.25">
      <c r="A932" s="1">
        <v>42661</v>
      </c>
      <c r="B932">
        <v>1698</v>
      </c>
      <c r="C932">
        <v>11</v>
      </c>
      <c r="D932" s="2">
        <v>42644</v>
      </c>
      <c r="E932">
        <v>1</v>
      </c>
      <c r="F932">
        <v>0</v>
      </c>
      <c r="G932" s="1">
        <v>42660</v>
      </c>
      <c r="H932" s="1">
        <v>42662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s="1">
        <v>42660</v>
      </c>
      <c r="AF932" s="1">
        <v>42646</v>
      </c>
      <c r="AG932" s="1">
        <v>42648</v>
      </c>
      <c r="AH932" s="1">
        <v>42650</v>
      </c>
      <c r="AI932" s="1">
        <v>42648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9141.25</v>
      </c>
      <c r="AP932">
        <v>20</v>
      </c>
      <c r="AQ932">
        <v>31</v>
      </c>
      <c r="AR932">
        <v>182825</v>
      </c>
      <c r="AS932">
        <v>0.18575140161356399</v>
      </c>
      <c r="AT932">
        <v>0.64516129032257996</v>
      </c>
      <c r="AU932">
        <v>9</v>
      </c>
      <c r="AV932">
        <v>0.22654787625673101</v>
      </c>
      <c r="AW932">
        <v>-4.0796474643166998E-2</v>
      </c>
      <c r="AX932">
        <v>7495.1044699962904</v>
      </c>
      <c r="AY932">
        <v>18</v>
      </c>
      <c r="AZ932">
        <v>10</v>
      </c>
      <c r="BA932">
        <v>2016</v>
      </c>
      <c r="BB932">
        <v>12.576439955167899</v>
      </c>
      <c r="BC932">
        <v>12.403008341309899</v>
      </c>
      <c r="BD932">
        <v>-0.17343161385792999</v>
      </c>
      <c r="BE932">
        <v>113379</v>
      </c>
      <c r="BF932">
        <v>180303.80680728299</v>
      </c>
      <c r="BG932">
        <v>1.3983028075559E-2</v>
      </c>
      <c r="BH932">
        <v>20.233421113511099</v>
      </c>
      <c r="BI932">
        <v>0.988463586449289</v>
      </c>
      <c r="BK932">
        <f>AS932-BI932*AV932</f>
        <v>-3.8182924653634071E-2</v>
      </c>
      <c r="BL932">
        <f>BK932*AO932</f>
        <v>-349.03965999003242</v>
      </c>
      <c r="BM932">
        <f t="shared" si="14"/>
        <v>-259.10508880140776</v>
      </c>
      <c r="BN932" s="12">
        <f>YEARFRAC(DATE(YEAR(A932),1,1),A932,3)</f>
        <v>0.79726027397260268</v>
      </c>
    </row>
    <row r="933" spans="1:66" x14ac:dyDescent="0.25">
      <c r="A933" s="1">
        <v>42662</v>
      </c>
      <c r="B933">
        <v>8876</v>
      </c>
      <c r="C933">
        <v>12</v>
      </c>
      <c r="D933" s="2">
        <v>42644</v>
      </c>
      <c r="E933">
        <v>2</v>
      </c>
      <c r="F933">
        <v>1</v>
      </c>
      <c r="G933" s="1">
        <v>42661</v>
      </c>
      <c r="H933" s="1">
        <v>42663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 s="1">
        <v>42660</v>
      </c>
      <c r="AF933" s="1">
        <v>42646</v>
      </c>
      <c r="AG933" s="1">
        <v>42648</v>
      </c>
      <c r="AH933" s="1">
        <v>42650</v>
      </c>
      <c r="AI933" s="1">
        <v>42648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9141.25</v>
      </c>
      <c r="AP933">
        <v>20</v>
      </c>
      <c r="AQ933">
        <v>31</v>
      </c>
      <c r="AR933">
        <v>182825</v>
      </c>
      <c r="AS933">
        <v>0.970983180637221</v>
      </c>
      <c r="AT933">
        <v>0.64516129032257996</v>
      </c>
      <c r="AU933">
        <v>8</v>
      </c>
      <c r="AV933">
        <v>0.98727558787464098</v>
      </c>
      <c r="AW933">
        <v>-1.62924072374197E-2</v>
      </c>
      <c r="AX933">
        <v>8990.3975232567209</v>
      </c>
      <c r="AY933">
        <v>19</v>
      </c>
      <c r="AZ933">
        <v>10</v>
      </c>
      <c r="BA933">
        <v>2016</v>
      </c>
      <c r="BB933">
        <v>13.5637155430425</v>
      </c>
      <c r="BC933">
        <v>13.3739915219472</v>
      </c>
      <c r="BD933">
        <v>-0.189724021095349</v>
      </c>
      <c r="BE933">
        <v>122255</v>
      </c>
      <c r="BF933">
        <v>180267.71442093499</v>
      </c>
      <c r="BG933">
        <v>1.4186043170732099E-2</v>
      </c>
      <c r="BH933">
        <v>20.233421113511099</v>
      </c>
      <c r="BI933">
        <v>0.988463586449289</v>
      </c>
      <c r="BK933">
        <f>AS933-BI933*AV933</f>
        <v>-4.9027877671767861E-3</v>
      </c>
      <c r="BL933">
        <f>BK933*AO933</f>
        <v>-44.817608676704793</v>
      </c>
      <c r="BM933">
        <f t="shared" si="14"/>
        <v>-303.92269747811258</v>
      </c>
      <c r="BN933" s="12">
        <f>YEARFRAC(DATE(YEAR(A933),1,1),A933,3)</f>
        <v>0.8</v>
      </c>
    </row>
    <row r="934" spans="1:66" x14ac:dyDescent="0.25">
      <c r="A934" s="1">
        <v>42663</v>
      </c>
      <c r="B934">
        <v>2182</v>
      </c>
      <c r="C934">
        <v>13</v>
      </c>
      <c r="D934" s="2">
        <v>42644</v>
      </c>
      <c r="E934">
        <v>3</v>
      </c>
      <c r="F934">
        <v>2</v>
      </c>
      <c r="G934" s="1">
        <v>42662</v>
      </c>
      <c r="H934" s="1">
        <v>42664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s="1">
        <v>42660</v>
      </c>
      <c r="AF934" s="1">
        <v>42646</v>
      </c>
      <c r="AG934" s="1">
        <v>42648</v>
      </c>
      <c r="AH934" s="1">
        <v>42650</v>
      </c>
      <c r="AI934" s="1">
        <v>42648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9141.25</v>
      </c>
      <c r="AP934">
        <v>20</v>
      </c>
      <c r="AQ934">
        <v>31</v>
      </c>
      <c r="AR934">
        <v>182825</v>
      </c>
      <c r="AS934">
        <v>0.23869820866949201</v>
      </c>
      <c r="AT934">
        <v>0.64516129032257996</v>
      </c>
      <c r="AU934">
        <v>7</v>
      </c>
      <c r="AV934">
        <v>0.27210605278577199</v>
      </c>
      <c r="AW934">
        <v>-3.3407844116279298E-2</v>
      </c>
      <c r="AX934">
        <v>8018.9322422676096</v>
      </c>
      <c r="AY934">
        <v>20</v>
      </c>
      <c r="AZ934">
        <v>10</v>
      </c>
      <c r="BA934">
        <v>2016</v>
      </c>
      <c r="BB934">
        <v>13.8358215958283</v>
      </c>
      <c r="BC934">
        <v>13.612689730616699</v>
      </c>
      <c r="BD934">
        <v>-0.22313186521162801</v>
      </c>
      <c r="BE934">
        <v>124437</v>
      </c>
      <c r="BF934">
        <v>179876.560474759</v>
      </c>
      <c r="BG934">
        <v>1.63914604407513E-2</v>
      </c>
      <c r="BH934">
        <v>20.233421113511099</v>
      </c>
      <c r="BI934">
        <v>0.988463586449289</v>
      </c>
      <c r="BK934">
        <f>AS934-BI934*AV934</f>
        <v>-3.0268716161691717E-2</v>
      </c>
      <c r="BL934">
        <f>BK934*AO934</f>
        <v>-276.69390161306438</v>
      </c>
      <c r="BM934">
        <f t="shared" si="14"/>
        <v>-580.61659909117702</v>
      </c>
      <c r="BN934" s="12">
        <f>YEARFRAC(DATE(YEAR(A934),1,1),A934,3)</f>
        <v>0.80273972602739729</v>
      </c>
    </row>
    <row r="935" spans="1:66" x14ac:dyDescent="0.25">
      <c r="A935" s="1">
        <v>42664</v>
      </c>
      <c r="B935">
        <v>7564</v>
      </c>
      <c r="C935">
        <v>14</v>
      </c>
      <c r="D935" s="2">
        <v>42644</v>
      </c>
      <c r="E935">
        <v>4</v>
      </c>
      <c r="F935">
        <v>3</v>
      </c>
      <c r="G935" s="1">
        <v>42663</v>
      </c>
      <c r="H935" s="1">
        <v>42667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s="1">
        <v>42660</v>
      </c>
      <c r="AF935" s="1">
        <v>42646</v>
      </c>
      <c r="AG935" s="1">
        <v>42648</v>
      </c>
      <c r="AH935" s="1">
        <v>42650</v>
      </c>
      <c r="AI935" s="1">
        <v>42648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9141.25</v>
      </c>
      <c r="AP935">
        <v>20</v>
      </c>
      <c r="AQ935">
        <v>31</v>
      </c>
      <c r="AR935">
        <v>182825</v>
      </c>
      <c r="AS935">
        <v>0.82745795159305302</v>
      </c>
      <c r="AT935">
        <v>0.64516129032257996</v>
      </c>
      <c r="AU935">
        <v>6</v>
      </c>
      <c r="AV935">
        <v>0.78915504263056802</v>
      </c>
      <c r="AW935">
        <v>3.8302908962484498E-2</v>
      </c>
      <c r="AX935">
        <v>9584.9352679622498</v>
      </c>
      <c r="AY935">
        <v>21</v>
      </c>
      <c r="AZ935">
        <v>10</v>
      </c>
      <c r="BA935">
        <v>2016</v>
      </c>
      <c r="BB935">
        <v>14.6249766384589</v>
      </c>
      <c r="BC935">
        <v>14.4401476822097</v>
      </c>
      <c r="BD935">
        <v>-0.184828956249143</v>
      </c>
      <c r="BE935">
        <v>132001</v>
      </c>
      <c r="BF935">
        <v>180514.47638265599</v>
      </c>
      <c r="BG935">
        <v>1.27996583079861E-2</v>
      </c>
      <c r="BH935">
        <v>20.233421113511099</v>
      </c>
      <c r="BI935">
        <v>0.988463586449289</v>
      </c>
      <c r="BK935">
        <f>AS935-BI935*AV935</f>
        <v>4.7406927889900197E-2</v>
      </c>
      <c r="BL935">
        <f>BK935*AO935</f>
        <v>433.35857957355017</v>
      </c>
      <c r="BM935">
        <f t="shared" si="14"/>
        <v>-147.25801951762685</v>
      </c>
      <c r="BN935" s="12">
        <f>YEARFRAC(DATE(YEAR(A935),1,1),A935,3)</f>
        <v>0.80547945205479454</v>
      </c>
    </row>
    <row r="936" spans="1:66" x14ac:dyDescent="0.25">
      <c r="A936" s="1">
        <v>42667</v>
      </c>
      <c r="B936">
        <v>15828</v>
      </c>
      <c r="C936">
        <v>15</v>
      </c>
      <c r="D936" s="2">
        <v>42644</v>
      </c>
      <c r="E936">
        <v>0</v>
      </c>
      <c r="F936">
        <v>4</v>
      </c>
      <c r="G936" s="1">
        <v>42664</v>
      </c>
      <c r="H936" s="1">
        <v>42668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s="1">
        <v>42660</v>
      </c>
      <c r="AF936" s="1">
        <v>42646</v>
      </c>
      <c r="AG936" s="1">
        <v>42648</v>
      </c>
      <c r="AH936" s="1">
        <v>42650</v>
      </c>
      <c r="AI936" s="1">
        <v>42648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9141.25</v>
      </c>
      <c r="AP936">
        <v>20</v>
      </c>
      <c r="AQ936">
        <v>31</v>
      </c>
      <c r="AR936">
        <v>182825</v>
      </c>
      <c r="AS936">
        <v>1.7314918638041801</v>
      </c>
      <c r="AT936">
        <v>0.64516129032257996</v>
      </c>
      <c r="AU936">
        <v>5</v>
      </c>
      <c r="AV936">
        <v>1.61693845017241</v>
      </c>
      <c r="AW936">
        <v>0.11455341363176599</v>
      </c>
      <c r="AX936">
        <v>9788.8698226652996</v>
      </c>
      <c r="AY936">
        <v>24</v>
      </c>
      <c r="AZ936">
        <v>10</v>
      </c>
      <c r="BA936">
        <v>2016</v>
      </c>
      <c r="BB936">
        <v>16.241915088631298</v>
      </c>
      <c r="BC936">
        <v>16.1716395460139</v>
      </c>
      <c r="BD936">
        <v>-7.0275542617380796E-2</v>
      </c>
      <c r="BE936">
        <v>147829</v>
      </c>
      <c r="BF936">
        <v>182033.95251521</v>
      </c>
      <c r="BG936">
        <v>4.3456040692360001E-3</v>
      </c>
      <c r="BH936">
        <v>20.233421113511099</v>
      </c>
      <c r="BI936">
        <v>0.988463586449289</v>
      </c>
      <c r="BK936">
        <f>AS936-BI936*AV936</f>
        <v>0.13320708427900474</v>
      </c>
      <c r="BL936">
        <f>BK936*AO936</f>
        <v>1217.6792591654521</v>
      </c>
      <c r="BM936">
        <f t="shared" si="14"/>
        <v>1070.4212396478251</v>
      </c>
      <c r="BN936" s="12">
        <f>YEARFRAC(DATE(YEAR(A936),1,1),A936,3)</f>
        <v>0.81369863013698629</v>
      </c>
    </row>
    <row r="937" spans="1:66" x14ac:dyDescent="0.25">
      <c r="A937" s="1">
        <v>42668</v>
      </c>
      <c r="B937">
        <v>1670</v>
      </c>
      <c r="C937">
        <v>16</v>
      </c>
      <c r="D937" s="2">
        <v>42644</v>
      </c>
      <c r="E937">
        <v>1</v>
      </c>
      <c r="F937">
        <v>0</v>
      </c>
      <c r="G937" s="1">
        <v>42667</v>
      </c>
      <c r="H937" s="1">
        <v>42669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s="1">
        <v>42660</v>
      </c>
      <c r="AF937" s="1">
        <v>42646</v>
      </c>
      <c r="AG937" s="1">
        <v>42648</v>
      </c>
      <c r="AH937" s="1">
        <v>42650</v>
      </c>
      <c r="AI937" s="1">
        <v>42648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9141.25</v>
      </c>
      <c r="AP937">
        <v>20</v>
      </c>
      <c r="AQ937">
        <v>31</v>
      </c>
      <c r="AR937">
        <v>182825</v>
      </c>
      <c r="AS937">
        <v>0.18268836318884099</v>
      </c>
      <c r="AT937">
        <v>0.64516129032257996</v>
      </c>
      <c r="AU937">
        <v>4</v>
      </c>
      <c r="AV937">
        <v>0.22654787625673101</v>
      </c>
      <c r="AW937">
        <v>-4.3859513067890002E-2</v>
      </c>
      <c r="AX937">
        <v>7371.5102855676196</v>
      </c>
      <c r="AY937">
        <v>25</v>
      </c>
      <c r="AZ937">
        <v>10</v>
      </c>
      <c r="BA937">
        <v>2016</v>
      </c>
      <c r="BB937">
        <v>16.468462964888001</v>
      </c>
      <c r="BC937">
        <v>16.354327909202699</v>
      </c>
      <c r="BD937">
        <v>-0.114135055685267</v>
      </c>
      <c r="BE937">
        <v>149499</v>
      </c>
      <c r="BF937">
        <v>181557.92719544299</v>
      </c>
      <c r="BG937">
        <v>6.9788900111906697E-3</v>
      </c>
      <c r="BH937">
        <v>20.233421113511099</v>
      </c>
      <c r="BI937">
        <v>0.988463586449289</v>
      </c>
      <c r="BK937">
        <f>AS937-BI937*AV937</f>
        <v>-4.1245963078357067E-2</v>
      </c>
      <c r="BL937">
        <f>BK937*AO937</f>
        <v>-377.03965999003157</v>
      </c>
      <c r="BM937">
        <f t="shared" si="14"/>
        <v>693.38157965779351</v>
      </c>
      <c r="BN937" s="12">
        <f>YEARFRAC(DATE(YEAR(A937),1,1),A937,3)</f>
        <v>0.81643835616438354</v>
      </c>
    </row>
    <row r="938" spans="1:66" x14ac:dyDescent="0.25">
      <c r="A938" s="1">
        <v>42669</v>
      </c>
      <c r="B938">
        <v>8100</v>
      </c>
      <c r="C938">
        <v>17</v>
      </c>
      <c r="D938" s="2">
        <v>42644</v>
      </c>
      <c r="E938">
        <v>2</v>
      </c>
      <c r="F938">
        <v>1</v>
      </c>
      <c r="G938" s="1">
        <v>42668</v>
      </c>
      <c r="H938" s="1">
        <v>42670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s="1">
        <v>42660</v>
      </c>
      <c r="AF938" s="1">
        <v>42646</v>
      </c>
      <c r="AG938" s="1">
        <v>42648</v>
      </c>
      <c r="AH938" s="1">
        <v>42650</v>
      </c>
      <c r="AI938" s="1">
        <v>42648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9141.25</v>
      </c>
      <c r="AP938">
        <v>20</v>
      </c>
      <c r="AQ938">
        <v>31</v>
      </c>
      <c r="AR938">
        <v>182825</v>
      </c>
      <c r="AS938">
        <v>0.88609325858060894</v>
      </c>
      <c r="AT938">
        <v>0.64516129032257996</v>
      </c>
      <c r="AU938">
        <v>3</v>
      </c>
      <c r="AV938">
        <v>0.87578868199497595</v>
      </c>
      <c r="AW938">
        <v>1.03045765856331E-2</v>
      </c>
      <c r="AX938">
        <v>9248.8064375858794</v>
      </c>
      <c r="AY938">
        <v>26</v>
      </c>
      <c r="AZ938">
        <v>10</v>
      </c>
      <c r="BA938">
        <v>2016</v>
      </c>
      <c r="BB938">
        <v>17.344251646882999</v>
      </c>
      <c r="BC938">
        <v>17.240421167783399</v>
      </c>
      <c r="BD938">
        <v>-0.103830479099634</v>
      </c>
      <c r="BE938">
        <v>157599</v>
      </c>
      <c r="BF938">
        <v>181730.527449216</v>
      </c>
      <c r="BG938">
        <v>6.0225024719036098E-3</v>
      </c>
      <c r="BH938">
        <v>20.233421113511099</v>
      </c>
      <c r="BI938">
        <v>0.988463586449289</v>
      </c>
      <c r="BK938">
        <f>AS938-BI938*AV938</f>
        <v>2.0408037004159163E-2</v>
      </c>
      <c r="BL938">
        <f>BK938*AO938</f>
        <v>186.55496826426995</v>
      </c>
      <c r="BM938">
        <f t="shared" si="14"/>
        <v>879.93654792206348</v>
      </c>
      <c r="BN938" s="12">
        <f>YEARFRAC(DATE(YEAR(A938),1,1),A938,3)</f>
        <v>0.81917808219178079</v>
      </c>
    </row>
    <row r="939" spans="1:66" x14ac:dyDescent="0.25">
      <c r="A939" s="1">
        <v>42670</v>
      </c>
      <c r="B939">
        <v>2340</v>
      </c>
      <c r="C939">
        <v>18</v>
      </c>
      <c r="D939" s="2">
        <v>42644</v>
      </c>
      <c r="E939">
        <v>3</v>
      </c>
      <c r="F939">
        <v>2</v>
      </c>
      <c r="G939" s="1">
        <v>42669</v>
      </c>
      <c r="H939" s="1">
        <v>42671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s="1">
        <v>42660</v>
      </c>
      <c r="AF939" s="1">
        <v>42646</v>
      </c>
      <c r="AG939" s="1">
        <v>42648</v>
      </c>
      <c r="AH939" s="1">
        <v>42650</v>
      </c>
      <c r="AI939" s="1">
        <v>42648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9141.25</v>
      </c>
      <c r="AP939">
        <v>20</v>
      </c>
      <c r="AQ939">
        <v>31</v>
      </c>
      <c r="AR939">
        <v>182825</v>
      </c>
      <c r="AS939">
        <v>0.25598249692328701</v>
      </c>
      <c r="AT939">
        <v>0.64516129032257996</v>
      </c>
      <c r="AU939">
        <v>2</v>
      </c>
      <c r="AV939">
        <v>0.27210605278577099</v>
      </c>
      <c r="AW939">
        <v>-1.6123555862484599E-2</v>
      </c>
      <c r="AX939">
        <v>8599.5881974822205</v>
      </c>
      <c r="AY939">
        <v>27</v>
      </c>
      <c r="AZ939">
        <v>10</v>
      </c>
      <c r="BA939">
        <v>2016</v>
      </c>
      <c r="BB939">
        <v>17.6163576996688</v>
      </c>
      <c r="BC939">
        <v>17.496403664706602</v>
      </c>
      <c r="BD939">
        <v>-0.11995403496212</v>
      </c>
      <c r="BE939">
        <v>159939</v>
      </c>
      <c r="BF939">
        <v>181580.10041202401</v>
      </c>
      <c r="BG939">
        <v>6.8559252095954301E-3</v>
      </c>
      <c r="BH939">
        <v>20.233421113511099</v>
      </c>
      <c r="BI939">
        <v>0.988463586449289</v>
      </c>
      <c r="BK939">
        <f>AS939-BI939*AV939</f>
        <v>-1.2984427907895724E-2</v>
      </c>
      <c r="BL939">
        <f>BK939*AO939</f>
        <v>-118.69390161305178</v>
      </c>
      <c r="BM939">
        <f t="shared" si="14"/>
        <v>761.24264630901166</v>
      </c>
      <c r="BN939" s="12">
        <f>YEARFRAC(DATE(YEAR(A939),1,1),A939,3)</f>
        <v>0.82191780821917804</v>
      </c>
    </row>
    <row r="940" spans="1:66" x14ac:dyDescent="0.25">
      <c r="A940" s="1">
        <v>42671</v>
      </c>
      <c r="B940">
        <v>6614</v>
      </c>
      <c r="C940">
        <v>19</v>
      </c>
      <c r="D940" s="2">
        <v>42644</v>
      </c>
      <c r="E940">
        <v>4</v>
      </c>
      <c r="F940">
        <v>3</v>
      </c>
      <c r="G940" s="1">
        <v>42670</v>
      </c>
      <c r="H940" s="1">
        <v>42674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s="1">
        <v>42660</v>
      </c>
      <c r="AF940" s="1">
        <v>42646</v>
      </c>
      <c r="AG940" s="1">
        <v>42648</v>
      </c>
      <c r="AH940" s="1">
        <v>42650</v>
      </c>
      <c r="AI940" s="1">
        <v>42648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9141.25</v>
      </c>
      <c r="AP940">
        <v>20</v>
      </c>
      <c r="AQ940">
        <v>31</v>
      </c>
      <c r="AR940">
        <v>182825</v>
      </c>
      <c r="AS940">
        <v>0.72353343361137701</v>
      </c>
      <c r="AT940">
        <v>0.64516129032257996</v>
      </c>
      <c r="AU940">
        <v>1</v>
      </c>
      <c r="AV940">
        <v>0.78915504263056802</v>
      </c>
      <c r="AW940">
        <v>-6.5621609019191798E-2</v>
      </c>
      <c r="AX940">
        <v>8381.1160579458392</v>
      </c>
      <c r="AY940">
        <v>28</v>
      </c>
      <c r="AZ940">
        <v>10</v>
      </c>
      <c r="BA940">
        <v>2016</v>
      </c>
      <c r="BB940">
        <v>18.405512742299301</v>
      </c>
      <c r="BC940">
        <v>18.219937098317999</v>
      </c>
      <c r="BD940">
        <v>-0.18557564398131199</v>
      </c>
      <c r="BE940">
        <v>166553</v>
      </c>
      <c r="BF940">
        <v>180981.64645772599</v>
      </c>
      <c r="BG940">
        <v>1.01853065123063E-2</v>
      </c>
      <c r="BH940">
        <v>20.233421113511099</v>
      </c>
      <c r="BI940">
        <v>0.988463586449289</v>
      </c>
      <c r="BK940">
        <f>AS940-BI940*AV940</f>
        <v>-5.6517590091775816E-2</v>
      </c>
      <c r="BL940">
        <f>BK940*AO940</f>
        <v>-516.64142042644562</v>
      </c>
      <c r="BM940">
        <f t="shared" si="14"/>
        <v>244.60122588256604</v>
      </c>
      <c r="BN940" s="12">
        <f>YEARFRAC(DATE(YEAR(A940),1,1),A940,3)</f>
        <v>0.8246575342465754</v>
      </c>
    </row>
    <row r="941" spans="1:66" x14ac:dyDescent="0.25">
      <c r="A941" s="1">
        <v>42674</v>
      </c>
      <c r="B941">
        <v>16272</v>
      </c>
      <c r="C941">
        <v>20</v>
      </c>
      <c r="D941" s="2">
        <v>42644</v>
      </c>
      <c r="E941">
        <v>0</v>
      </c>
      <c r="F941">
        <v>4</v>
      </c>
      <c r="G941" s="1">
        <v>42671</v>
      </c>
      <c r="H941" s="1">
        <v>42675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s="1">
        <v>42660</v>
      </c>
      <c r="AF941" s="1">
        <v>42646</v>
      </c>
      <c r="AG941" s="1">
        <v>42648</v>
      </c>
      <c r="AH941" s="1">
        <v>42650</v>
      </c>
      <c r="AI941" s="1">
        <v>42648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9141.25</v>
      </c>
      <c r="AP941">
        <v>20</v>
      </c>
      <c r="AQ941">
        <v>31</v>
      </c>
      <c r="AR941">
        <v>182825</v>
      </c>
      <c r="AS941">
        <v>1.78006290168193</v>
      </c>
      <c r="AT941">
        <v>0.64516129032257996</v>
      </c>
      <c r="AU941">
        <v>0</v>
      </c>
      <c r="AV941">
        <v>1.8279083712117701</v>
      </c>
      <c r="AW941">
        <v>-4.7845469529837197E-2</v>
      </c>
      <c r="AX941">
        <v>8901.9779417131303</v>
      </c>
      <c r="AY941">
        <v>31</v>
      </c>
      <c r="AZ941">
        <v>10</v>
      </c>
      <c r="BA941">
        <v>2016</v>
      </c>
      <c r="BB941">
        <v>20.233421113511099</v>
      </c>
      <c r="BC941">
        <v>20</v>
      </c>
      <c r="BD941">
        <v>-0.233421113511148</v>
      </c>
      <c r="BE941">
        <v>182825</v>
      </c>
      <c r="BF941">
        <v>180715.855192591</v>
      </c>
      <c r="BG941">
        <v>1.16710556755574E-2</v>
      </c>
      <c r="BH941">
        <v>20.233421113511099</v>
      </c>
      <c r="BI941">
        <v>0.988463586449289</v>
      </c>
      <c r="BK941">
        <f>AS941-BI941*AV941</f>
        <v>-2.6757962626734466E-2</v>
      </c>
      <c r="BL941">
        <f>BK941*AO941</f>
        <v>-244.60122586163644</v>
      </c>
      <c r="BM941">
        <f t="shared" si="14"/>
        <v>2.0929604716002359E-8</v>
      </c>
      <c r="BN941" s="12">
        <f>YEARFRAC(DATE(YEAR(A941),1,1),A941,3)</f>
        <v>0.83287671232876714</v>
      </c>
    </row>
    <row r="942" spans="1:66" x14ac:dyDescent="0.25">
      <c r="A942" s="1">
        <v>42675</v>
      </c>
      <c r="B942">
        <v>15322</v>
      </c>
      <c r="C942">
        <v>1</v>
      </c>
      <c r="D942" s="2">
        <v>42675</v>
      </c>
      <c r="E942">
        <v>1</v>
      </c>
      <c r="F942">
        <v>0</v>
      </c>
      <c r="G942" s="1">
        <v>42674</v>
      </c>
      <c r="H942" s="1">
        <v>42676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s="1">
        <v>42695</v>
      </c>
      <c r="AF942" s="1">
        <v>42681</v>
      </c>
      <c r="AG942" s="1">
        <v>42676</v>
      </c>
      <c r="AH942" s="1">
        <v>42678</v>
      </c>
      <c r="AI942" s="1">
        <v>42676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8938.2000000000007</v>
      </c>
      <c r="AP942">
        <v>20</v>
      </c>
      <c r="AQ942">
        <v>30</v>
      </c>
      <c r="AR942">
        <v>178764</v>
      </c>
      <c r="AS942">
        <v>1.7142153901232899</v>
      </c>
      <c r="AT942">
        <v>0.66666666666666596</v>
      </c>
      <c r="AU942">
        <v>19</v>
      </c>
      <c r="AV942">
        <v>1.90192541295651</v>
      </c>
      <c r="AW942">
        <v>-0.187710022833221</v>
      </c>
      <c r="AX942">
        <v>8056.0467280271496</v>
      </c>
      <c r="AY942">
        <v>1</v>
      </c>
      <c r="AZ942">
        <v>11</v>
      </c>
      <c r="BA942">
        <v>2016</v>
      </c>
      <c r="BB942">
        <v>1.90192541295651</v>
      </c>
      <c r="BC942">
        <v>1.7142153901232899</v>
      </c>
      <c r="BD942">
        <v>-0.187710022833221</v>
      </c>
      <c r="BE942">
        <v>15322</v>
      </c>
      <c r="BF942">
        <v>161120.93456054301</v>
      </c>
      <c r="BG942">
        <v>0.109502005357518</v>
      </c>
      <c r="BH942">
        <v>19.894999270093098</v>
      </c>
      <c r="BI942">
        <v>1.0052777448484</v>
      </c>
      <c r="BK942">
        <f>AS942-BI942*AV942</f>
        <v>-0.19774789988349228</v>
      </c>
      <c r="BL942">
        <f>BK942*AO942</f>
        <v>-1767.5102787386309</v>
      </c>
      <c r="BM942">
        <f t="shared" si="14"/>
        <v>-1767.5102787177013</v>
      </c>
      <c r="BN942" s="12">
        <f>YEARFRAC(DATE(YEAR(A942),1,1),A942,3)</f>
        <v>0.83561643835616439</v>
      </c>
    </row>
    <row r="943" spans="1:66" x14ac:dyDescent="0.25">
      <c r="A943" s="1">
        <v>42676</v>
      </c>
      <c r="B943">
        <v>12464</v>
      </c>
      <c r="C943">
        <v>2</v>
      </c>
      <c r="D943" s="2">
        <v>42675</v>
      </c>
      <c r="E943">
        <v>2</v>
      </c>
      <c r="F943">
        <v>1</v>
      </c>
      <c r="G943" s="1">
        <v>42675</v>
      </c>
      <c r="H943" s="1">
        <v>42677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s="1">
        <v>42695</v>
      </c>
      <c r="AF943" s="1">
        <v>42681</v>
      </c>
      <c r="AG943" s="1">
        <v>42676</v>
      </c>
      <c r="AH943" s="1">
        <v>42678</v>
      </c>
      <c r="AI943" s="1">
        <v>42676</v>
      </c>
      <c r="AJ943">
        <v>0</v>
      </c>
      <c r="AK943">
        <v>0</v>
      </c>
      <c r="AL943">
        <v>1</v>
      </c>
      <c r="AM943">
        <v>0</v>
      </c>
      <c r="AN943">
        <v>1</v>
      </c>
      <c r="AO943">
        <v>8938.2000000000007</v>
      </c>
      <c r="AP943">
        <v>20</v>
      </c>
      <c r="AQ943">
        <v>30</v>
      </c>
      <c r="AR943">
        <v>178764</v>
      </c>
      <c r="AS943">
        <v>1.3944642097961499</v>
      </c>
      <c r="AT943">
        <v>0.66666666666666596</v>
      </c>
      <c r="AU943">
        <v>18</v>
      </c>
      <c r="AV943">
        <v>1.31552839543906</v>
      </c>
      <c r="AW943">
        <v>7.8935814357093695E-2</v>
      </c>
      <c r="AX943">
        <v>9474.5199291879198</v>
      </c>
      <c r="AY943">
        <v>2</v>
      </c>
      <c r="AZ943">
        <v>11</v>
      </c>
      <c r="BA943">
        <v>2016</v>
      </c>
      <c r="BB943">
        <v>3.2174538083955699</v>
      </c>
      <c r="BC943">
        <v>3.1086795999194399</v>
      </c>
      <c r="BD943">
        <v>-0.108774208476127</v>
      </c>
      <c r="BE943">
        <v>27786</v>
      </c>
      <c r="BF943">
        <v>172720.42835546299</v>
      </c>
      <c r="BG943">
        <v>3.4990485503538497E-2</v>
      </c>
      <c r="BH943">
        <v>19.894999270093098</v>
      </c>
      <c r="BI943">
        <v>1.0052777448484</v>
      </c>
      <c r="BK943">
        <f>AS943-BI943*AV943</f>
        <v>7.1992791145137458E-2</v>
      </c>
      <c r="BL943">
        <f>BK943*AO943</f>
        <v>643.48596581346771</v>
      </c>
      <c r="BM943">
        <f t="shared" si="14"/>
        <v>-1124.0243129042337</v>
      </c>
      <c r="BN943" s="12">
        <f>YEARFRAC(DATE(YEAR(A943),1,1),A943,3)</f>
        <v>0.83835616438356164</v>
      </c>
    </row>
    <row r="944" spans="1:66" x14ac:dyDescent="0.25">
      <c r="A944" s="1">
        <v>42677</v>
      </c>
      <c r="B944">
        <v>2546</v>
      </c>
      <c r="C944">
        <v>3</v>
      </c>
      <c r="D944" s="2">
        <v>42675</v>
      </c>
      <c r="E944">
        <v>3</v>
      </c>
      <c r="F944">
        <v>2</v>
      </c>
      <c r="G944" s="1">
        <v>42676</v>
      </c>
      <c r="H944" s="1">
        <v>42678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s="1">
        <v>42695</v>
      </c>
      <c r="AF944" s="1">
        <v>42681</v>
      </c>
      <c r="AG944" s="1">
        <v>42676</v>
      </c>
      <c r="AH944" s="1">
        <v>42678</v>
      </c>
      <c r="AI944" s="1">
        <v>42676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8938.2000000000007</v>
      </c>
      <c r="AP944">
        <v>20</v>
      </c>
      <c r="AQ944">
        <v>30</v>
      </c>
      <c r="AR944">
        <v>178764</v>
      </c>
      <c r="AS944">
        <v>0.28484482334250699</v>
      </c>
      <c r="AT944">
        <v>0.66666666666666596</v>
      </c>
      <c r="AU944">
        <v>17</v>
      </c>
      <c r="AV944">
        <v>0.36915438331397199</v>
      </c>
      <c r="AW944">
        <v>-8.4309559971465303E-2</v>
      </c>
      <c r="AX944">
        <v>6896.84347546966</v>
      </c>
      <c r="AY944">
        <v>3</v>
      </c>
      <c r="AZ944">
        <v>11</v>
      </c>
      <c r="BA944">
        <v>2016</v>
      </c>
      <c r="BB944">
        <v>3.5866081917095398</v>
      </c>
      <c r="BC944">
        <v>3.3935244232619501</v>
      </c>
      <c r="BD944">
        <v>-0.19308376844759201</v>
      </c>
      <c r="BE944">
        <v>30332</v>
      </c>
      <c r="BF944">
        <v>169140.304034951</v>
      </c>
      <c r="BG944">
        <v>5.68977099808212E-2</v>
      </c>
      <c r="BH944">
        <v>19.894999270093098</v>
      </c>
      <c r="BI944">
        <v>1.0052777448484</v>
      </c>
      <c r="BK944">
        <f>AS944-BI944*AV944</f>
        <v>-8.6257862616264613E-2</v>
      </c>
      <c r="BL944">
        <f>BK944*AO944</f>
        <v>-770.99002763669648</v>
      </c>
      <c r="BM944">
        <f t="shared" si="14"/>
        <v>-1895.0143405409303</v>
      </c>
      <c r="BN944" s="12">
        <f>YEARFRAC(DATE(YEAR(A944),1,1),A944,3)</f>
        <v>0.84109589041095889</v>
      </c>
    </row>
    <row r="945" spans="1:66" x14ac:dyDescent="0.25">
      <c r="A945" s="1">
        <v>42678</v>
      </c>
      <c r="B945">
        <v>9870</v>
      </c>
      <c r="C945">
        <v>4</v>
      </c>
      <c r="D945" s="2">
        <v>42675</v>
      </c>
      <c r="E945">
        <v>4</v>
      </c>
      <c r="F945">
        <v>3</v>
      </c>
      <c r="G945" s="1">
        <v>42677</v>
      </c>
      <c r="H945" s="1">
        <v>42681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 s="1">
        <v>42695</v>
      </c>
      <c r="AF945" s="1">
        <v>42681</v>
      </c>
      <c r="AG945" s="1">
        <v>42676</v>
      </c>
      <c r="AH945" s="1">
        <v>42678</v>
      </c>
      <c r="AI945" s="1">
        <v>42676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8938.2000000000007</v>
      </c>
      <c r="AP945">
        <v>20</v>
      </c>
      <c r="AQ945">
        <v>30</v>
      </c>
      <c r="AR945">
        <v>178764</v>
      </c>
      <c r="AS945">
        <v>1.10424917768678</v>
      </c>
      <c r="AT945">
        <v>0.66666666666666596</v>
      </c>
      <c r="AU945">
        <v>16</v>
      </c>
      <c r="AV945">
        <v>0.80929143886854105</v>
      </c>
      <c r="AW945">
        <v>0.294957738818241</v>
      </c>
      <c r="AX945">
        <v>12195.853713464499</v>
      </c>
      <c r="AY945">
        <v>4</v>
      </c>
      <c r="AZ945">
        <v>11</v>
      </c>
      <c r="BA945">
        <v>2016</v>
      </c>
      <c r="BB945">
        <v>4.3958996305780804</v>
      </c>
      <c r="BC945">
        <v>4.4977736009487304</v>
      </c>
      <c r="BD945">
        <v>0.10187397037064801</v>
      </c>
      <c r="BE945">
        <v>40202</v>
      </c>
      <c r="BF945">
        <v>182906.81488882401</v>
      </c>
      <c r="BG945">
        <v>-2.2649866224738299E-2</v>
      </c>
      <c r="BH945">
        <v>19.894999270093098</v>
      </c>
      <c r="BI945">
        <v>1.0052777448484</v>
      </c>
      <c r="BK945">
        <f>AS945-BI945*AV945</f>
        <v>0.29068650509589622</v>
      </c>
      <c r="BL945">
        <f>BK945*AO945</f>
        <v>2598.2141198481399</v>
      </c>
      <c r="BM945">
        <f t="shared" si="14"/>
        <v>703.19977930720961</v>
      </c>
      <c r="BN945" s="12">
        <f>YEARFRAC(DATE(YEAR(A945),1,1),A945,3)</f>
        <v>0.84383561643835614</v>
      </c>
    </row>
    <row r="946" spans="1:66" x14ac:dyDescent="0.25">
      <c r="A946" s="1">
        <v>42681</v>
      </c>
      <c r="B946">
        <v>14417</v>
      </c>
      <c r="C946">
        <v>5</v>
      </c>
      <c r="D946" s="2">
        <v>42675</v>
      </c>
      <c r="E946">
        <v>0</v>
      </c>
      <c r="F946">
        <v>4</v>
      </c>
      <c r="G946" s="1">
        <v>42678</v>
      </c>
      <c r="H946" s="1">
        <v>42682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s="1">
        <v>42695</v>
      </c>
      <c r="AF946" s="1">
        <v>42681</v>
      </c>
      <c r="AG946" s="1">
        <v>42676</v>
      </c>
      <c r="AH946" s="1">
        <v>42678</v>
      </c>
      <c r="AI946" s="1">
        <v>42676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8938.2000000000007</v>
      </c>
      <c r="AP946">
        <v>20</v>
      </c>
      <c r="AQ946">
        <v>30</v>
      </c>
      <c r="AR946">
        <v>178764</v>
      </c>
      <c r="AS946">
        <v>1.6129645789980001</v>
      </c>
      <c r="AT946">
        <v>0.66666666666666596</v>
      </c>
      <c r="AU946">
        <v>15</v>
      </c>
      <c r="AV946">
        <v>1.6370748464103899</v>
      </c>
      <c r="AW946">
        <v>-2.4110267412382098E-2</v>
      </c>
      <c r="AX946">
        <v>8806.5613075737492</v>
      </c>
      <c r="AY946">
        <v>7</v>
      </c>
      <c r="AZ946">
        <v>11</v>
      </c>
      <c r="BA946">
        <v>2016</v>
      </c>
      <c r="BB946">
        <v>6.0329744769884703</v>
      </c>
      <c r="BC946">
        <v>6.1107381799467397</v>
      </c>
      <c r="BD946">
        <v>7.7763702958266706E-2</v>
      </c>
      <c r="BE946">
        <v>54619</v>
      </c>
      <c r="BF946">
        <v>181068.22831203</v>
      </c>
      <c r="BG946">
        <v>-1.27257461649167E-2</v>
      </c>
      <c r="BH946">
        <v>19.894999270093098</v>
      </c>
      <c r="BI946">
        <v>1.0052777448484</v>
      </c>
      <c r="BK946">
        <f>AS946-BI946*AV946</f>
        <v>-3.2750330749477641E-2</v>
      </c>
      <c r="BL946">
        <f>BK946*AO946</f>
        <v>-292.72900630498106</v>
      </c>
      <c r="BM946">
        <f t="shared" si="14"/>
        <v>410.47077300222855</v>
      </c>
      <c r="BN946" s="12">
        <f>YEARFRAC(DATE(YEAR(A946),1,1),A946,3)</f>
        <v>0.852054794520548</v>
      </c>
    </row>
    <row r="947" spans="1:66" x14ac:dyDescent="0.25">
      <c r="A947" s="1">
        <v>42682</v>
      </c>
      <c r="B947">
        <v>2109</v>
      </c>
      <c r="C947">
        <v>6</v>
      </c>
      <c r="D947" s="2">
        <v>42675</v>
      </c>
      <c r="E947">
        <v>1</v>
      </c>
      <c r="F947">
        <v>0</v>
      </c>
      <c r="G947" s="1">
        <v>42681</v>
      </c>
      <c r="H947" s="1">
        <v>42683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s="1">
        <v>42695</v>
      </c>
      <c r="AF947" s="1">
        <v>42681</v>
      </c>
      <c r="AG947" s="1">
        <v>42676</v>
      </c>
      <c r="AH947" s="1">
        <v>42678</v>
      </c>
      <c r="AI947" s="1">
        <v>42676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8938.2000000000007</v>
      </c>
      <c r="AP947">
        <v>20</v>
      </c>
      <c r="AQ947">
        <v>30</v>
      </c>
      <c r="AR947">
        <v>178764</v>
      </c>
      <c r="AS947">
        <v>0.23595354769416599</v>
      </c>
      <c r="AT947">
        <v>0.66666666666666596</v>
      </c>
      <c r="AU947">
        <v>14</v>
      </c>
      <c r="AV947">
        <v>0.24668427249470401</v>
      </c>
      <c r="AW947">
        <v>-1.07307248005379E-2</v>
      </c>
      <c r="AX947">
        <v>8549.3897874874492</v>
      </c>
      <c r="AY947">
        <v>8</v>
      </c>
      <c r="AZ947">
        <v>11</v>
      </c>
      <c r="BA947">
        <v>2016</v>
      </c>
      <c r="BB947">
        <v>6.2796587494831799</v>
      </c>
      <c r="BC947">
        <v>6.3466917276409101</v>
      </c>
      <c r="BD947">
        <v>6.7032978157728296E-2</v>
      </c>
      <c r="BE947">
        <v>56728</v>
      </c>
      <c r="BF947">
        <v>180672.23797684399</v>
      </c>
      <c r="BG947">
        <v>-1.05618771218695E-2</v>
      </c>
      <c r="BH947">
        <v>19.894999270093098</v>
      </c>
      <c r="BI947">
        <v>1.0052777448484</v>
      </c>
      <c r="BK947">
        <f>AS947-BI947*AV947</f>
        <v>-1.2032661448878268E-2</v>
      </c>
      <c r="BL947">
        <f>BK947*AO947</f>
        <v>-107.55033456236374</v>
      </c>
      <c r="BM947">
        <f t="shared" si="14"/>
        <v>302.92043843986482</v>
      </c>
      <c r="BN947" s="12">
        <f>YEARFRAC(DATE(YEAR(A947),1,1),A947,3)</f>
        <v>0.85479452054794525</v>
      </c>
    </row>
    <row r="948" spans="1:66" x14ac:dyDescent="0.25">
      <c r="A948" s="1">
        <v>42683</v>
      </c>
      <c r="B948">
        <v>7323</v>
      </c>
      <c r="C948">
        <v>7</v>
      </c>
      <c r="D948" s="2">
        <v>42675</v>
      </c>
      <c r="E948">
        <v>2</v>
      </c>
      <c r="F948">
        <v>1</v>
      </c>
      <c r="G948" s="1">
        <v>42682</v>
      </c>
      <c r="H948" s="1">
        <v>42684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s="1">
        <v>42695</v>
      </c>
      <c r="AF948" s="1">
        <v>42681</v>
      </c>
      <c r="AG948" s="1">
        <v>42676</v>
      </c>
      <c r="AH948" s="1">
        <v>42678</v>
      </c>
      <c r="AI948" s="1">
        <v>42676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8938.2000000000007</v>
      </c>
      <c r="AP948">
        <v>20</v>
      </c>
      <c r="AQ948">
        <v>30</v>
      </c>
      <c r="AR948">
        <v>178764</v>
      </c>
      <c r="AS948">
        <v>0.81929247499496505</v>
      </c>
      <c r="AT948">
        <v>0.66666666666666596</v>
      </c>
      <c r="AU948">
        <v>13</v>
      </c>
      <c r="AV948">
        <v>0.89592507823294898</v>
      </c>
      <c r="AW948">
        <v>-7.6632603237983807E-2</v>
      </c>
      <c r="AX948">
        <v>8173.6745381023302</v>
      </c>
      <c r="AY948">
        <v>9</v>
      </c>
      <c r="AZ948">
        <v>11</v>
      </c>
      <c r="BA948">
        <v>2016</v>
      </c>
      <c r="BB948">
        <v>7.1755838277161299</v>
      </c>
      <c r="BC948">
        <v>7.1659842026358698</v>
      </c>
      <c r="BD948">
        <v>-9.5996250802556898E-3</v>
      </c>
      <c r="BE948">
        <v>64051</v>
      </c>
      <c r="BF948">
        <v>178524.84630616099</v>
      </c>
      <c r="BG948">
        <v>1.3396101371145801E-3</v>
      </c>
      <c r="BH948">
        <v>19.894999270093098</v>
      </c>
      <c r="BI948">
        <v>1.0052777448484</v>
      </c>
      <c r="BK948">
        <f>AS948-BI948*AV948</f>
        <v>-8.1361067204180237E-2</v>
      </c>
      <c r="BL948">
        <f>BK948*AO948</f>
        <v>-727.22149088440381</v>
      </c>
      <c r="BM948">
        <f t="shared" si="14"/>
        <v>-424.30105244453898</v>
      </c>
      <c r="BN948" s="12">
        <f>YEARFRAC(DATE(YEAR(A948),1,1),A948,3)</f>
        <v>0.8575342465753425</v>
      </c>
    </row>
    <row r="949" spans="1:66" x14ac:dyDescent="0.25">
      <c r="A949" s="1">
        <v>42684</v>
      </c>
      <c r="B949">
        <v>3786</v>
      </c>
      <c r="C949">
        <v>8</v>
      </c>
      <c r="D949" s="2">
        <v>42675</v>
      </c>
      <c r="E949">
        <v>3</v>
      </c>
      <c r="F949">
        <v>2</v>
      </c>
      <c r="G949" s="1">
        <v>42683</v>
      </c>
      <c r="H949" s="1">
        <v>42688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 s="1">
        <v>42695</v>
      </c>
      <c r="AF949" s="1">
        <v>42681</v>
      </c>
      <c r="AG949" s="1">
        <v>42676</v>
      </c>
      <c r="AH949" s="1">
        <v>42678</v>
      </c>
      <c r="AI949" s="1">
        <v>42676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8938.2000000000007</v>
      </c>
      <c r="AP949">
        <v>20</v>
      </c>
      <c r="AQ949">
        <v>30</v>
      </c>
      <c r="AR949">
        <v>178764</v>
      </c>
      <c r="AS949">
        <v>0.42357521648654001</v>
      </c>
      <c r="AT949">
        <v>0.66666666666666596</v>
      </c>
      <c r="AU949">
        <v>12</v>
      </c>
      <c r="AV949">
        <v>0.29224244902374402</v>
      </c>
      <c r="AW949">
        <v>0.13133276746279601</v>
      </c>
      <c r="AX949">
        <v>12954.9968276251</v>
      </c>
      <c r="AY949">
        <v>10</v>
      </c>
      <c r="AZ949">
        <v>11</v>
      </c>
      <c r="BA949">
        <v>2016</v>
      </c>
      <c r="BB949">
        <v>7.4678262767398698</v>
      </c>
      <c r="BC949">
        <v>7.5895594191224101</v>
      </c>
      <c r="BD949">
        <v>0.121733142382541</v>
      </c>
      <c r="BE949">
        <v>67837</v>
      </c>
      <c r="BF949">
        <v>181678.03450728999</v>
      </c>
      <c r="BG949">
        <v>-1.6039553241499901E-2</v>
      </c>
      <c r="BH949">
        <v>19.894999270093098</v>
      </c>
      <c r="BI949">
        <v>1.0052777448484</v>
      </c>
      <c r="BK949">
        <f>AS949-BI949*AV949</f>
        <v>0.12979038638297713</v>
      </c>
      <c r="BL949">
        <f>BK949*AO949</f>
        <v>1160.0924315683262</v>
      </c>
      <c r="BM949">
        <f t="shared" si="14"/>
        <v>735.79137912378724</v>
      </c>
      <c r="BN949" s="12">
        <f>YEARFRAC(DATE(YEAR(A949),1,1),A949,3)</f>
        <v>0.86027397260273974</v>
      </c>
    </row>
    <row r="950" spans="1:66" x14ac:dyDescent="0.25">
      <c r="A950" s="1">
        <v>42688</v>
      </c>
      <c r="B950">
        <v>17314</v>
      </c>
      <c r="C950">
        <v>9</v>
      </c>
      <c r="D950" s="2">
        <v>42675</v>
      </c>
      <c r="E950">
        <v>0</v>
      </c>
      <c r="F950">
        <v>3</v>
      </c>
      <c r="G950" s="1">
        <v>42684</v>
      </c>
      <c r="H950" s="1">
        <v>42689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 s="1">
        <v>42695</v>
      </c>
      <c r="AF950" s="1">
        <v>42681</v>
      </c>
      <c r="AG950" s="1">
        <v>42676</v>
      </c>
      <c r="AH950" s="1">
        <v>42678</v>
      </c>
      <c r="AI950" s="1">
        <v>42676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8938.2000000000007</v>
      </c>
      <c r="AP950">
        <v>20</v>
      </c>
      <c r="AQ950">
        <v>30</v>
      </c>
      <c r="AR950">
        <v>178764</v>
      </c>
      <c r="AS950">
        <v>1.9370790539482201</v>
      </c>
      <c r="AT950">
        <v>0.66666666666666596</v>
      </c>
      <c r="AU950">
        <v>11</v>
      </c>
      <c r="AV950">
        <v>2.19968201278422</v>
      </c>
      <c r="AW950">
        <v>-0.26260295883600498</v>
      </c>
      <c r="AX950">
        <v>7871.1376914361099</v>
      </c>
      <c r="AY950">
        <v>14</v>
      </c>
      <c r="AZ950">
        <v>11</v>
      </c>
      <c r="BA950">
        <v>2016</v>
      </c>
      <c r="BB950">
        <v>9.6675082895241005</v>
      </c>
      <c r="BC950">
        <v>9.5266384730706406</v>
      </c>
      <c r="BD950">
        <v>-0.140869816453463</v>
      </c>
      <c r="BE950">
        <v>85151</v>
      </c>
      <c r="BF950">
        <v>176159.14556240101</v>
      </c>
      <c r="BG950">
        <v>1.4786938420269201E-2</v>
      </c>
      <c r="BH950">
        <v>19.894999270093098</v>
      </c>
      <c r="BI950">
        <v>1.0052777448484</v>
      </c>
      <c r="BK950">
        <f>AS950-BI950*AV950</f>
        <v>-0.27421231924709022</v>
      </c>
      <c r="BL950">
        <f>BK950*AO950</f>
        <v>-2450.9645518943421</v>
      </c>
      <c r="BM950">
        <f t="shared" si="14"/>
        <v>-1715.1731727705549</v>
      </c>
      <c r="BN950" s="12">
        <f>YEARFRAC(DATE(YEAR(A950),1,1),A950,3)</f>
        <v>0.87123287671232874</v>
      </c>
    </row>
    <row r="951" spans="1:66" x14ac:dyDescent="0.25">
      <c r="A951" s="1">
        <v>42689</v>
      </c>
      <c r="B951">
        <v>6150</v>
      </c>
      <c r="C951">
        <v>10</v>
      </c>
      <c r="D951" s="2">
        <v>42675</v>
      </c>
      <c r="E951">
        <v>1</v>
      </c>
      <c r="F951">
        <v>0</v>
      </c>
      <c r="G951" s="1">
        <v>42688</v>
      </c>
      <c r="H951" s="1">
        <v>42690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s="1">
        <v>42695</v>
      </c>
      <c r="AF951" s="1">
        <v>42681</v>
      </c>
      <c r="AG951" s="1">
        <v>42676</v>
      </c>
      <c r="AH951" s="1">
        <v>42678</v>
      </c>
      <c r="AI951" s="1">
        <v>42676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8938.2000000000007</v>
      </c>
      <c r="AP951">
        <v>20</v>
      </c>
      <c r="AQ951">
        <v>30</v>
      </c>
      <c r="AR951">
        <v>178764</v>
      </c>
      <c r="AS951">
        <v>0.68805799825468195</v>
      </c>
      <c r="AT951">
        <v>0.66666666666666596</v>
      </c>
      <c r="AU951">
        <v>10</v>
      </c>
      <c r="AV951">
        <v>0.581255493797599</v>
      </c>
      <c r="AW951">
        <v>0.106802504457082</v>
      </c>
      <c r="AX951">
        <v>10580.5451572067</v>
      </c>
      <c r="AY951">
        <v>15</v>
      </c>
      <c r="AZ951">
        <v>11</v>
      </c>
      <c r="BA951">
        <v>2016</v>
      </c>
      <c r="BB951">
        <v>10.248763783321699</v>
      </c>
      <c r="BC951">
        <v>10.214696471325301</v>
      </c>
      <c r="BD951">
        <v>-3.4067311996381001E-2</v>
      </c>
      <c r="BE951">
        <v>91301</v>
      </c>
      <c r="BF951">
        <v>178169.781117559</v>
      </c>
      <c r="BG951">
        <v>3.3351271956063499E-3</v>
      </c>
      <c r="BH951">
        <v>19.894999270093098</v>
      </c>
      <c r="BI951">
        <v>1.0052777448484</v>
      </c>
      <c r="BK951">
        <f>AS951-BI951*AV951</f>
        <v>0.1037347862690885</v>
      </c>
      <c r="BL951">
        <f>BK951*AO951</f>
        <v>927.20226663036692</v>
      </c>
      <c r="BM951">
        <f t="shared" si="14"/>
        <v>-787.97090614018794</v>
      </c>
      <c r="BN951" s="12">
        <f>YEARFRAC(DATE(YEAR(A951),1,1),A951,3)</f>
        <v>0.87397260273972599</v>
      </c>
    </row>
    <row r="952" spans="1:66" x14ac:dyDescent="0.25">
      <c r="A952" s="1">
        <v>42690</v>
      </c>
      <c r="B952">
        <v>16288</v>
      </c>
      <c r="C952">
        <v>11</v>
      </c>
      <c r="D952" s="2">
        <v>42675</v>
      </c>
      <c r="E952">
        <v>2</v>
      </c>
      <c r="F952">
        <v>1</v>
      </c>
      <c r="G952" s="1">
        <v>42689</v>
      </c>
      <c r="H952" s="1">
        <v>42691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s="1">
        <v>42695</v>
      </c>
      <c r="AF952" s="1">
        <v>42681</v>
      </c>
      <c r="AG952" s="1">
        <v>42676</v>
      </c>
      <c r="AH952" s="1">
        <v>42678</v>
      </c>
      <c r="AI952" s="1">
        <v>42676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8938.2000000000007</v>
      </c>
      <c r="AP952">
        <v>20</v>
      </c>
      <c r="AQ952">
        <v>30</v>
      </c>
      <c r="AR952">
        <v>178764</v>
      </c>
      <c r="AS952">
        <v>1.82229084155646</v>
      </c>
      <c r="AT952">
        <v>0.66666666666666596</v>
      </c>
      <c r="AU952">
        <v>9</v>
      </c>
      <c r="AV952">
        <v>1.8080267622864701</v>
      </c>
      <c r="AW952">
        <v>1.42640792699877E-2</v>
      </c>
      <c r="AX952">
        <v>9008.7162091570808</v>
      </c>
      <c r="AY952">
        <v>16</v>
      </c>
      <c r="AZ952">
        <v>11</v>
      </c>
      <c r="BA952">
        <v>2016</v>
      </c>
      <c r="BB952">
        <v>12.0567905456081</v>
      </c>
      <c r="BC952">
        <v>12.036987312881701</v>
      </c>
      <c r="BD952">
        <v>-1.9803232726394102E-2</v>
      </c>
      <c r="BE952">
        <v>107589</v>
      </c>
      <c r="BF952">
        <v>178470.380808249</v>
      </c>
      <c r="BG952">
        <v>1.6451984380845199E-3</v>
      </c>
      <c r="BH952">
        <v>19.894999270093098</v>
      </c>
      <c r="BI952">
        <v>1.0052777448484</v>
      </c>
      <c r="BK952">
        <f>AS952-BI952*AV952</f>
        <v>4.7217753395631945E-3</v>
      </c>
      <c r="BL952">
        <f>BK952*AO952</f>
        <v>42.204172340083751</v>
      </c>
      <c r="BM952">
        <f t="shared" si="14"/>
        <v>-745.76673380010413</v>
      </c>
      <c r="BN952" s="12">
        <f>YEARFRAC(DATE(YEAR(A952),1,1),A952,3)</f>
        <v>0.87671232876712324</v>
      </c>
    </row>
    <row r="953" spans="1:66" x14ac:dyDescent="0.25">
      <c r="A953" s="1">
        <v>42691</v>
      </c>
      <c r="B953">
        <v>2763</v>
      </c>
      <c r="C953">
        <v>12</v>
      </c>
      <c r="D953" s="2">
        <v>42675</v>
      </c>
      <c r="E953">
        <v>3</v>
      </c>
      <c r="F953">
        <v>2</v>
      </c>
      <c r="G953" s="1">
        <v>42690</v>
      </c>
      <c r="H953" s="1">
        <v>42692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 s="1">
        <v>42695</v>
      </c>
      <c r="AF953" s="1">
        <v>42681</v>
      </c>
      <c r="AG953" s="1">
        <v>42676</v>
      </c>
      <c r="AH953" s="1">
        <v>42678</v>
      </c>
      <c r="AI953" s="1">
        <v>42676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8938.2000000000007</v>
      </c>
      <c r="AP953">
        <v>20</v>
      </c>
      <c r="AQ953">
        <v>30</v>
      </c>
      <c r="AR953">
        <v>178764</v>
      </c>
      <c r="AS953">
        <v>0.30912264214271301</v>
      </c>
      <c r="AT953">
        <v>0.66666666666666596</v>
      </c>
      <c r="AU953">
        <v>8</v>
      </c>
      <c r="AV953">
        <v>0.403729354903408</v>
      </c>
      <c r="AW953">
        <v>-9.4606712760695599E-2</v>
      </c>
      <c r="AX953">
        <v>6843.69359434128</v>
      </c>
      <c r="AY953">
        <v>17</v>
      </c>
      <c r="AZ953">
        <v>11</v>
      </c>
      <c r="BA953">
        <v>2016</v>
      </c>
      <c r="BB953">
        <v>12.4605199005115</v>
      </c>
      <c r="BC953">
        <v>12.346109955024501</v>
      </c>
      <c r="BD953">
        <v>-0.11440994548708899</v>
      </c>
      <c r="BE953">
        <v>110352</v>
      </c>
      <c r="BF953">
        <v>177122.625510143</v>
      </c>
      <c r="BG953">
        <v>9.2668821113590597E-3</v>
      </c>
      <c r="BH953">
        <v>19.894999270093098</v>
      </c>
      <c r="BI953">
        <v>1.0052777448484</v>
      </c>
      <c r="BK953">
        <f>AS953-BI953*AV953</f>
        <v>-9.6737493283684306E-2</v>
      </c>
      <c r="BL953">
        <f>BK953*AO953</f>
        <v>-864.65906246822715</v>
      </c>
      <c r="BM953">
        <f t="shared" si="14"/>
        <v>-1610.4257962683314</v>
      </c>
      <c r="BN953" s="12">
        <f>YEARFRAC(DATE(YEAR(A953),1,1),A953,3)</f>
        <v>0.8794520547945206</v>
      </c>
    </row>
    <row r="954" spans="1:66" x14ac:dyDescent="0.25">
      <c r="A954" s="1">
        <v>42692</v>
      </c>
      <c r="B954">
        <v>10433</v>
      </c>
      <c r="C954">
        <v>13</v>
      </c>
      <c r="D954" s="2">
        <v>42675</v>
      </c>
      <c r="E954">
        <v>4</v>
      </c>
      <c r="F954">
        <v>3</v>
      </c>
      <c r="G954" s="1">
        <v>42691</v>
      </c>
      <c r="H954" s="1">
        <v>42695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s="1">
        <v>42695</v>
      </c>
      <c r="AF954" s="1">
        <v>42681</v>
      </c>
      <c r="AG954" s="1">
        <v>42676</v>
      </c>
      <c r="AH954" s="1">
        <v>42678</v>
      </c>
      <c r="AI954" s="1">
        <v>42676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8938.2000000000007</v>
      </c>
      <c r="AP954">
        <v>20</v>
      </c>
      <c r="AQ954">
        <v>30</v>
      </c>
      <c r="AR954">
        <v>178764</v>
      </c>
      <c r="AS954">
        <v>1.1672372513481399</v>
      </c>
      <c r="AT954">
        <v>0.66666666666666596</v>
      </c>
      <c r="AU954">
        <v>7</v>
      </c>
      <c r="AV954">
        <v>0.80929143886854105</v>
      </c>
      <c r="AW954">
        <v>0.357945812479604</v>
      </c>
      <c r="AX954">
        <v>12891.5239911424</v>
      </c>
      <c r="AY954">
        <v>18</v>
      </c>
      <c r="AZ954">
        <v>11</v>
      </c>
      <c r="BA954">
        <v>2016</v>
      </c>
      <c r="BB954">
        <v>13.2698113393801</v>
      </c>
      <c r="BC954">
        <v>13.5133472063726</v>
      </c>
      <c r="BD954">
        <v>0.24353586699251401</v>
      </c>
      <c r="BE954">
        <v>120785</v>
      </c>
      <c r="BF954">
        <v>182044.78859703499</v>
      </c>
      <c r="BG954">
        <v>-1.8021875947779101E-2</v>
      </c>
      <c r="BH954">
        <v>19.894999270093098</v>
      </c>
      <c r="BI954">
        <v>1.0052777448484</v>
      </c>
      <c r="BK954">
        <f>AS954-BI954*AV954</f>
        <v>0.35367457875725616</v>
      </c>
      <c r="BL954">
        <f>BK954*AO954</f>
        <v>3161.2141198481072</v>
      </c>
      <c r="BM954">
        <f t="shared" si="14"/>
        <v>1550.7883235797758</v>
      </c>
      <c r="BN954" s="12">
        <f>YEARFRAC(DATE(YEAR(A954),1,1),A954,3)</f>
        <v>0.88219178082191785</v>
      </c>
    </row>
    <row r="955" spans="1:66" x14ac:dyDescent="0.25">
      <c r="A955" s="1">
        <v>42695</v>
      </c>
      <c r="B955">
        <v>15534</v>
      </c>
      <c r="C955">
        <v>14</v>
      </c>
      <c r="D955" s="2">
        <v>42675</v>
      </c>
      <c r="E955">
        <v>0</v>
      </c>
      <c r="F955">
        <v>4</v>
      </c>
      <c r="G955" s="1">
        <v>42692</v>
      </c>
      <c r="H955" s="1">
        <v>42696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s="1">
        <v>42695</v>
      </c>
      <c r="AF955" s="1">
        <v>42681</v>
      </c>
      <c r="AG955" s="1">
        <v>42676</v>
      </c>
      <c r="AH955" s="1">
        <v>42678</v>
      </c>
      <c r="AI955" s="1">
        <v>42676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8938.2000000000007</v>
      </c>
      <c r="AP955">
        <v>20</v>
      </c>
      <c r="AQ955">
        <v>30</v>
      </c>
      <c r="AR955">
        <v>178764</v>
      </c>
      <c r="AS955">
        <v>1.7379338121769401</v>
      </c>
      <c r="AT955">
        <v>0.66666666666666596</v>
      </c>
      <c r="AU955">
        <v>6</v>
      </c>
      <c r="AV955">
        <v>1.6370748464103899</v>
      </c>
      <c r="AW955">
        <v>0.10085896576655699</v>
      </c>
      <c r="AX955">
        <v>9488.8758654262801</v>
      </c>
      <c r="AY955">
        <v>21</v>
      </c>
      <c r="AZ955">
        <v>11</v>
      </c>
      <c r="BA955">
        <v>2016</v>
      </c>
      <c r="BB955">
        <v>14.9068861857905</v>
      </c>
      <c r="BC955">
        <v>15.2512810185495</v>
      </c>
      <c r="BD955">
        <v>0.34439483275907101</v>
      </c>
      <c r="BE955">
        <v>136319</v>
      </c>
      <c r="BF955">
        <v>182893.99717821801</v>
      </c>
      <c r="BG955">
        <v>-2.2581370859286898E-2</v>
      </c>
      <c r="BH955">
        <v>19.894999270093098</v>
      </c>
      <c r="BI955">
        <v>1.0052777448484</v>
      </c>
      <c r="BK955">
        <f>AS955-BI955*AV955</f>
        <v>9.2218902429462402E-2</v>
      </c>
      <c r="BL955">
        <f>BK955*AO955</f>
        <v>824.27099369502093</v>
      </c>
      <c r="BM955">
        <f t="shared" si="14"/>
        <v>2375.0593172747967</v>
      </c>
      <c r="BN955" s="12">
        <f>YEARFRAC(DATE(YEAR(A955),1,1),A955,3)</f>
        <v>0.8904109589041096</v>
      </c>
    </row>
    <row r="956" spans="1:66" x14ac:dyDescent="0.25">
      <c r="A956" s="1">
        <v>42696</v>
      </c>
      <c r="B956">
        <v>2089</v>
      </c>
      <c r="C956">
        <v>15</v>
      </c>
      <c r="D956" s="2">
        <v>42675</v>
      </c>
      <c r="E956">
        <v>1</v>
      </c>
      <c r="F956">
        <v>0</v>
      </c>
      <c r="G956" s="1">
        <v>42695</v>
      </c>
      <c r="H956" s="1">
        <v>42697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s="1">
        <v>42695</v>
      </c>
      <c r="AF956" s="1">
        <v>42681</v>
      </c>
      <c r="AG956" s="1">
        <v>42676</v>
      </c>
      <c r="AH956" s="1">
        <v>42678</v>
      </c>
      <c r="AI956" s="1">
        <v>42676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8938.2000000000007</v>
      </c>
      <c r="AP956">
        <v>20</v>
      </c>
      <c r="AQ956">
        <v>30</v>
      </c>
      <c r="AR956">
        <v>178764</v>
      </c>
      <c r="AS956">
        <v>0.23371596070797199</v>
      </c>
      <c r="AT956">
        <v>0.66666666666666596</v>
      </c>
      <c r="AU956">
        <v>5</v>
      </c>
      <c r="AV956">
        <v>0.24668427249470401</v>
      </c>
      <c r="AW956">
        <v>-1.29683117867319E-2</v>
      </c>
      <c r="AX956">
        <v>8468.3144931537699</v>
      </c>
      <c r="AY956">
        <v>22</v>
      </c>
      <c r="AZ956">
        <v>11</v>
      </c>
      <c r="BA956">
        <v>2016</v>
      </c>
      <c r="BB956">
        <v>15.1535704582852</v>
      </c>
      <c r="BC956">
        <v>15.484996979257501</v>
      </c>
      <c r="BD956">
        <v>0.33142652097234099</v>
      </c>
      <c r="BE956">
        <v>138408</v>
      </c>
      <c r="BF956">
        <v>182673.78025661901</v>
      </c>
      <c r="BG956">
        <v>-2.1403073014240302E-2</v>
      </c>
      <c r="BH956">
        <v>19.894999270093098</v>
      </c>
      <c r="BI956">
        <v>1.0052777448484</v>
      </c>
      <c r="BK956">
        <f>AS956-BI956*AV956</f>
        <v>-1.4270248435072269E-2</v>
      </c>
      <c r="BL956">
        <f>BK956*AO956</f>
        <v>-127.55033456236296</v>
      </c>
      <c r="BM956">
        <f t="shared" si="14"/>
        <v>2247.5089827124339</v>
      </c>
      <c r="BN956" s="12">
        <f>YEARFRAC(DATE(YEAR(A956),1,1),A956,3)</f>
        <v>0.89315068493150684</v>
      </c>
    </row>
    <row r="957" spans="1:66" x14ac:dyDescent="0.25">
      <c r="A957" s="1">
        <v>42697</v>
      </c>
      <c r="B957">
        <v>9218</v>
      </c>
      <c r="C957">
        <v>16</v>
      </c>
      <c r="D957" s="2">
        <v>42675</v>
      </c>
      <c r="E957">
        <v>2</v>
      </c>
      <c r="F957">
        <v>1</v>
      </c>
      <c r="G957" s="1">
        <v>42696</v>
      </c>
      <c r="H957" s="1">
        <v>42699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s="1">
        <v>42695</v>
      </c>
      <c r="AF957" s="1">
        <v>42681</v>
      </c>
      <c r="AG957" s="1">
        <v>42676</v>
      </c>
      <c r="AH957" s="1">
        <v>42678</v>
      </c>
      <c r="AI957" s="1">
        <v>42676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8938.2000000000007</v>
      </c>
      <c r="AP957">
        <v>20</v>
      </c>
      <c r="AQ957">
        <v>30</v>
      </c>
      <c r="AR957">
        <v>178764</v>
      </c>
      <c r="AS957">
        <v>1.0313038419368501</v>
      </c>
      <c r="AT957">
        <v>0.66666666666666596</v>
      </c>
      <c r="AU957">
        <v>4</v>
      </c>
      <c r="AV957">
        <v>0.89592507823294898</v>
      </c>
      <c r="AW957">
        <v>0.135378763703906</v>
      </c>
      <c r="AX957">
        <v>10288.806758463301</v>
      </c>
      <c r="AY957">
        <v>23</v>
      </c>
      <c r="AZ957">
        <v>11</v>
      </c>
      <c r="BA957">
        <v>2016</v>
      </c>
      <c r="BB957">
        <v>16.049495536518101</v>
      </c>
      <c r="BC957">
        <v>16.516300821194399</v>
      </c>
      <c r="BD957">
        <v>0.46680528467624699</v>
      </c>
      <c r="BE957">
        <v>147626</v>
      </c>
      <c r="BF957">
        <v>183963.414506206</v>
      </c>
      <c r="BG957">
        <v>-2.82633072459678E-2</v>
      </c>
      <c r="BH957">
        <v>19.894999270093098</v>
      </c>
      <c r="BI957">
        <v>1.0052777448484</v>
      </c>
      <c r="BK957">
        <f>AS957-BI957*AV957</f>
        <v>0.13065029973770481</v>
      </c>
      <c r="BL957">
        <f>BK957*AO957</f>
        <v>1167.7785091155533</v>
      </c>
      <c r="BM957">
        <f t="shared" si="14"/>
        <v>3415.2874918279872</v>
      </c>
      <c r="BN957" s="12">
        <f>YEARFRAC(DATE(YEAR(A957),1,1),A957,3)</f>
        <v>0.89589041095890409</v>
      </c>
    </row>
    <row r="958" spans="1:66" x14ac:dyDescent="0.25">
      <c r="A958" s="1">
        <v>42699</v>
      </c>
      <c r="B958">
        <v>8307</v>
      </c>
      <c r="C958">
        <v>17</v>
      </c>
      <c r="D958" s="2">
        <v>42675</v>
      </c>
      <c r="E958">
        <v>4</v>
      </c>
      <c r="F958">
        <v>2</v>
      </c>
      <c r="G958" s="1">
        <v>42697</v>
      </c>
      <c r="H958" s="1">
        <v>42702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s="1">
        <v>42695</v>
      </c>
      <c r="AF958" s="1">
        <v>42681</v>
      </c>
      <c r="AG958" s="1">
        <v>42676</v>
      </c>
      <c r="AH958" s="1">
        <v>42678</v>
      </c>
      <c r="AI958" s="1">
        <v>42676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8938.2000000000007</v>
      </c>
      <c r="AP958">
        <v>20</v>
      </c>
      <c r="AQ958">
        <v>30</v>
      </c>
      <c r="AR958">
        <v>178764</v>
      </c>
      <c r="AS958">
        <v>0.92938175471571405</v>
      </c>
      <c r="AT958">
        <v>0.66666666666666596</v>
      </c>
      <c r="AU958">
        <v>3</v>
      </c>
      <c r="AV958">
        <v>0.99083545291678699</v>
      </c>
      <c r="AW958">
        <v>-6.1453698201073E-2</v>
      </c>
      <c r="AX958">
        <v>8383.8340418140397</v>
      </c>
      <c r="AY958">
        <v>25</v>
      </c>
      <c r="AZ958">
        <v>11</v>
      </c>
      <c r="BA958">
        <v>2016</v>
      </c>
      <c r="BB958">
        <v>17.040330989434899</v>
      </c>
      <c r="BC958">
        <v>17.445682575910102</v>
      </c>
      <c r="BD958">
        <v>0.405351586475173</v>
      </c>
      <c r="BE958">
        <v>155933</v>
      </c>
      <c r="BF958">
        <v>183016.39809306301</v>
      </c>
      <c r="BG958">
        <v>-2.32350660234357E-2</v>
      </c>
      <c r="BH958">
        <v>19.894999270093098</v>
      </c>
      <c r="BI958">
        <v>1.0052777448484</v>
      </c>
      <c r="BK958">
        <f>AS958-BI958*AV958</f>
        <v>-6.6683074908316597E-2</v>
      </c>
      <c r="BL958">
        <f>BK958*AO958</f>
        <v>-596.02666014551551</v>
      </c>
      <c r="BM958">
        <f t="shared" si="14"/>
        <v>2819.2608316824717</v>
      </c>
      <c r="BN958" s="12">
        <f>YEARFRAC(DATE(YEAR(A958),1,1),A958,3)</f>
        <v>0.90136986301369859</v>
      </c>
    </row>
    <row r="959" spans="1:66" x14ac:dyDescent="0.25">
      <c r="A959" s="1">
        <v>42702</v>
      </c>
      <c r="B959">
        <v>11516</v>
      </c>
      <c r="C959">
        <v>18</v>
      </c>
      <c r="D959" s="2">
        <v>42675</v>
      </c>
      <c r="E959">
        <v>0</v>
      </c>
      <c r="F959">
        <v>4</v>
      </c>
      <c r="G959" s="1">
        <v>42699</v>
      </c>
      <c r="H959" s="1">
        <v>42703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s="1">
        <v>42695</v>
      </c>
      <c r="AF959" s="1">
        <v>42681</v>
      </c>
      <c r="AG959" s="1">
        <v>42676</v>
      </c>
      <c r="AH959" s="1">
        <v>42678</v>
      </c>
      <c r="AI959" s="1">
        <v>42676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8938.2000000000007</v>
      </c>
      <c r="AP959">
        <v>20</v>
      </c>
      <c r="AQ959">
        <v>30</v>
      </c>
      <c r="AR959">
        <v>178764</v>
      </c>
      <c r="AS959">
        <v>1.28840258665055</v>
      </c>
      <c r="AT959">
        <v>0.66666666666666596</v>
      </c>
      <c r="AU959">
        <v>2</v>
      </c>
      <c r="AV959">
        <v>1.5010890088911799</v>
      </c>
      <c r="AW959">
        <v>-0.212686422240628</v>
      </c>
      <c r="AX959">
        <v>7671.76358749476</v>
      </c>
      <c r="AY959">
        <v>28</v>
      </c>
      <c r="AZ959">
        <v>11</v>
      </c>
      <c r="BA959">
        <v>2016</v>
      </c>
      <c r="BB959">
        <v>18.541419998326099</v>
      </c>
      <c r="BC959">
        <v>18.7340851625606</v>
      </c>
      <c r="BD959">
        <v>0.192665164234544</v>
      </c>
      <c r="BE959">
        <v>167449</v>
      </c>
      <c r="BF959">
        <v>180621.548959159</v>
      </c>
      <c r="BG959">
        <v>-1.0284204569517799E-2</v>
      </c>
      <c r="BH959">
        <v>19.894999270093098</v>
      </c>
      <c r="BI959">
        <v>1.0052777448484</v>
      </c>
      <c r="BK959">
        <f>AS959-BI959*AV959</f>
        <v>-0.22060878702429521</v>
      </c>
      <c r="BL959">
        <f>BK959*AO959</f>
        <v>-1971.8454601805556</v>
      </c>
      <c r="BM959">
        <f t="shared" si="14"/>
        <v>847.41537150191607</v>
      </c>
      <c r="BN959" s="12">
        <f>YEARFRAC(DATE(YEAR(A959),1,1),A959,3)</f>
        <v>0.90958904109589045</v>
      </c>
    </row>
    <row r="960" spans="1:66" x14ac:dyDescent="0.25">
      <c r="A960" s="1">
        <v>42703</v>
      </c>
      <c r="B960">
        <v>2174</v>
      </c>
      <c r="C960">
        <v>19</v>
      </c>
      <c r="D960" s="2">
        <v>42675</v>
      </c>
      <c r="E960">
        <v>1</v>
      </c>
      <c r="F960">
        <v>0</v>
      </c>
      <c r="G960" s="1">
        <v>42702</v>
      </c>
      <c r="H960" s="1">
        <v>42704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s="1">
        <v>42695</v>
      </c>
      <c r="AF960" s="1">
        <v>42681</v>
      </c>
      <c r="AG960" s="1">
        <v>42676</v>
      </c>
      <c r="AH960" s="1">
        <v>42678</v>
      </c>
      <c r="AI960" s="1">
        <v>42676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8938.2000000000007</v>
      </c>
      <c r="AP960">
        <v>20</v>
      </c>
      <c r="AQ960">
        <v>30</v>
      </c>
      <c r="AR960">
        <v>178764</v>
      </c>
      <c r="AS960">
        <v>0.243225705399297</v>
      </c>
      <c r="AT960">
        <v>0.66666666666666596</v>
      </c>
      <c r="AU960">
        <v>1</v>
      </c>
      <c r="AV960">
        <v>0.24668427249470401</v>
      </c>
      <c r="AW960">
        <v>-3.45856709540704E-3</v>
      </c>
      <c r="AX960">
        <v>8812.8844940719391</v>
      </c>
      <c r="AY960">
        <v>29</v>
      </c>
      <c r="AZ960">
        <v>11</v>
      </c>
      <c r="BA960">
        <v>2016</v>
      </c>
      <c r="BB960">
        <v>18.788104270820799</v>
      </c>
      <c r="BC960">
        <v>18.977310867959901</v>
      </c>
      <c r="BD960">
        <v>0.18920659713913601</v>
      </c>
      <c r="BE960">
        <v>169623</v>
      </c>
      <c r="BF960">
        <v>180564.25231089999</v>
      </c>
      <c r="BG960">
        <v>-9.9701479548708304E-3</v>
      </c>
      <c r="BH960">
        <v>19.894999270093098</v>
      </c>
      <c r="BI960">
        <v>1.0052777448484</v>
      </c>
      <c r="BK960">
        <f>AS960-BI960*AV960</f>
        <v>-4.7605037437472575E-3</v>
      </c>
      <c r="BL960">
        <f>BK960*AO960</f>
        <v>-42.550334562361741</v>
      </c>
      <c r="BM960">
        <f t="shared" si="14"/>
        <v>804.86503693955433</v>
      </c>
      <c r="BN960" s="12">
        <f>YEARFRAC(DATE(YEAR(A960),1,1),A960,3)</f>
        <v>0.9123287671232877</v>
      </c>
    </row>
    <row r="961" spans="1:66" x14ac:dyDescent="0.25">
      <c r="A961" s="1">
        <v>42704</v>
      </c>
      <c r="B961">
        <v>9141</v>
      </c>
      <c r="C961">
        <v>20</v>
      </c>
      <c r="D961" s="2">
        <v>42675</v>
      </c>
      <c r="E961">
        <v>2</v>
      </c>
      <c r="F961">
        <v>1</v>
      </c>
      <c r="G961" s="1">
        <v>42703</v>
      </c>
      <c r="H961" s="1">
        <v>42705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s="1">
        <v>42695</v>
      </c>
      <c r="AF961" s="1">
        <v>42681</v>
      </c>
      <c r="AG961" s="1">
        <v>42676</v>
      </c>
      <c r="AH961" s="1">
        <v>42678</v>
      </c>
      <c r="AI961" s="1">
        <v>42676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8938.2000000000007</v>
      </c>
      <c r="AP961">
        <v>20</v>
      </c>
      <c r="AQ961">
        <v>30</v>
      </c>
      <c r="AR961">
        <v>178764</v>
      </c>
      <c r="AS961">
        <v>1.02268913204</v>
      </c>
      <c r="AT961">
        <v>0.66666666666666596</v>
      </c>
      <c r="AU961">
        <v>0</v>
      </c>
      <c r="AV961">
        <v>1.1068949992723001</v>
      </c>
      <c r="AW961">
        <v>-8.4205867232296602E-2</v>
      </c>
      <c r="AX961">
        <v>8258.2358814607305</v>
      </c>
      <c r="AY961">
        <v>30</v>
      </c>
      <c r="AZ961">
        <v>11</v>
      </c>
      <c r="BA961">
        <v>2016</v>
      </c>
      <c r="BB961">
        <v>19.894999270093098</v>
      </c>
      <c r="BC961">
        <v>20</v>
      </c>
      <c r="BD961">
        <v>0.10500072990684101</v>
      </c>
      <c r="BE961">
        <v>178764</v>
      </c>
      <c r="BF961">
        <v>179707.470780081</v>
      </c>
      <c r="BG961">
        <v>-5.2500364953421697E-3</v>
      </c>
      <c r="BH961">
        <v>19.894999270093098</v>
      </c>
      <c r="BI961">
        <v>1.0052777448484</v>
      </c>
      <c r="BK961">
        <f>AS961-BI961*AV961</f>
        <v>-9.0047776612429242E-2</v>
      </c>
      <c r="BL961">
        <f>BK961*AO961</f>
        <v>-804.86503691721509</v>
      </c>
      <c r="BM961">
        <f t="shared" si="14"/>
        <v>2.2339236238622107E-8</v>
      </c>
      <c r="BN961" s="12">
        <f>YEARFRAC(DATE(YEAR(A961),1,1),A961,3)</f>
        <v>0.91506849315068495</v>
      </c>
    </row>
    <row r="962" spans="1:66" x14ac:dyDescent="0.25">
      <c r="A962" s="1">
        <v>42705</v>
      </c>
      <c r="B962">
        <v>15553</v>
      </c>
      <c r="C962">
        <v>1</v>
      </c>
      <c r="D962" s="2">
        <v>42705</v>
      </c>
      <c r="E962">
        <v>3</v>
      </c>
      <c r="F962">
        <v>2</v>
      </c>
      <c r="G962" s="1">
        <v>42704</v>
      </c>
      <c r="H962" s="1">
        <v>42706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 s="1">
        <v>42723</v>
      </c>
      <c r="AF962" s="1">
        <v>42709</v>
      </c>
      <c r="AG962" s="1">
        <v>42711</v>
      </c>
      <c r="AH962" s="1">
        <v>42706</v>
      </c>
      <c r="AI962" s="1">
        <v>42706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10286.809523809499</v>
      </c>
      <c r="AP962">
        <v>21</v>
      </c>
      <c r="AQ962">
        <v>31</v>
      </c>
      <c r="AR962">
        <v>216023</v>
      </c>
      <c r="AS962">
        <v>1.5119362290126499</v>
      </c>
      <c r="AT962">
        <v>0.67741935483870896</v>
      </c>
      <c r="AU962">
        <v>20</v>
      </c>
      <c r="AV962">
        <v>1.2368087374052601</v>
      </c>
      <c r="AW962">
        <v>0.27512749160738298</v>
      </c>
      <c r="AX962">
        <v>12575.1052120063</v>
      </c>
      <c r="AY962">
        <v>1</v>
      </c>
      <c r="AZ962">
        <v>12</v>
      </c>
      <c r="BA962">
        <v>2016</v>
      </c>
      <c r="BB962">
        <v>1.2368087374052601</v>
      </c>
      <c r="BC962">
        <v>1.5119362290126499</v>
      </c>
      <c r="BD962">
        <v>0.27512749160738298</v>
      </c>
      <c r="BE962">
        <v>15553</v>
      </c>
      <c r="BF962">
        <v>264077.20945213299</v>
      </c>
      <c r="BG962">
        <v>-0.18197030160924901</v>
      </c>
      <c r="BH962">
        <v>20.3434359325312</v>
      </c>
      <c r="BI962">
        <v>1.0322740007954501</v>
      </c>
      <c r="BK962">
        <f>AS962-BI962*AV962</f>
        <v>0.23521072543255284</v>
      </c>
      <c r="BL962">
        <f>BK962*AO962</f>
        <v>2419.5679304817259</v>
      </c>
      <c r="BM962">
        <f t="shared" si="14"/>
        <v>2419.5679305040649</v>
      </c>
      <c r="BN962" s="12">
        <f>YEARFRAC(DATE(YEAR(A962),1,1),A962,3)</f>
        <v>0.9178082191780822</v>
      </c>
    </row>
    <row r="963" spans="1:66" x14ac:dyDescent="0.25">
      <c r="A963" s="1">
        <v>42706</v>
      </c>
      <c r="B963">
        <v>11484</v>
      </c>
      <c r="C963">
        <v>2</v>
      </c>
      <c r="D963" s="2">
        <v>42705</v>
      </c>
      <c r="E963">
        <v>4</v>
      </c>
      <c r="F963">
        <v>3</v>
      </c>
      <c r="G963" s="1">
        <v>42705</v>
      </c>
      <c r="H963" s="1">
        <v>42709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s="1">
        <v>42723</v>
      </c>
      <c r="AF963" s="1">
        <v>42709</v>
      </c>
      <c r="AG963" s="1">
        <v>42711</v>
      </c>
      <c r="AH963" s="1">
        <v>42706</v>
      </c>
      <c r="AI963" s="1">
        <v>42706</v>
      </c>
      <c r="AJ963">
        <v>0</v>
      </c>
      <c r="AK963">
        <v>0</v>
      </c>
      <c r="AL963">
        <v>0</v>
      </c>
      <c r="AM963">
        <v>1</v>
      </c>
      <c r="AN963">
        <v>1</v>
      </c>
      <c r="AO963">
        <v>10286.809523809499</v>
      </c>
      <c r="AP963">
        <v>21</v>
      </c>
      <c r="AQ963">
        <v>31</v>
      </c>
      <c r="AR963">
        <v>216023</v>
      </c>
      <c r="AS963">
        <v>1.1163811260837899</v>
      </c>
      <c r="AT963">
        <v>0.67741935483870896</v>
      </c>
      <c r="AU963">
        <v>19</v>
      </c>
      <c r="AV963">
        <v>1.1207840255609001</v>
      </c>
      <c r="AW963">
        <v>-4.4028994771057898E-3</v>
      </c>
      <c r="AX963">
        <v>10246.3987156247</v>
      </c>
      <c r="AY963">
        <v>2</v>
      </c>
      <c r="AZ963">
        <v>12</v>
      </c>
      <c r="BA963">
        <v>2016</v>
      </c>
      <c r="BB963">
        <v>2.3575927629661702</v>
      </c>
      <c r="BC963">
        <v>2.6283173550964398</v>
      </c>
      <c r="BD963">
        <v>0.270724592130277</v>
      </c>
      <c r="BE963">
        <v>27037</v>
      </c>
      <c r="BF963">
        <v>240829.124061977</v>
      </c>
      <c r="BG963">
        <v>-0.103003007458489</v>
      </c>
      <c r="BH963">
        <v>20.3434359325312</v>
      </c>
      <c r="BI963">
        <v>1.0322740007954501</v>
      </c>
      <c r="BK963">
        <f>AS963-BI963*AV963</f>
        <v>-4.0575084009590423E-2</v>
      </c>
      <c r="BL963">
        <f>BK963*AO963</f>
        <v>-417.38816061922529</v>
      </c>
      <c r="BM963">
        <f t="shared" si="14"/>
        <v>2002.1797698848395</v>
      </c>
      <c r="BN963" s="12">
        <f>YEARFRAC(DATE(YEAR(A963),1,1),A963,3)</f>
        <v>0.92054794520547945</v>
      </c>
    </row>
    <row r="964" spans="1:66" x14ac:dyDescent="0.25">
      <c r="A964" s="1">
        <v>42709</v>
      </c>
      <c r="B964">
        <v>14734</v>
      </c>
      <c r="C964">
        <v>3</v>
      </c>
      <c r="D964" s="2">
        <v>42705</v>
      </c>
      <c r="E964">
        <v>0</v>
      </c>
      <c r="F964">
        <v>4</v>
      </c>
      <c r="G964" s="1">
        <v>42706</v>
      </c>
      <c r="H964" s="1">
        <v>42710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s="1">
        <v>42723</v>
      </c>
      <c r="AF964" s="1">
        <v>42709</v>
      </c>
      <c r="AG964" s="1">
        <v>42711</v>
      </c>
      <c r="AH964" s="1">
        <v>42706</v>
      </c>
      <c r="AI964" s="1">
        <v>42706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10286.809523809499</v>
      </c>
      <c r="AP964">
        <v>21</v>
      </c>
      <c r="AQ964">
        <v>31</v>
      </c>
      <c r="AR964">
        <v>216023</v>
      </c>
      <c r="AS964">
        <v>1.4323197066978901</v>
      </c>
      <c r="AT964">
        <v>0.67741935483870896</v>
      </c>
      <c r="AU964">
        <v>18</v>
      </c>
      <c r="AV964">
        <v>1.7240549788196</v>
      </c>
      <c r="AW964">
        <v>-0.29173527212170702</v>
      </c>
      <c r="AX964">
        <v>8546.1311738955101</v>
      </c>
      <c r="AY964">
        <v>5</v>
      </c>
      <c r="AZ964">
        <v>12</v>
      </c>
      <c r="BA964">
        <v>2016</v>
      </c>
      <c r="BB964">
        <v>4.0816477417857699</v>
      </c>
      <c r="BC964">
        <v>4.0606370617943401</v>
      </c>
      <c r="BD964">
        <v>-2.10106799914298E-2</v>
      </c>
      <c r="BE964">
        <v>41771</v>
      </c>
      <c r="BF964">
        <v>214911.000530441</v>
      </c>
      <c r="BG964">
        <v>5.17423243488446E-3</v>
      </c>
      <c r="BH964">
        <v>20.3434359325312</v>
      </c>
      <c r="BI964">
        <v>1.0322740007954501</v>
      </c>
      <c r="BK964">
        <f>AS964-BI964*AV964</f>
        <v>-0.3473774238795333</v>
      </c>
      <c r="BL964">
        <f>BK964*AO964</f>
        <v>-3573.4053923203924</v>
      </c>
      <c r="BM964">
        <f t="shared" ref="BM964:BM1027" si="15">BM963+BL964</f>
        <v>-1571.2256224355529</v>
      </c>
      <c r="BN964" s="12">
        <f>YEARFRAC(DATE(YEAR(A964),1,1),A964,3)</f>
        <v>0.92876712328767119</v>
      </c>
    </row>
    <row r="965" spans="1:66" x14ac:dyDescent="0.25">
      <c r="A965" s="1">
        <v>42710</v>
      </c>
      <c r="B965">
        <v>2395</v>
      </c>
      <c r="C965">
        <v>4</v>
      </c>
      <c r="D965" s="2">
        <v>42705</v>
      </c>
      <c r="E965">
        <v>1</v>
      </c>
      <c r="F965">
        <v>0</v>
      </c>
      <c r="G965" s="1">
        <v>42709</v>
      </c>
      <c r="H965" s="1">
        <v>42711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s="1">
        <v>42723</v>
      </c>
      <c r="AF965" s="1">
        <v>42709</v>
      </c>
      <c r="AG965" s="1">
        <v>42711</v>
      </c>
      <c r="AH965" s="1">
        <v>42706</v>
      </c>
      <c r="AI965" s="1">
        <v>42706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10286.809523809499</v>
      </c>
      <c r="AP965">
        <v>21</v>
      </c>
      <c r="AQ965">
        <v>31</v>
      </c>
      <c r="AR965">
        <v>216023</v>
      </c>
      <c r="AS965">
        <v>0.232822430944853</v>
      </c>
      <c r="AT965">
        <v>0.67741935483870896</v>
      </c>
      <c r="AU965">
        <v>17</v>
      </c>
      <c r="AV965">
        <v>0.25675247061369</v>
      </c>
      <c r="AW965">
        <v>-2.39300396688376E-2</v>
      </c>
      <c r="AX965">
        <v>9328.0504537131092</v>
      </c>
      <c r="AY965">
        <v>6</v>
      </c>
      <c r="AZ965">
        <v>12</v>
      </c>
      <c r="BA965">
        <v>2016</v>
      </c>
      <c r="BB965">
        <v>4.3384002123994598</v>
      </c>
      <c r="BC965">
        <v>4.2934594927391903</v>
      </c>
      <c r="BD965">
        <v>-4.4940719660267803E-2</v>
      </c>
      <c r="BE965">
        <v>44166</v>
      </c>
      <c r="BF965">
        <v>213785.25599117699</v>
      </c>
      <c r="BG965">
        <v>1.0467251347373301E-2</v>
      </c>
      <c r="BH965">
        <v>20.3434359325312</v>
      </c>
      <c r="BI965">
        <v>1.0322740007954501</v>
      </c>
      <c r="BK965">
        <f>AS965-BI965*AV965</f>
        <v>-3.2216469109656976E-2</v>
      </c>
      <c r="BL965">
        <f>BK965*AO965</f>
        <v>-331.40468126073392</v>
      </c>
      <c r="BM965">
        <f t="shared" si="15"/>
        <v>-1902.6303036962868</v>
      </c>
      <c r="BN965" s="12">
        <f>YEARFRAC(DATE(YEAR(A965),1,1),A965,3)</f>
        <v>0.93150684931506844</v>
      </c>
    </row>
    <row r="966" spans="1:66" x14ac:dyDescent="0.25">
      <c r="A966" s="1">
        <v>42711</v>
      </c>
      <c r="B966">
        <v>11465</v>
      </c>
      <c r="C966">
        <v>5</v>
      </c>
      <c r="D966" s="2">
        <v>42705</v>
      </c>
      <c r="E966">
        <v>2</v>
      </c>
      <c r="F966">
        <v>1</v>
      </c>
      <c r="G966" s="1">
        <v>42710</v>
      </c>
      <c r="H966" s="1">
        <v>42712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s="1">
        <v>42723</v>
      </c>
      <c r="AF966" s="1">
        <v>42709</v>
      </c>
      <c r="AG966" s="1">
        <v>42711</v>
      </c>
      <c r="AH966" s="1">
        <v>42706</v>
      </c>
      <c r="AI966" s="1">
        <v>42706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10286.809523809499</v>
      </c>
      <c r="AP966">
        <v>21</v>
      </c>
      <c r="AQ966">
        <v>31</v>
      </c>
      <c r="AR966">
        <v>216023</v>
      </c>
      <c r="AS966">
        <v>1.11453410053559</v>
      </c>
      <c r="AT966">
        <v>0.67741935483870896</v>
      </c>
      <c r="AU966">
        <v>16</v>
      </c>
      <c r="AV966">
        <v>1.02417220498467</v>
      </c>
      <c r="AW966">
        <v>9.0361895550917795E-2</v>
      </c>
      <c r="AX966">
        <v>11194.406511131099</v>
      </c>
      <c r="AY966">
        <v>7</v>
      </c>
      <c r="AZ966">
        <v>12</v>
      </c>
      <c r="BA966">
        <v>2016</v>
      </c>
      <c r="BB966">
        <v>5.3625724173841398</v>
      </c>
      <c r="BC966">
        <v>5.4079935932747896</v>
      </c>
      <c r="BD966">
        <v>4.5421175890650603E-2</v>
      </c>
      <c r="BE966">
        <v>55631</v>
      </c>
      <c r="BF966">
        <v>217852.72236377001</v>
      </c>
      <c r="BG966">
        <v>-8.3988960244210098E-3</v>
      </c>
      <c r="BH966">
        <v>20.3434359325312</v>
      </c>
      <c r="BI966">
        <v>1.0322740007954501</v>
      </c>
      <c r="BK966">
        <f>AS966-BI966*AV966</f>
        <v>5.7307760992566958E-2</v>
      </c>
      <c r="BL966">
        <f>BK966*AO966</f>
        <v>589.51402156653626</v>
      </c>
      <c r="BM966">
        <f t="shared" si="15"/>
        <v>-1313.1162821297505</v>
      </c>
      <c r="BN966" s="12">
        <f>YEARFRAC(DATE(YEAR(A966),1,1),A966,3)</f>
        <v>0.9342465753424658</v>
      </c>
    </row>
    <row r="967" spans="1:66" x14ac:dyDescent="0.25">
      <c r="A967" s="1">
        <v>42712</v>
      </c>
      <c r="B967">
        <v>2779</v>
      </c>
      <c r="C967">
        <v>6</v>
      </c>
      <c r="D967" s="2">
        <v>42705</v>
      </c>
      <c r="E967">
        <v>3</v>
      </c>
      <c r="F967">
        <v>2</v>
      </c>
      <c r="G967" s="1">
        <v>42711</v>
      </c>
      <c r="H967" s="1">
        <v>42713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s="1">
        <v>42723</v>
      </c>
      <c r="AF967" s="1">
        <v>42709</v>
      </c>
      <c r="AG967" s="1">
        <v>42711</v>
      </c>
      <c r="AH967" s="1">
        <v>42706</v>
      </c>
      <c r="AI967" s="1">
        <v>42706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10286.809523809499</v>
      </c>
      <c r="AP967">
        <v>21</v>
      </c>
      <c r="AQ967">
        <v>31</v>
      </c>
      <c r="AR967">
        <v>216023</v>
      </c>
      <c r="AS967">
        <v>0.27015178939279599</v>
      </c>
      <c r="AT967">
        <v>0.67741935483870896</v>
      </c>
      <c r="AU967">
        <v>15</v>
      </c>
      <c r="AV967">
        <v>0.30231064714272998</v>
      </c>
      <c r="AW967">
        <v>-3.21588577499346E-2</v>
      </c>
      <c r="AX967">
        <v>9192.5310149196994</v>
      </c>
      <c r="AY967">
        <v>8</v>
      </c>
      <c r="AZ967">
        <v>12</v>
      </c>
      <c r="BA967">
        <v>2016</v>
      </c>
      <c r="BB967">
        <v>5.6648830645268697</v>
      </c>
      <c r="BC967">
        <v>5.6781453826675801</v>
      </c>
      <c r="BD967">
        <v>1.32623181407165E-2</v>
      </c>
      <c r="BE967">
        <v>58410</v>
      </c>
      <c r="BF967">
        <v>216528.741375254</v>
      </c>
      <c r="BG967">
        <v>-2.3356778044463199E-3</v>
      </c>
      <c r="BH967">
        <v>20.3434359325312</v>
      </c>
      <c r="BI967">
        <v>1.0322740007954501</v>
      </c>
      <c r="BK967">
        <f>AS967-BI967*AV967</f>
        <v>-4.1915631816291488E-2</v>
      </c>
      <c r="BL967">
        <f>BK967*AO967</f>
        <v>-431.17812056431973</v>
      </c>
      <c r="BM967">
        <f t="shared" si="15"/>
        <v>-1744.2944026940702</v>
      </c>
      <c r="BN967" s="12">
        <f>YEARFRAC(DATE(YEAR(A967),1,1),A967,3)</f>
        <v>0.93698630136986305</v>
      </c>
    </row>
    <row r="968" spans="1:66" x14ac:dyDescent="0.25">
      <c r="A968" s="1">
        <v>42713</v>
      </c>
      <c r="B968">
        <v>7116</v>
      </c>
      <c r="C968">
        <v>7</v>
      </c>
      <c r="D968" s="2">
        <v>42705</v>
      </c>
      <c r="E968">
        <v>4</v>
      </c>
      <c r="F968">
        <v>3</v>
      </c>
      <c r="G968" s="1">
        <v>42712</v>
      </c>
      <c r="H968" s="1">
        <v>42716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s="1">
        <v>42723</v>
      </c>
      <c r="AF968" s="1">
        <v>42709</v>
      </c>
      <c r="AG968" s="1">
        <v>42711</v>
      </c>
      <c r="AH968" s="1">
        <v>42706</v>
      </c>
      <c r="AI968" s="1">
        <v>42706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10286.809523809499</v>
      </c>
      <c r="AP968">
        <v>21</v>
      </c>
      <c r="AQ968">
        <v>31</v>
      </c>
      <c r="AR968">
        <v>216023</v>
      </c>
      <c r="AS968">
        <v>0.69175967373844405</v>
      </c>
      <c r="AT968">
        <v>0.67741935483870896</v>
      </c>
      <c r="AU968">
        <v>14</v>
      </c>
      <c r="AV968">
        <v>0.81935963698752701</v>
      </c>
      <c r="AW968">
        <v>-0.12759996324908299</v>
      </c>
      <c r="AX968">
        <v>8684.8310299526202</v>
      </c>
      <c r="AY968">
        <v>9</v>
      </c>
      <c r="AZ968">
        <v>12</v>
      </c>
      <c r="BA968">
        <v>2016</v>
      </c>
      <c r="BB968">
        <v>6.4842427015143898</v>
      </c>
      <c r="BC968">
        <v>6.3699050564060302</v>
      </c>
      <c r="BD968">
        <v>-0.114337645108367</v>
      </c>
      <c r="BE968">
        <v>65526</v>
      </c>
      <c r="BF968">
        <v>212213.83334072601</v>
      </c>
      <c r="BG968">
        <v>1.7949662372656699E-2</v>
      </c>
      <c r="BH968">
        <v>20.3434359325312</v>
      </c>
      <c r="BI968">
        <v>1.0322740007954501</v>
      </c>
      <c r="BK968">
        <f>AS968-BI968*AV968</f>
        <v>-0.15404397682497806</v>
      </c>
      <c r="BL968">
        <f>BK968*AO968</f>
        <v>-1584.6210478886742</v>
      </c>
      <c r="BM968">
        <f t="shared" si="15"/>
        <v>-3328.9154505827446</v>
      </c>
      <c r="BN968" s="12">
        <f>YEARFRAC(DATE(YEAR(A968),1,1),A968,3)</f>
        <v>0.9397260273972603</v>
      </c>
    </row>
    <row r="969" spans="1:66" x14ac:dyDescent="0.25">
      <c r="A969" s="1">
        <v>42716</v>
      </c>
      <c r="B969">
        <v>15540</v>
      </c>
      <c r="C969">
        <v>8</v>
      </c>
      <c r="D969" s="2">
        <v>42705</v>
      </c>
      <c r="E969">
        <v>0</v>
      </c>
      <c r="F969">
        <v>4</v>
      </c>
      <c r="G969" s="1">
        <v>42713</v>
      </c>
      <c r="H969" s="1">
        <v>42717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s="1">
        <v>42723</v>
      </c>
      <c r="AF969" s="1">
        <v>42709</v>
      </c>
      <c r="AG969" s="1">
        <v>42711</v>
      </c>
      <c r="AH969" s="1">
        <v>42706</v>
      </c>
      <c r="AI969" s="1">
        <v>42706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10286.809523809499</v>
      </c>
      <c r="AP969">
        <v>21</v>
      </c>
      <c r="AQ969">
        <v>31</v>
      </c>
      <c r="AR969">
        <v>216023</v>
      </c>
      <c r="AS969">
        <v>1.5106724746901901</v>
      </c>
      <c r="AT969">
        <v>0.67741935483870896</v>
      </c>
      <c r="AU969">
        <v>13</v>
      </c>
      <c r="AV969">
        <v>1.64714304452937</v>
      </c>
      <c r="AW969">
        <v>-0.13647056983918099</v>
      </c>
      <c r="AX969">
        <v>9434.5175736938509</v>
      </c>
      <c r="AY969">
        <v>12</v>
      </c>
      <c r="AZ969">
        <v>12</v>
      </c>
      <c r="BA969">
        <v>2016</v>
      </c>
      <c r="BB969">
        <v>8.1313857460437706</v>
      </c>
      <c r="BC969">
        <v>7.8805775310962201</v>
      </c>
      <c r="BD969">
        <v>-0.25080821494754801</v>
      </c>
      <c r="BE969">
        <v>81066</v>
      </c>
      <c r="BF969">
        <v>209359.88688376601</v>
      </c>
      <c r="BG969">
        <v>3.1826121113316598E-2</v>
      </c>
      <c r="BH969">
        <v>20.3434359325312</v>
      </c>
      <c r="BI969">
        <v>1.0322740007954501</v>
      </c>
      <c r="BK969">
        <f>AS969-BI969*AV969</f>
        <v>-0.18963046576854081</v>
      </c>
      <c r="BL969">
        <f>BK969*AO969</f>
        <v>-1950.6924812722568</v>
      </c>
      <c r="BM969">
        <f t="shared" si="15"/>
        <v>-5279.6079318550019</v>
      </c>
      <c r="BN969" s="12">
        <f>YEARFRAC(DATE(YEAR(A969),1,1),A969,3)</f>
        <v>0.94794520547945205</v>
      </c>
    </row>
    <row r="970" spans="1:66" x14ac:dyDescent="0.25">
      <c r="A970" s="1">
        <v>42717</v>
      </c>
      <c r="B970">
        <v>2122</v>
      </c>
      <c r="C970">
        <v>9</v>
      </c>
      <c r="D970" s="2">
        <v>42705</v>
      </c>
      <c r="E970">
        <v>1</v>
      </c>
      <c r="F970">
        <v>0</v>
      </c>
      <c r="G970" s="1">
        <v>42716</v>
      </c>
      <c r="H970" s="1">
        <v>42718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s="1">
        <v>42723</v>
      </c>
      <c r="AF970" s="1">
        <v>42709</v>
      </c>
      <c r="AG970" s="1">
        <v>42711</v>
      </c>
      <c r="AH970" s="1">
        <v>42706</v>
      </c>
      <c r="AI970" s="1">
        <v>42706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10286.809523809499</v>
      </c>
      <c r="AP970">
        <v>21</v>
      </c>
      <c r="AQ970">
        <v>31</v>
      </c>
      <c r="AR970">
        <v>216023</v>
      </c>
      <c r="AS970">
        <v>0.206283590173268</v>
      </c>
      <c r="AT970">
        <v>0.67741935483870896</v>
      </c>
      <c r="AU970">
        <v>12</v>
      </c>
      <c r="AV970">
        <v>0.25675247061369</v>
      </c>
      <c r="AW970">
        <v>-5.0468880440422102E-2</v>
      </c>
      <c r="AX970">
        <v>8264.7695460455998</v>
      </c>
      <c r="AY970">
        <v>13</v>
      </c>
      <c r="AZ970">
        <v>12</v>
      </c>
      <c r="BA970">
        <v>2016</v>
      </c>
      <c r="BB970">
        <v>8.3881382166574596</v>
      </c>
      <c r="BC970">
        <v>8.0868611212694894</v>
      </c>
      <c r="BD970">
        <v>-0.30127709538797198</v>
      </c>
      <c r="BE970">
        <v>83188</v>
      </c>
      <c r="BF970">
        <v>208264.093280061</v>
      </c>
      <c r="BG970">
        <v>3.7255134083553798E-2</v>
      </c>
      <c r="BH970">
        <v>20.3434359325312</v>
      </c>
      <c r="BI970">
        <v>1.0322740007954501</v>
      </c>
      <c r="BK970">
        <f>AS970-BI970*AV970</f>
        <v>-5.8755309881241974E-2</v>
      </c>
      <c r="BL970">
        <f>BK970*AO970</f>
        <v>-604.40468126073836</v>
      </c>
      <c r="BM970">
        <f t="shared" si="15"/>
        <v>-5884.0126131157404</v>
      </c>
      <c r="BN970" s="12">
        <f>YEARFRAC(DATE(YEAR(A970),1,1),A970,3)</f>
        <v>0.9506849315068493</v>
      </c>
    </row>
    <row r="971" spans="1:66" x14ac:dyDescent="0.25">
      <c r="A971" s="1">
        <v>42718</v>
      </c>
      <c r="B971">
        <v>9003</v>
      </c>
      <c r="C971">
        <v>10</v>
      </c>
      <c r="D971" s="2">
        <v>42705</v>
      </c>
      <c r="E971">
        <v>2</v>
      </c>
      <c r="F971">
        <v>1</v>
      </c>
      <c r="G971" s="1">
        <v>42717</v>
      </c>
      <c r="H971" s="1">
        <v>42719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s="1">
        <v>42723</v>
      </c>
      <c r="AF971" s="1">
        <v>42709</v>
      </c>
      <c r="AG971" s="1">
        <v>42711</v>
      </c>
      <c r="AH971" s="1">
        <v>42706</v>
      </c>
      <c r="AI971" s="1">
        <v>42706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10286.809523809499</v>
      </c>
      <c r="AP971">
        <v>21</v>
      </c>
      <c r="AQ971">
        <v>31</v>
      </c>
      <c r="AR971">
        <v>216023</v>
      </c>
      <c r="AS971">
        <v>0.87519847423653896</v>
      </c>
      <c r="AT971">
        <v>0.67741935483870896</v>
      </c>
      <c r="AU971">
        <v>11</v>
      </c>
      <c r="AV971">
        <v>0.90599327635193505</v>
      </c>
      <c r="AW971">
        <v>-3.07948021153957E-2</v>
      </c>
      <c r="AX971">
        <v>9937.1598388140301</v>
      </c>
      <c r="AY971">
        <v>14</v>
      </c>
      <c r="AZ971">
        <v>12</v>
      </c>
      <c r="BA971">
        <v>2016</v>
      </c>
      <c r="BB971">
        <v>9.2941314930094006</v>
      </c>
      <c r="BC971">
        <v>8.9620595955060303</v>
      </c>
      <c r="BD971">
        <v>-0.33207189750336602</v>
      </c>
      <c r="BE971">
        <v>92191</v>
      </c>
      <c r="BF971">
        <v>208304.670689905</v>
      </c>
      <c r="BG971">
        <v>3.7053078476501501E-2</v>
      </c>
      <c r="BH971">
        <v>20.3434359325312</v>
      </c>
      <c r="BI971">
        <v>1.0322740007954501</v>
      </c>
      <c r="BK971">
        <f>AS971-BI971*AV971</f>
        <v>-6.0034829837050885E-2</v>
      </c>
      <c r="BL971">
        <f>BK971*AO971</f>
        <v>-617.56685932805772</v>
      </c>
      <c r="BM971">
        <f t="shared" si="15"/>
        <v>-6501.5794724437983</v>
      </c>
      <c r="BN971" s="12">
        <f>YEARFRAC(DATE(YEAR(A971),1,1),A971,3)</f>
        <v>0.95342465753424654</v>
      </c>
    </row>
    <row r="972" spans="1:66" x14ac:dyDescent="0.25">
      <c r="A972" s="1">
        <v>42719</v>
      </c>
      <c r="B972">
        <v>7871</v>
      </c>
      <c r="C972">
        <v>11</v>
      </c>
      <c r="D972" s="2">
        <v>42705</v>
      </c>
      <c r="E972">
        <v>3</v>
      </c>
      <c r="F972">
        <v>2</v>
      </c>
      <c r="G972" s="1">
        <v>42718</v>
      </c>
      <c r="H972" s="1">
        <v>42720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s="1">
        <v>42723</v>
      </c>
      <c r="AF972" s="1">
        <v>42709</v>
      </c>
      <c r="AG972" s="1">
        <v>42711</v>
      </c>
      <c r="AH972" s="1">
        <v>42706</v>
      </c>
      <c r="AI972" s="1">
        <v>42706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10286.809523809499</v>
      </c>
      <c r="AP972">
        <v>21</v>
      </c>
      <c r="AQ972">
        <v>31</v>
      </c>
      <c r="AR972">
        <v>216023</v>
      </c>
      <c r="AS972">
        <v>0.76515463631187397</v>
      </c>
      <c r="AT972">
        <v>0.67741935483870896</v>
      </c>
      <c r="AU972">
        <v>10</v>
      </c>
      <c r="AV972">
        <v>0.636881868445625</v>
      </c>
      <c r="AW972">
        <v>0.128272767866249</v>
      </c>
      <c r="AX972">
        <v>12358.6498375436</v>
      </c>
      <c r="AY972">
        <v>15</v>
      </c>
      <c r="AZ972">
        <v>12</v>
      </c>
      <c r="BA972">
        <v>2016</v>
      </c>
      <c r="BB972">
        <v>9.9310133614550207</v>
      </c>
      <c r="BC972">
        <v>9.7272142318179</v>
      </c>
      <c r="BD972">
        <v>-0.20379912963711799</v>
      </c>
      <c r="BE972">
        <v>100062</v>
      </c>
      <c r="BF972">
        <v>211589.887508935</v>
      </c>
      <c r="BG972">
        <v>2.09514383851532E-2</v>
      </c>
      <c r="BH972">
        <v>20.3434359325312</v>
      </c>
      <c r="BI972">
        <v>1.0322740007954501</v>
      </c>
      <c r="BK972">
        <f>AS972-BI972*AV972</f>
        <v>0.10771804193742718</v>
      </c>
      <c r="BL972">
        <f>BK972*AO972</f>
        <v>1108.074979688037</v>
      </c>
      <c r="BM972">
        <f t="shared" si="15"/>
        <v>-5393.504492755761</v>
      </c>
      <c r="BN972" s="12">
        <f>YEARFRAC(DATE(YEAR(A972),1,1),A972,3)</f>
        <v>0.95616438356164379</v>
      </c>
    </row>
    <row r="973" spans="1:66" x14ac:dyDescent="0.25">
      <c r="A973" s="1">
        <v>42720</v>
      </c>
      <c r="B973">
        <v>19400</v>
      </c>
      <c r="C973">
        <v>12</v>
      </c>
      <c r="D973" s="2">
        <v>42705</v>
      </c>
      <c r="E973">
        <v>4</v>
      </c>
      <c r="F973">
        <v>3</v>
      </c>
      <c r="G973" s="1">
        <v>42719</v>
      </c>
      <c r="H973" s="1">
        <v>42723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 s="1">
        <v>42723</v>
      </c>
      <c r="AF973" s="1">
        <v>42709</v>
      </c>
      <c r="AG973" s="1">
        <v>42711</v>
      </c>
      <c r="AH973" s="1">
        <v>42706</v>
      </c>
      <c r="AI973" s="1">
        <v>42706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10286.809523809499</v>
      </c>
      <c r="AP973">
        <v>21</v>
      </c>
      <c r="AQ973">
        <v>31</v>
      </c>
      <c r="AR973">
        <v>216023</v>
      </c>
      <c r="AS973">
        <v>1.88591029658878</v>
      </c>
      <c r="AT973">
        <v>0.67741935483870896</v>
      </c>
      <c r="AU973">
        <v>9</v>
      </c>
      <c r="AV973">
        <v>1.84294822692072</v>
      </c>
      <c r="AW973">
        <v>4.2962069668069001E-2</v>
      </c>
      <c r="AX973">
        <v>10526.611500321</v>
      </c>
      <c r="AY973">
        <v>16</v>
      </c>
      <c r="AZ973">
        <v>12</v>
      </c>
      <c r="BA973">
        <v>2016</v>
      </c>
      <c r="BB973">
        <v>11.7739615883757</v>
      </c>
      <c r="BC973">
        <v>11.613124528406599</v>
      </c>
      <c r="BD973">
        <v>-0.16083705996904901</v>
      </c>
      <c r="BE973">
        <v>119462</v>
      </c>
      <c r="BF973">
        <v>213072.03876703599</v>
      </c>
      <c r="BG973">
        <v>1.38495940154288E-2</v>
      </c>
      <c r="BH973">
        <v>20.3434359325312</v>
      </c>
      <c r="BI973">
        <v>1.0322740007954501</v>
      </c>
      <c r="BK973">
        <f>AS973-BI973*AV973</f>
        <v>-1.6517242873552718E-2</v>
      </c>
      <c r="BL973">
        <f>BK973*AO973</f>
        <v>-169.90973129873669</v>
      </c>
      <c r="BM973">
        <f t="shared" si="15"/>
        <v>-5563.4142240544979</v>
      </c>
      <c r="BN973" s="12">
        <f>YEARFRAC(DATE(YEAR(A973),1,1),A973,3)</f>
        <v>0.95890410958904104</v>
      </c>
    </row>
    <row r="974" spans="1:66" x14ac:dyDescent="0.25">
      <c r="A974" s="1">
        <v>42723</v>
      </c>
      <c r="B974">
        <v>18473</v>
      </c>
      <c r="C974">
        <v>13</v>
      </c>
      <c r="D974" s="2">
        <v>42705</v>
      </c>
      <c r="E974">
        <v>0</v>
      </c>
      <c r="F974">
        <v>4</v>
      </c>
      <c r="G974" s="1">
        <v>42720</v>
      </c>
      <c r="H974" s="1">
        <v>42724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s="1">
        <v>42723</v>
      </c>
      <c r="AF974" s="1">
        <v>42709</v>
      </c>
      <c r="AG974" s="1">
        <v>42711</v>
      </c>
      <c r="AH974" s="1">
        <v>42706</v>
      </c>
      <c r="AI974" s="1">
        <v>42706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10286.809523809499</v>
      </c>
      <c r="AP974">
        <v>21</v>
      </c>
      <c r="AQ974">
        <v>31</v>
      </c>
      <c r="AR974">
        <v>216023</v>
      </c>
      <c r="AS974">
        <v>1.79579489221055</v>
      </c>
      <c r="AT974">
        <v>0.67741935483870896</v>
      </c>
      <c r="AU974">
        <v>8</v>
      </c>
      <c r="AV974">
        <v>1.64714304452937</v>
      </c>
      <c r="AW974">
        <v>0.14865184768117401</v>
      </c>
      <c r="AX974">
        <v>11215.1765211612</v>
      </c>
      <c r="AY974">
        <v>19</v>
      </c>
      <c r="AZ974">
        <v>12</v>
      </c>
      <c r="BA974">
        <v>2016</v>
      </c>
      <c r="BB974">
        <v>13.4211046329051</v>
      </c>
      <c r="BC974">
        <v>13.408919420617201</v>
      </c>
      <c r="BD974">
        <v>-1.2185212287873099E-2</v>
      </c>
      <c r="BE974">
        <v>137935</v>
      </c>
      <c r="BF974">
        <v>215826.86963770399</v>
      </c>
      <c r="BG974" s="3">
        <v>9.0873931788548702E-4</v>
      </c>
      <c r="BH974">
        <v>20.3434359325312</v>
      </c>
      <c r="BI974">
        <v>1.0322740007954501</v>
      </c>
      <c r="BK974">
        <f>AS974-BI974*AV974</f>
        <v>9.5491951751819126E-2</v>
      </c>
      <c r="BL974">
        <f>BK974*AO974</f>
        <v>982.30751872777023</v>
      </c>
      <c r="BM974">
        <f t="shared" si="15"/>
        <v>-4581.1067053267279</v>
      </c>
      <c r="BN974" s="12">
        <f>YEARFRAC(DATE(YEAR(A974),1,1),A974,3)</f>
        <v>0.9671232876712329</v>
      </c>
    </row>
    <row r="975" spans="1:66" x14ac:dyDescent="0.25">
      <c r="A975" s="1">
        <v>42724</v>
      </c>
      <c r="B975">
        <v>3326</v>
      </c>
      <c r="C975">
        <v>14</v>
      </c>
      <c r="D975" s="2">
        <v>42705</v>
      </c>
      <c r="E975">
        <v>1</v>
      </c>
      <c r="F975">
        <v>0</v>
      </c>
      <c r="G975" s="1">
        <v>42723</v>
      </c>
      <c r="H975" s="1">
        <v>42725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s="1">
        <v>42723</v>
      </c>
      <c r="AF975" s="1">
        <v>42709</v>
      </c>
      <c r="AG975" s="1">
        <v>42711</v>
      </c>
      <c r="AH975" s="1">
        <v>42706</v>
      </c>
      <c r="AI975" s="1">
        <v>42706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10286.809523809499</v>
      </c>
      <c r="AP975">
        <v>21</v>
      </c>
      <c r="AQ975">
        <v>31</v>
      </c>
      <c r="AR975">
        <v>216023</v>
      </c>
      <c r="AS975">
        <v>0.323326682806923</v>
      </c>
      <c r="AT975">
        <v>0.67741935483870896</v>
      </c>
      <c r="AU975">
        <v>7</v>
      </c>
      <c r="AV975">
        <v>0.25675247061369</v>
      </c>
      <c r="AW975">
        <v>6.6574212193232493E-2</v>
      </c>
      <c r="AX975">
        <v>12954.1109849894</v>
      </c>
      <c r="AY975">
        <v>20</v>
      </c>
      <c r="AZ975">
        <v>12</v>
      </c>
      <c r="BA975">
        <v>2016</v>
      </c>
      <c r="BB975">
        <v>13.6778571035188</v>
      </c>
      <c r="BC975">
        <v>13.732246103424099</v>
      </c>
      <c r="BD975">
        <v>5.4388999905359697E-2</v>
      </c>
      <c r="BE975">
        <v>141261</v>
      </c>
      <c r="BF975">
        <v>216881.99968376799</v>
      </c>
      <c r="BG975">
        <v>-3.9606776266408704E-3</v>
      </c>
      <c r="BH975">
        <v>20.3434359325312</v>
      </c>
      <c r="BI975">
        <v>1.0322740007954501</v>
      </c>
      <c r="BK975">
        <f>AS975-BI975*AV975</f>
        <v>5.8287782752413031E-2</v>
      </c>
      <c r="BL975">
        <f>BK975*AO975</f>
        <v>599.59531873926142</v>
      </c>
      <c r="BM975">
        <f t="shared" si="15"/>
        <v>-3981.5113865874664</v>
      </c>
      <c r="BN975" s="12">
        <f>YEARFRAC(DATE(YEAR(A975),1,1),A975,3)</f>
        <v>0.96986301369863015</v>
      </c>
    </row>
    <row r="976" spans="1:66" x14ac:dyDescent="0.25">
      <c r="A976" s="1">
        <v>42725</v>
      </c>
      <c r="B976">
        <v>12147</v>
      </c>
      <c r="C976">
        <v>15</v>
      </c>
      <c r="D976" s="2">
        <v>42705</v>
      </c>
      <c r="E976">
        <v>2</v>
      </c>
      <c r="F976">
        <v>1</v>
      </c>
      <c r="G976" s="1">
        <v>42724</v>
      </c>
      <c r="H976" s="1">
        <v>42726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s="1">
        <v>42723</v>
      </c>
      <c r="AF976" s="1">
        <v>42709</v>
      </c>
      <c r="AG976" s="1">
        <v>42711</v>
      </c>
      <c r="AH976" s="1">
        <v>42706</v>
      </c>
      <c r="AI976" s="1">
        <v>42706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10286.809523809499</v>
      </c>
      <c r="AP976">
        <v>21</v>
      </c>
      <c r="AQ976">
        <v>31</v>
      </c>
      <c r="AR976">
        <v>216023</v>
      </c>
      <c r="AS976">
        <v>1.18083259652907</v>
      </c>
      <c r="AT976">
        <v>0.67741935483870896</v>
      </c>
      <c r="AU976">
        <v>6</v>
      </c>
      <c r="AV976">
        <v>0.90599327635193505</v>
      </c>
      <c r="AW976">
        <v>0.27483932017713802</v>
      </c>
      <c r="AX976">
        <v>13407.3842676967</v>
      </c>
      <c r="AY976">
        <v>21</v>
      </c>
      <c r="AZ976">
        <v>12</v>
      </c>
      <c r="BA976">
        <v>2016</v>
      </c>
      <c r="BB976">
        <v>14.5838503798707</v>
      </c>
      <c r="BC976">
        <v>14.9130786999532</v>
      </c>
      <c r="BD976">
        <v>0.32922832008249697</v>
      </c>
      <c r="BE976">
        <v>153408</v>
      </c>
      <c r="BF976">
        <v>220899.68808556499</v>
      </c>
      <c r="BG976">
        <v>-2.2076482442456899E-2</v>
      </c>
      <c r="BH976">
        <v>20.3434359325312</v>
      </c>
      <c r="BI976">
        <v>1.0322740007954501</v>
      </c>
      <c r="BK976">
        <f>AS976-BI976*AV976</f>
        <v>0.24559929245548018</v>
      </c>
      <c r="BL976">
        <f>BK976*AO976</f>
        <v>2526.4331406719079</v>
      </c>
      <c r="BM976">
        <f t="shared" si="15"/>
        <v>-1455.0782459155585</v>
      </c>
      <c r="BN976" s="12">
        <f>YEARFRAC(DATE(YEAR(A976),1,1),A976,3)</f>
        <v>0.9726027397260274</v>
      </c>
    </row>
    <row r="977" spans="1:66" x14ac:dyDescent="0.25">
      <c r="A977" s="1">
        <v>42726</v>
      </c>
      <c r="B977">
        <v>4641</v>
      </c>
      <c r="C977">
        <v>16</v>
      </c>
      <c r="D977" s="2">
        <v>42705</v>
      </c>
      <c r="E977">
        <v>3</v>
      </c>
      <c r="F977">
        <v>2</v>
      </c>
      <c r="G977" s="1">
        <v>42725</v>
      </c>
      <c r="H977" s="1">
        <v>42727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s="1">
        <v>42723</v>
      </c>
      <c r="AF977" s="1">
        <v>42709</v>
      </c>
      <c r="AG977" s="1">
        <v>42711</v>
      </c>
      <c r="AH977" s="1">
        <v>42706</v>
      </c>
      <c r="AI977" s="1">
        <v>42706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10286.809523809499</v>
      </c>
      <c r="AP977">
        <v>21</v>
      </c>
      <c r="AQ977">
        <v>31</v>
      </c>
      <c r="AR977">
        <v>216023</v>
      </c>
      <c r="AS977">
        <v>0.45116029311693601</v>
      </c>
      <c r="AT977">
        <v>0.67741935483870896</v>
      </c>
      <c r="AU977">
        <v>5</v>
      </c>
      <c r="AV977">
        <v>0.30231064714272998</v>
      </c>
      <c r="AW977">
        <v>0.148849645974205</v>
      </c>
      <c r="AX977">
        <v>15351.7583448155</v>
      </c>
      <c r="AY977">
        <v>22</v>
      </c>
      <c r="AZ977">
        <v>12</v>
      </c>
      <c r="BA977">
        <v>2016</v>
      </c>
      <c r="BB977">
        <v>14.886161027013401</v>
      </c>
      <c r="BC977">
        <v>15.364238993070099</v>
      </c>
      <c r="BD977">
        <v>0.478077966056703</v>
      </c>
      <c r="BE977">
        <v>158049</v>
      </c>
      <c r="BF977">
        <v>222960.70786665901</v>
      </c>
      <c r="BG977">
        <v>-3.1116280231798799E-2</v>
      </c>
      <c r="BH977">
        <v>20.3434359325312</v>
      </c>
      <c r="BI977">
        <v>1.0322740007954501</v>
      </c>
      <c r="BK977">
        <f>AS977-BI977*AV977</f>
        <v>0.13909287190784853</v>
      </c>
      <c r="BL977">
        <f>BK977*AO977</f>
        <v>1430.821879435671</v>
      </c>
      <c r="BM977">
        <f t="shared" si="15"/>
        <v>-24.256366479887447</v>
      </c>
      <c r="BN977" s="12">
        <f>YEARFRAC(DATE(YEAR(A977),1,1),A977,3)</f>
        <v>0.97534246575342465</v>
      </c>
    </row>
    <row r="978" spans="1:66" x14ac:dyDescent="0.25">
      <c r="A978" s="1">
        <v>42727</v>
      </c>
      <c r="B978">
        <v>10834</v>
      </c>
      <c r="C978">
        <v>17</v>
      </c>
      <c r="D978" s="2">
        <v>42705</v>
      </c>
      <c r="E978">
        <v>4</v>
      </c>
      <c r="F978">
        <v>3</v>
      </c>
      <c r="G978" s="1">
        <v>42726</v>
      </c>
      <c r="H978" s="1">
        <v>42731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 s="1">
        <v>42723</v>
      </c>
      <c r="AF978" s="1">
        <v>42709</v>
      </c>
      <c r="AG978" s="1">
        <v>42711</v>
      </c>
      <c r="AH978" s="1">
        <v>42706</v>
      </c>
      <c r="AI978" s="1">
        <v>42706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10286.809523809499</v>
      </c>
      <c r="AP978">
        <v>21</v>
      </c>
      <c r="AQ978">
        <v>31</v>
      </c>
      <c r="AR978">
        <v>216023</v>
      </c>
      <c r="AS978">
        <v>1.0531934099609701</v>
      </c>
      <c r="AT978">
        <v>0.67741935483870896</v>
      </c>
      <c r="AU978">
        <v>4</v>
      </c>
      <c r="AV978">
        <v>1.07660446588779</v>
      </c>
      <c r="AW978">
        <v>-2.34110559268151E-2</v>
      </c>
      <c r="AX978">
        <v>10063.1200624512</v>
      </c>
      <c r="AY978">
        <v>23</v>
      </c>
      <c r="AZ978">
        <v>12</v>
      </c>
      <c r="BA978">
        <v>2016</v>
      </c>
      <c r="BB978">
        <v>15.9627654929012</v>
      </c>
      <c r="BC978">
        <v>16.4174324030311</v>
      </c>
      <c r="BD978">
        <v>0.45466691012988703</v>
      </c>
      <c r="BE978">
        <v>168883</v>
      </c>
      <c r="BF978">
        <v>222175.97580927701</v>
      </c>
      <c r="BG978">
        <v>-2.7694154540629599E-2</v>
      </c>
      <c r="BH978">
        <v>20.3434359325312</v>
      </c>
      <c r="BI978">
        <v>1.0322740007954501</v>
      </c>
      <c r="BK978">
        <f>AS978-BI978*AV978</f>
        <v>-5.8157389315267594E-2</v>
      </c>
      <c r="BL978">
        <f>BK978*AO978</f>
        <v>-598.25398628819153</v>
      </c>
      <c r="BM978">
        <f t="shared" si="15"/>
        <v>-622.51035276807897</v>
      </c>
      <c r="BN978" s="12">
        <f>YEARFRAC(DATE(YEAR(A978),1,1),A978,3)</f>
        <v>0.9780821917808219</v>
      </c>
    </row>
    <row r="979" spans="1:66" x14ac:dyDescent="0.25">
      <c r="A979" s="1">
        <v>42731</v>
      </c>
      <c r="B979">
        <v>16799</v>
      </c>
      <c r="C979">
        <v>18</v>
      </c>
      <c r="D979" s="2">
        <v>42705</v>
      </c>
      <c r="E979">
        <v>1</v>
      </c>
      <c r="F979">
        <v>4</v>
      </c>
      <c r="G979" s="1">
        <v>42727</v>
      </c>
      <c r="H979" s="1">
        <v>42732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s="1">
        <v>42723</v>
      </c>
      <c r="AF979" s="1">
        <v>42709</v>
      </c>
      <c r="AG979" s="1">
        <v>42711</v>
      </c>
      <c r="AH979" s="1">
        <v>42706</v>
      </c>
      <c r="AI979" s="1">
        <v>42706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10286.809523809499</v>
      </c>
      <c r="AP979">
        <v>21</v>
      </c>
      <c r="AQ979">
        <v>31</v>
      </c>
      <c r="AR979">
        <v>216023</v>
      </c>
      <c r="AS979">
        <v>1.6330622202265499</v>
      </c>
      <c r="AT979">
        <v>0.67741935483870896</v>
      </c>
      <c r="AU979">
        <v>3</v>
      </c>
      <c r="AV979">
        <v>1.64714304452937</v>
      </c>
      <c r="AW979">
        <v>-1.4080824302826801E-2</v>
      </c>
      <c r="AX979">
        <v>10198.8713462344</v>
      </c>
      <c r="AY979">
        <v>27</v>
      </c>
      <c r="AZ979">
        <v>12</v>
      </c>
      <c r="BA979">
        <v>2016</v>
      </c>
      <c r="BB979">
        <v>17.609908537430599</v>
      </c>
      <c r="BC979">
        <v>18.050494623257698</v>
      </c>
      <c r="BD979">
        <v>0.44058608582705999</v>
      </c>
      <c r="BE979">
        <v>185682</v>
      </c>
      <c r="BF979">
        <v>221427.72585739501</v>
      </c>
      <c r="BG979">
        <v>-2.4408532565050801E-2</v>
      </c>
      <c r="BH979">
        <v>20.3434359325312</v>
      </c>
      <c r="BI979">
        <v>1.0322740007954501</v>
      </c>
      <c r="BK979">
        <f>AS979-BI979*AV979</f>
        <v>-6.7240720232180973E-2</v>
      </c>
      <c r="BL979">
        <f>BK979*AO979</f>
        <v>-691.69248127220931</v>
      </c>
      <c r="BM979">
        <f t="shared" si="15"/>
        <v>-1314.2028340402883</v>
      </c>
      <c r="BN979" s="12">
        <f>YEARFRAC(DATE(YEAR(A979),1,1),A979,3)</f>
        <v>0.989041095890411</v>
      </c>
    </row>
    <row r="980" spans="1:66" x14ac:dyDescent="0.25">
      <c r="A980" s="1">
        <v>42732</v>
      </c>
      <c r="B980">
        <v>4875</v>
      </c>
      <c r="C980">
        <v>19</v>
      </c>
      <c r="D980" s="2">
        <v>42705</v>
      </c>
      <c r="E980">
        <v>2</v>
      </c>
      <c r="F980">
        <v>1</v>
      </c>
      <c r="G980" s="1">
        <v>42731</v>
      </c>
      <c r="H980" s="1">
        <v>42733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s="1">
        <v>42723</v>
      </c>
      <c r="AF980" s="1">
        <v>42709</v>
      </c>
      <c r="AG980" s="1">
        <v>42711</v>
      </c>
      <c r="AH980" s="1">
        <v>42706</v>
      </c>
      <c r="AI980" s="1">
        <v>42706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10286.809523809499</v>
      </c>
      <c r="AP980">
        <v>21</v>
      </c>
      <c r="AQ980">
        <v>31</v>
      </c>
      <c r="AR980">
        <v>216023</v>
      </c>
      <c r="AS980">
        <v>0.473907870921151</v>
      </c>
      <c r="AT980">
        <v>0.67741935483870896</v>
      </c>
      <c r="AU980">
        <v>2</v>
      </c>
      <c r="AV980">
        <v>0.38357612614948799</v>
      </c>
      <c r="AW980">
        <v>9.0331744771663294E-2</v>
      </c>
      <c r="AX980">
        <v>12709.341556101101</v>
      </c>
      <c r="AY980">
        <v>28</v>
      </c>
      <c r="AZ980">
        <v>12</v>
      </c>
      <c r="BA980">
        <v>2016</v>
      </c>
      <c r="BB980">
        <v>17.993484663580102</v>
      </c>
      <c r="BC980">
        <v>18.524402494178801</v>
      </c>
      <c r="BD980">
        <v>0.53091783059872399</v>
      </c>
      <c r="BE980">
        <v>190557</v>
      </c>
      <c r="BF980">
        <v>222396.99951503301</v>
      </c>
      <c r="BG980">
        <v>-2.8660456431215901E-2</v>
      </c>
      <c r="BH980">
        <v>20.3434359325312</v>
      </c>
      <c r="BI980">
        <v>1.0322740007954501</v>
      </c>
      <c r="BK980">
        <f>AS980-BI980*AV980</f>
        <v>7.7952208571198778E-2</v>
      </c>
      <c r="BL980">
        <f>BK980*AO980</f>
        <v>801.87952153219203</v>
      </c>
      <c r="BM980">
        <f t="shared" si="15"/>
        <v>-512.32331250809625</v>
      </c>
      <c r="BN980" s="12">
        <f>YEARFRAC(DATE(YEAR(A980),1,1),A980,3)</f>
        <v>0.99178082191780825</v>
      </c>
    </row>
    <row r="981" spans="1:66" x14ac:dyDescent="0.25">
      <c r="A981" s="1">
        <v>42733</v>
      </c>
      <c r="B981">
        <v>10001</v>
      </c>
      <c r="C981">
        <v>20</v>
      </c>
      <c r="D981" s="2">
        <v>42705</v>
      </c>
      <c r="E981">
        <v>3</v>
      </c>
      <c r="F981">
        <v>2</v>
      </c>
      <c r="G981" s="1">
        <v>42732</v>
      </c>
      <c r="H981" s="1">
        <v>42734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s="1">
        <v>42723</v>
      </c>
      <c r="AF981" s="1">
        <v>42709</v>
      </c>
      <c r="AG981" s="1">
        <v>42711</v>
      </c>
      <c r="AH981" s="1">
        <v>42706</v>
      </c>
      <c r="AI981" s="1">
        <v>42706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10286.809523809499</v>
      </c>
      <c r="AP981">
        <v>21</v>
      </c>
      <c r="AQ981">
        <v>31</v>
      </c>
      <c r="AR981">
        <v>216023</v>
      </c>
      <c r="AS981">
        <v>0.972215921452808</v>
      </c>
      <c r="AT981">
        <v>0.67741935483870896</v>
      </c>
      <c r="AU981">
        <v>1</v>
      </c>
      <c r="AV981">
        <v>0.82472779734517698</v>
      </c>
      <c r="AW981">
        <v>0.14748812410762999</v>
      </c>
      <c r="AX981">
        <v>12126.425266849799</v>
      </c>
      <c r="AY981">
        <v>29</v>
      </c>
      <c r="AZ981">
        <v>12</v>
      </c>
      <c r="BA981">
        <v>2016</v>
      </c>
      <c r="BB981">
        <v>18.818212460925299</v>
      </c>
      <c r="BC981">
        <v>19.496618415631598</v>
      </c>
      <c r="BD981">
        <v>0.67840595470635201</v>
      </c>
      <c r="BE981">
        <v>200558</v>
      </c>
      <c r="BF981">
        <v>223810.737005192</v>
      </c>
      <c r="BG981">
        <v>-3.4796083107541897E-2</v>
      </c>
      <c r="BH981">
        <v>20.3434359325312</v>
      </c>
      <c r="BI981">
        <v>1.0322740007954501</v>
      </c>
      <c r="BK981">
        <f>AS981-BI981*AV981</f>
        <v>0.12087085852008295</v>
      </c>
      <c r="BL981">
        <f>BK981*AO981</f>
        <v>1243.3754985754199</v>
      </c>
      <c r="BM981">
        <f t="shared" si="15"/>
        <v>731.05218606732365</v>
      </c>
      <c r="BN981" s="12">
        <f>YEARFRAC(DATE(YEAR(A981),1,1),A981,3)</f>
        <v>0.9945205479452055</v>
      </c>
    </row>
    <row r="982" spans="1:66" x14ac:dyDescent="0.25">
      <c r="A982" s="1">
        <v>42734</v>
      </c>
      <c r="B982">
        <v>15465</v>
      </c>
      <c r="C982">
        <v>21</v>
      </c>
      <c r="D982" s="2">
        <v>42705</v>
      </c>
      <c r="E982">
        <v>4</v>
      </c>
      <c r="F982">
        <v>3</v>
      </c>
      <c r="G982" s="1">
        <v>42733</v>
      </c>
      <c r="H982" s="1">
        <v>42738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s="1">
        <v>42723</v>
      </c>
      <c r="AF982" s="1">
        <v>42709</v>
      </c>
      <c r="AG982" s="1">
        <v>42711</v>
      </c>
      <c r="AH982" s="1">
        <v>42706</v>
      </c>
      <c r="AI982" s="1">
        <v>42706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10286.809523809499</v>
      </c>
      <c r="AP982">
        <v>21</v>
      </c>
      <c r="AQ982">
        <v>31</v>
      </c>
      <c r="AR982">
        <v>216023</v>
      </c>
      <c r="AS982">
        <v>1.50338158436833</v>
      </c>
      <c r="AT982">
        <v>0.67741935483870896</v>
      </c>
      <c r="AU982">
        <v>0</v>
      </c>
      <c r="AV982">
        <v>1.5252234716059301</v>
      </c>
      <c r="AW982">
        <v>-2.1841887237608399E-2</v>
      </c>
      <c r="AX982">
        <v>10139.4977771464</v>
      </c>
      <c r="AY982">
        <v>30</v>
      </c>
      <c r="AZ982">
        <v>12</v>
      </c>
      <c r="BA982">
        <v>2016</v>
      </c>
      <c r="BB982">
        <v>20.3434359325312</v>
      </c>
      <c r="BC982">
        <v>21</v>
      </c>
      <c r="BD982">
        <v>0.65656406746874596</v>
      </c>
      <c r="BE982">
        <v>216023</v>
      </c>
      <c r="BF982">
        <v>222994.92647383499</v>
      </c>
      <c r="BG982">
        <v>-3.1264955593749602E-2</v>
      </c>
      <c r="BH982">
        <v>20.3434359325312</v>
      </c>
      <c r="BI982">
        <v>1.0322740007954501</v>
      </c>
      <c r="BK982">
        <f>AS982-BI982*AV982</f>
        <v>-7.1066950773448934E-2</v>
      </c>
      <c r="BL982">
        <f>BK982*AO982</f>
        <v>-731.05218604441541</v>
      </c>
      <c r="BM982">
        <f t="shared" si="15"/>
        <v>2.2908238861418795E-8</v>
      </c>
      <c r="BN982" s="12">
        <f>YEARFRAC(DATE(YEAR(A982),1,1),A982,3)</f>
        <v>0.99726027397260275</v>
      </c>
    </row>
    <row r="983" spans="1:66" x14ac:dyDescent="0.25">
      <c r="A983" s="1">
        <v>42738</v>
      </c>
      <c r="B983">
        <v>40534</v>
      </c>
      <c r="C983">
        <v>1</v>
      </c>
      <c r="D983" s="2">
        <v>42736</v>
      </c>
      <c r="E983">
        <v>1</v>
      </c>
      <c r="F983">
        <v>4</v>
      </c>
      <c r="G983" s="1">
        <v>42734</v>
      </c>
      <c r="H983" s="1">
        <v>42739</v>
      </c>
      <c r="I983">
        <v>0</v>
      </c>
      <c r="J983">
        <v>0</v>
      </c>
      <c r="K983">
        <v>1</v>
      </c>
      <c r="L983">
        <v>0</v>
      </c>
      <c r="M983">
        <v>1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s="1">
        <v>42751</v>
      </c>
      <c r="AF983" s="1">
        <v>42737</v>
      </c>
      <c r="AG983" s="1">
        <v>42739</v>
      </c>
      <c r="AH983" s="1">
        <v>42741</v>
      </c>
      <c r="AI983" s="1">
        <v>42739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10895.2</v>
      </c>
      <c r="AP983">
        <v>20</v>
      </c>
      <c r="AQ983">
        <v>31</v>
      </c>
      <c r="AR983">
        <v>217904</v>
      </c>
      <c r="AS983">
        <v>3.72035391732138</v>
      </c>
      <c r="AT983">
        <v>0.64516129032257996</v>
      </c>
      <c r="AU983">
        <v>19</v>
      </c>
      <c r="AV983">
        <v>3.78916006706452</v>
      </c>
      <c r="AW983">
        <v>-6.8806149743137798E-2</v>
      </c>
      <c r="AX983">
        <v>10697.3575363898</v>
      </c>
      <c r="AY983">
        <v>3</v>
      </c>
      <c r="AZ983">
        <v>1</v>
      </c>
      <c r="BA983">
        <v>2017</v>
      </c>
      <c r="BB983">
        <v>3.78916006706452</v>
      </c>
      <c r="BC983">
        <v>3.72035391732138</v>
      </c>
      <c r="BD983">
        <v>-6.8806149743137798E-2</v>
      </c>
      <c r="BE983">
        <v>40534</v>
      </c>
      <c r="BF983">
        <v>213947.15072779599</v>
      </c>
      <c r="BG983">
        <v>1.8494517261593499E-2</v>
      </c>
      <c r="BH983">
        <v>20.750401589941401</v>
      </c>
      <c r="BI983">
        <v>0.96383676784813599</v>
      </c>
      <c r="BK983">
        <f>AS983-BI983*AV983</f>
        <v>6.8222125422686908E-2</v>
      </c>
      <c r="BL983">
        <f>BK983*AO983</f>
        <v>743.29370090525845</v>
      </c>
      <c r="BM983">
        <f t="shared" si="15"/>
        <v>743.29370092816669</v>
      </c>
      <c r="BN983" s="12">
        <f>YEARFRAC(DATE(YEAR(A983),1,1),A983,3)</f>
        <v>5.4794520547945206E-3</v>
      </c>
    </row>
    <row r="984" spans="1:66" x14ac:dyDescent="0.25">
      <c r="A984" s="1">
        <v>42739</v>
      </c>
      <c r="B984">
        <v>7980</v>
      </c>
      <c r="C984">
        <v>2</v>
      </c>
      <c r="D984" s="2">
        <v>42736</v>
      </c>
      <c r="E984">
        <v>2</v>
      </c>
      <c r="F984">
        <v>1</v>
      </c>
      <c r="G984" s="1">
        <v>42738</v>
      </c>
      <c r="H984" s="1">
        <v>42740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s="1">
        <v>42751</v>
      </c>
      <c r="AF984" s="1">
        <v>42737</v>
      </c>
      <c r="AG984" s="1">
        <v>42739</v>
      </c>
      <c r="AH984" s="1">
        <v>42741</v>
      </c>
      <c r="AI984" s="1">
        <v>42739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10895.2</v>
      </c>
      <c r="AP984">
        <v>20</v>
      </c>
      <c r="AQ984">
        <v>31</v>
      </c>
      <c r="AR984">
        <v>217904</v>
      </c>
      <c r="AS984">
        <v>0.732432630883324</v>
      </c>
      <c r="AT984">
        <v>0.64516129032257996</v>
      </c>
      <c r="AU984">
        <v>18</v>
      </c>
      <c r="AV984">
        <v>0.77297484899864199</v>
      </c>
      <c r="AW984">
        <v>-4.05422181153181E-2</v>
      </c>
      <c r="AX984">
        <v>10323.7511677614</v>
      </c>
      <c r="AY984">
        <v>4</v>
      </c>
      <c r="AZ984">
        <v>1</v>
      </c>
      <c r="BA984">
        <v>2017</v>
      </c>
      <c r="BB984">
        <v>4.5621349160631697</v>
      </c>
      <c r="BC984">
        <v>4.4527865482047098</v>
      </c>
      <c r="BD984">
        <v>-0.109348367858456</v>
      </c>
      <c r="BE984">
        <v>48514</v>
      </c>
      <c r="BF984">
        <v>212681.127991999</v>
      </c>
      <c r="BG984">
        <v>2.4557289390514998E-2</v>
      </c>
      <c r="BH984">
        <v>20.750401589941401</v>
      </c>
      <c r="BI984">
        <v>0.96383676784813599</v>
      </c>
      <c r="BK984">
        <f>AS984-BI984*AV984</f>
        <v>-1.2588949203428124E-2</v>
      </c>
      <c r="BL984">
        <f>BK984*AO984</f>
        <v>-137.15911936119011</v>
      </c>
      <c r="BM984">
        <f t="shared" si="15"/>
        <v>606.13458156697652</v>
      </c>
      <c r="BN984" s="12">
        <f>YEARFRAC(DATE(YEAR(A984),1,1),A984,3)</f>
        <v>8.21917808219178E-3</v>
      </c>
    </row>
    <row r="985" spans="1:66" x14ac:dyDescent="0.25">
      <c r="A985" s="1">
        <v>42740</v>
      </c>
      <c r="B985">
        <v>10667</v>
      </c>
      <c r="C985">
        <v>3</v>
      </c>
      <c r="D985" s="2">
        <v>42736</v>
      </c>
      <c r="E985">
        <v>3</v>
      </c>
      <c r="F985">
        <v>2</v>
      </c>
      <c r="G985" s="1">
        <v>42739</v>
      </c>
      <c r="H985" s="1">
        <v>42741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s="1">
        <v>42751</v>
      </c>
      <c r="AF985" s="1">
        <v>42737</v>
      </c>
      <c r="AG985" s="1">
        <v>42739</v>
      </c>
      <c r="AH985" s="1">
        <v>42741</v>
      </c>
      <c r="AI985" s="1">
        <v>42739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10895.2</v>
      </c>
      <c r="AP985">
        <v>20</v>
      </c>
      <c r="AQ985">
        <v>31</v>
      </c>
      <c r="AR985">
        <v>217904</v>
      </c>
      <c r="AS985">
        <v>0.97905499669579199</v>
      </c>
      <c r="AT985">
        <v>0.64516129032257996</v>
      </c>
      <c r="AU985">
        <v>17</v>
      </c>
      <c r="AV985">
        <v>0.87143513727844601</v>
      </c>
      <c r="AW985">
        <v>0.107619859417345</v>
      </c>
      <c r="AX985">
        <v>12240.7274433686</v>
      </c>
      <c r="AY985">
        <v>5</v>
      </c>
      <c r="AZ985">
        <v>1</v>
      </c>
      <c r="BA985">
        <v>2017</v>
      </c>
      <c r="BB985">
        <v>5.4335700533416098</v>
      </c>
      <c r="BC985">
        <v>5.4318415449005002</v>
      </c>
      <c r="BD985">
        <v>-1.7285084411096099E-3</v>
      </c>
      <c r="BE985">
        <v>59181</v>
      </c>
      <c r="BF985">
        <v>217834.68113603801</v>
      </c>
      <c r="BG985" s="3">
        <v>3.18217758530359E-4</v>
      </c>
      <c r="BH985">
        <v>20.750401589941401</v>
      </c>
      <c r="BI985">
        <v>0.96383676784813599</v>
      </c>
      <c r="BK985">
        <f>AS985-BI985*AV985</f>
        <v>0.13913377059203791</v>
      </c>
      <c r="BL985">
        <f>BK985*AO985</f>
        <v>1515.8902573543714</v>
      </c>
      <c r="BM985">
        <f t="shared" si="15"/>
        <v>2122.024838921348</v>
      </c>
      <c r="BN985" s="12">
        <f>YEARFRAC(DATE(YEAR(A985),1,1),A985,3)</f>
        <v>1.0958904109589041E-2</v>
      </c>
    </row>
    <row r="986" spans="1:66" x14ac:dyDescent="0.25">
      <c r="A986" s="1">
        <v>42741</v>
      </c>
      <c r="B986">
        <v>6802</v>
      </c>
      <c r="C986">
        <v>4</v>
      </c>
      <c r="D986" s="2">
        <v>42736</v>
      </c>
      <c r="E986">
        <v>4</v>
      </c>
      <c r="F986">
        <v>3</v>
      </c>
      <c r="G986" s="1">
        <v>42740</v>
      </c>
      <c r="H986" s="1">
        <v>42744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s="1">
        <v>42751</v>
      </c>
      <c r="AF986" s="1">
        <v>42737</v>
      </c>
      <c r="AG986" s="1">
        <v>42739</v>
      </c>
      <c r="AH986" s="1">
        <v>42741</v>
      </c>
      <c r="AI986" s="1">
        <v>42739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10895.2</v>
      </c>
      <c r="AP986">
        <v>20</v>
      </c>
      <c r="AQ986">
        <v>31</v>
      </c>
      <c r="AR986">
        <v>217904</v>
      </c>
      <c r="AS986">
        <v>0.62431162346721403</v>
      </c>
      <c r="AT986">
        <v>0.64516129032257996</v>
      </c>
      <c r="AU986">
        <v>16</v>
      </c>
      <c r="AV986">
        <v>0.78915504263056802</v>
      </c>
      <c r="AW986">
        <v>-0.16484341916335299</v>
      </c>
      <c r="AX986">
        <v>8619.3455437175107</v>
      </c>
      <c r="AY986">
        <v>6</v>
      </c>
      <c r="AZ986">
        <v>1</v>
      </c>
      <c r="BA986">
        <v>2017</v>
      </c>
      <c r="BB986">
        <v>6.22272509597218</v>
      </c>
      <c r="BC986">
        <v>6.0561531683677199</v>
      </c>
      <c r="BD986">
        <v>-0.16657192760446399</v>
      </c>
      <c r="BE986">
        <v>65983</v>
      </c>
      <c r="BF986">
        <v>212071.074914458</v>
      </c>
      <c r="BG986">
        <v>2.75045764156851E-2</v>
      </c>
      <c r="BH986">
        <v>20.750401589941401</v>
      </c>
      <c r="BI986">
        <v>0.96383676784813599</v>
      </c>
      <c r="BK986">
        <f>AS986-BI986*AV986</f>
        <v>-0.13630502215289064</v>
      </c>
      <c r="BL986">
        <f>BK986*AO986</f>
        <v>-1485.0704773601742</v>
      </c>
      <c r="BM986">
        <f t="shared" si="15"/>
        <v>636.95436156117376</v>
      </c>
      <c r="BN986" s="12">
        <f>YEARFRAC(DATE(YEAR(A986),1,1),A986,3)</f>
        <v>1.3698630136986301E-2</v>
      </c>
    </row>
    <row r="987" spans="1:66" x14ac:dyDescent="0.25">
      <c r="A987" s="1">
        <v>42744</v>
      </c>
      <c r="B987">
        <v>14472</v>
      </c>
      <c r="C987">
        <v>5</v>
      </c>
      <c r="D987" s="2">
        <v>42736</v>
      </c>
      <c r="E987">
        <v>0</v>
      </c>
      <c r="F987">
        <v>4</v>
      </c>
      <c r="G987" s="1">
        <v>42741</v>
      </c>
      <c r="H987" s="1">
        <v>42745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s="1">
        <v>42751</v>
      </c>
      <c r="AF987" s="1">
        <v>42737</v>
      </c>
      <c r="AG987" s="1">
        <v>42739</v>
      </c>
      <c r="AH987" s="1">
        <v>42741</v>
      </c>
      <c r="AI987" s="1">
        <v>42739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10895.2</v>
      </c>
      <c r="AP987">
        <v>20</v>
      </c>
      <c r="AQ987">
        <v>31</v>
      </c>
      <c r="AR987">
        <v>217904</v>
      </c>
      <c r="AS987">
        <v>1.3282913576620801</v>
      </c>
      <c r="AT987">
        <v>0.64516129032257996</v>
      </c>
      <c r="AU987">
        <v>15</v>
      </c>
      <c r="AV987">
        <v>1.61693845017241</v>
      </c>
      <c r="AW987">
        <v>-0.288647092510328</v>
      </c>
      <c r="AX987">
        <v>8950.2479197379507</v>
      </c>
      <c r="AY987">
        <v>9</v>
      </c>
      <c r="AZ987">
        <v>1</v>
      </c>
      <c r="BA987">
        <v>2017</v>
      </c>
      <c r="BB987">
        <v>7.8396635461445996</v>
      </c>
      <c r="BC987">
        <v>7.3844445260298102</v>
      </c>
      <c r="BD987">
        <v>-0.45521902011479298</v>
      </c>
      <c r="BE987">
        <v>80455</v>
      </c>
      <c r="BF987">
        <v>205251.15529879101</v>
      </c>
      <c r="BG987">
        <v>6.16456686092186E-2</v>
      </c>
      <c r="BH987">
        <v>20.750401589941401</v>
      </c>
      <c r="BI987">
        <v>0.96383676784813599</v>
      </c>
      <c r="BK987">
        <f>AS987-BI987*AV987</f>
        <v>-0.23017337196146981</v>
      </c>
      <c r="BL987">
        <f>BK987*AO987</f>
        <v>-2507.7849221946062</v>
      </c>
      <c r="BM987">
        <f t="shared" si="15"/>
        <v>-1870.8305606334325</v>
      </c>
      <c r="BN987" s="12">
        <f>YEARFRAC(DATE(YEAR(A987),1,1),A987,3)</f>
        <v>2.1917808219178082E-2</v>
      </c>
    </row>
    <row r="988" spans="1:66" x14ac:dyDescent="0.25">
      <c r="A988" s="1">
        <v>42745</v>
      </c>
      <c r="B988">
        <v>2289</v>
      </c>
      <c r="C988">
        <v>6</v>
      </c>
      <c r="D988" s="2">
        <v>42736</v>
      </c>
      <c r="E988">
        <v>1</v>
      </c>
      <c r="F988">
        <v>0</v>
      </c>
      <c r="G988" s="1">
        <v>42744</v>
      </c>
      <c r="H988" s="1">
        <v>42746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s="1">
        <v>42751</v>
      </c>
      <c r="AF988" s="1">
        <v>42737</v>
      </c>
      <c r="AG988" s="1">
        <v>42739</v>
      </c>
      <c r="AH988" s="1">
        <v>42741</v>
      </c>
      <c r="AI988" s="1">
        <v>42739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10895.2</v>
      </c>
      <c r="AP988">
        <v>20</v>
      </c>
      <c r="AQ988">
        <v>31</v>
      </c>
      <c r="AR988">
        <v>217904</v>
      </c>
      <c r="AS988">
        <v>0.21009251780600599</v>
      </c>
      <c r="AT988">
        <v>0.64516129032257996</v>
      </c>
      <c r="AU988">
        <v>14</v>
      </c>
      <c r="AV988">
        <v>0.22654787625673101</v>
      </c>
      <c r="AW988">
        <v>-1.6455358450725599E-2</v>
      </c>
      <c r="AX988">
        <v>10103.824577044399</v>
      </c>
      <c r="AY988">
        <v>10</v>
      </c>
      <c r="AZ988">
        <v>1</v>
      </c>
      <c r="BA988">
        <v>2017</v>
      </c>
      <c r="BB988">
        <v>8.0662114224013308</v>
      </c>
      <c r="BC988">
        <v>7.5945370438358104</v>
      </c>
      <c r="BD988">
        <v>-0.47167437856551903</v>
      </c>
      <c r="BE988">
        <v>82744</v>
      </c>
      <c r="BF988">
        <v>205161.99158927199</v>
      </c>
      <c r="BG988">
        <v>6.2107061410458998E-2</v>
      </c>
      <c r="BH988">
        <v>20.750401589941401</v>
      </c>
      <c r="BI988">
        <v>0.96383676784813599</v>
      </c>
      <c r="BK988">
        <f>AS988-BI988*AV988</f>
        <v>-8.2626550081410788E-3</v>
      </c>
      <c r="BL988">
        <f>BK988*AO988</f>
        <v>-90.023278844698694</v>
      </c>
      <c r="BM988">
        <f t="shared" si="15"/>
        <v>-1960.8538394781312</v>
      </c>
      <c r="BN988" s="12">
        <f>YEARFRAC(DATE(YEAR(A988),1,1),A988,3)</f>
        <v>2.4657534246575342E-2</v>
      </c>
    </row>
    <row r="989" spans="1:66" x14ac:dyDescent="0.25">
      <c r="A989" s="1">
        <v>42746</v>
      </c>
      <c r="B989">
        <v>8501</v>
      </c>
      <c r="C989">
        <v>7</v>
      </c>
      <c r="D989" s="2">
        <v>42736</v>
      </c>
      <c r="E989">
        <v>2</v>
      </c>
      <c r="F989">
        <v>1</v>
      </c>
      <c r="G989" s="1">
        <v>42745</v>
      </c>
      <c r="H989" s="1">
        <v>42747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s="1">
        <v>42751</v>
      </c>
      <c r="AF989" s="1">
        <v>42737</v>
      </c>
      <c r="AG989" s="1">
        <v>42739</v>
      </c>
      <c r="AH989" s="1">
        <v>42741</v>
      </c>
      <c r="AI989" s="1">
        <v>42739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10895.2</v>
      </c>
      <c r="AP989">
        <v>20</v>
      </c>
      <c r="AQ989">
        <v>31</v>
      </c>
      <c r="AR989">
        <v>217904</v>
      </c>
      <c r="AS989">
        <v>0.780251854027461</v>
      </c>
      <c r="AT989">
        <v>0.64516129032257996</v>
      </c>
      <c r="AU989">
        <v>13</v>
      </c>
      <c r="AV989">
        <v>0.87578868199497595</v>
      </c>
      <c r="AW989">
        <v>-9.5536827967515003E-2</v>
      </c>
      <c r="AX989">
        <v>9706.6794476441501</v>
      </c>
      <c r="AY989">
        <v>11</v>
      </c>
      <c r="AZ989">
        <v>1</v>
      </c>
      <c r="BA989">
        <v>2017</v>
      </c>
      <c r="BB989">
        <v>8.9420001043963104</v>
      </c>
      <c r="BC989">
        <v>8.3747888978632705</v>
      </c>
      <c r="BD989">
        <v>-0.56721120653303403</v>
      </c>
      <c r="BE989">
        <v>91245</v>
      </c>
      <c r="BF989">
        <v>204081.85849861399</v>
      </c>
      <c r="BG989">
        <v>6.7728418405596999E-2</v>
      </c>
      <c r="BH989">
        <v>20.750401589941401</v>
      </c>
      <c r="BI989">
        <v>0.96383676784813599</v>
      </c>
      <c r="BK989">
        <f>AS989-BI989*AV989</f>
        <v>-6.3865478544555598E-2</v>
      </c>
      <c r="BL989">
        <f>BK989*AO989</f>
        <v>-695.82716183864216</v>
      </c>
      <c r="BM989">
        <f t="shared" si="15"/>
        <v>-2656.6810013167733</v>
      </c>
      <c r="BN989" s="12">
        <f>YEARFRAC(DATE(YEAR(A989),1,1),A989,3)</f>
        <v>2.7397260273972601E-2</v>
      </c>
    </row>
    <row r="990" spans="1:66" x14ac:dyDescent="0.25">
      <c r="A990" s="1">
        <v>42747</v>
      </c>
      <c r="B990">
        <v>2974</v>
      </c>
      <c r="C990">
        <v>8</v>
      </c>
      <c r="D990" s="2">
        <v>42736</v>
      </c>
      <c r="E990">
        <v>3</v>
      </c>
      <c r="F990">
        <v>2</v>
      </c>
      <c r="G990" s="1">
        <v>42746</v>
      </c>
      <c r="H990" s="1">
        <v>42748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s="1">
        <v>42751</v>
      </c>
      <c r="AF990" s="1">
        <v>42737</v>
      </c>
      <c r="AG990" s="1">
        <v>42739</v>
      </c>
      <c r="AH990" s="1">
        <v>42741</v>
      </c>
      <c r="AI990" s="1">
        <v>42739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10895.2</v>
      </c>
      <c r="AP990">
        <v>20</v>
      </c>
      <c r="AQ990">
        <v>31</v>
      </c>
      <c r="AR990">
        <v>217904</v>
      </c>
      <c r="AS990">
        <v>0.27296424113370998</v>
      </c>
      <c r="AT990">
        <v>0.64516129032257996</v>
      </c>
      <c r="AU990">
        <v>12</v>
      </c>
      <c r="AV990">
        <v>0.27210605278577099</v>
      </c>
      <c r="AW990" s="3">
        <v>8.5818834793835496E-4</v>
      </c>
      <c r="AX990">
        <v>10929.5620937231</v>
      </c>
      <c r="AY990">
        <v>12</v>
      </c>
      <c r="AZ990">
        <v>1</v>
      </c>
      <c r="BA990">
        <v>2017</v>
      </c>
      <c r="BB990">
        <v>9.2141061571820799</v>
      </c>
      <c r="BC990">
        <v>8.6477531389969808</v>
      </c>
      <c r="BD990">
        <v>-0.56635301818509498</v>
      </c>
      <c r="BE990">
        <v>94219</v>
      </c>
      <c r="BF990">
        <v>204510.34184484501</v>
      </c>
      <c r="BG990">
        <v>6.54913489182673E-2</v>
      </c>
      <c r="BH990">
        <v>20.750401589941401</v>
      </c>
      <c r="BI990">
        <v>0.96383676784813599</v>
      </c>
      <c r="BK990">
        <f>AS990-BI990*AV990</f>
        <v>1.0698422704758181E-2</v>
      </c>
      <c r="BL990">
        <f>BK990*AO990</f>
        <v>116.56145505288134</v>
      </c>
      <c r="BM990">
        <f t="shared" si="15"/>
        <v>-2540.1195462638921</v>
      </c>
      <c r="BN990" s="12">
        <f>YEARFRAC(DATE(YEAR(A990),1,1),A990,3)</f>
        <v>3.0136986301369864E-2</v>
      </c>
    </row>
    <row r="991" spans="1:66" x14ac:dyDescent="0.25">
      <c r="A991" s="1">
        <v>42748</v>
      </c>
      <c r="B991">
        <v>10449</v>
      </c>
      <c r="C991">
        <v>9</v>
      </c>
      <c r="D991" s="2">
        <v>42736</v>
      </c>
      <c r="E991">
        <v>4</v>
      </c>
      <c r="F991">
        <v>3</v>
      </c>
      <c r="G991" s="1">
        <v>42747</v>
      </c>
      <c r="H991" s="1">
        <v>42752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s="1">
        <v>42751</v>
      </c>
      <c r="AF991" s="1">
        <v>42737</v>
      </c>
      <c r="AG991" s="1">
        <v>42739</v>
      </c>
      <c r="AH991" s="1">
        <v>42741</v>
      </c>
      <c r="AI991" s="1">
        <v>42739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10895.2</v>
      </c>
      <c r="AP991">
        <v>20</v>
      </c>
      <c r="AQ991">
        <v>31</v>
      </c>
      <c r="AR991">
        <v>217904</v>
      </c>
      <c r="AS991">
        <v>0.95904618547617204</v>
      </c>
      <c r="AT991">
        <v>0.64516129032257996</v>
      </c>
      <c r="AU991">
        <v>11</v>
      </c>
      <c r="AV991">
        <v>0.78915504263056802</v>
      </c>
      <c r="AW991">
        <v>0.169891142845604</v>
      </c>
      <c r="AX991">
        <v>13240.744132064699</v>
      </c>
      <c r="AY991">
        <v>13</v>
      </c>
      <c r="AZ991">
        <v>1</v>
      </c>
      <c r="BA991">
        <v>2017</v>
      </c>
      <c r="BB991">
        <v>10.0032611998126</v>
      </c>
      <c r="BC991">
        <v>9.60679932447316</v>
      </c>
      <c r="BD991">
        <v>-0.39646187533949001</v>
      </c>
      <c r="BE991">
        <v>104668</v>
      </c>
      <c r="BF991">
        <v>209267.75360411499</v>
      </c>
      <c r="BG991">
        <v>4.1268882793201199E-2</v>
      </c>
      <c r="BH991">
        <v>20.750401589941401</v>
      </c>
      <c r="BI991">
        <v>0.96383676784813599</v>
      </c>
      <c r="BK991">
        <f>AS991-BI991*AV991</f>
        <v>0.19842953985606737</v>
      </c>
      <c r="BL991">
        <f>BK991*AO991</f>
        <v>2161.9295226398253</v>
      </c>
      <c r="BM991">
        <f t="shared" si="15"/>
        <v>-378.19002362406673</v>
      </c>
      <c r="BN991" s="12">
        <f>YEARFRAC(DATE(YEAR(A991),1,1),A991,3)</f>
        <v>3.287671232876712E-2</v>
      </c>
    </row>
    <row r="992" spans="1:66" x14ac:dyDescent="0.25">
      <c r="A992" s="1">
        <v>42752</v>
      </c>
      <c r="B992">
        <v>30487</v>
      </c>
      <c r="C992">
        <v>10</v>
      </c>
      <c r="D992" s="2">
        <v>42736</v>
      </c>
      <c r="E992">
        <v>1</v>
      </c>
      <c r="F992">
        <v>4</v>
      </c>
      <c r="G992" s="1">
        <v>42748</v>
      </c>
      <c r="H992" s="1">
        <v>42753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s="1">
        <v>42751</v>
      </c>
      <c r="AF992" s="1">
        <v>42737</v>
      </c>
      <c r="AG992" s="1">
        <v>42739</v>
      </c>
      <c r="AH992" s="1">
        <v>42741</v>
      </c>
      <c r="AI992" s="1">
        <v>42739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10895.2</v>
      </c>
      <c r="AP992">
        <v>20</v>
      </c>
      <c r="AQ992">
        <v>31</v>
      </c>
      <c r="AR992">
        <v>217904</v>
      </c>
      <c r="AS992">
        <v>2.7982047140024902</v>
      </c>
      <c r="AT992">
        <v>0.64516129032257996</v>
      </c>
      <c r="AU992">
        <v>10</v>
      </c>
      <c r="AV992">
        <v>2.8636113555288398</v>
      </c>
      <c r="AW992">
        <v>-6.5406641526344594E-2</v>
      </c>
      <c r="AX992">
        <v>10646.346942694499</v>
      </c>
      <c r="AY992">
        <v>17</v>
      </c>
      <c r="AZ992">
        <v>1</v>
      </c>
      <c r="BA992">
        <v>2017</v>
      </c>
      <c r="BB992">
        <v>12.8668725553414</v>
      </c>
      <c r="BC992">
        <v>12.4050040384756</v>
      </c>
      <c r="BD992">
        <v>-0.46186851686583602</v>
      </c>
      <c r="BE992">
        <v>135155</v>
      </c>
      <c r="BF992">
        <v>210082.13055454899</v>
      </c>
      <c r="BG992">
        <v>3.7232435832611703E-2</v>
      </c>
      <c r="BH992">
        <v>20.750401589941401</v>
      </c>
      <c r="BI992">
        <v>0.96383676784813599</v>
      </c>
      <c r="BK992">
        <f>AS992-BI992*AV992</f>
        <v>3.8150800716353572E-2</v>
      </c>
      <c r="BL992">
        <f>BK992*AO992</f>
        <v>415.66060396481549</v>
      </c>
      <c r="BM992">
        <f t="shared" si="15"/>
        <v>37.470580340748768</v>
      </c>
      <c r="BN992" s="12">
        <f>YEARFRAC(DATE(YEAR(A992),1,1),A992,3)</f>
        <v>4.3835616438356165E-2</v>
      </c>
    </row>
    <row r="993" spans="1:66" x14ac:dyDescent="0.25">
      <c r="A993" s="1">
        <v>42753</v>
      </c>
      <c r="B993">
        <v>4707</v>
      </c>
      <c r="C993">
        <v>11</v>
      </c>
      <c r="D993" s="2">
        <v>42736</v>
      </c>
      <c r="E993">
        <v>2</v>
      </c>
      <c r="F993">
        <v>1</v>
      </c>
      <c r="G993" s="1">
        <v>42752</v>
      </c>
      <c r="H993" s="1">
        <v>42754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s="1">
        <v>42751</v>
      </c>
      <c r="AF993" s="1">
        <v>42737</v>
      </c>
      <c r="AG993" s="1">
        <v>42739</v>
      </c>
      <c r="AH993" s="1">
        <v>42741</v>
      </c>
      <c r="AI993" s="1">
        <v>42739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10895.2</v>
      </c>
      <c r="AP993">
        <v>20</v>
      </c>
      <c r="AQ993">
        <v>31</v>
      </c>
      <c r="AR993">
        <v>217904</v>
      </c>
      <c r="AS993">
        <v>0.43202511197591598</v>
      </c>
      <c r="AT993">
        <v>0.64516129032257996</v>
      </c>
      <c r="AU993">
        <v>9</v>
      </c>
      <c r="AV993">
        <v>0.353371531792529</v>
      </c>
      <c r="AW993">
        <v>7.8653580183386196E-2</v>
      </c>
      <c r="AX993">
        <v>13320.2580754681</v>
      </c>
      <c r="AY993">
        <v>18</v>
      </c>
      <c r="AZ993">
        <v>1</v>
      </c>
      <c r="BA993">
        <v>2017</v>
      </c>
      <c r="BB993">
        <v>13.220244087134001</v>
      </c>
      <c r="BC993">
        <v>12.8370291504515</v>
      </c>
      <c r="BD993">
        <v>-0.38321493668244899</v>
      </c>
      <c r="BE993">
        <v>139862</v>
      </c>
      <c r="BF993">
        <v>211587.621345227</v>
      </c>
      <c r="BG993">
        <v>2.9852307118034899E-2</v>
      </c>
      <c r="BH993">
        <v>20.750401589941401</v>
      </c>
      <c r="BI993">
        <v>0.96383676784813599</v>
      </c>
      <c r="BK993">
        <f>AS993-BI993*AV993</f>
        <v>9.1432636923459987E-2</v>
      </c>
      <c r="BL993">
        <f>BK993*AO993</f>
        <v>996.17686580848135</v>
      </c>
      <c r="BM993">
        <f t="shared" si="15"/>
        <v>1033.6474461492301</v>
      </c>
      <c r="BN993" s="12">
        <f>YEARFRAC(DATE(YEAR(A993),1,1),A993,3)</f>
        <v>4.6575342465753428E-2</v>
      </c>
    </row>
    <row r="994" spans="1:66" x14ac:dyDescent="0.25">
      <c r="A994" s="1">
        <v>42754</v>
      </c>
      <c r="B994">
        <v>8307</v>
      </c>
      <c r="C994">
        <v>12</v>
      </c>
      <c r="D994" s="2">
        <v>42736</v>
      </c>
      <c r="E994">
        <v>3</v>
      </c>
      <c r="F994">
        <v>2</v>
      </c>
      <c r="G994" s="1">
        <v>42753</v>
      </c>
      <c r="H994" s="1">
        <v>42755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 s="1">
        <v>42751</v>
      </c>
      <c r="AF994" s="1">
        <v>42737</v>
      </c>
      <c r="AG994" s="1">
        <v>42739</v>
      </c>
      <c r="AH994" s="1">
        <v>42741</v>
      </c>
      <c r="AI994" s="1">
        <v>42739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10895.2</v>
      </c>
      <c r="AP994">
        <v>20</v>
      </c>
      <c r="AQ994">
        <v>31</v>
      </c>
      <c r="AR994">
        <v>217904</v>
      </c>
      <c r="AS994">
        <v>0.76244584771275403</v>
      </c>
      <c r="AT994">
        <v>0.64516129032257996</v>
      </c>
      <c r="AU994">
        <v>8</v>
      </c>
      <c r="AV994">
        <v>0.90601010886788302</v>
      </c>
      <c r="AW994">
        <v>-0.14356426115512899</v>
      </c>
      <c r="AX994">
        <v>9168.7718698637</v>
      </c>
      <c r="AY994">
        <v>19</v>
      </c>
      <c r="AZ994">
        <v>1</v>
      </c>
      <c r="BA994">
        <v>2017</v>
      </c>
      <c r="BB994">
        <v>14.1262541960019</v>
      </c>
      <c r="BC994">
        <v>13.5994749981643</v>
      </c>
      <c r="BD994">
        <v>-0.52677919783757798</v>
      </c>
      <c r="BE994">
        <v>148169</v>
      </c>
      <c r="BF994">
        <v>209778.18740078399</v>
      </c>
      <c r="BG994">
        <v>3.8735259847066203E-2</v>
      </c>
      <c r="BH994">
        <v>20.750401589941401</v>
      </c>
      <c r="BI994">
        <v>0.96383676784813599</v>
      </c>
      <c r="BK994">
        <f>AS994-BI994*AV994</f>
        <v>-0.1108000072562042</v>
      </c>
      <c r="BL994">
        <f>BK994*AO994</f>
        <v>-1207.1882390577962</v>
      </c>
      <c r="BM994">
        <f t="shared" si="15"/>
        <v>-173.54079290856612</v>
      </c>
      <c r="BN994" s="12">
        <f>YEARFRAC(DATE(YEAR(A994),1,1),A994,3)</f>
        <v>4.9315068493150684E-2</v>
      </c>
    </row>
    <row r="995" spans="1:66" x14ac:dyDescent="0.25">
      <c r="A995" s="1">
        <v>42755</v>
      </c>
      <c r="B995">
        <v>5459</v>
      </c>
      <c r="C995">
        <v>13</v>
      </c>
      <c r="D995" s="2">
        <v>42736</v>
      </c>
      <c r="E995">
        <v>4</v>
      </c>
      <c r="F995">
        <v>3</v>
      </c>
      <c r="G995" s="1">
        <v>42754</v>
      </c>
      <c r="H995" s="1">
        <v>42758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s="1">
        <v>42751</v>
      </c>
      <c r="AF995" s="1">
        <v>42737</v>
      </c>
      <c r="AG995" s="1">
        <v>42739</v>
      </c>
      <c r="AH995" s="1">
        <v>42741</v>
      </c>
      <c r="AI995" s="1">
        <v>42739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10895.2</v>
      </c>
      <c r="AP995">
        <v>20</v>
      </c>
      <c r="AQ995">
        <v>31</v>
      </c>
      <c r="AR995">
        <v>217904</v>
      </c>
      <c r="AS995">
        <v>0.50104633232983298</v>
      </c>
      <c r="AT995">
        <v>0.64516129032257996</v>
      </c>
      <c r="AU995">
        <v>7</v>
      </c>
      <c r="AV995">
        <v>0.78915504263056802</v>
      </c>
      <c r="AW995">
        <v>-0.28810871030073498</v>
      </c>
      <c r="AX995">
        <v>6917.5253341890502</v>
      </c>
      <c r="AY995">
        <v>20</v>
      </c>
      <c r="AZ995">
        <v>1</v>
      </c>
      <c r="BA995">
        <v>2017</v>
      </c>
      <c r="BB995">
        <v>14.9154092386324</v>
      </c>
      <c r="BC995">
        <v>14.1005213304941</v>
      </c>
      <c r="BD995">
        <v>-0.81488790813831502</v>
      </c>
      <c r="BE995">
        <v>153628</v>
      </c>
      <c r="BF995">
        <v>205999.04104821599</v>
      </c>
      <c r="BG995">
        <v>5.7791331897496002E-2</v>
      </c>
      <c r="BH995">
        <v>20.750401589941401</v>
      </c>
      <c r="BI995">
        <v>0.96383676784813599</v>
      </c>
      <c r="BK995">
        <f>AS995-BI995*AV995</f>
        <v>-0.25957031329027169</v>
      </c>
      <c r="BL995">
        <f>BK995*AO995</f>
        <v>-2828.0704773601683</v>
      </c>
      <c r="BM995">
        <f t="shared" si="15"/>
        <v>-3001.6112702687342</v>
      </c>
      <c r="BN995" s="12">
        <f>YEARFRAC(DATE(YEAR(A995),1,1),A995,3)</f>
        <v>5.2054794520547946E-2</v>
      </c>
    </row>
    <row r="996" spans="1:66" x14ac:dyDescent="0.25">
      <c r="A996" s="1">
        <v>42758</v>
      </c>
      <c r="B996">
        <v>17404</v>
      </c>
      <c r="C996">
        <v>14</v>
      </c>
      <c r="D996" s="2">
        <v>42736</v>
      </c>
      <c r="E996">
        <v>0</v>
      </c>
      <c r="F996">
        <v>4</v>
      </c>
      <c r="G996" s="1">
        <v>42755</v>
      </c>
      <c r="H996" s="1">
        <v>42759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s="1">
        <v>42751</v>
      </c>
      <c r="AF996" s="1">
        <v>42737</v>
      </c>
      <c r="AG996" s="1">
        <v>42739</v>
      </c>
      <c r="AH996" s="1">
        <v>42741</v>
      </c>
      <c r="AI996" s="1">
        <v>42739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10895.2</v>
      </c>
      <c r="AP996">
        <v>20</v>
      </c>
      <c r="AQ996">
        <v>31</v>
      </c>
      <c r="AR996">
        <v>217904</v>
      </c>
      <c r="AS996">
        <v>1.5974006902122</v>
      </c>
      <c r="AT996">
        <v>0.64516129032257996</v>
      </c>
      <c r="AU996">
        <v>6</v>
      </c>
      <c r="AV996">
        <v>1.61693845017241</v>
      </c>
      <c r="AW996">
        <v>-1.9537759960214701E-2</v>
      </c>
      <c r="AX996">
        <v>10763.5513263625</v>
      </c>
      <c r="AY996">
        <v>23</v>
      </c>
      <c r="AZ996">
        <v>1</v>
      </c>
      <c r="BA996">
        <v>2017</v>
      </c>
      <c r="BB996">
        <v>16.532347688804801</v>
      </c>
      <c r="BC996">
        <v>15.697922020706301</v>
      </c>
      <c r="BD996">
        <v>-0.83442566809852803</v>
      </c>
      <c r="BE996">
        <v>171032</v>
      </c>
      <c r="BF996">
        <v>206905.883204738</v>
      </c>
      <c r="BG996">
        <v>5.3155167097777602E-2</v>
      </c>
      <c r="BH996">
        <v>20.750401589941401</v>
      </c>
      <c r="BI996">
        <v>0.96383676784813599</v>
      </c>
      <c r="BK996">
        <f>AS996-BI996*AV996</f>
        <v>3.893596058865012E-2</v>
      </c>
      <c r="BL996">
        <f>BK996*AO996</f>
        <v>424.21507780546079</v>
      </c>
      <c r="BM996">
        <f t="shared" si="15"/>
        <v>-2577.3961924632736</v>
      </c>
      <c r="BN996" s="12">
        <f>YEARFRAC(DATE(YEAR(A996),1,1),A996,3)</f>
        <v>6.0273972602739728E-2</v>
      </c>
    </row>
    <row r="997" spans="1:66" x14ac:dyDescent="0.25">
      <c r="A997" s="1">
        <v>42759</v>
      </c>
      <c r="B997">
        <v>2496</v>
      </c>
      <c r="C997">
        <v>15</v>
      </c>
      <c r="D997" s="2">
        <v>42736</v>
      </c>
      <c r="E997">
        <v>1</v>
      </c>
      <c r="F997">
        <v>0</v>
      </c>
      <c r="G997" s="1">
        <v>42758</v>
      </c>
      <c r="H997" s="1">
        <v>42760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s="1">
        <v>42751</v>
      </c>
      <c r="AF997" s="1">
        <v>42737</v>
      </c>
      <c r="AG997" s="1">
        <v>42739</v>
      </c>
      <c r="AH997" s="1">
        <v>42741</v>
      </c>
      <c r="AI997" s="1">
        <v>42739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10895.2</v>
      </c>
      <c r="AP997">
        <v>20</v>
      </c>
      <c r="AQ997">
        <v>31</v>
      </c>
      <c r="AR997">
        <v>217904</v>
      </c>
      <c r="AS997">
        <v>0.22909171011087401</v>
      </c>
      <c r="AT997">
        <v>0.64516129032257996</v>
      </c>
      <c r="AU997">
        <v>5</v>
      </c>
      <c r="AV997">
        <v>0.22654787625673101</v>
      </c>
      <c r="AW997">
        <v>2.5438338541425702E-3</v>
      </c>
      <c r="AX997">
        <v>11017.538726213599</v>
      </c>
      <c r="AY997">
        <v>24</v>
      </c>
      <c r="AZ997">
        <v>1</v>
      </c>
      <c r="BA997">
        <v>2017</v>
      </c>
      <c r="BB997">
        <v>16.7588955650616</v>
      </c>
      <c r="BC997">
        <v>15.927013730817199</v>
      </c>
      <c r="BD997">
        <v>-0.831881834244384</v>
      </c>
      <c r="BE997">
        <v>173528</v>
      </c>
      <c r="BF997">
        <v>207087.63214894099</v>
      </c>
      <c r="BG997">
        <v>5.2230873175852899E-2</v>
      </c>
      <c r="BH997">
        <v>20.750401589941401</v>
      </c>
      <c r="BI997">
        <v>0.96383676784813599</v>
      </c>
      <c r="BK997">
        <f>AS997-BI997*AV997</f>
        <v>1.0736537296726939E-2</v>
      </c>
      <c r="BL997">
        <f>BK997*AO997</f>
        <v>116.97672115529936</v>
      </c>
      <c r="BM997">
        <f t="shared" si="15"/>
        <v>-2460.4194713079742</v>
      </c>
      <c r="BN997" s="12">
        <f>YEARFRAC(DATE(YEAR(A997),1,1),A997,3)</f>
        <v>6.3013698630136991E-2</v>
      </c>
    </row>
    <row r="998" spans="1:66" x14ac:dyDescent="0.25">
      <c r="A998" s="1">
        <v>42760</v>
      </c>
      <c r="B998">
        <v>10397</v>
      </c>
      <c r="C998">
        <v>16</v>
      </c>
      <c r="D998" s="2">
        <v>42736</v>
      </c>
      <c r="E998">
        <v>2</v>
      </c>
      <c r="F998">
        <v>1</v>
      </c>
      <c r="G998" s="1">
        <v>42759</v>
      </c>
      <c r="H998" s="1">
        <v>42761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s="1">
        <v>42751</v>
      </c>
      <c r="AF998" s="1">
        <v>42737</v>
      </c>
      <c r="AG998" s="1">
        <v>42739</v>
      </c>
      <c r="AH998" s="1">
        <v>42741</v>
      </c>
      <c r="AI998" s="1">
        <v>42739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10895.2</v>
      </c>
      <c r="AP998">
        <v>20</v>
      </c>
      <c r="AQ998">
        <v>31</v>
      </c>
      <c r="AR998">
        <v>217904</v>
      </c>
      <c r="AS998">
        <v>0.95427344151552895</v>
      </c>
      <c r="AT998">
        <v>0.64516129032257996</v>
      </c>
      <c r="AU998">
        <v>4</v>
      </c>
      <c r="AV998">
        <v>0.87578868199497595</v>
      </c>
      <c r="AW998">
        <v>7.8484759520553102E-2</v>
      </c>
      <c r="AX998">
        <v>11871.585250812401</v>
      </c>
      <c r="AY998">
        <v>25</v>
      </c>
      <c r="AZ998">
        <v>1</v>
      </c>
      <c r="BA998">
        <v>2017</v>
      </c>
      <c r="BB998">
        <v>17.634684247056601</v>
      </c>
      <c r="BC998">
        <v>16.881287172332701</v>
      </c>
      <c r="BD998">
        <v>-0.75339707472383199</v>
      </c>
      <c r="BE998">
        <v>183925</v>
      </c>
      <c r="BF998">
        <v>208594.605294051</v>
      </c>
      <c r="BG998">
        <v>4.4629124961430303E-2</v>
      </c>
      <c r="BH998">
        <v>20.750401589941401</v>
      </c>
      <c r="BI998">
        <v>0.96383676784813599</v>
      </c>
      <c r="BK998">
        <f>AS998-BI998*AV998</f>
        <v>0.11015610894351235</v>
      </c>
      <c r="BL998">
        <f>BK998*AO998</f>
        <v>1200.1728381613559</v>
      </c>
      <c r="BM998">
        <f t="shared" si="15"/>
        <v>-1260.2466331466183</v>
      </c>
      <c r="BN998" s="12">
        <f>YEARFRAC(DATE(YEAR(A998),1,1),A998,3)</f>
        <v>6.575342465753424E-2</v>
      </c>
    </row>
    <row r="999" spans="1:66" x14ac:dyDescent="0.25">
      <c r="A999" s="1">
        <v>42761</v>
      </c>
      <c r="B999">
        <v>3055</v>
      </c>
      <c r="C999">
        <v>17</v>
      </c>
      <c r="D999" s="2">
        <v>42736</v>
      </c>
      <c r="E999">
        <v>3</v>
      </c>
      <c r="F999">
        <v>2</v>
      </c>
      <c r="G999" s="1">
        <v>42760</v>
      </c>
      <c r="H999" s="1">
        <v>42762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s="1">
        <v>42751</v>
      </c>
      <c r="AF999" s="1">
        <v>42737</v>
      </c>
      <c r="AG999" s="1">
        <v>42739</v>
      </c>
      <c r="AH999" s="1">
        <v>42741</v>
      </c>
      <c r="AI999" s="1">
        <v>42739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10895.2</v>
      </c>
      <c r="AP999">
        <v>20</v>
      </c>
      <c r="AQ999">
        <v>31</v>
      </c>
      <c r="AR999">
        <v>217904</v>
      </c>
      <c r="AS999">
        <v>0.28039870768778902</v>
      </c>
      <c r="AT999">
        <v>0.64516129032257996</v>
      </c>
      <c r="AU999">
        <v>3</v>
      </c>
      <c r="AV999">
        <v>0.27210605278577199</v>
      </c>
      <c r="AW999">
        <v>8.2926549020170999E-3</v>
      </c>
      <c r="AX999">
        <v>11227.2401467129</v>
      </c>
      <c r="AY999">
        <v>26</v>
      </c>
      <c r="AZ999">
        <v>1</v>
      </c>
      <c r="BA999">
        <v>2017</v>
      </c>
      <c r="BB999">
        <v>17.906790299842299</v>
      </c>
      <c r="BC999">
        <v>17.161685880020499</v>
      </c>
      <c r="BD999">
        <v>-0.74510441982181397</v>
      </c>
      <c r="BE999">
        <v>186980</v>
      </c>
      <c r="BF999">
        <v>208836.97956930401</v>
      </c>
      <c r="BG999">
        <v>4.3416738019267598E-2</v>
      </c>
      <c r="BH999">
        <v>20.750401589941401</v>
      </c>
      <c r="BI999">
        <v>0.96383676784813599</v>
      </c>
      <c r="BK999">
        <f>AS999-BI999*AV999</f>
        <v>1.8132889258836271E-2</v>
      </c>
      <c r="BL999">
        <f>BK999*AO999</f>
        <v>197.56145505287296</v>
      </c>
      <c r="BM999">
        <f t="shared" si="15"/>
        <v>-1062.6851780937452</v>
      </c>
      <c r="BN999" s="12">
        <f>YEARFRAC(DATE(YEAR(A999),1,1),A999,3)</f>
        <v>6.8493150684931503E-2</v>
      </c>
    </row>
    <row r="1000" spans="1:66" x14ac:dyDescent="0.25">
      <c r="A1000" s="1">
        <v>42762</v>
      </c>
      <c r="B1000">
        <v>7917</v>
      </c>
      <c r="C1000">
        <v>18</v>
      </c>
      <c r="D1000" s="2">
        <v>42736</v>
      </c>
      <c r="E1000">
        <v>4</v>
      </c>
      <c r="F1000">
        <v>3</v>
      </c>
      <c r="G1000" s="1">
        <v>42761</v>
      </c>
      <c r="H1000" s="1">
        <v>42765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s="1">
        <v>42751</v>
      </c>
      <c r="AF1000" s="1">
        <v>42737</v>
      </c>
      <c r="AG1000" s="1">
        <v>42739</v>
      </c>
      <c r="AH1000" s="1">
        <v>42741</v>
      </c>
      <c r="AI1000" s="1">
        <v>42739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10895.2</v>
      </c>
      <c r="AP1000">
        <v>20</v>
      </c>
      <c r="AQ1000">
        <v>31</v>
      </c>
      <c r="AR1000">
        <v>217904</v>
      </c>
      <c r="AS1000">
        <v>0.72665026800792998</v>
      </c>
      <c r="AT1000">
        <v>0.64516129032257996</v>
      </c>
      <c r="AU1000">
        <v>2</v>
      </c>
      <c r="AV1000">
        <v>0.78915504263056802</v>
      </c>
      <c r="AW1000">
        <v>-6.2504774622638704E-2</v>
      </c>
      <c r="AX1000">
        <v>10032.249142842</v>
      </c>
      <c r="AY1000">
        <v>27</v>
      </c>
      <c r="AZ1000">
        <v>1</v>
      </c>
      <c r="BA1000">
        <v>2017</v>
      </c>
      <c r="BB1000">
        <v>18.6959453424729</v>
      </c>
      <c r="BC1000">
        <v>17.888336148028401</v>
      </c>
      <c r="BD1000">
        <v>-0.80760919444445201</v>
      </c>
      <c r="BE1000">
        <v>194897</v>
      </c>
      <c r="BF1000">
        <v>208491.19574310901</v>
      </c>
      <c r="BG1000">
        <v>4.5147250574976497E-2</v>
      </c>
      <c r="BH1000">
        <v>20.750401589941401</v>
      </c>
      <c r="BI1000">
        <v>0.96383676784813599</v>
      </c>
      <c r="BK1000">
        <f>AS1000-BI1000*AV1000</f>
        <v>-3.3966377612174692E-2</v>
      </c>
      <c r="BL1000">
        <f>BK1000*AO1000</f>
        <v>-370.07047736016574</v>
      </c>
      <c r="BM1000">
        <f t="shared" si="15"/>
        <v>-1432.755655453911</v>
      </c>
      <c r="BN1000" s="12">
        <f>YEARFRAC(DATE(YEAR(A1000),1,1),A1000,3)</f>
        <v>7.1232876712328766E-2</v>
      </c>
    </row>
    <row r="1001" spans="1:66" x14ac:dyDescent="0.25">
      <c r="A1001" s="1">
        <v>42765</v>
      </c>
      <c r="B1001">
        <v>17885</v>
      </c>
      <c r="C1001">
        <v>19</v>
      </c>
      <c r="D1001" s="2">
        <v>42736</v>
      </c>
      <c r="E1001">
        <v>0</v>
      </c>
      <c r="F1001">
        <v>4</v>
      </c>
      <c r="G1001" s="1">
        <v>42762</v>
      </c>
      <c r="H1001" s="1">
        <v>42766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s="1">
        <v>42751</v>
      </c>
      <c r="AF1001" s="1">
        <v>42737</v>
      </c>
      <c r="AG1001" s="1">
        <v>42739</v>
      </c>
      <c r="AH1001" s="1">
        <v>42741</v>
      </c>
      <c r="AI1001" s="1">
        <v>42739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10895.2</v>
      </c>
      <c r="AP1001">
        <v>20</v>
      </c>
      <c r="AQ1001">
        <v>31</v>
      </c>
      <c r="AR1001">
        <v>217904</v>
      </c>
      <c r="AS1001">
        <v>1.64154857184815</v>
      </c>
      <c r="AT1001">
        <v>0.64516129032257996</v>
      </c>
      <c r="AU1001">
        <v>1</v>
      </c>
      <c r="AV1001">
        <v>1.61693845017241</v>
      </c>
      <c r="AW1001">
        <v>2.4610121675735099E-2</v>
      </c>
      <c r="AX1001">
        <v>11061.027089864099</v>
      </c>
      <c r="AY1001">
        <v>30</v>
      </c>
      <c r="AZ1001">
        <v>1</v>
      </c>
      <c r="BA1001">
        <v>2017</v>
      </c>
      <c r="BB1001">
        <v>20.312883792645302</v>
      </c>
      <c r="BC1001">
        <v>19.529884719876598</v>
      </c>
      <c r="BD1001">
        <v>-0.78299907276872105</v>
      </c>
      <c r="BE1001">
        <v>212782</v>
      </c>
      <c r="BF1001">
        <v>209504.472306429</v>
      </c>
      <c r="BG1001">
        <v>4.0092355075287099E-2</v>
      </c>
      <c r="BH1001">
        <v>20.750401589941401</v>
      </c>
      <c r="BI1001">
        <v>0.96383676784813599</v>
      </c>
      <c r="BK1001">
        <f>AS1001-BI1001*AV1001</f>
        <v>8.308384222460008E-2</v>
      </c>
      <c r="BL1001">
        <f>BK1001*AO1001</f>
        <v>905.2150778054629</v>
      </c>
      <c r="BM1001">
        <f t="shared" si="15"/>
        <v>-527.54057764844811</v>
      </c>
      <c r="BN1001" s="12">
        <f>YEARFRAC(DATE(YEAR(A1001),1,1),A1001,3)</f>
        <v>7.9452054794520555E-2</v>
      </c>
    </row>
    <row r="1002" spans="1:66" x14ac:dyDescent="0.25">
      <c r="A1002" s="1">
        <v>42766</v>
      </c>
      <c r="B1002">
        <v>5122</v>
      </c>
      <c r="C1002">
        <v>20</v>
      </c>
      <c r="D1002" s="2">
        <v>42736</v>
      </c>
      <c r="E1002">
        <v>1</v>
      </c>
      <c r="F1002">
        <v>0</v>
      </c>
      <c r="G1002" s="1">
        <v>42765</v>
      </c>
      <c r="H1002" s="1">
        <v>42767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s="1">
        <v>42751</v>
      </c>
      <c r="AF1002" s="1">
        <v>42737</v>
      </c>
      <c r="AG1002" s="1">
        <v>42739</v>
      </c>
      <c r="AH1002" s="1">
        <v>42741</v>
      </c>
      <c r="AI1002" s="1">
        <v>42739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10895.2</v>
      </c>
      <c r="AP1002">
        <v>20</v>
      </c>
      <c r="AQ1002">
        <v>31</v>
      </c>
      <c r="AR1002">
        <v>217904</v>
      </c>
      <c r="AS1002">
        <v>0.47011528012335702</v>
      </c>
      <c r="AT1002">
        <v>0.64516129032257996</v>
      </c>
      <c r="AU1002">
        <v>0</v>
      </c>
      <c r="AV1002">
        <v>0.43751779729608697</v>
      </c>
      <c r="AW1002">
        <v>3.2597482827269597E-2</v>
      </c>
      <c r="AX1002">
        <v>11706.9523380639</v>
      </c>
      <c r="AY1002">
        <v>31</v>
      </c>
      <c r="AZ1002">
        <v>1</v>
      </c>
      <c r="BA1002">
        <v>2017</v>
      </c>
      <c r="BB1002">
        <v>20.750401589941401</v>
      </c>
      <c r="BC1002">
        <v>20</v>
      </c>
      <c r="BD1002">
        <v>-0.75040158994145001</v>
      </c>
      <c r="BE1002">
        <v>217904</v>
      </c>
      <c r="BF1002">
        <v>210023.88706117999</v>
      </c>
      <c r="BG1002">
        <v>3.75200794970727E-2</v>
      </c>
      <c r="BH1002">
        <v>20.750401589941401</v>
      </c>
      <c r="BI1002">
        <v>0.96383676784813599</v>
      </c>
      <c r="BK1002">
        <f>AS1002-BI1002*AV1002</f>
        <v>4.8419540501460634E-2</v>
      </c>
      <c r="BL1002">
        <f>BK1002*AO1002</f>
        <v>527.54057767151392</v>
      </c>
      <c r="BM1002">
        <f t="shared" si="15"/>
        <v>2.3065808818500955E-8</v>
      </c>
      <c r="BN1002" s="12">
        <f>YEARFRAC(DATE(YEAR(A1002),1,1),A1002,3)</f>
        <v>8.2191780821917804E-2</v>
      </c>
    </row>
    <row r="1003" spans="1:66" x14ac:dyDescent="0.25">
      <c r="A1003" s="1">
        <v>42767</v>
      </c>
      <c r="B1003">
        <v>25426</v>
      </c>
      <c r="C1003">
        <v>1</v>
      </c>
      <c r="D1003" s="2">
        <v>42767</v>
      </c>
      <c r="E1003">
        <v>2</v>
      </c>
      <c r="F1003">
        <v>1</v>
      </c>
      <c r="G1003" s="1">
        <v>42766</v>
      </c>
      <c r="H1003" s="1">
        <v>42768</v>
      </c>
      <c r="I1003">
        <v>1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s="1">
        <v>42786</v>
      </c>
      <c r="AF1003" s="1">
        <v>42772</v>
      </c>
      <c r="AG1003" s="1">
        <v>42767</v>
      </c>
      <c r="AH1003" s="1">
        <v>42769</v>
      </c>
      <c r="AI1003" s="1">
        <v>42767</v>
      </c>
      <c r="AJ1003">
        <v>0</v>
      </c>
      <c r="AK1003">
        <v>0</v>
      </c>
      <c r="AL1003">
        <v>1</v>
      </c>
      <c r="AM1003">
        <v>0</v>
      </c>
      <c r="AN1003">
        <v>1</v>
      </c>
      <c r="AO1003">
        <v>10726.4210526315</v>
      </c>
      <c r="AP1003">
        <v>19</v>
      </c>
      <c r="AQ1003">
        <v>28</v>
      </c>
      <c r="AR1003">
        <v>203802</v>
      </c>
      <c r="AS1003">
        <v>2.3704085337729701</v>
      </c>
      <c r="AT1003">
        <v>0.67857142857142805</v>
      </c>
      <c r="AU1003">
        <v>18</v>
      </c>
      <c r="AV1003">
        <v>2.6804920809592199</v>
      </c>
      <c r="AW1003">
        <v>-0.31008354718625297</v>
      </c>
      <c r="AX1003">
        <v>9485.5717652040803</v>
      </c>
      <c r="AY1003">
        <v>1</v>
      </c>
      <c r="AZ1003">
        <v>2</v>
      </c>
      <c r="BA1003">
        <v>2017</v>
      </c>
      <c r="BB1003">
        <v>2.6804920809592199</v>
      </c>
      <c r="BC1003">
        <v>2.3704085337729701</v>
      </c>
      <c r="BD1003">
        <v>-0.31008354718625297</v>
      </c>
      <c r="BE1003">
        <v>25426</v>
      </c>
      <c r="BF1003">
        <v>180225.86353887699</v>
      </c>
      <c r="BG1003">
        <v>0.13081439033325301</v>
      </c>
      <c r="BH1003">
        <v>19.2108659308631</v>
      </c>
      <c r="BI1003">
        <v>0.98902361134463901</v>
      </c>
      <c r="BK1003">
        <f>AS1003-BI1003*AV1003</f>
        <v>-0.2806614243180241</v>
      </c>
      <c r="BL1003">
        <f>BK1003*AO1003</f>
        <v>-3010.4926104663959</v>
      </c>
      <c r="BM1003">
        <f t="shared" si="15"/>
        <v>-3010.4926104433302</v>
      </c>
      <c r="BN1003" s="12">
        <f>YEARFRAC(DATE(YEAR(A1003),1,1),A1003,3)</f>
        <v>8.4931506849315067E-2</v>
      </c>
    </row>
    <row r="1004" spans="1:66" x14ac:dyDescent="0.25">
      <c r="A1004" s="1">
        <v>42768</v>
      </c>
      <c r="B1004">
        <v>6968</v>
      </c>
      <c r="C1004">
        <v>2</v>
      </c>
      <c r="D1004" s="2">
        <v>42767</v>
      </c>
      <c r="E1004">
        <v>3</v>
      </c>
      <c r="F1004">
        <v>2</v>
      </c>
      <c r="G1004" s="1">
        <v>42767</v>
      </c>
      <c r="H1004" s="1">
        <v>42769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s="1">
        <v>42786</v>
      </c>
      <c r="AF1004" s="1">
        <v>42772</v>
      </c>
      <c r="AG1004" s="1">
        <v>42767</v>
      </c>
      <c r="AH1004" s="1">
        <v>42769</v>
      </c>
      <c r="AI1004" s="1">
        <v>42767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10726.4210526315</v>
      </c>
      <c r="AP1004">
        <v>19</v>
      </c>
      <c r="AQ1004">
        <v>28</v>
      </c>
      <c r="AR1004">
        <v>203802</v>
      </c>
      <c r="AS1004">
        <v>0.64961089685086504</v>
      </c>
      <c r="AT1004">
        <v>0.67857142857142805</v>
      </c>
      <c r="AU1004">
        <v>17</v>
      </c>
      <c r="AV1004">
        <v>0.60481377122885405</v>
      </c>
      <c r="AW1004">
        <v>4.4797125622010797E-2</v>
      </c>
      <c r="AX1004">
        <v>11520.901691511501</v>
      </c>
      <c r="AY1004">
        <v>2</v>
      </c>
      <c r="AZ1004">
        <v>2</v>
      </c>
      <c r="BA1004">
        <v>2017</v>
      </c>
      <c r="BB1004">
        <v>3.2853058521880798</v>
      </c>
      <c r="BC1004">
        <v>3.0200194306238402</v>
      </c>
      <c r="BD1004">
        <v>-0.26528642156424198</v>
      </c>
      <c r="BE1004">
        <v>32394</v>
      </c>
      <c r="BF1004">
        <v>187345.114181704</v>
      </c>
      <c r="BG1004">
        <v>8.7842620770636204E-2</v>
      </c>
      <c r="BH1004">
        <v>19.2108659308631</v>
      </c>
      <c r="BI1004">
        <v>0.98902361134463901</v>
      </c>
      <c r="BK1004">
        <f>AS1004-BI1004*AV1004</f>
        <v>5.1435796639133446E-2</v>
      </c>
      <c r="BL1004">
        <f>BK1004*AO1004</f>
        <v>551.7220119288736</v>
      </c>
      <c r="BM1004">
        <f t="shared" si="15"/>
        <v>-2458.7705985144567</v>
      </c>
      <c r="BN1004" s="12">
        <f>YEARFRAC(DATE(YEAR(A1004),1,1),A1004,3)</f>
        <v>8.7671232876712329E-2</v>
      </c>
    </row>
    <row r="1005" spans="1:66" x14ac:dyDescent="0.25">
      <c r="A1005" s="1">
        <v>42769</v>
      </c>
      <c r="B1005">
        <v>9362</v>
      </c>
      <c r="C1005">
        <v>3</v>
      </c>
      <c r="D1005" s="2">
        <v>42767</v>
      </c>
      <c r="E1005">
        <v>4</v>
      </c>
      <c r="F1005">
        <v>3</v>
      </c>
      <c r="G1005" s="1">
        <v>42768</v>
      </c>
      <c r="H1005" s="1">
        <v>42772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s="1">
        <v>42786</v>
      </c>
      <c r="AF1005" s="1">
        <v>42772</v>
      </c>
      <c r="AG1005" s="1">
        <v>42767</v>
      </c>
      <c r="AH1005" s="1">
        <v>42769</v>
      </c>
      <c r="AI1005" s="1">
        <v>42767</v>
      </c>
      <c r="AJ1005">
        <v>0</v>
      </c>
      <c r="AK1005">
        <v>0</v>
      </c>
      <c r="AL1005">
        <v>0</v>
      </c>
      <c r="AM1005">
        <v>1</v>
      </c>
      <c r="AN1005">
        <v>1</v>
      </c>
      <c r="AO1005">
        <v>10726.4210526315</v>
      </c>
      <c r="AP1005">
        <v>19</v>
      </c>
      <c r="AQ1005">
        <v>28</v>
      </c>
      <c r="AR1005">
        <v>203802</v>
      </c>
      <c r="AS1005">
        <v>0.87279810796753698</v>
      </c>
      <c r="AT1005">
        <v>0.67857142857142805</v>
      </c>
      <c r="AU1005">
        <v>16</v>
      </c>
      <c r="AV1005">
        <v>0.89735030679050398</v>
      </c>
      <c r="AW1005">
        <v>-2.4552198822967199E-2</v>
      </c>
      <c r="AX1005">
        <v>10432.9378718155</v>
      </c>
      <c r="AY1005">
        <v>3</v>
      </c>
      <c r="AZ1005">
        <v>2</v>
      </c>
      <c r="BA1005">
        <v>2017</v>
      </c>
      <c r="BB1005">
        <v>4.1826561589785802</v>
      </c>
      <c r="BC1005">
        <v>3.8928175385913701</v>
      </c>
      <c r="BD1005">
        <v>-0.28983862038720998</v>
      </c>
      <c r="BE1005">
        <v>41756</v>
      </c>
      <c r="BF1005">
        <v>189679.46918059301</v>
      </c>
      <c r="BG1005">
        <v>7.44547150011272E-2</v>
      </c>
      <c r="BH1005">
        <v>19.2108659308631</v>
      </c>
      <c r="BI1005">
        <v>0.98902361134463901</v>
      </c>
      <c r="BK1005">
        <f>AS1005-BI1005*AV1005</f>
        <v>-1.4702533095626968E-2</v>
      </c>
      <c r="BL1005">
        <f>BK1005*AO1005</f>
        <v>-157.70556052394448</v>
      </c>
      <c r="BM1005">
        <f t="shared" si="15"/>
        <v>-2616.476159038401</v>
      </c>
      <c r="BN1005" s="12">
        <f>YEARFRAC(DATE(YEAR(A1005),1,1),A1005,3)</f>
        <v>9.0410958904109592E-2</v>
      </c>
    </row>
    <row r="1006" spans="1:66" x14ac:dyDescent="0.25">
      <c r="A1006" s="1">
        <v>42772</v>
      </c>
      <c r="B1006">
        <v>15846</v>
      </c>
      <c r="C1006">
        <v>4</v>
      </c>
      <c r="D1006" s="2">
        <v>42767</v>
      </c>
      <c r="E1006">
        <v>0</v>
      </c>
      <c r="F1006">
        <v>4</v>
      </c>
      <c r="G1006" s="1">
        <v>42769</v>
      </c>
      <c r="H1006" s="1">
        <v>42773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s="1">
        <v>42786</v>
      </c>
      <c r="AF1006" s="1">
        <v>42772</v>
      </c>
      <c r="AG1006" s="1">
        <v>42767</v>
      </c>
      <c r="AH1006" s="1">
        <v>42769</v>
      </c>
      <c r="AI1006" s="1">
        <v>42767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10726.4210526315</v>
      </c>
      <c r="AP1006">
        <v>19</v>
      </c>
      <c r="AQ1006">
        <v>28</v>
      </c>
      <c r="AR1006">
        <v>203802</v>
      </c>
      <c r="AS1006">
        <v>1.4772867783436801</v>
      </c>
      <c r="AT1006">
        <v>0.67857142857142805</v>
      </c>
      <c r="AU1006">
        <v>15</v>
      </c>
      <c r="AV1006">
        <v>1.6482217800421199</v>
      </c>
      <c r="AW1006">
        <v>-0.170935001698438</v>
      </c>
      <c r="AX1006">
        <v>9613.9974558490503</v>
      </c>
      <c r="AY1006">
        <v>6</v>
      </c>
      <c r="AZ1006">
        <v>2</v>
      </c>
      <c r="BA1006">
        <v>2017</v>
      </c>
      <c r="BB1006">
        <v>5.8308779390207102</v>
      </c>
      <c r="BC1006">
        <v>5.37010431693506</v>
      </c>
      <c r="BD1006">
        <v>-0.46077362208564798</v>
      </c>
      <c r="BE1006">
        <v>57602</v>
      </c>
      <c r="BF1006">
        <v>187696.94914653001</v>
      </c>
      <c r="BG1006">
        <v>8.5803476970188905E-2</v>
      </c>
      <c r="BH1006">
        <v>19.2108659308631</v>
      </c>
      <c r="BI1006">
        <v>0.98902361134463901</v>
      </c>
      <c r="BK1006">
        <f>AS1006-BI1006*AV1006</f>
        <v>-0.15284347885046667</v>
      </c>
      <c r="BL1006">
        <f>BK1006*AO1006</f>
        <v>-1639.4635092990832</v>
      </c>
      <c r="BM1006">
        <f t="shared" si="15"/>
        <v>-4255.9396683374844</v>
      </c>
      <c r="BN1006" s="12">
        <f>YEARFRAC(DATE(YEAR(A1006),1,1),A1006,3)</f>
        <v>9.8630136986301367E-2</v>
      </c>
    </row>
    <row r="1007" spans="1:66" x14ac:dyDescent="0.25">
      <c r="A1007" s="1">
        <v>42773</v>
      </c>
      <c r="B1007">
        <v>2562</v>
      </c>
      <c r="C1007">
        <v>5</v>
      </c>
      <c r="D1007" s="2">
        <v>42767</v>
      </c>
      <c r="E1007">
        <v>1</v>
      </c>
      <c r="F1007">
        <v>0</v>
      </c>
      <c r="G1007" s="1">
        <v>42772</v>
      </c>
      <c r="H1007" s="1">
        <v>42774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s="1">
        <v>42786</v>
      </c>
      <c r="AF1007" s="1">
        <v>42772</v>
      </c>
      <c r="AG1007" s="1">
        <v>42767</v>
      </c>
      <c r="AH1007" s="1">
        <v>42769</v>
      </c>
      <c r="AI1007" s="1">
        <v>42767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10726.4210526315</v>
      </c>
      <c r="AP1007">
        <v>19</v>
      </c>
      <c r="AQ1007">
        <v>28</v>
      </c>
      <c r="AR1007">
        <v>203802</v>
      </c>
      <c r="AS1007">
        <v>0.23884947154591199</v>
      </c>
      <c r="AT1007">
        <v>0.67857142857142805</v>
      </c>
      <c r="AU1007">
        <v>14</v>
      </c>
      <c r="AV1007">
        <v>0.25783120612643901</v>
      </c>
      <c r="AW1007">
        <v>-1.8981734580527099E-2</v>
      </c>
      <c r="AX1007">
        <v>9936.7335649184497</v>
      </c>
      <c r="AY1007">
        <v>7</v>
      </c>
      <c r="AZ1007">
        <v>2</v>
      </c>
      <c r="BA1007">
        <v>2017</v>
      </c>
      <c r="BB1007">
        <v>6.08870914514715</v>
      </c>
      <c r="BC1007">
        <v>5.6089537884809699</v>
      </c>
      <c r="BD1007">
        <v>-0.47975535666617602</v>
      </c>
      <c r="BE1007">
        <v>60164</v>
      </c>
      <c r="BF1007">
        <v>187743.57137934401</v>
      </c>
      <c r="BG1007">
        <v>8.5533840134579694E-2</v>
      </c>
      <c r="BH1007">
        <v>19.2108659308631</v>
      </c>
      <c r="BI1007">
        <v>0.98902361134463901</v>
      </c>
      <c r="BK1007">
        <f>AS1007-BI1007*AV1007</f>
        <v>-1.6151679054602713E-2</v>
      </c>
      <c r="BL1007">
        <f>BK1007*AO1007</f>
        <v>-173.24971024663779</v>
      </c>
      <c r="BM1007">
        <f t="shared" si="15"/>
        <v>-4429.1893785841221</v>
      </c>
      <c r="BN1007" s="12">
        <f>YEARFRAC(DATE(YEAR(A1007),1,1),A1007,3)</f>
        <v>0.10136986301369863</v>
      </c>
    </row>
    <row r="1008" spans="1:66" x14ac:dyDescent="0.25">
      <c r="A1008" s="1">
        <v>42774</v>
      </c>
      <c r="B1008">
        <v>8322</v>
      </c>
      <c r="C1008">
        <v>6</v>
      </c>
      <c r="D1008" s="2">
        <v>42767</v>
      </c>
      <c r="E1008">
        <v>2</v>
      </c>
      <c r="F1008">
        <v>1</v>
      </c>
      <c r="G1008" s="1">
        <v>42773</v>
      </c>
      <c r="H1008" s="1">
        <v>42775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s="1">
        <v>42786</v>
      </c>
      <c r="AF1008" s="1">
        <v>42772</v>
      </c>
      <c r="AG1008" s="1">
        <v>42767</v>
      </c>
      <c r="AH1008" s="1">
        <v>42769</v>
      </c>
      <c r="AI1008" s="1">
        <v>42767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10726.4210526315</v>
      </c>
      <c r="AP1008">
        <v>19</v>
      </c>
      <c r="AQ1008">
        <v>28</v>
      </c>
      <c r="AR1008">
        <v>203802</v>
      </c>
      <c r="AS1008">
        <v>0.77584125769128798</v>
      </c>
      <c r="AT1008">
        <v>0.67857142857142805</v>
      </c>
      <c r="AU1008">
        <v>13</v>
      </c>
      <c r="AV1008">
        <v>0.907072011864684</v>
      </c>
      <c r="AW1008">
        <v>-0.131230754173395</v>
      </c>
      <c r="AX1008">
        <v>9174.5747759235892</v>
      </c>
      <c r="AY1008">
        <v>8</v>
      </c>
      <c r="AZ1008">
        <v>2</v>
      </c>
      <c r="BA1008">
        <v>2017</v>
      </c>
      <c r="BB1008">
        <v>6.9957811570118302</v>
      </c>
      <c r="BC1008">
        <v>6.3847950461722602</v>
      </c>
      <c r="BD1008">
        <v>-0.61098611083957099</v>
      </c>
      <c r="BE1008">
        <v>68486</v>
      </c>
      <c r="BF1008">
        <v>186002.673725117</v>
      </c>
      <c r="BG1008">
        <v>9.5693926965731299E-2</v>
      </c>
      <c r="BH1008">
        <v>19.2108659308631</v>
      </c>
      <c r="BI1008">
        <v>0.98902361134463901</v>
      </c>
      <c r="BK1008">
        <f>AS1008-BI1008*AV1008</f>
        <v>-0.12127437923276907</v>
      </c>
      <c r="BL1008">
        <f>BK1008*AO1008</f>
        <v>-1300.8400545471904</v>
      </c>
      <c r="BM1008">
        <f t="shared" si="15"/>
        <v>-5730.0294331313125</v>
      </c>
      <c r="BN1008" s="12">
        <f>YEARFRAC(DATE(YEAR(A1008),1,1),A1008,3)</f>
        <v>0.10410958904109589</v>
      </c>
    </row>
    <row r="1009" spans="1:66" x14ac:dyDescent="0.25">
      <c r="A1009" s="1">
        <v>42775</v>
      </c>
      <c r="B1009">
        <v>2702</v>
      </c>
      <c r="C1009">
        <v>7</v>
      </c>
      <c r="D1009" s="2">
        <v>42767</v>
      </c>
      <c r="E1009">
        <v>3</v>
      </c>
      <c r="F1009">
        <v>2</v>
      </c>
      <c r="G1009" s="1">
        <v>42774</v>
      </c>
      <c r="H1009" s="1">
        <v>42776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s="1">
        <v>42786</v>
      </c>
      <c r="AF1009" s="1">
        <v>42772</v>
      </c>
      <c r="AG1009" s="1">
        <v>42767</v>
      </c>
      <c r="AH1009" s="1">
        <v>42769</v>
      </c>
      <c r="AI1009" s="1">
        <v>42767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10726.4210526315</v>
      </c>
      <c r="AP1009">
        <v>19</v>
      </c>
      <c r="AQ1009">
        <v>28</v>
      </c>
      <c r="AR1009">
        <v>203802</v>
      </c>
      <c r="AS1009">
        <v>0.25190135523694501</v>
      </c>
      <c r="AT1009">
        <v>0.67857142857142805</v>
      </c>
      <c r="AU1009">
        <v>12</v>
      </c>
      <c r="AV1009">
        <v>0.30338938265547899</v>
      </c>
      <c r="AW1009">
        <v>-5.1488027418533699E-2</v>
      </c>
      <c r="AX1009">
        <v>8906.0466663341194</v>
      </c>
      <c r="AY1009">
        <v>9</v>
      </c>
      <c r="AZ1009">
        <v>2</v>
      </c>
      <c r="BA1009">
        <v>2017</v>
      </c>
      <c r="BB1009">
        <v>7.2991705396673101</v>
      </c>
      <c r="BC1009">
        <v>6.6366964014092096</v>
      </c>
      <c r="BD1009">
        <v>-0.66247413825810497</v>
      </c>
      <c r="BE1009">
        <v>71188</v>
      </c>
      <c r="BF1009">
        <v>185304.890829643</v>
      </c>
      <c r="BG1009">
        <v>9.9819864913127401E-2</v>
      </c>
      <c r="BH1009">
        <v>19.2108659308631</v>
      </c>
      <c r="BI1009">
        <v>0.98902361134463901</v>
      </c>
      <c r="BK1009">
        <f>AS1009-BI1009*AV1009</f>
        <v>-4.8157907640597408E-2</v>
      </c>
      <c r="BL1009">
        <f>BK1009*AO1009</f>
        <v>-516.56199436678742</v>
      </c>
      <c r="BM1009">
        <f t="shared" si="15"/>
        <v>-6246.5914274980996</v>
      </c>
      <c r="BN1009" s="12">
        <f>YEARFRAC(DATE(YEAR(A1009),1,1),A1009,3)</f>
        <v>0.10684931506849316</v>
      </c>
    </row>
    <row r="1010" spans="1:66" x14ac:dyDescent="0.25">
      <c r="A1010" s="1">
        <v>42776</v>
      </c>
      <c r="B1010">
        <v>8264</v>
      </c>
      <c r="C1010">
        <v>8</v>
      </c>
      <c r="D1010" s="2">
        <v>42767</v>
      </c>
      <c r="E1010">
        <v>4</v>
      </c>
      <c r="F1010">
        <v>3</v>
      </c>
      <c r="G1010" s="1">
        <v>42775</v>
      </c>
      <c r="H1010" s="1">
        <v>42779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s="1">
        <v>42786</v>
      </c>
      <c r="AF1010" s="1">
        <v>42772</v>
      </c>
      <c r="AG1010" s="1">
        <v>42767</v>
      </c>
      <c r="AH1010" s="1">
        <v>42769</v>
      </c>
      <c r="AI1010" s="1">
        <v>42767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10726.4210526315</v>
      </c>
      <c r="AP1010">
        <v>19</v>
      </c>
      <c r="AQ1010">
        <v>28</v>
      </c>
      <c r="AR1010">
        <v>203802</v>
      </c>
      <c r="AS1010">
        <v>0.77043404873357402</v>
      </c>
      <c r="AT1010">
        <v>0.67857142857142805</v>
      </c>
      <c r="AU1010">
        <v>11</v>
      </c>
      <c r="AV1010">
        <v>0.82043837250027596</v>
      </c>
      <c r="AW1010">
        <v>-5.0004323766701497E-2</v>
      </c>
      <c r="AX1010">
        <v>10072.663928206501</v>
      </c>
      <c r="AY1010">
        <v>10</v>
      </c>
      <c r="AZ1010">
        <v>2</v>
      </c>
      <c r="BA1010">
        <v>2017</v>
      </c>
      <c r="BB1010">
        <v>8.1196089121675907</v>
      </c>
      <c r="BC1010">
        <v>7.4071304501427804</v>
      </c>
      <c r="BD1010">
        <v>-0.71247846202480503</v>
      </c>
      <c r="BE1010">
        <v>79452</v>
      </c>
      <c r="BF1010">
        <v>185918.806722059</v>
      </c>
      <c r="BG1010">
        <v>9.6188188775731806E-2</v>
      </c>
      <c r="BH1010">
        <v>19.2108659308631</v>
      </c>
      <c r="BI1010">
        <v>0.98902361134463901</v>
      </c>
      <c r="BK1010">
        <f>AS1010-BI1010*AV1010</f>
        <v>-4.0998873322367069E-2</v>
      </c>
      <c r="BL1010">
        <f>BK1010*AO1010</f>
        <v>-439.77117793921008</v>
      </c>
      <c r="BM1010">
        <f t="shared" si="15"/>
        <v>-6686.3626054373099</v>
      </c>
      <c r="BN1010" s="12">
        <f>YEARFRAC(DATE(YEAR(A1010),1,1),A1010,3)</f>
        <v>0.1095890410958904</v>
      </c>
    </row>
    <row r="1011" spans="1:66" x14ac:dyDescent="0.25">
      <c r="A1011" s="1">
        <v>42779</v>
      </c>
      <c r="B1011">
        <v>18098</v>
      </c>
      <c r="C1011">
        <v>9</v>
      </c>
      <c r="D1011" s="2">
        <v>42767</v>
      </c>
      <c r="E1011">
        <v>0</v>
      </c>
      <c r="F1011">
        <v>4</v>
      </c>
      <c r="G1011" s="1">
        <v>42776</v>
      </c>
      <c r="H1011" s="1">
        <v>42780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s="1">
        <v>42786</v>
      </c>
      <c r="AF1011" s="1">
        <v>42772</v>
      </c>
      <c r="AG1011" s="1">
        <v>42767</v>
      </c>
      <c r="AH1011" s="1">
        <v>42769</v>
      </c>
      <c r="AI1011" s="1">
        <v>42767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10726.4210526315</v>
      </c>
      <c r="AP1011">
        <v>19</v>
      </c>
      <c r="AQ1011">
        <v>28</v>
      </c>
      <c r="AR1011">
        <v>203802</v>
      </c>
      <c r="AS1011">
        <v>1.6872356502880199</v>
      </c>
      <c r="AT1011">
        <v>0.67857142857142805</v>
      </c>
      <c r="AU1011">
        <v>10</v>
      </c>
      <c r="AV1011">
        <v>1.6482217800421199</v>
      </c>
      <c r="AW1011">
        <v>3.9013870245899099E-2</v>
      </c>
      <c r="AX1011">
        <v>10980.3184372053</v>
      </c>
      <c r="AY1011">
        <v>13</v>
      </c>
      <c r="AZ1011">
        <v>2</v>
      </c>
      <c r="BA1011">
        <v>2017</v>
      </c>
      <c r="BB1011">
        <v>9.76783069220971</v>
      </c>
      <c r="BC1011">
        <v>9.0943661004308094</v>
      </c>
      <c r="BD1011">
        <v>-0.67346459177890705</v>
      </c>
      <c r="BE1011">
        <v>97550</v>
      </c>
      <c r="BF1011">
        <v>189750.42242267801</v>
      </c>
      <c r="BG1011">
        <v>7.4052944904758805E-2</v>
      </c>
      <c r="BH1011">
        <v>19.2108659308631</v>
      </c>
      <c r="BI1011">
        <v>0.98902361134463901</v>
      </c>
      <c r="BK1011">
        <f>AS1011-BI1011*AV1011</f>
        <v>5.7105393093873191E-2</v>
      </c>
      <c r="BL1011">
        <f>BK1011*AO1011</f>
        <v>612.53649070091888</v>
      </c>
      <c r="BM1011">
        <f t="shared" si="15"/>
        <v>-6073.826114736391</v>
      </c>
      <c r="BN1011" s="12">
        <f>YEARFRAC(DATE(YEAR(A1011),1,1),A1011,3)</f>
        <v>0.11780821917808219</v>
      </c>
    </row>
    <row r="1012" spans="1:66" x14ac:dyDescent="0.25">
      <c r="A1012" s="1">
        <v>42780</v>
      </c>
      <c r="B1012">
        <v>3478</v>
      </c>
      <c r="C1012">
        <v>10</v>
      </c>
      <c r="D1012" s="2">
        <v>42767</v>
      </c>
      <c r="E1012">
        <v>1</v>
      </c>
      <c r="F1012">
        <v>0</v>
      </c>
      <c r="G1012" s="1">
        <v>42779</v>
      </c>
      <c r="H1012" s="1">
        <v>42781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s="1">
        <v>42786</v>
      </c>
      <c r="AF1012" s="1">
        <v>42772</v>
      </c>
      <c r="AG1012" s="1">
        <v>42767</v>
      </c>
      <c r="AH1012" s="1">
        <v>42769</v>
      </c>
      <c r="AI1012" s="1">
        <v>42767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10726.4210526315</v>
      </c>
      <c r="AP1012">
        <v>19</v>
      </c>
      <c r="AQ1012">
        <v>28</v>
      </c>
      <c r="AR1012">
        <v>203802</v>
      </c>
      <c r="AS1012">
        <v>0.32424608198153099</v>
      </c>
      <c r="AT1012">
        <v>0.67857142857142805</v>
      </c>
      <c r="AU1012">
        <v>9</v>
      </c>
      <c r="AV1012">
        <v>0.25783120612643901</v>
      </c>
      <c r="AW1012">
        <v>6.6414875855091801E-2</v>
      </c>
      <c r="AX1012">
        <v>13489.445487426299</v>
      </c>
      <c r="AY1012">
        <v>14</v>
      </c>
      <c r="AZ1012">
        <v>2</v>
      </c>
      <c r="BA1012">
        <v>2017</v>
      </c>
      <c r="BB1012">
        <v>10.0256618983361</v>
      </c>
      <c r="BC1012">
        <v>9.4186121824123408</v>
      </c>
      <c r="BD1012">
        <v>-0.60704971592381596</v>
      </c>
      <c r="BE1012">
        <v>101028</v>
      </c>
      <c r="BF1012">
        <v>191461.872489292</v>
      </c>
      <c r="BG1012">
        <v>6.4452140524203505E-2</v>
      </c>
      <c r="BH1012">
        <v>19.2108659308631</v>
      </c>
      <c r="BI1012">
        <v>0.98902361134463901</v>
      </c>
      <c r="BK1012">
        <f>AS1012-BI1012*AV1012</f>
        <v>6.9244931381016284E-2</v>
      </c>
      <c r="BL1012">
        <f>BK1012*AO1012</f>
        <v>742.7502897533567</v>
      </c>
      <c r="BM1012">
        <f t="shared" si="15"/>
        <v>-5331.0758249830342</v>
      </c>
      <c r="BN1012" s="12">
        <f>YEARFRAC(DATE(YEAR(A1012),1,1),A1012,3)</f>
        <v>0.12054794520547946</v>
      </c>
    </row>
    <row r="1013" spans="1:66" x14ac:dyDescent="0.25">
      <c r="A1013" s="1">
        <v>42781</v>
      </c>
      <c r="B1013">
        <v>10772</v>
      </c>
      <c r="C1013">
        <v>11</v>
      </c>
      <c r="D1013" s="2">
        <v>42767</v>
      </c>
      <c r="E1013">
        <v>2</v>
      </c>
      <c r="F1013">
        <v>1</v>
      </c>
      <c r="G1013" s="1">
        <v>42780</v>
      </c>
      <c r="H1013" s="1">
        <v>42782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s="1">
        <v>42786</v>
      </c>
      <c r="AF1013" s="1">
        <v>42772</v>
      </c>
      <c r="AG1013" s="1">
        <v>42767</v>
      </c>
      <c r="AH1013" s="1">
        <v>42769</v>
      </c>
      <c r="AI1013" s="1">
        <v>42767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10726.4210526315</v>
      </c>
      <c r="AP1013">
        <v>19</v>
      </c>
      <c r="AQ1013">
        <v>28</v>
      </c>
      <c r="AR1013">
        <v>203802</v>
      </c>
      <c r="AS1013">
        <v>1.00424922228437</v>
      </c>
      <c r="AT1013">
        <v>0.67857142857142805</v>
      </c>
      <c r="AU1013">
        <v>8</v>
      </c>
      <c r="AV1013">
        <v>1.24164323316757</v>
      </c>
      <c r="AW1013">
        <v>-0.237394010883204</v>
      </c>
      <c r="AX1013">
        <v>8675.5999728837996</v>
      </c>
      <c r="AY1013">
        <v>15</v>
      </c>
      <c r="AZ1013">
        <v>2</v>
      </c>
      <c r="BA1013">
        <v>2017</v>
      </c>
      <c r="BB1013">
        <v>11.267305131503701</v>
      </c>
      <c r="BC1013">
        <v>10.4228614046967</v>
      </c>
      <c r="BD1013">
        <v>-0.84444372680701996</v>
      </c>
      <c r="BE1013">
        <v>111800</v>
      </c>
      <c r="BF1013">
        <v>188527.777956476</v>
      </c>
      <c r="BG1013">
        <v>8.1018416538331806E-2</v>
      </c>
      <c r="BH1013">
        <v>19.2108659308631</v>
      </c>
      <c r="BI1013">
        <v>0.98902361134463901</v>
      </c>
      <c r="BK1013">
        <f>AS1013-BI1013*AV1013</f>
        <v>-0.22376525218465382</v>
      </c>
      <c r="BL1013">
        <f>BK1013*AO1013</f>
        <v>-2400.2003118808675</v>
      </c>
      <c r="BM1013">
        <f t="shared" si="15"/>
        <v>-7731.2761368639021</v>
      </c>
      <c r="BN1013" s="12">
        <f>YEARFRAC(DATE(YEAR(A1013),1,1),A1013,3)</f>
        <v>0.12328767123287671</v>
      </c>
    </row>
    <row r="1014" spans="1:66" x14ac:dyDescent="0.25">
      <c r="A1014" s="1">
        <v>42782</v>
      </c>
      <c r="B1014">
        <v>14601</v>
      </c>
      <c r="C1014">
        <v>12</v>
      </c>
      <c r="D1014" s="2">
        <v>42767</v>
      </c>
      <c r="E1014">
        <v>3</v>
      </c>
      <c r="F1014">
        <v>2</v>
      </c>
      <c r="G1014" s="1">
        <v>42781</v>
      </c>
      <c r="H1014" s="1">
        <v>42783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s="1">
        <v>42786</v>
      </c>
      <c r="AF1014" s="1">
        <v>42772</v>
      </c>
      <c r="AG1014" s="1">
        <v>42767</v>
      </c>
      <c r="AH1014" s="1">
        <v>42769</v>
      </c>
      <c r="AI1014" s="1">
        <v>42767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10726.4210526315</v>
      </c>
      <c r="AP1014">
        <v>19</v>
      </c>
      <c r="AQ1014">
        <v>28</v>
      </c>
      <c r="AR1014">
        <v>203802</v>
      </c>
      <c r="AS1014">
        <v>1.36121824123413</v>
      </c>
      <c r="AT1014">
        <v>0.67857142857142805</v>
      </c>
      <c r="AU1014">
        <v>7</v>
      </c>
      <c r="AV1014">
        <v>1.3269779725886699</v>
      </c>
      <c r="AW1014">
        <v>3.4240268645466997E-2</v>
      </c>
      <c r="AX1014">
        <v>11003.196964540601</v>
      </c>
      <c r="AY1014">
        <v>16</v>
      </c>
      <c r="AZ1014">
        <v>2</v>
      </c>
      <c r="BA1014">
        <v>2017</v>
      </c>
      <c r="BB1014">
        <v>12.594283104092399</v>
      </c>
      <c r="BC1014">
        <v>11.784079645930801</v>
      </c>
      <c r="BD1014">
        <v>-0.81020345816155204</v>
      </c>
      <c r="BE1014">
        <v>126401</v>
      </c>
      <c r="BF1014">
        <v>190691.20331427301</v>
      </c>
      <c r="BG1014">
        <v>6.8754071807493697E-2</v>
      </c>
      <c r="BH1014">
        <v>19.2108659308631</v>
      </c>
      <c r="BI1014">
        <v>0.98902361134463901</v>
      </c>
      <c r="BK1014">
        <f>AS1014-BI1014*AV1014</f>
        <v>4.8805694609696415E-2</v>
      </c>
      <c r="BL1014">
        <f>BK1014*AO1014</f>
        <v>523.5104301497513</v>
      </c>
      <c r="BM1014">
        <f t="shared" si="15"/>
        <v>-7207.7657067141508</v>
      </c>
      <c r="BN1014" s="12">
        <f>YEARFRAC(DATE(YEAR(A1014),1,1),A1014,3)</f>
        <v>0.12602739726027398</v>
      </c>
    </row>
    <row r="1015" spans="1:66" x14ac:dyDescent="0.25">
      <c r="A1015" s="1">
        <v>42783</v>
      </c>
      <c r="B1015">
        <v>8002</v>
      </c>
      <c r="C1015">
        <v>13</v>
      </c>
      <c r="D1015" s="2">
        <v>42767</v>
      </c>
      <c r="E1015">
        <v>4</v>
      </c>
      <c r="F1015">
        <v>3</v>
      </c>
      <c r="G1015" s="1">
        <v>42782</v>
      </c>
      <c r="H1015" s="1">
        <v>42787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s="1">
        <v>42786</v>
      </c>
      <c r="AF1015" s="1">
        <v>42772</v>
      </c>
      <c r="AG1015" s="1">
        <v>42767</v>
      </c>
      <c r="AH1015" s="1">
        <v>42769</v>
      </c>
      <c r="AI1015" s="1">
        <v>42767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10726.4210526315</v>
      </c>
      <c r="AP1015">
        <v>19</v>
      </c>
      <c r="AQ1015">
        <v>28</v>
      </c>
      <c r="AR1015">
        <v>203802</v>
      </c>
      <c r="AS1015">
        <v>0.74600838068321196</v>
      </c>
      <c r="AT1015">
        <v>0.67857142857142805</v>
      </c>
      <c r="AU1015">
        <v>6</v>
      </c>
      <c r="AV1015">
        <v>0.82043837250027596</v>
      </c>
      <c r="AW1015">
        <v>-7.4429991817064098E-2</v>
      </c>
      <c r="AX1015">
        <v>9753.32245323192</v>
      </c>
      <c r="AY1015">
        <v>17</v>
      </c>
      <c r="AZ1015">
        <v>2</v>
      </c>
      <c r="BA1015">
        <v>2017</v>
      </c>
      <c r="BB1015">
        <v>13.4147214765926</v>
      </c>
      <c r="BC1015">
        <v>12.530088026613999</v>
      </c>
      <c r="BD1015">
        <v>-0.88463344997861704</v>
      </c>
      <c r="BE1015">
        <v>134403</v>
      </c>
      <c r="BF1015">
        <v>190362.28254577401</v>
      </c>
      <c r="BG1015">
        <v>7.0600737049863097E-2</v>
      </c>
      <c r="BH1015">
        <v>19.2108659308631</v>
      </c>
      <c r="BI1015">
        <v>0.98902361134463901</v>
      </c>
      <c r="BK1015">
        <f>AS1015-BI1015*AV1015</f>
        <v>-6.5424541372729128E-2</v>
      </c>
      <c r="BL1015">
        <f>BK1015*AO1015</f>
        <v>-701.77117793920229</v>
      </c>
      <c r="BM1015">
        <f t="shared" si="15"/>
        <v>-7909.5368846533529</v>
      </c>
      <c r="BN1015" s="12">
        <f>YEARFRAC(DATE(YEAR(A1015),1,1),A1015,3)</f>
        <v>0.12876712328767123</v>
      </c>
    </row>
    <row r="1016" spans="1:66" x14ac:dyDescent="0.25">
      <c r="A1016" s="1">
        <v>42787</v>
      </c>
      <c r="B1016">
        <v>17974</v>
      </c>
      <c r="C1016">
        <v>14</v>
      </c>
      <c r="D1016" s="2">
        <v>42767</v>
      </c>
      <c r="E1016">
        <v>1</v>
      </c>
      <c r="F1016">
        <v>4</v>
      </c>
      <c r="G1016" s="1">
        <v>42783</v>
      </c>
      <c r="H1016" s="1">
        <v>42788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s="1">
        <v>42786</v>
      </c>
      <c r="AF1016" s="1">
        <v>42772</v>
      </c>
      <c r="AG1016" s="1">
        <v>42767</v>
      </c>
      <c r="AH1016" s="1">
        <v>42769</v>
      </c>
      <c r="AI1016" s="1">
        <v>42767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10726.4210526315</v>
      </c>
      <c r="AP1016">
        <v>19</v>
      </c>
      <c r="AQ1016">
        <v>28</v>
      </c>
      <c r="AR1016">
        <v>203802</v>
      </c>
      <c r="AS1016">
        <v>1.6756754104473901</v>
      </c>
      <c r="AT1016">
        <v>0.67857142857142805</v>
      </c>
      <c r="AU1016">
        <v>5</v>
      </c>
      <c r="AV1016">
        <v>1.6482217800421199</v>
      </c>
      <c r="AW1016">
        <v>2.7453630405269599E-2</v>
      </c>
      <c r="AX1016">
        <v>10905.085843205199</v>
      </c>
      <c r="AY1016">
        <v>21</v>
      </c>
      <c r="AZ1016">
        <v>2</v>
      </c>
      <c r="BA1016">
        <v>2017</v>
      </c>
      <c r="BB1016">
        <v>15.062943256634799</v>
      </c>
      <c r="BC1016">
        <v>14.2057634370614</v>
      </c>
      <c r="BD1016">
        <v>-0.85717981957334599</v>
      </c>
      <c r="BE1016">
        <v>152377</v>
      </c>
      <c r="BF1016">
        <v>192204.335545429</v>
      </c>
      <c r="BG1016">
        <v>6.0340285361718003E-2</v>
      </c>
      <c r="BH1016">
        <v>19.2108659308631</v>
      </c>
      <c r="BI1016">
        <v>0.98902361134463901</v>
      </c>
      <c r="BK1016">
        <f>AS1016-BI1016*AV1016</f>
        <v>4.5545153253243376E-2</v>
      </c>
      <c r="BL1016">
        <f>BK1016*AO1016</f>
        <v>488.5364907009178</v>
      </c>
      <c r="BM1016">
        <f t="shared" si="15"/>
        <v>-7421.0003939524349</v>
      </c>
      <c r="BN1016" s="12">
        <f>YEARFRAC(DATE(YEAR(A1016),1,1),A1016,3)</f>
        <v>0.13972602739726028</v>
      </c>
    </row>
    <row r="1017" spans="1:66" x14ac:dyDescent="0.25">
      <c r="A1017" s="1">
        <v>42788</v>
      </c>
      <c r="B1017">
        <v>5545</v>
      </c>
      <c r="C1017">
        <v>15</v>
      </c>
      <c r="D1017" s="2">
        <v>42767</v>
      </c>
      <c r="E1017">
        <v>2</v>
      </c>
      <c r="F1017">
        <v>1</v>
      </c>
      <c r="G1017" s="1">
        <v>42787</v>
      </c>
      <c r="H1017" s="1">
        <v>42789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s="1">
        <v>42786</v>
      </c>
      <c r="AF1017" s="1">
        <v>42772</v>
      </c>
      <c r="AG1017" s="1">
        <v>42767</v>
      </c>
      <c r="AH1017" s="1">
        <v>42769</v>
      </c>
      <c r="AI1017" s="1">
        <v>42767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10726.4210526315</v>
      </c>
      <c r="AP1017">
        <v>19</v>
      </c>
      <c r="AQ1017">
        <v>28</v>
      </c>
      <c r="AR1017">
        <v>203802</v>
      </c>
      <c r="AS1017">
        <v>0.51694782190557498</v>
      </c>
      <c r="AT1017">
        <v>0.67857142857142805</v>
      </c>
      <c r="AU1017">
        <v>4</v>
      </c>
      <c r="AV1017">
        <v>0.384654861662237</v>
      </c>
      <c r="AW1017">
        <v>0.132292960243337</v>
      </c>
      <c r="AX1017">
        <v>14415.5203863483</v>
      </c>
      <c r="AY1017">
        <v>22</v>
      </c>
      <c r="AZ1017">
        <v>2</v>
      </c>
      <c r="BA1017">
        <v>2017</v>
      </c>
      <c r="BB1017">
        <v>15.447598118297</v>
      </c>
      <c r="BC1017">
        <v>14.722711258966999</v>
      </c>
      <c r="BD1017">
        <v>-0.72488685933000896</v>
      </c>
      <c r="BE1017">
        <v>157922</v>
      </c>
      <c r="BF1017">
        <v>194238.48141453101</v>
      </c>
      <c r="BG1017">
        <v>4.92359624922011E-2</v>
      </c>
      <c r="BH1017">
        <v>19.2108659308631</v>
      </c>
      <c r="BI1017">
        <v>0.98902361134463901</v>
      </c>
      <c r="BK1017">
        <f>AS1017-BI1017*AV1017</f>
        <v>0.13651508150311681</v>
      </c>
      <c r="BL1017">
        <f>BK1017*AO1017</f>
        <v>1464.3182442367372</v>
      </c>
      <c r="BM1017">
        <f t="shared" si="15"/>
        <v>-5956.682149715698</v>
      </c>
      <c r="BN1017" s="12">
        <f>YEARFRAC(DATE(YEAR(A1017),1,1),A1017,3)</f>
        <v>0.14246575342465753</v>
      </c>
    </row>
    <row r="1018" spans="1:66" x14ac:dyDescent="0.25">
      <c r="A1018" s="1">
        <v>42789</v>
      </c>
      <c r="B1018">
        <v>9896</v>
      </c>
      <c r="C1018">
        <v>16</v>
      </c>
      <c r="D1018" s="2">
        <v>42767</v>
      </c>
      <c r="E1018">
        <v>3</v>
      </c>
      <c r="F1018">
        <v>2</v>
      </c>
      <c r="G1018" s="1">
        <v>42788</v>
      </c>
      <c r="H1018" s="1">
        <v>42790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s="1">
        <v>42786</v>
      </c>
      <c r="AF1018" s="1">
        <v>42772</v>
      </c>
      <c r="AG1018" s="1">
        <v>42767</v>
      </c>
      <c r="AH1018" s="1">
        <v>42769</v>
      </c>
      <c r="AI1018" s="1">
        <v>42767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10726.4210526315</v>
      </c>
      <c r="AP1018">
        <v>19</v>
      </c>
      <c r="AQ1018">
        <v>28</v>
      </c>
      <c r="AR1018">
        <v>203802</v>
      </c>
      <c r="AS1018">
        <v>0.92258172147476403</v>
      </c>
      <c r="AT1018">
        <v>0.67857142857142805</v>
      </c>
      <c r="AU1018">
        <v>3</v>
      </c>
      <c r="AV1018">
        <v>0.82580653285792505</v>
      </c>
      <c r="AW1018">
        <v>9.67751886168388E-2</v>
      </c>
      <c r="AX1018">
        <v>11983.4363210378</v>
      </c>
      <c r="AY1018">
        <v>23</v>
      </c>
      <c r="AZ1018">
        <v>2</v>
      </c>
      <c r="BA1018">
        <v>2017</v>
      </c>
      <c r="BB1018">
        <v>16.273404651154902</v>
      </c>
      <c r="BC1018">
        <v>15.6452929804418</v>
      </c>
      <c r="BD1018">
        <v>-0.62811167071316998</v>
      </c>
      <c r="BE1018">
        <v>167818</v>
      </c>
      <c r="BF1018">
        <v>195935.76564653899</v>
      </c>
      <c r="BG1018">
        <v>4.01470059715964E-2</v>
      </c>
      <c r="BH1018">
        <v>19.2108659308631</v>
      </c>
      <c r="BI1018">
        <v>0.98902361134463901</v>
      </c>
      <c r="BK1018">
        <f>AS1018-BI1018*AV1018</f>
        <v>0.10583956207562373</v>
      </c>
      <c r="BL1018">
        <f>BK1018*AO1018</f>
        <v>1135.2797068492689</v>
      </c>
      <c r="BM1018">
        <f t="shared" si="15"/>
        <v>-4821.4024428664288</v>
      </c>
      <c r="BN1018" s="12">
        <f>YEARFRAC(DATE(YEAR(A1018),1,1),A1018,3)</f>
        <v>0.14520547945205478</v>
      </c>
    </row>
    <row r="1019" spans="1:66" x14ac:dyDescent="0.25">
      <c r="A1019" s="1">
        <v>42790</v>
      </c>
      <c r="B1019">
        <v>9480</v>
      </c>
      <c r="C1019">
        <v>17</v>
      </c>
      <c r="D1019" s="2">
        <v>42767</v>
      </c>
      <c r="E1019">
        <v>4</v>
      </c>
      <c r="F1019">
        <v>3</v>
      </c>
      <c r="G1019" s="1">
        <v>42789</v>
      </c>
      <c r="H1019" s="1">
        <v>42793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s="1">
        <v>42786</v>
      </c>
      <c r="AF1019" s="1">
        <v>42772</v>
      </c>
      <c r="AG1019" s="1">
        <v>42767</v>
      </c>
      <c r="AH1019" s="1">
        <v>42769</v>
      </c>
      <c r="AI1019" s="1">
        <v>42767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10726.4210526315</v>
      </c>
      <c r="AP1019">
        <v>19</v>
      </c>
      <c r="AQ1019">
        <v>28</v>
      </c>
      <c r="AR1019">
        <v>203802</v>
      </c>
      <c r="AS1019">
        <v>0.88379898136426505</v>
      </c>
      <c r="AT1019">
        <v>0.67857142857142805</v>
      </c>
      <c r="AU1019">
        <v>2</v>
      </c>
      <c r="AV1019">
        <v>0.82043837250027596</v>
      </c>
      <c r="AW1019">
        <v>6.3360608863989004E-2</v>
      </c>
      <c r="AX1019">
        <v>11554.7984074779</v>
      </c>
      <c r="AY1019">
        <v>24</v>
      </c>
      <c r="AZ1019">
        <v>2</v>
      </c>
      <c r="BA1019">
        <v>2017</v>
      </c>
      <c r="BB1019">
        <v>17.0938430236552</v>
      </c>
      <c r="BC1019">
        <v>16.529091961805999</v>
      </c>
      <c r="BD1019">
        <v>-0.564751061849182</v>
      </c>
      <c r="BE1019">
        <v>177298</v>
      </c>
      <c r="BF1019">
        <v>197068.73377380901</v>
      </c>
      <c r="BG1019">
        <v>3.4167095394844298E-2</v>
      </c>
      <c r="BH1019">
        <v>19.2108659308631</v>
      </c>
      <c r="BI1019">
        <v>0.98902361134463901</v>
      </c>
      <c r="BK1019">
        <f>AS1019-BI1019*AV1019</f>
        <v>7.236605930832396E-2</v>
      </c>
      <c r="BL1019">
        <f>BK1019*AO1019</f>
        <v>776.22882206078589</v>
      </c>
      <c r="BM1019">
        <f t="shared" si="15"/>
        <v>-4045.1736208056427</v>
      </c>
      <c r="BN1019" s="12">
        <f>YEARFRAC(DATE(YEAR(A1019),1,1),A1019,3)</f>
        <v>0.14794520547945206</v>
      </c>
    </row>
    <row r="1020" spans="1:66" x14ac:dyDescent="0.25">
      <c r="A1020" s="1">
        <v>42793</v>
      </c>
      <c r="B1020">
        <v>21560</v>
      </c>
      <c r="C1020">
        <v>18</v>
      </c>
      <c r="D1020" s="2">
        <v>42767</v>
      </c>
      <c r="E1020">
        <v>0</v>
      </c>
      <c r="F1020">
        <v>4</v>
      </c>
      <c r="G1020" s="1">
        <v>42790</v>
      </c>
      <c r="H1020" s="1">
        <v>42794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s="1">
        <v>42786</v>
      </c>
      <c r="AF1020" s="1">
        <v>42772</v>
      </c>
      <c r="AG1020" s="1">
        <v>42767</v>
      </c>
      <c r="AH1020" s="1">
        <v>42769</v>
      </c>
      <c r="AI1020" s="1">
        <v>42767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10726.4210526315</v>
      </c>
      <c r="AP1020">
        <v>19</v>
      </c>
      <c r="AQ1020">
        <v>28</v>
      </c>
      <c r="AR1020">
        <v>203802</v>
      </c>
      <c r="AS1020">
        <v>2.0099900884191499</v>
      </c>
      <c r="AT1020">
        <v>0.67857142857142805</v>
      </c>
      <c r="AU1020">
        <v>1</v>
      </c>
      <c r="AV1020">
        <v>1.6482217800421199</v>
      </c>
      <c r="AW1020">
        <v>0.361768308377026</v>
      </c>
      <c r="AX1020">
        <v>13080.7639245302</v>
      </c>
      <c r="AY1020">
        <v>27</v>
      </c>
      <c r="AZ1020">
        <v>2</v>
      </c>
      <c r="BA1020">
        <v>2017</v>
      </c>
      <c r="BB1020">
        <v>18.7420648036973</v>
      </c>
      <c r="BC1020">
        <v>18.539082050225201</v>
      </c>
      <c r="BD1020">
        <v>-0.202982753472152</v>
      </c>
      <c r="BE1020">
        <v>198858</v>
      </c>
      <c r="BF1020">
        <v>201594.75701175799</v>
      </c>
      <c r="BG1020">
        <v>1.09489106808118E-2</v>
      </c>
      <c r="BH1020">
        <v>19.2108659308631</v>
      </c>
      <c r="BI1020">
        <v>0.98902361134463901</v>
      </c>
      <c r="BK1020">
        <f>AS1020-BI1020*AV1020</f>
        <v>0.37985983122500322</v>
      </c>
      <c r="BL1020">
        <f>BK1020*AO1020</f>
        <v>4074.536490700923</v>
      </c>
      <c r="BM1020">
        <f t="shared" si="15"/>
        <v>29.362869895280255</v>
      </c>
      <c r="BN1020" s="12">
        <f>YEARFRAC(DATE(YEAR(A1020),1,1),A1020,3)</f>
        <v>0.15616438356164383</v>
      </c>
    </row>
    <row r="1021" spans="1:66" x14ac:dyDescent="0.25">
      <c r="A1021" s="1">
        <v>42794</v>
      </c>
      <c r="B1021">
        <v>4944</v>
      </c>
      <c r="C1021">
        <v>19</v>
      </c>
      <c r="D1021" s="2">
        <v>42767</v>
      </c>
      <c r="E1021">
        <v>1</v>
      </c>
      <c r="F1021">
        <v>0</v>
      </c>
      <c r="G1021" s="1">
        <v>42793</v>
      </c>
      <c r="H1021" s="1">
        <v>42795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s="1">
        <v>42786</v>
      </c>
      <c r="AF1021" s="1">
        <v>42772</v>
      </c>
      <c r="AG1021" s="1">
        <v>42767</v>
      </c>
      <c r="AH1021" s="1">
        <v>42769</v>
      </c>
      <c r="AI1021" s="1">
        <v>42767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10726.4210526315</v>
      </c>
      <c r="AP1021">
        <v>19</v>
      </c>
      <c r="AQ1021">
        <v>28</v>
      </c>
      <c r="AR1021">
        <v>203802</v>
      </c>
      <c r="AS1021">
        <v>0.46091794977478101</v>
      </c>
      <c r="AT1021">
        <v>0.67857142857142805</v>
      </c>
      <c r="AU1021">
        <v>0</v>
      </c>
      <c r="AV1021">
        <v>0.46880112716579397</v>
      </c>
      <c r="AW1021">
        <v>-7.8831773910133206E-3</v>
      </c>
      <c r="AX1021">
        <v>10546.049728783</v>
      </c>
      <c r="AY1021">
        <v>28</v>
      </c>
      <c r="AZ1021">
        <v>2</v>
      </c>
      <c r="BA1021">
        <v>2017</v>
      </c>
      <c r="BB1021">
        <v>19.2108659308631</v>
      </c>
      <c r="BC1021">
        <v>19</v>
      </c>
      <c r="BD1021">
        <v>-0.21086593086316699</v>
      </c>
      <c r="BE1021">
        <v>203802</v>
      </c>
      <c r="BF1021">
        <v>201564.99003926001</v>
      </c>
      <c r="BG1021">
        <v>1.10982068875353E-2</v>
      </c>
      <c r="BH1021">
        <v>19.2108659308631</v>
      </c>
      <c r="BI1021">
        <v>0.98902361134463901</v>
      </c>
      <c r="BK1021">
        <f>AS1021-BI1021*AV1021</f>
        <v>-2.7374340171699152E-3</v>
      </c>
      <c r="BL1021">
        <f>BK1021*AO1021</f>
        <v>-29.362869871960996</v>
      </c>
      <c r="BM1021">
        <f t="shared" si="15"/>
        <v>2.3319259412346582E-8</v>
      </c>
      <c r="BN1021" s="12">
        <f>YEARFRAC(DATE(YEAR(A1021),1,1),A1021,3)</f>
        <v>0.15890410958904111</v>
      </c>
    </row>
    <row r="1022" spans="1:66" x14ac:dyDescent="0.25">
      <c r="A1022" s="1">
        <v>42795</v>
      </c>
      <c r="B1022">
        <v>28243</v>
      </c>
      <c r="C1022">
        <v>1</v>
      </c>
      <c r="D1022" s="2">
        <v>42795</v>
      </c>
      <c r="E1022">
        <v>2</v>
      </c>
      <c r="F1022">
        <v>1</v>
      </c>
      <c r="G1022" s="1">
        <v>42794</v>
      </c>
      <c r="H1022" s="1">
        <v>42796</v>
      </c>
      <c r="I1022">
        <v>1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s="1">
        <v>42814</v>
      </c>
      <c r="AF1022" s="1">
        <v>42800</v>
      </c>
      <c r="AG1022" s="1">
        <v>42795</v>
      </c>
      <c r="AH1022" s="1">
        <v>42797</v>
      </c>
      <c r="AI1022" s="1">
        <v>42795</v>
      </c>
      <c r="AJ1022">
        <v>0</v>
      </c>
      <c r="AK1022">
        <v>0</v>
      </c>
      <c r="AL1022">
        <v>1</v>
      </c>
      <c r="AM1022">
        <v>0</v>
      </c>
      <c r="AN1022">
        <v>1</v>
      </c>
      <c r="AO1022">
        <v>9518.0869565217399</v>
      </c>
      <c r="AP1022">
        <v>23</v>
      </c>
      <c r="AQ1022">
        <v>31</v>
      </c>
      <c r="AR1022">
        <v>218916</v>
      </c>
      <c r="AS1022">
        <v>2.9672979590345099</v>
      </c>
      <c r="AT1022">
        <v>0.74193548387096697</v>
      </c>
      <c r="AU1022">
        <v>22</v>
      </c>
      <c r="AV1022">
        <v>2.7398225341603899</v>
      </c>
      <c r="AW1022">
        <v>0.22747542487411601</v>
      </c>
      <c r="AX1022">
        <v>10308.3318893334</v>
      </c>
      <c r="AY1022">
        <v>1</v>
      </c>
      <c r="AZ1022">
        <v>3</v>
      </c>
      <c r="BA1022">
        <v>2017</v>
      </c>
      <c r="BB1022">
        <v>2.7398225341603899</v>
      </c>
      <c r="BC1022">
        <v>2.9672979590345099</v>
      </c>
      <c r="BD1022">
        <v>0.22747542487411601</v>
      </c>
      <c r="BE1022">
        <v>28243</v>
      </c>
      <c r="BF1022">
        <v>237091.63345466901</v>
      </c>
      <c r="BG1022">
        <v>-7.6660796460134198E-2</v>
      </c>
      <c r="BH1022">
        <v>23.442386686216299</v>
      </c>
      <c r="BI1022">
        <v>0.98112876934683302</v>
      </c>
      <c r="BK1022">
        <f>AS1022-BI1022*AV1022</f>
        <v>0.27917924786500503</v>
      </c>
      <c r="BL1022">
        <f>BK1022*AO1022</f>
        <v>2657.2523576354542</v>
      </c>
      <c r="BM1022">
        <f t="shared" si="15"/>
        <v>2657.2523576587737</v>
      </c>
      <c r="BN1022" s="12">
        <f>YEARFRAC(DATE(YEAR(A1022),1,1),A1022,3)</f>
        <v>0.16164383561643836</v>
      </c>
    </row>
    <row r="1023" spans="1:66" x14ac:dyDescent="0.25">
      <c r="A1023" s="1">
        <v>42796</v>
      </c>
      <c r="B1023">
        <v>7276</v>
      </c>
      <c r="C1023">
        <v>2</v>
      </c>
      <c r="D1023" s="2">
        <v>42795</v>
      </c>
      <c r="E1023">
        <v>3</v>
      </c>
      <c r="F1023">
        <v>2</v>
      </c>
      <c r="G1023" s="1">
        <v>42795</v>
      </c>
      <c r="H1023" s="1">
        <v>42797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 s="1">
        <v>42814</v>
      </c>
      <c r="AF1023" s="1">
        <v>42800</v>
      </c>
      <c r="AG1023" s="1">
        <v>42795</v>
      </c>
      <c r="AH1023" s="1">
        <v>42797</v>
      </c>
      <c r="AI1023" s="1">
        <v>42795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9518.0869565217399</v>
      </c>
      <c r="AP1023">
        <v>23</v>
      </c>
      <c r="AQ1023">
        <v>31</v>
      </c>
      <c r="AR1023">
        <v>218916</v>
      </c>
      <c r="AS1023">
        <v>0.76443932832684602</v>
      </c>
      <c r="AT1023">
        <v>0.74193548387096697</v>
      </c>
      <c r="AU1023">
        <v>21</v>
      </c>
      <c r="AV1023">
        <v>0.66414422443002297</v>
      </c>
      <c r="AW1023">
        <v>0.100295103896823</v>
      </c>
      <c r="AX1023">
        <v>10955.451741290601</v>
      </c>
      <c r="AY1023">
        <v>2</v>
      </c>
      <c r="AZ1023">
        <v>3</v>
      </c>
      <c r="BA1023">
        <v>2017</v>
      </c>
      <c r="BB1023">
        <v>3.4039667585904199</v>
      </c>
      <c r="BC1023">
        <v>3.7317372873613599</v>
      </c>
      <c r="BD1023">
        <v>0.32777052877093998</v>
      </c>
      <c r="BE1023">
        <v>35519</v>
      </c>
      <c r="BF1023">
        <v>239995.586895299</v>
      </c>
      <c r="BG1023">
        <v>-8.7833227135530795E-2</v>
      </c>
      <c r="BH1023">
        <v>23.442386686216299</v>
      </c>
      <c r="BI1023">
        <v>0.98112876934683302</v>
      </c>
      <c r="BK1023">
        <f>AS1023-BI1023*AV1023</f>
        <v>0.11282832274301069</v>
      </c>
      <c r="BL1023">
        <f>BK1023*AO1023</f>
        <v>1073.9097870264752</v>
      </c>
      <c r="BM1023">
        <f t="shared" si="15"/>
        <v>3731.1621446852487</v>
      </c>
      <c r="BN1023" s="12">
        <f>YEARFRAC(DATE(YEAR(A1023),1,1),A1023,3)</f>
        <v>0.16438356164383561</v>
      </c>
    </row>
    <row r="1024" spans="1:66" x14ac:dyDescent="0.25">
      <c r="A1024" s="1">
        <v>42797</v>
      </c>
      <c r="B1024">
        <v>10364</v>
      </c>
      <c r="C1024">
        <v>3</v>
      </c>
      <c r="D1024" s="2">
        <v>42795</v>
      </c>
      <c r="E1024">
        <v>4</v>
      </c>
      <c r="F1024">
        <v>3</v>
      </c>
      <c r="G1024" s="1">
        <v>42796</v>
      </c>
      <c r="H1024" s="1">
        <v>42800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s="1">
        <v>42814</v>
      </c>
      <c r="AF1024" s="1">
        <v>42800</v>
      </c>
      <c r="AG1024" s="1">
        <v>42795</v>
      </c>
      <c r="AH1024" s="1">
        <v>42797</v>
      </c>
      <c r="AI1024" s="1">
        <v>42795</v>
      </c>
      <c r="AJ1024">
        <v>0</v>
      </c>
      <c r="AK1024">
        <v>0</v>
      </c>
      <c r="AL1024">
        <v>0</v>
      </c>
      <c r="AM1024">
        <v>1</v>
      </c>
      <c r="AN1024">
        <v>1</v>
      </c>
      <c r="AO1024">
        <v>9518.0869565217399</v>
      </c>
      <c r="AP1024">
        <v>23</v>
      </c>
      <c r="AQ1024">
        <v>31</v>
      </c>
      <c r="AR1024">
        <v>218916</v>
      </c>
      <c r="AS1024">
        <v>1.0888742714100299</v>
      </c>
      <c r="AT1024">
        <v>0.74193548387096697</v>
      </c>
      <c r="AU1024">
        <v>20</v>
      </c>
      <c r="AV1024">
        <v>0.95668075999167301</v>
      </c>
      <c r="AW1024">
        <v>0.132193511418365</v>
      </c>
      <c r="AX1024">
        <v>10833.2898845903</v>
      </c>
      <c r="AY1024">
        <v>3</v>
      </c>
      <c r="AZ1024">
        <v>3</v>
      </c>
      <c r="BA1024">
        <v>2017</v>
      </c>
      <c r="BB1024">
        <v>4.3606475185820903</v>
      </c>
      <c r="BC1024">
        <v>4.8206115587714002</v>
      </c>
      <c r="BD1024">
        <v>0.45996404018930398</v>
      </c>
      <c r="BE1024">
        <v>45883</v>
      </c>
      <c r="BF1024">
        <v>242007.407272198</v>
      </c>
      <c r="BG1024">
        <v>-9.5416117764637598E-2</v>
      </c>
      <c r="BH1024">
        <v>23.442386686216299</v>
      </c>
      <c r="BI1024">
        <v>0.98112876934683302</v>
      </c>
      <c r="BK1024">
        <f>AS1024-BI1024*AV1024</f>
        <v>0.15024725470160682</v>
      </c>
      <c r="BL1024">
        <f>BK1024*AO1024</f>
        <v>1430.0664352285635</v>
      </c>
      <c r="BM1024">
        <f t="shared" si="15"/>
        <v>5161.2285799138117</v>
      </c>
      <c r="BN1024" s="12">
        <f>YEARFRAC(DATE(YEAR(A1024),1,1),A1024,3)</f>
        <v>0.16712328767123288</v>
      </c>
    </row>
    <row r="1025" spans="1:66" x14ac:dyDescent="0.25">
      <c r="A1025" s="1">
        <v>42800</v>
      </c>
      <c r="B1025">
        <v>2852</v>
      </c>
      <c r="C1025">
        <v>4</v>
      </c>
      <c r="D1025" s="2">
        <v>42795</v>
      </c>
      <c r="E1025">
        <v>0</v>
      </c>
      <c r="F1025">
        <v>4</v>
      </c>
      <c r="G1025" s="1">
        <v>42797</v>
      </c>
      <c r="H1025" s="1">
        <v>42801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s="1">
        <v>42814</v>
      </c>
      <c r="AF1025" s="1">
        <v>42800</v>
      </c>
      <c r="AG1025" s="1">
        <v>42795</v>
      </c>
      <c r="AH1025" s="1">
        <v>42797</v>
      </c>
      <c r="AI1025" s="1">
        <v>42795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9518.0869565217399</v>
      </c>
      <c r="AP1025">
        <v>23</v>
      </c>
      <c r="AQ1025">
        <v>31</v>
      </c>
      <c r="AR1025">
        <v>218916</v>
      </c>
      <c r="AS1025">
        <v>0.29964004458331001</v>
      </c>
      <c r="AT1025">
        <v>0.74193548387096697</v>
      </c>
      <c r="AU1025">
        <v>19</v>
      </c>
      <c r="AV1025">
        <v>1.70755223324329</v>
      </c>
      <c r="AW1025">
        <v>-1.4079121886599799</v>
      </c>
      <c r="AX1025">
        <v>1670.22709143307</v>
      </c>
      <c r="AY1025">
        <v>6</v>
      </c>
      <c r="AZ1025">
        <v>3</v>
      </c>
      <c r="BA1025">
        <v>2017</v>
      </c>
      <c r="BB1025">
        <v>6.0681997518253903</v>
      </c>
      <c r="BC1025">
        <v>5.1202516033547099</v>
      </c>
      <c r="BD1025">
        <v>-0.94794814847067999</v>
      </c>
      <c r="BE1025">
        <v>48735</v>
      </c>
      <c r="BF1025">
        <v>184717.88105900999</v>
      </c>
      <c r="BG1025">
        <v>0.18513702487776099</v>
      </c>
      <c r="BH1025">
        <v>23.442386686216299</v>
      </c>
      <c r="BI1025">
        <v>0.98112876934683302</v>
      </c>
      <c r="BK1025">
        <f>AS1025-BI1025*AV1025</f>
        <v>-1.3756885766141154</v>
      </c>
      <c r="BL1025">
        <f>BK1025*AO1025</f>
        <v>-13093.923497306771</v>
      </c>
      <c r="BM1025">
        <f t="shared" si="15"/>
        <v>-7932.6949173929588</v>
      </c>
      <c r="BN1025" s="12">
        <f>YEARFRAC(DATE(YEAR(A1025),1,1),A1025,3)</f>
        <v>0.17534246575342466</v>
      </c>
    </row>
    <row r="1026" spans="1:66" x14ac:dyDescent="0.25">
      <c r="A1026" s="1">
        <v>42801</v>
      </c>
      <c r="B1026">
        <v>3089</v>
      </c>
      <c r="C1026">
        <v>5</v>
      </c>
      <c r="D1026" s="2">
        <v>42795</v>
      </c>
      <c r="E1026">
        <v>1</v>
      </c>
      <c r="F1026">
        <v>0</v>
      </c>
      <c r="G1026" s="1">
        <v>42800</v>
      </c>
      <c r="H1026" s="1">
        <v>42802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s="1">
        <v>42814</v>
      </c>
      <c r="AF1026" s="1">
        <v>42800</v>
      </c>
      <c r="AG1026" s="1">
        <v>42795</v>
      </c>
      <c r="AH1026" s="1">
        <v>42797</v>
      </c>
      <c r="AI1026" s="1">
        <v>42795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9518.0869565217399</v>
      </c>
      <c r="AP1026">
        <v>23</v>
      </c>
      <c r="AQ1026">
        <v>31</v>
      </c>
      <c r="AR1026">
        <v>218916</v>
      </c>
      <c r="AS1026">
        <v>0.32454000621242801</v>
      </c>
      <c r="AT1026">
        <v>0.74193548387096697</v>
      </c>
      <c r="AU1026">
        <v>18</v>
      </c>
      <c r="AV1026">
        <v>0.31716165932760798</v>
      </c>
      <c r="AW1026">
        <v>7.37834688481995E-3</v>
      </c>
      <c r="AX1026">
        <v>9739.5126717042804</v>
      </c>
      <c r="AY1026">
        <v>7</v>
      </c>
      <c r="AZ1026">
        <v>3</v>
      </c>
      <c r="BA1026">
        <v>2017</v>
      </c>
      <c r="BB1026">
        <v>6.3853614111529904</v>
      </c>
      <c r="BC1026">
        <v>5.4447916095671296</v>
      </c>
      <c r="BD1026">
        <v>-0.94056980158585901</v>
      </c>
      <c r="BE1026">
        <v>51824</v>
      </c>
      <c r="BF1026">
        <v>186669.46524249599</v>
      </c>
      <c r="BG1026">
        <v>0.17274670346118801</v>
      </c>
      <c r="BH1026">
        <v>23.442386686216299</v>
      </c>
      <c r="BI1026">
        <v>0.98112876934683302</v>
      </c>
      <c r="BK1026">
        <f>AS1026-BI1026*AV1026</f>
        <v>1.3363577712332486E-2</v>
      </c>
      <c r="BL1026">
        <f>BK1026*AO1026</f>
        <v>127.19569471621647</v>
      </c>
      <c r="BM1026">
        <f t="shared" si="15"/>
        <v>-7805.4992226767426</v>
      </c>
      <c r="BN1026" s="12">
        <f>YEARFRAC(DATE(YEAR(A1026),1,1),A1026,3)</f>
        <v>0.17808219178082191</v>
      </c>
    </row>
    <row r="1027" spans="1:66" x14ac:dyDescent="0.25">
      <c r="A1027" s="1">
        <v>42802</v>
      </c>
      <c r="B1027">
        <v>9230</v>
      </c>
      <c r="C1027">
        <v>6</v>
      </c>
      <c r="D1027" s="2">
        <v>42795</v>
      </c>
      <c r="E1027">
        <v>2</v>
      </c>
      <c r="F1027">
        <v>1</v>
      </c>
      <c r="G1027" s="1">
        <v>42801</v>
      </c>
      <c r="H1027" s="1">
        <v>42803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s="1">
        <v>42814</v>
      </c>
      <c r="AF1027" s="1">
        <v>42800</v>
      </c>
      <c r="AG1027" s="1">
        <v>42795</v>
      </c>
      <c r="AH1027" s="1">
        <v>42797</v>
      </c>
      <c r="AI1027" s="1">
        <v>42795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9518.0869565217399</v>
      </c>
      <c r="AP1027">
        <v>23</v>
      </c>
      <c r="AQ1027">
        <v>31</v>
      </c>
      <c r="AR1027">
        <v>218916</v>
      </c>
      <c r="AS1027">
        <v>0.96973268285552405</v>
      </c>
      <c r="AT1027">
        <v>0.74193548387096697</v>
      </c>
      <c r="AU1027">
        <v>17</v>
      </c>
      <c r="AV1027">
        <v>0.96640246506585303</v>
      </c>
      <c r="AW1027">
        <v>3.3302177896711101E-3</v>
      </c>
      <c r="AX1027">
        <v>9550.8862338953604</v>
      </c>
      <c r="AY1027">
        <v>8</v>
      </c>
      <c r="AZ1027">
        <v>3</v>
      </c>
      <c r="BA1027">
        <v>2017</v>
      </c>
      <c r="BB1027">
        <v>7.3517638762188504</v>
      </c>
      <c r="BC1027">
        <v>6.4145242924226604</v>
      </c>
      <c r="BD1027">
        <v>-0.93723958379618799</v>
      </c>
      <c r="BE1027">
        <v>61054</v>
      </c>
      <c r="BF1027">
        <v>191007.494751344</v>
      </c>
      <c r="BG1027">
        <v>0.146112095156195</v>
      </c>
      <c r="BH1027">
        <v>23.442386686216299</v>
      </c>
      <c r="BI1027">
        <v>0.98112876934683302</v>
      </c>
      <c r="BK1027">
        <f>AS1027-BI1027*AV1027</f>
        <v>2.1567421611717874E-2</v>
      </c>
      <c r="BL1027">
        <f>BK1027*AO1027</f>
        <v>205.28059432829698</v>
      </c>
      <c r="BM1027">
        <f t="shared" si="15"/>
        <v>-7600.2186283484452</v>
      </c>
      <c r="BN1027" s="12">
        <f>YEARFRAC(DATE(YEAR(A1027),1,1),A1027,3)</f>
        <v>0.18082191780821918</v>
      </c>
    </row>
    <row r="1028" spans="1:66" x14ac:dyDescent="0.25">
      <c r="A1028" s="1">
        <v>42803</v>
      </c>
      <c r="B1028">
        <v>3554</v>
      </c>
      <c r="C1028">
        <v>7</v>
      </c>
      <c r="D1028" s="2">
        <v>42795</v>
      </c>
      <c r="E1028">
        <v>3</v>
      </c>
      <c r="F1028">
        <v>2</v>
      </c>
      <c r="G1028" s="1">
        <v>42802</v>
      </c>
      <c r="H1028" s="1">
        <v>42804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s="1">
        <v>42814</v>
      </c>
      <c r="AF1028" s="1">
        <v>42800</v>
      </c>
      <c r="AG1028" s="1">
        <v>42795</v>
      </c>
      <c r="AH1028" s="1">
        <v>42797</v>
      </c>
      <c r="AI1028" s="1">
        <v>42795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9518.0869565217399</v>
      </c>
      <c r="AP1028">
        <v>23</v>
      </c>
      <c r="AQ1028">
        <v>31</v>
      </c>
      <c r="AR1028">
        <v>218916</v>
      </c>
      <c r="AS1028">
        <v>0.37339436130753301</v>
      </c>
      <c r="AT1028">
        <v>0.74193548387096697</v>
      </c>
      <c r="AU1028">
        <v>16</v>
      </c>
      <c r="AV1028">
        <v>0.36271983585664802</v>
      </c>
      <c r="AW1028">
        <v>1.0674525450884801E-2</v>
      </c>
      <c r="AX1028">
        <v>9798.1958764576193</v>
      </c>
      <c r="AY1028">
        <v>9</v>
      </c>
      <c r="AZ1028">
        <v>3</v>
      </c>
      <c r="BA1028">
        <v>2017</v>
      </c>
      <c r="BB1028">
        <v>7.7144837120755003</v>
      </c>
      <c r="BC1028">
        <v>6.7879186537301903</v>
      </c>
      <c r="BD1028">
        <v>-0.92656505834530301</v>
      </c>
      <c r="BE1028">
        <v>64608</v>
      </c>
      <c r="BF1028">
        <v>192622.611630378</v>
      </c>
      <c r="BG1028">
        <v>0.13650208637019001</v>
      </c>
      <c r="BH1028">
        <v>23.442386686216299</v>
      </c>
      <c r="BI1028">
        <v>0.98112876934683302</v>
      </c>
      <c r="BK1028">
        <f>AS1028-BI1028*AV1028</f>
        <v>1.7519495135814633E-2</v>
      </c>
      <c r="BL1028">
        <f>BK1028*AO1028</f>
        <v>166.75207813704333</v>
      </c>
      <c r="BM1028">
        <f t="shared" ref="BM1028:BM1091" si="16">BM1027+BL1028</f>
        <v>-7433.4665502114021</v>
      </c>
      <c r="BN1028" s="12">
        <f>YEARFRAC(DATE(YEAR(A1028),1,1),A1028,3)</f>
        <v>0.18356164383561643</v>
      </c>
    </row>
    <row r="1029" spans="1:66" x14ac:dyDescent="0.25">
      <c r="A1029" s="1">
        <v>42804</v>
      </c>
      <c r="B1029">
        <v>9817</v>
      </c>
      <c r="C1029">
        <v>8</v>
      </c>
      <c r="D1029" s="2">
        <v>42795</v>
      </c>
      <c r="E1029">
        <v>4</v>
      </c>
      <c r="F1029">
        <v>3</v>
      </c>
      <c r="G1029" s="1">
        <v>42803</v>
      </c>
      <c r="H1029" s="1">
        <v>42807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s="1">
        <v>42814</v>
      </c>
      <c r="AF1029" s="1">
        <v>42800</v>
      </c>
      <c r="AG1029" s="1">
        <v>42795</v>
      </c>
      <c r="AH1029" s="1">
        <v>42797</v>
      </c>
      <c r="AI1029" s="1">
        <v>42795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9518.0869565217399</v>
      </c>
      <c r="AP1029">
        <v>23</v>
      </c>
      <c r="AQ1029">
        <v>31</v>
      </c>
      <c r="AR1029">
        <v>218916</v>
      </c>
      <c r="AS1029">
        <v>1.0314047397175099</v>
      </c>
      <c r="AT1029">
        <v>0.74193548387096697</v>
      </c>
      <c r="AU1029">
        <v>15</v>
      </c>
      <c r="AV1029">
        <v>0.87976882570144499</v>
      </c>
      <c r="AW1029">
        <v>0.15163591401607099</v>
      </c>
      <c r="AX1029">
        <v>11158.6131642853</v>
      </c>
      <c r="AY1029">
        <v>10</v>
      </c>
      <c r="AZ1029">
        <v>3</v>
      </c>
      <c r="BA1029">
        <v>2017</v>
      </c>
      <c r="BB1029">
        <v>8.5942525377769403</v>
      </c>
      <c r="BC1029">
        <v>7.8193233934477098</v>
      </c>
      <c r="BD1029">
        <v>-0.77492914432923099</v>
      </c>
      <c r="BE1029">
        <v>74425</v>
      </c>
      <c r="BF1029">
        <v>199176.71635499501</v>
      </c>
      <c r="BG1029">
        <v>9.9104373273343593E-2</v>
      </c>
      <c r="BH1029">
        <v>23.442386686216299</v>
      </c>
      <c r="BI1029">
        <v>0.98112876934683302</v>
      </c>
      <c r="BK1029">
        <f>AS1029-BI1029*AV1029</f>
        <v>0.16823823444734276</v>
      </c>
      <c r="BL1029">
        <f>BK1029*AO1029</f>
        <v>1601.3061448814997</v>
      </c>
      <c r="BM1029">
        <f t="shared" si="16"/>
        <v>-5832.1604053299025</v>
      </c>
      <c r="BN1029" s="12">
        <f>YEARFRAC(DATE(YEAR(A1029),1,1),A1029,3)</f>
        <v>0.18630136986301371</v>
      </c>
    </row>
    <row r="1030" spans="1:66" x14ac:dyDescent="0.25">
      <c r="A1030" s="1">
        <v>42807</v>
      </c>
      <c r="B1030">
        <v>25224</v>
      </c>
      <c r="C1030">
        <v>9</v>
      </c>
      <c r="D1030" s="2">
        <v>42795</v>
      </c>
      <c r="E1030">
        <v>0</v>
      </c>
      <c r="F1030">
        <v>4</v>
      </c>
      <c r="G1030" s="1">
        <v>42804</v>
      </c>
      <c r="H1030" s="1">
        <v>42808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s="1">
        <v>42814</v>
      </c>
      <c r="AF1030" s="1">
        <v>42800</v>
      </c>
      <c r="AG1030" s="1">
        <v>42795</v>
      </c>
      <c r="AH1030" s="1">
        <v>42797</v>
      </c>
      <c r="AI1030" s="1">
        <v>42795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9518.0869565217399</v>
      </c>
      <c r="AP1030">
        <v>23</v>
      </c>
      <c r="AQ1030">
        <v>31</v>
      </c>
      <c r="AR1030">
        <v>218916</v>
      </c>
      <c r="AS1030">
        <v>2.6501123718686599</v>
      </c>
      <c r="AT1030">
        <v>0.74193548387096697</v>
      </c>
      <c r="AU1030">
        <v>14</v>
      </c>
      <c r="AV1030">
        <v>1.70755223324329</v>
      </c>
      <c r="AW1030">
        <v>0.94256013862536703</v>
      </c>
      <c r="AX1030">
        <v>14772.0224944978</v>
      </c>
      <c r="AY1030">
        <v>13</v>
      </c>
      <c r="AZ1030">
        <v>3</v>
      </c>
      <c r="BA1030">
        <v>2017</v>
      </c>
      <c r="BB1030">
        <v>10.301804771020199</v>
      </c>
      <c r="BC1030">
        <v>10.4694357653163</v>
      </c>
      <c r="BD1030">
        <v>0.16763099429613601</v>
      </c>
      <c r="BE1030">
        <v>99649</v>
      </c>
      <c r="BF1030">
        <v>222478.201727076</v>
      </c>
      <c r="BG1030">
        <v>-1.6011464041975499E-2</v>
      </c>
      <c r="BH1030">
        <v>23.442386686216299</v>
      </c>
      <c r="BI1030">
        <v>0.98112876934683302</v>
      </c>
      <c r="BK1030">
        <f>AS1030-BI1030*AV1030</f>
        <v>0.97478375067123446</v>
      </c>
      <c r="BL1030">
        <f>BK1030*AO1030</f>
        <v>9278.0765026932168</v>
      </c>
      <c r="BM1030">
        <f t="shared" si="16"/>
        <v>3445.9160973633143</v>
      </c>
      <c r="BN1030" s="12">
        <f>YEARFRAC(DATE(YEAR(A1030),1,1),A1030,3)</f>
        <v>0.19452054794520549</v>
      </c>
    </row>
    <row r="1031" spans="1:66" x14ac:dyDescent="0.25">
      <c r="A1031" s="1">
        <v>42808</v>
      </c>
      <c r="B1031">
        <v>3032</v>
      </c>
      <c r="C1031">
        <v>10</v>
      </c>
      <c r="D1031" s="2">
        <v>42795</v>
      </c>
      <c r="E1031">
        <v>1</v>
      </c>
      <c r="F1031">
        <v>0</v>
      </c>
      <c r="G1031" s="1">
        <v>42807</v>
      </c>
      <c r="H1031" s="1">
        <v>42809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s="1">
        <v>42814</v>
      </c>
      <c r="AF1031" s="1">
        <v>42800</v>
      </c>
      <c r="AG1031" s="1">
        <v>42795</v>
      </c>
      <c r="AH1031" s="1">
        <v>42797</v>
      </c>
      <c r="AI1031" s="1">
        <v>42795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9518.0869565217399</v>
      </c>
      <c r="AP1031">
        <v>23</v>
      </c>
      <c r="AQ1031">
        <v>31</v>
      </c>
      <c r="AR1031">
        <v>218916</v>
      </c>
      <c r="AS1031">
        <v>0.318551407845931</v>
      </c>
      <c r="AT1031">
        <v>0.74193548387096697</v>
      </c>
      <c r="AU1031">
        <v>13</v>
      </c>
      <c r="AV1031">
        <v>0.31716165932760798</v>
      </c>
      <c r="AW1031">
        <v>1.3897485183231499E-3</v>
      </c>
      <c r="AX1031">
        <v>9559.7935968298407</v>
      </c>
      <c r="AY1031">
        <v>14</v>
      </c>
      <c r="AZ1031">
        <v>3</v>
      </c>
      <c r="BA1031">
        <v>2017</v>
      </c>
      <c r="BB1031">
        <v>10.6189664303478</v>
      </c>
      <c r="BC1031">
        <v>10.7879871731623</v>
      </c>
      <c r="BD1031">
        <v>0.169020742814458</v>
      </c>
      <c r="BE1031">
        <v>102681</v>
      </c>
      <c r="BF1031">
        <v>222400.458226388</v>
      </c>
      <c r="BG1031">
        <v>-1.5667495715506401E-2</v>
      </c>
      <c r="BH1031">
        <v>23.442386686216299</v>
      </c>
      <c r="BI1031">
        <v>0.98112876934683302</v>
      </c>
      <c r="BK1031">
        <f>AS1031-BI1031*AV1031</f>
        <v>7.3749793458354751E-3</v>
      </c>
      <c r="BL1031">
        <f>BK1031*AO1031</f>
        <v>70.195694716213865</v>
      </c>
      <c r="BM1031">
        <f t="shared" si="16"/>
        <v>3516.1117920795282</v>
      </c>
      <c r="BN1031" s="12">
        <f>YEARFRAC(DATE(YEAR(A1031),1,1),A1031,3)</f>
        <v>0.19726027397260273</v>
      </c>
    </row>
    <row r="1032" spans="1:66" x14ac:dyDescent="0.25">
      <c r="A1032" s="1">
        <v>42809</v>
      </c>
      <c r="B1032">
        <v>12454</v>
      </c>
      <c r="C1032">
        <v>11</v>
      </c>
      <c r="D1032" s="2">
        <v>42795</v>
      </c>
      <c r="E1032">
        <v>2</v>
      </c>
      <c r="F1032">
        <v>1</v>
      </c>
      <c r="G1032" s="1">
        <v>42808</v>
      </c>
      <c r="H1032" s="1">
        <v>42810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s="1">
        <v>42814</v>
      </c>
      <c r="AF1032" s="1">
        <v>42800</v>
      </c>
      <c r="AG1032" s="1">
        <v>42795</v>
      </c>
      <c r="AH1032" s="1">
        <v>42797</v>
      </c>
      <c r="AI1032" s="1">
        <v>42795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9518.0869565217399</v>
      </c>
      <c r="AP1032">
        <v>23</v>
      </c>
      <c r="AQ1032">
        <v>31</v>
      </c>
      <c r="AR1032">
        <v>218916</v>
      </c>
      <c r="AS1032">
        <v>1.3084562115149101</v>
      </c>
      <c r="AT1032">
        <v>0.74193548387096697</v>
      </c>
      <c r="AU1032">
        <v>12</v>
      </c>
      <c r="AV1032">
        <v>1.30097368636874</v>
      </c>
      <c r="AW1032">
        <v>7.4825251461709697E-3</v>
      </c>
      <c r="AX1032">
        <v>9572.8300506687101</v>
      </c>
      <c r="AY1032">
        <v>15</v>
      </c>
      <c r="AZ1032">
        <v>3</v>
      </c>
      <c r="BA1032">
        <v>2017</v>
      </c>
      <c r="BB1032">
        <v>11.9199401167165</v>
      </c>
      <c r="BC1032">
        <v>12.096443384677199</v>
      </c>
      <c r="BD1032">
        <v>0.17650326796062801</v>
      </c>
      <c r="BE1032">
        <v>115135</v>
      </c>
      <c r="BF1032">
        <v>222157.57579908299</v>
      </c>
      <c r="BG1032">
        <v>-1.4591335845394701E-2</v>
      </c>
      <c r="BH1032">
        <v>23.442386686216299</v>
      </c>
      <c r="BI1032">
        <v>0.98112876934683302</v>
      </c>
      <c r="BK1032">
        <f>AS1032-BI1032*AV1032</f>
        <v>3.2033499655335529E-2</v>
      </c>
      <c r="BL1032">
        <f>BK1032*AO1032</f>
        <v>304.89763524119275</v>
      </c>
      <c r="BM1032">
        <f t="shared" si="16"/>
        <v>3821.009427320721</v>
      </c>
      <c r="BN1032" s="12">
        <f>YEARFRAC(DATE(YEAR(A1032),1,1),A1032,3)</f>
        <v>0.2</v>
      </c>
    </row>
    <row r="1033" spans="1:66" x14ac:dyDescent="0.25">
      <c r="A1033" s="1">
        <v>42810</v>
      </c>
      <c r="B1033">
        <v>19603</v>
      </c>
      <c r="C1033">
        <v>12</v>
      </c>
      <c r="D1033" s="2">
        <v>42795</v>
      </c>
      <c r="E1033">
        <v>3</v>
      </c>
      <c r="F1033">
        <v>2</v>
      </c>
      <c r="G1033" s="1">
        <v>42809</v>
      </c>
      <c r="H1033" s="1">
        <v>42811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1</v>
      </c>
      <c r="AC1033">
        <v>0</v>
      </c>
      <c r="AD1033">
        <v>0</v>
      </c>
      <c r="AE1033" s="1">
        <v>42814</v>
      </c>
      <c r="AF1033" s="1">
        <v>42800</v>
      </c>
      <c r="AG1033" s="1">
        <v>42795</v>
      </c>
      <c r="AH1033" s="1">
        <v>42797</v>
      </c>
      <c r="AI1033" s="1">
        <v>42795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9518.0869565217399</v>
      </c>
      <c r="AP1033">
        <v>23</v>
      </c>
      <c r="AQ1033">
        <v>31</v>
      </c>
      <c r="AR1033">
        <v>218916</v>
      </c>
      <c r="AS1033">
        <v>2.0595525224286901</v>
      </c>
      <c r="AT1033">
        <v>0.74193548387096697</v>
      </c>
      <c r="AU1033">
        <v>11</v>
      </c>
      <c r="AV1033">
        <v>1.96449778436921</v>
      </c>
      <c r="AW1033">
        <v>9.5054738059476299E-2</v>
      </c>
      <c r="AX1033">
        <v>9978.6317683704292</v>
      </c>
      <c r="AY1033">
        <v>16</v>
      </c>
      <c r="AZ1033">
        <v>3</v>
      </c>
      <c r="BA1033">
        <v>2017</v>
      </c>
      <c r="BB1033">
        <v>13.8844379010858</v>
      </c>
      <c r="BC1033">
        <v>14.1559959071059</v>
      </c>
      <c r="BD1033">
        <v>0.27155800602010399</v>
      </c>
      <c r="BE1033">
        <v>134738</v>
      </c>
      <c r="BF1033">
        <v>223197.65640333499</v>
      </c>
      <c r="BG1033">
        <v>-1.9183249825877002E-2</v>
      </c>
      <c r="BH1033">
        <v>23.442386686216299</v>
      </c>
      <c r="BI1033">
        <v>0.98112876934683302</v>
      </c>
      <c r="BK1033">
        <f>AS1033-BI1033*AV1033</f>
        <v>0.13212722886594697</v>
      </c>
      <c r="BL1033">
        <f>BK1033*AO1033</f>
        <v>1257.5984536703324</v>
      </c>
      <c r="BM1033">
        <f t="shared" si="16"/>
        <v>5078.6078809910532</v>
      </c>
      <c r="BN1033" s="12">
        <f>YEARFRAC(DATE(YEAR(A1033),1,1),A1033,3)</f>
        <v>0.20273972602739726</v>
      </c>
    </row>
    <row r="1034" spans="1:66" x14ac:dyDescent="0.25">
      <c r="A1034" s="1">
        <v>42811</v>
      </c>
      <c r="B1034">
        <v>6650</v>
      </c>
      <c r="C1034">
        <v>13</v>
      </c>
      <c r="D1034" s="2">
        <v>42795</v>
      </c>
      <c r="E1034">
        <v>4</v>
      </c>
      <c r="F1034">
        <v>3</v>
      </c>
      <c r="G1034" s="1">
        <v>42810</v>
      </c>
      <c r="H1034" s="1">
        <v>42814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s="1">
        <v>42814</v>
      </c>
      <c r="AF1034" s="1">
        <v>42800</v>
      </c>
      <c r="AG1034" s="1">
        <v>42795</v>
      </c>
      <c r="AH1034" s="1">
        <v>42797</v>
      </c>
      <c r="AI1034" s="1">
        <v>42795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9518.0869565217399</v>
      </c>
      <c r="AP1034">
        <v>23</v>
      </c>
      <c r="AQ1034">
        <v>31</v>
      </c>
      <c r="AR1034">
        <v>218916</v>
      </c>
      <c r="AS1034">
        <v>0.69866980942461898</v>
      </c>
      <c r="AT1034">
        <v>0.74193548387096697</v>
      </c>
      <c r="AU1034">
        <v>10</v>
      </c>
      <c r="AV1034">
        <v>0.87976882570144499</v>
      </c>
      <c r="AW1034">
        <v>-0.18109901627682601</v>
      </c>
      <c r="AX1034">
        <v>7558.8038649788596</v>
      </c>
      <c r="AY1034">
        <v>17</v>
      </c>
      <c r="AZ1034">
        <v>3</v>
      </c>
      <c r="BA1034">
        <v>2017</v>
      </c>
      <c r="BB1034">
        <v>14.764206726787201</v>
      </c>
      <c r="BC1034">
        <v>14.8546657165305</v>
      </c>
      <c r="BD1034">
        <v>9.0458989743279206E-2</v>
      </c>
      <c r="BE1034">
        <v>141388</v>
      </c>
      <c r="BF1034">
        <v>220257.27898403801</v>
      </c>
      <c r="BG1034">
        <v>-6.0896011710729302E-3</v>
      </c>
      <c r="BH1034">
        <v>23.442386686216299</v>
      </c>
      <c r="BI1034">
        <v>0.98112876934683302</v>
      </c>
      <c r="BK1034">
        <f>AS1034-BI1034*AV1034</f>
        <v>-0.16449669584554816</v>
      </c>
      <c r="BL1034">
        <f>BK1034*AO1034</f>
        <v>-1565.6938551184357</v>
      </c>
      <c r="BM1034">
        <f t="shared" si="16"/>
        <v>3512.9140258726175</v>
      </c>
      <c r="BN1034" s="12">
        <f>YEARFRAC(DATE(YEAR(A1034),1,1),A1034,3)</f>
        <v>0.20547945205479451</v>
      </c>
    </row>
    <row r="1035" spans="1:66" x14ac:dyDescent="0.25">
      <c r="A1035" s="1">
        <v>42814</v>
      </c>
      <c r="B1035">
        <v>14850</v>
      </c>
      <c r="C1035">
        <v>14</v>
      </c>
      <c r="D1035" s="2">
        <v>42795</v>
      </c>
      <c r="E1035">
        <v>0</v>
      </c>
      <c r="F1035">
        <v>4</v>
      </c>
      <c r="G1035" s="1">
        <v>42811</v>
      </c>
      <c r="H1035" s="1">
        <v>42815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s="1">
        <v>42814</v>
      </c>
      <c r="AF1035" s="1">
        <v>42800</v>
      </c>
      <c r="AG1035" s="1">
        <v>42795</v>
      </c>
      <c r="AH1035" s="1">
        <v>42797</v>
      </c>
      <c r="AI1035" s="1">
        <v>42795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9518.0869565217399</v>
      </c>
      <c r="AP1035">
        <v>23</v>
      </c>
      <c r="AQ1035">
        <v>31</v>
      </c>
      <c r="AR1035">
        <v>218916</v>
      </c>
      <c r="AS1035">
        <v>1.5601874691662501</v>
      </c>
      <c r="AT1035">
        <v>0.74193548387096697</v>
      </c>
      <c r="AU1035">
        <v>9</v>
      </c>
      <c r="AV1035">
        <v>1.70755223324329</v>
      </c>
      <c r="AW1035">
        <v>-0.147364764077039</v>
      </c>
      <c r="AX1035">
        <v>8696.6592944534204</v>
      </c>
      <c r="AY1035">
        <v>20</v>
      </c>
      <c r="AZ1035">
        <v>3</v>
      </c>
      <c r="BA1035">
        <v>2017</v>
      </c>
      <c r="BB1035">
        <v>16.471758960030499</v>
      </c>
      <c r="BC1035">
        <v>16.4148531856967</v>
      </c>
      <c r="BD1035">
        <v>-5.6905774333760199E-2</v>
      </c>
      <c r="BE1035">
        <v>156238</v>
      </c>
      <c r="BF1035">
        <v>218159.70041327801</v>
      </c>
      <c r="BG1035">
        <v>3.4667245384407599E-3</v>
      </c>
      <c r="BH1035">
        <v>23.442386686216299</v>
      </c>
      <c r="BI1035">
        <v>0.98112876934683302</v>
      </c>
      <c r="BK1035">
        <f>AS1035-BI1035*AV1035</f>
        <v>-0.11514115203117536</v>
      </c>
      <c r="BL1035">
        <f>BK1035*AO1035</f>
        <v>-1095.9234973068169</v>
      </c>
      <c r="BM1035">
        <f t="shared" si="16"/>
        <v>2416.9905285658006</v>
      </c>
      <c r="BN1035" s="12">
        <f>YEARFRAC(DATE(YEAR(A1035),1,1),A1035,3)</f>
        <v>0.21369863013698631</v>
      </c>
    </row>
    <row r="1036" spans="1:66" x14ac:dyDescent="0.25">
      <c r="A1036" s="1">
        <v>42815</v>
      </c>
      <c r="B1036">
        <v>2295</v>
      </c>
      <c r="C1036">
        <v>15</v>
      </c>
      <c r="D1036" s="2">
        <v>42795</v>
      </c>
      <c r="E1036">
        <v>1</v>
      </c>
      <c r="F1036">
        <v>0</v>
      </c>
      <c r="G1036" s="1">
        <v>42814</v>
      </c>
      <c r="H1036" s="1">
        <v>42816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s="1">
        <v>42814</v>
      </c>
      <c r="AF1036" s="1">
        <v>42800</v>
      </c>
      <c r="AG1036" s="1">
        <v>42795</v>
      </c>
      <c r="AH1036" s="1">
        <v>42797</v>
      </c>
      <c r="AI1036" s="1">
        <v>42795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9518.0869565217399</v>
      </c>
      <c r="AP1036">
        <v>23</v>
      </c>
      <c r="AQ1036">
        <v>31</v>
      </c>
      <c r="AR1036">
        <v>218916</v>
      </c>
      <c r="AS1036">
        <v>0.24111988159842099</v>
      </c>
      <c r="AT1036">
        <v>0.74193548387096697</v>
      </c>
      <c r="AU1036">
        <v>8</v>
      </c>
      <c r="AV1036">
        <v>0.31716165932760798</v>
      </c>
      <c r="AW1036">
        <v>-7.6041777729187299E-2</v>
      </c>
      <c r="AX1036">
        <v>7236.05748836559</v>
      </c>
      <c r="AY1036">
        <v>21</v>
      </c>
      <c r="AZ1036">
        <v>3</v>
      </c>
      <c r="BA1036">
        <v>2017</v>
      </c>
      <c r="BB1036">
        <v>16.788920619358102</v>
      </c>
      <c r="BC1036">
        <v>16.6559730672952</v>
      </c>
      <c r="BD1036">
        <v>-0.13294755206294701</v>
      </c>
      <c r="BE1036">
        <v>158533</v>
      </c>
      <c r="BF1036">
        <v>217182.45518391099</v>
      </c>
      <c r="BG1036">
        <v>7.9819744860176699E-3</v>
      </c>
      <c r="BH1036">
        <v>23.442386686216299</v>
      </c>
      <c r="BI1036">
        <v>0.98112876934683302</v>
      </c>
      <c r="BK1036">
        <f>AS1036-BI1036*AV1036</f>
        <v>-7.0056546901674538E-2</v>
      </c>
      <c r="BL1036">
        <f>BK1036*AO1036</f>
        <v>-666.8043052837819</v>
      </c>
      <c r="BM1036">
        <f t="shared" si="16"/>
        <v>1750.1862232820185</v>
      </c>
      <c r="BN1036" s="12">
        <f>YEARFRAC(DATE(YEAR(A1036),1,1),A1036,3)</f>
        <v>0.21643835616438356</v>
      </c>
    </row>
    <row r="1037" spans="1:66" x14ac:dyDescent="0.25">
      <c r="A1037" s="1">
        <v>42816</v>
      </c>
      <c r="B1037">
        <v>10454</v>
      </c>
      <c r="C1037">
        <v>16</v>
      </c>
      <c r="D1037" s="2">
        <v>42795</v>
      </c>
      <c r="E1037">
        <v>2</v>
      </c>
      <c r="F1037">
        <v>1</v>
      </c>
      <c r="G1037" s="1">
        <v>42815</v>
      </c>
      <c r="H1037" s="1">
        <v>42817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s="1">
        <v>42814</v>
      </c>
      <c r="AF1037" s="1">
        <v>42800</v>
      </c>
      <c r="AG1037" s="1">
        <v>42795</v>
      </c>
      <c r="AH1037" s="1">
        <v>42797</v>
      </c>
      <c r="AI1037" s="1">
        <v>42795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9518.0869565217399</v>
      </c>
      <c r="AP1037">
        <v>23</v>
      </c>
      <c r="AQ1037">
        <v>31</v>
      </c>
      <c r="AR1037">
        <v>218916</v>
      </c>
      <c r="AS1037">
        <v>1.09832995304134</v>
      </c>
      <c r="AT1037">
        <v>0.74193548387096697</v>
      </c>
      <c r="AU1037">
        <v>7</v>
      </c>
      <c r="AV1037">
        <v>0.96640246506585303</v>
      </c>
      <c r="AW1037">
        <v>0.131927487975495</v>
      </c>
      <c r="AX1037">
        <v>10817.4392945982</v>
      </c>
      <c r="AY1037">
        <v>22</v>
      </c>
      <c r="AZ1037">
        <v>3</v>
      </c>
      <c r="BA1037">
        <v>2017</v>
      </c>
      <c r="BB1037">
        <v>17.755323084423999</v>
      </c>
      <c r="BC1037">
        <v>17.754303020336501</v>
      </c>
      <c r="BD1037">
        <v>-1.0200640874522501E-3</v>
      </c>
      <c r="BE1037">
        <v>168987</v>
      </c>
      <c r="BF1037">
        <v>218903.423019637</v>
      </c>
      <c r="BG1037" s="3">
        <v>5.7454470968609702E-5</v>
      </c>
      <c r="BH1037">
        <v>23.442386686216299</v>
      </c>
      <c r="BI1037">
        <v>0.98112876934683302</v>
      </c>
      <c r="BK1037">
        <f>AS1037-BI1037*AV1037</f>
        <v>0.15016469179753378</v>
      </c>
      <c r="BL1037">
        <f>BK1037*AO1037</f>
        <v>1429.2805943282133</v>
      </c>
      <c r="BM1037">
        <f t="shared" si="16"/>
        <v>3179.4668176102318</v>
      </c>
      <c r="BN1037" s="12">
        <f>YEARFRAC(DATE(YEAR(A1037),1,1),A1037,3)</f>
        <v>0.21917808219178081</v>
      </c>
    </row>
    <row r="1038" spans="1:66" x14ac:dyDescent="0.25">
      <c r="A1038" s="1">
        <v>42817</v>
      </c>
      <c r="B1038">
        <v>2700</v>
      </c>
      <c r="C1038">
        <v>17</v>
      </c>
      <c r="D1038" s="2">
        <v>42795</v>
      </c>
      <c r="E1038">
        <v>3</v>
      </c>
      <c r="F1038">
        <v>2</v>
      </c>
      <c r="G1038" s="1">
        <v>42816</v>
      </c>
      <c r="H1038" s="1">
        <v>42818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s="1">
        <v>42814</v>
      </c>
      <c r="AF1038" s="1">
        <v>42800</v>
      </c>
      <c r="AG1038" s="1">
        <v>42795</v>
      </c>
      <c r="AH1038" s="1">
        <v>42797</v>
      </c>
      <c r="AI1038" s="1">
        <v>42795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9518.0869565217399</v>
      </c>
      <c r="AP1038">
        <v>23</v>
      </c>
      <c r="AQ1038">
        <v>31</v>
      </c>
      <c r="AR1038">
        <v>218916</v>
      </c>
      <c r="AS1038">
        <v>0.28367044893931898</v>
      </c>
      <c r="AT1038">
        <v>0.74193548387096697</v>
      </c>
      <c r="AU1038">
        <v>6</v>
      </c>
      <c r="AV1038">
        <v>0.36271983585664802</v>
      </c>
      <c r="AW1038">
        <v>-7.9049386917329406E-2</v>
      </c>
      <c r="AX1038">
        <v>7443.7616394022398</v>
      </c>
      <c r="AY1038">
        <v>23</v>
      </c>
      <c r="AZ1038">
        <v>3</v>
      </c>
      <c r="BA1038">
        <v>2017</v>
      </c>
      <c r="BB1038">
        <v>18.118042920280601</v>
      </c>
      <c r="BC1038">
        <v>18.037973469275801</v>
      </c>
      <c r="BD1038">
        <v>-8.0069451004778303E-2</v>
      </c>
      <c r="BE1038">
        <v>171687</v>
      </c>
      <c r="BF1038">
        <v>217948.539882299</v>
      </c>
      <c r="BG1038">
        <v>4.4389382843457101E-3</v>
      </c>
      <c r="BH1038">
        <v>23.442386686216299</v>
      </c>
      <c r="BI1038">
        <v>0.98112876934683302</v>
      </c>
      <c r="BK1038">
        <f>AS1038-BI1038*AV1038</f>
        <v>-7.2204417232399398E-2</v>
      </c>
      <c r="BL1038">
        <f>BK1038*AO1038</f>
        <v>-687.24792186295429</v>
      </c>
      <c r="BM1038">
        <f t="shared" si="16"/>
        <v>2492.2188957472777</v>
      </c>
      <c r="BN1038" s="12">
        <f>YEARFRAC(DATE(YEAR(A1038),1,1),A1038,3)</f>
        <v>0.22191780821917809</v>
      </c>
    </row>
    <row r="1039" spans="1:66" x14ac:dyDescent="0.25">
      <c r="A1039" s="1">
        <v>42818</v>
      </c>
      <c r="B1039">
        <v>8093</v>
      </c>
      <c r="C1039">
        <v>18</v>
      </c>
      <c r="D1039" s="2">
        <v>42795</v>
      </c>
      <c r="E1039">
        <v>4</v>
      </c>
      <c r="F1039">
        <v>3</v>
      </c>
      <c r="G1039" s="1">
        <v>42817</v>
      </c>
      <c r="H1039" s="1">
        <v>42821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s="1">
        <v>42814</v>
      </c>
      <c r="AF1039" s="1">
        <v>42800</v>
      </c>
      <c r="AG1039" s="1">
        <v>42795</v>
      </c>
      <c r="AH1039" s="1">
        <v>42797</v>
      </c>
      <c r="AI1039" s="1">
        <v>42795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9518.0869565217399</v>
      </c>
      <c r="AP1039">
        <v>23</v>
      </c>
      <c r="AQ1039">
        <v>31</v>
      </c>
      <c r="AR1039">
        <v>218916</v>
      </c>
      <c r="AS1039">
        <v>0.85027590491329996</v>
      </c>
      <c r="AT1039">
        <v>0.74193548387096697</v>
      </c>
      <c r="AU1039">
        <v>5</v>
      </c>
      <c r="AV1039">
        <v>0.87976882570144499</v>
      </c>
      <c r="AW1039">
        <v>-2.9492920788145499E-2</v>
      </c>
      <c r="AX1039">
        <v>9199.0074705674997</v>
      </c>
      <c r="AY1039">
        <v>24</v>
      </c>
      <c r="AZ1039">
        <v>3</v>
      </c>
      <c r="BA1039">
        <v>2017</v>
      </c>
      <c r="BB1039">
        <v>18.997811745982101</v>
      </c>
      <c r="BC1039">
        <v>18.888249374189101</v>
      </c>
      <c r="BD1039">
        <v>-0.109562371792925</v>
      </c>
      <c r="BE1039">
        <v>179780</v>
      </c>
      <c r="BF1039">
        <v>217653.48848003501</v>
      </c>
      <c r="BG1039">
        <v>5.8005572471231297E-3</v>
      </c>
      <c r="BH1039">
        <v>23.442386686216299</v>
      </c>
      <c r="BI1039">
        <v>0.98112876934683302</v>
      </c>
      <c r="BK1039">
        <f>AS1039-BI1039*AV1039</f>
        <v>-1.2890600356867177E-2</v>
      </c>
      <c r="BL1039">
        <f>BK1039*AO1039</f>
        <v>-122.69385511843196</v>
      </c>
      <c r="BM1039">
        <f t="shared" si="16"/>
        <v>2369.5250406288455</v>
      </c>
      <c r="BN1039" s="12">
        <f>YEARFRAC(DATE(YEAR(A1039),1,1),A1039,3)</f>
        <v>0.22465753424657534</v>
      </c>
    </row>
    <row r="1040" spans="1:66" x14ac:dyDescent="0.25">
      <c r="A1040" s="1">
        <v>42821</v>
      </c>
      <c r="B1040">
        <v>17844</v>
      </c>
      <c r="C1040">
        <v>19</v>
      </c>
      <c r="D1040" s="2">
        <v>42795</v>
      </c>
      <c r="E1040">
        <v>0</v>
      </c>
      <c r="F1040">
        <v>4</v>
      </c>
      <c r="G1040" s="1">
        <v>42818</v>
      </c>
      <c r="H1040" s="1">
        <v>42822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s="1">
        <v>42814</v>
      </c>
      <c r="AF1040" s="1">
        <v>42800</v>
      </c>
      <c r="AG1040" s="1">
        <v>42795</v>
      </c>
      <c r="AH1040" s="1">
        <v>42797</v>
      </c>
      <c r="AI1040" s="1">
        <v>42795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9518.0869565217399</v>
      </c>
      <c r="AP1040">
        <v>23</v>
      </c>
      <c r="AQ1040">
        <v>31</v>
      </c>
      <c r="AR1040">
        <v>218916</v>
      </c>
      <c r="AS1040">
        <v>1.87474647810118</v>
      </c>
      <c r="AT1040">
        <v>0.74193548387096697</v>
      </c>
      <c r="AU1040">
        <v>4</v>
      </c>
      <c r="AV1040">
        <v>1.70755223324329</v>
      </c>
      <c r="AW1040">
        <v>0.167194244857894</v>
      </c>
      <c r="AX1040">
        <v>10450.046360284599</v>
      </c>
      <c r="AY1040">
        <v>27</v>
      </c>
      <c r="AZ1040">
        <v>3</v>
      </c>
      <c r="BA1040">
        <v>2017</v>
      </c>
      <c r="BB1040">
        <v>20.7053639792254</v>
      </c>
      <c r="BC1040">
        <v>20.762995852290299</v>
      </c>
      <c r="BD1040">
        <v>5.7631873064966699E-2</v>
      </c>
      <c r="BE1040">
        <v>197624</v>
      </c>
      <c r="BF1040">
        <v>219525.33674658099</v>
      </c>
      <c r="BG1040">
        <v>-2.77570122707571E-3</v>
      </c>
      <c r="BH1040">
        <v>23.442386686216299</v>
      </c>
      <c r="BI1040">
        <v>0.98112876934683302</v>
      </c>
      <c r="BK1040">
        <f>AS1040-BI1040*AV1040</f>
        <v>0.19941785690375458</v>
      </c>
      <c r="BL1040">
        <f>BK1040*AO1040</f>
        <v>1898.0765026931451</v>
      </c>
      <c r="BM1040">
        <f t="shared" si="16"/>
        <v>4267.6015433219909</v>
      </c>
      <c r="BN1040" s="12">
        <f>YEARFRAC(DATE(YEAR(A1040),1,1),A1040,3)</f>
        <v>0.23287671232876711</v>
      </c>
    </row>
    <row r="1041" spans="1:66" x14ac:dyDescent="0.25">
      <c r="A1041" s="1">
        <v>42822</v>
      </c>
      <c r="B1041">
        <v>1505</v>
      </c>
      <c r="C1041">
        <v>20</v>
      </c>
      <c r="D1041" s="2">
        <v>42795</v>
      </c>
      <c r="E1041">
        <v>1</v>
      </c>
      <c r="F1041">
        <v>0</v>
      </c>
      <c r="G1041" s="1">
        <v>42821</v>
      </c>
      <c r="H1041" s="1">
        <v>42823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s="1">
        <v>42814</v>
      </c>
      <c r="AF1041" s="1">
        <v>42800</v>
      </c>
      <c r="AG1041" s="1">
        <v>42795</v>
      </c>
      <c r="AH1041" s="1">
        <v>42797</v>
      </c>
      <c r="AI1041" s="1">
        <v>42795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9518.0869565217399</v>
      </c>
      <c r="AP1041">
        <v>23</v>
      </c>
      <c r="AQ1041">
        <v>31</v>
      </c>
      <c r="AR1041">
        <v>218916</v>
      </c>
      <c r="AS1041">
        <v>0.15812000950136099</v>
      </c>
      <c r="AT1041">
        <v>0.74193548387096697</v>
      </c>
      <c r="AU1041">
        <v>3</v>
      </c>
      <c r="AV1041">
        <v>0.31716165932760798</v>
      </c>
      <c r="AW1041">
        <v>-0.15904164982624699</v>
      </c>
      <c r="AX1041">
        <v>4745.2141699303802</v>
      </c>
      <c r="AY1041">
        <v>28</v>
      </c>
      <c r="AZ1041">
        <v>3</v>
      </c>
      <c r="BA1041">
        <v>2017</v>
      </c>
      <c r="BB1041">
        <v>21.022525638552999</v>
      </c>
      <c r="BC1041">
        <v>20.921115861791701</v>
      </c>
      <c r="BD1041">
        <v>-0.10140977676127599</v>
      </c>
      <c r="BE1041">
        <v>199129</v>
      </c>
      <c r="BF1041">
        <v>217859.97927864699</v>
      </c>
      <c r="BG1041">
        <v>4.8472451197729598E-3</v>
      </c>
      <c r="BH1041">
        <v>23.442386686216299</v>
      </c>
      <c r="BI1041">
        <v>0.98112876934683302</v>
      </c>
      <c r="BK1041">
        <f>AS1041-BI1041*AV1041</f>
        <v>-0.15305641899873454</v>
      </c>
      <c r="BL1041">
        <f>BK1041*AO1041</f>
        <v>-1456.8043052837813</v>
      </c>
      <c r="BM1041">
        <f t="shared" si="16"/>
        <v>2810.7972380382098</v>
      </c>
      <c r="BN1041" s="12">
        <f>YEARFRAC(DATE(YEAR(A1041),1,1),A1041,3)</f>
        <v>0.23561643835616439</v>
      </c>
    </row>
    <row r="1042" spans="1:66" x14ac:dyDescent="0.25">
      <c r="A1042" s="1">
        <v>42823</v>
      </c>
      <c r="B1042">
        <v>7593</v>
      </c>
      <c r="C1042">
        <v>21</v>
      </c>
      <c r="D1042" s="2">
        <v>42795</v>
      </c>
      <c r="E1042">
        <v>2</v>
      </c>
      <c r="F1042">
        <v>1</v>
      </c>
      <c r="G1042" s="1">
        <v>42822</v>
      </c>
      <c r="H1042" s="1">
        <v>42824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s="1">
        <v>42814</v>
      </c>
      <c r="AF1042" s="1">
        <v>42800</v>
      </c>
      <c r="AG1042" s="1">
        <v>42795</v>
      </c>
      <c r="AH1042" s="1">
        <v>42797</v>
      </c>
      <c r="AI1042" s="1">
        <v>42795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9518.0869565217399</v>
      </c>
      <c r="AP1042">
        <v>23</v>
      </c>
      <c r="AQ1042">
        <v>31</v>
      </c>
      <c r="AR1042">
        <v>218916</v>
      </c>
      <c r="AS1042">
        <v>0.79774434029490704</v>
      </c>
      <c r="AT1042">
        <v>0.74193548387096697</v>
      </c>
      <c r="AU1042">
        <v>2</v>
      </c>
      <c r="AV1042">
        <v>0.96640246506585303</v>
      </c>
      <c r="AW1042">
        <v>-0.16865812477094499</v>
      </c>
      <c r="AX1042">
        <v>7856.9749917624504</v>
      </c>
      <c r="AY1042">
        <v>29</v>
      </c>
      <c r="AZ1042">
        <v>3</v>
      </c>
      <c r="BA1042">
        <v>2017</v>
      </c>
      <c r="BB1042">
        <v>21.9889281036188</v>
      </c>
      <c r="BC1042">
        <v>21.718860202086599</v>
      </c>
      <c r="BD1042">
        <v>-0.27006790153222499</v>
      </c>
      <c r="BE1042">
        <v>206722</v>
      </c>
      <c r="BF1042">
        <v>216227.27481734299</v>
      </c>
      <c r="BG1042">
        <v>1.24347179833257E-2</v>
      </c>
      <c r="BH1042">
        <v>23.442386686216299</v>
      </c>
      <c r="BI1042">
        <v>0.98112876934683302</v>
      </c>
      <c r="BK1042">
        <f>AS1042-BI1042*AV1042</f>
        <v>-0.15042092094889914</v>
      </c>
      <c r="BL1042">
        <f>BK1042*AO1042</f>
        <v>-1431.7194056717046</v>
      </c>
      <c r="BM1042">
        <f t="shared" si="16"/>
        <v>1379.0778323665052</v>
      </c>
      <c r="BN1042" s="12">
        <f>YEARFRAC(DATE(YEAR(A1042),1,1),A1042,3)</f>
        <v>0.23835616438356164</v>
      </c>
    </row>
    <row r="1043" spans="1:66" x14ac:dyDescent="0.25">
      <c r="A1043" s="1">
        <v>42824</v>
      </c>
      <c r="B1043">
        <v>2787</v>
      </c>
      <c r="C1043">
        <v>22</v>
      </c>
      <c r="D1043" s="2">
        <v>42795</v>
      </c>
      <c r="E1043">
        <v>3</v>
      </c>
      <c r="F1043">
        <v>2</v>
      </c>
      <c r="G1043" s="1">
        <v>42823</v>
      </c>
      <c r="H1043" s="1">
        <v>42825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s="1">
        <v>42814</v>
      </c>
      <c r="AF1043" s="1">
        <v>42800</v>
      </c>
      <c r="AG1043" s="1">
        <v>42795</v>
      </c>
      <c r="AH1043" s="1">
        <v>42797</v>
      </c>
      <c r="AI1043" s="1">
        <v>42795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9518.0869565217399</v>
      </c>
      <c r="AP1043">
        <v>23</v>
      </c>
      <c r="AQ1043">
        <v>31</v>
      </c>
      <c r="AR1043">
        <v>218916</v>
      </c>
      <c r="AS1043">
        <v>0.292810941182919</v>
      </c>
      <c r="AT1043">
        <v>0.74193548387096697</v>
      </c>
      <c r="AU1043">
        <v>1</v>
      </c>
      <c r="AV1043">
        <v>0.36271983585664802</v>
      </c>
      <c r="AW1043">
        <v>-6.9908894673729099E-2</v>
      </c>
      <c r="AX1043">
        <v>7683.6161811163101</v>
      </c>
      <c r="AY1043">
        <v>30</v>
      </c>
      <c r="AZ1043">
        <v>3</v>
      </c>
      <c r="BA1043">
        <v>2017</v>
      </c>
      <c r="BB1043">
        <v>22.351647939475502</v>
      </c>
      <c r="BC1043">
        <v>22.011671143269499</v>
      </c>
      <c r="BD1043">
        <v>-0.339976796205952</v>
      </c>
      <c r="BE1043">
        <v>209509</v>
      </c>
      <c r="BF1043">
        <v>215586.20702367101</v>
      </c>
      <c r="BG1043">
        <v>1.54452969060419E-2</v>
      </c>
      <c r="BH1043">
        <v>23.442386686216299</v>
      </c>
      <c r="BI1043">
        <v>0.98112876934683302</v>
      </c>
      <c r="BK1043">
        <f>AS1043-BI1043*AV1043</f>
        <v>-6.3063924988799369E-2</v>
      </c>
      <c r="BL1043">
        <f>BK1043*AO1043</f>
        <v>-600.24792186295667</v>
      </c>
      <c r="BM1043">
        <f t="shared" si="16"/>
        <v>778.82991050354849</v>
      </c>
      <c r="BN1043" s="12">
        <f>YEARFRAC(DATE(YEAR(A1043),1,1),A1043,3)</f>
        <v>0.24109589041095891</v>
      </c>
    </row>
    <row r="1044" spans="1:66" x14ac:dyDescent="0.25">
      <c r="A1044" s="1">
        <v>42825</v>
      </c>
      <c r="B1044">
        <v>9407</v>
      </c>
      <c r="C1044">
        <v>23</v>
      </c>
      <c r="D1044" s="2">
        <v>42795</v>
      </c>
      <c r="E1044">
        <v>4</v>
      </c>
      <c r="F1044">
        <v>3</v>
      </c>
      <c r="G1044" s="1">
        <v>42824</v>
      </c>
      <c r="H1044" s="1">
        <v>42828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s="1">
        <v>42814</v>
      </c>
      <c r="AF1044" s="1">
        <v>42800</v>
      </c>
      <c r="AG1044" s="1">
        <v>42795</v>
      </c>
      <c r="AH1044" s="1">
        <v>42797</v>
      </c>
      <c r="AI1044" s="1">
        <v>42795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9518.0869565217399</v>
      </c>
      <c r="AP1044">
        <v>23</v>
      </c>
      <c r="AQ1044">
        <v>31</v>
      </c>
      <c r="AR1044">
        <v>218916</v>
      </c>
      <c r="AS1044">
        <v>0.98832885673043502</v>
      </c>
      <c r="AT1044">
        <v>0.74193548387096697</v>
      </c>
      <c r="AU1044">
        <v>0</v>
      </c>
      <c r="AV1044">
        <v>1.0907387467408001</v>
      </c>
      <c r="AW1044">
        <v>-0.102409890010365</v>
      </c>
      <c r="AX1044">
        <v>8624.4300279134004</v>
      </c>
      <c r="AY1044">
        <v>31</v>
      </c>
      <c r="AZ1044">
        <v>3</v>
      </c>
      <c r="BA1044">
        <v>2017</v>
      </c>
      <c r="BB1044">
        <v>23.442386686216299</v>
      </c>
      <c r="BC1044">
        <v>22.999999999999901</v>
      </c>
      <c r="BD1044">
        <v>-0.44238668621631999</v>
      </c>
      <c r="BE1044">
        <v>218916</v>
      </c>
      <c r="BF1044">
        <v>214784.78567033101</v>
      </c>
      <c r="BG1044">
        <v>1.9234203748535499E-2</v>
      </c>
      <c r="BH1044">
        <v>23.442386686216299</v>
      </c>
      <c r="BI1044">
        <v>0.98112876934683302</v>
      </c>
      <c r="BK1044">
        <f>AS1044-BI1044*AV1044</f>
        <v>-8.1826307538273135E-2</v>
      </c>
      <c r="BL1044">
        <f>BK1044*AO1044</f>
        <v>-778.829910480374</v>
      </c>
      <c r="BM1044">
        <f t="shared" si="16"/>
        <v>2.317449343536282E-8</v>
      </c>
      <c r="BN1044" s="12">
        <f>YEARFRAC(DATE(YEAR(A1044),1,1),A1044,3)</f>
        <v>0.24383561643835616</v>
      </c>
    </row>
    <row r="1045" spans="1:66" x14ac:dyDescent="0.25">
      <c r="A1045" s="1">
        <v>42828</v>
      </c>
      <c r="B1045">
        <v>34198</v>
      </c>
      <c r="C1045">
        <v>1</v>
      </c>
      <c r="D1045" s="2">
        <v>42826</v>
      </c>
      <c r="E1045">
        <v>0</v>
      </c>
      <c r="F1045">
        <v>4</v>
      </c>
      <c r="G1045" s="1">
        <v>42825</v>
      </c>
      <c r="H1045" s="1">
        <v>42829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s="1">
        <v>42842</v>
      </c>
      <c r="AF1045" s="1">
        <v>42828</v>
      </c>
      <c r="AG1045" s="1">
        <v>42830</v>
      </c>
      <c r="AH1045" s="1">
        <v>42832</v>
      </c>
      <c r="AI1045" s="1">
        <v>42830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9525.4500000000007</v>
      </c>
      <c r="AP1045">
        <v>20</v>
      </c>
      <c r="AQ1045">
        <v>30</v>
      </c>
      <c r="AR1045">
        <v>190509</v>
      </c>
      <c r="AS1045">
        <v>3.5901715929431099</v>
      </c>
      <c r="AT1045">
        <v>0.66666666666666596</v>
      </c>
      <c r="AU1045">
        <v>19</v>
      </c>
      <c r="AV1045">
        <v>3.2923159868721901</v>
      </c>
      <c r="AW1045">
        <v>0.29785560607091699</v>
      </c>
      <c r="AX1045">
        <v>10387.216821338299</v>
      </c>
      <c r="AY1045">
        <v>3</v>
      </c>
      <c r="AZ1045">
        <v>4</v>
      </c>
      <c r="BA1045">
        <v>2017</v>
      </c>
      <c r="BB1045">
        <v>3.2923159868721901</v>
      </c>
      <c r="BC1045">
        <v>3.5901715929431099</v>
      </c>
      <c r="BD1045">
        <v>0.29785560607091599</v>
      </c>
      <c r="BE1045">
        <v>34198</v>
      </c>
      <c r="BF1045">
        <v>207744.33642676601</v>
      </c>
      <c r="BG1045">
        <v>-8.2964169917779204E-2</v>
      </c>
      <c r="BH1045">
        <v>19.3506686895116</v>
      </c>
      <c r="BI1045">
        <v>1.0335560140534199</v>
      </c>
      <c r="BK1045">
        <f>AS1045-BI1045*AV1045</f>
        <v>0.18737860454713751</v>
      </c>
      <c r="BL1045">
        <f>BK1045*AO1045</f>
        <v>1784.865528683531</v>
      </c>
      <c r="BM1045">
        <f t="shared" si="16"/>
        <v>1784.8655287067054</v>
      </c>
      <c r="BN1045" s="12">
        <f>YEARFRAC(DATE(YEAR(A1045),1,1),A1045,3)</f>
        <v>0.25205479452054796</v>
      </c>
    </row>
    <row r="1046" spans="1:66" x14ac:dyDescent="0.25">
      <c r="A1046" s="1">
        <v>42829</v>
      </c>
      <c r="B1046">
        <v>3558</v>
      </c>
      <c r="C1046">
        <v>2</v>
      </c>
      <c r="D1046" s="2">
        <v>42826</v>
      </c>
      <c r="E1046">
        <v>1</v>
      </c>
      <c r="F1046">
        <v>0</v>
      </c>
      <c r="G1046" s="1">
        <v>42828</v>
      </c>
      <c r="H1046" s="1">
        <v>42830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s="1">
        <v>42842</v>
      </c>
      <c r="AF1046" s="1">
        <v>42828</v>
      </c>
      <c r="AG1046" s="1">
        <v>42830</v>
      </c>
      <c r="AH1046" s="1">
        <v>42832</v>
      </c>
      <c r="AI1046" s="1">
        <v>42830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9525.4500000000007</v>
      </c>
      <c r="AP1046">
        <v>20</v>
      </c>
      <c r="AQ1046">
        <v>30</v>
      </c>
      <c r="AR1046">
        <v>190509</v>
      </c>
      <c r="AS1046">
        <v>0.37352566020502898</v>
      </c>
      <c r="AT1046">
        <v>0.66666666666666596</v>
      </c>
      <c r="AU1046">
        <v>18</v>
      </c>
      <c r="AV1046">
        <v>0.54810866106807898</v>
      </c>
      <c r="AW1046">
        <v>-0.17458300086304901</v>
      </c>
      <c r="AX1046">
        <v>6491.4135694675097</v>
      </c>
      <c r="AY1046">
        <v>4</v>
      </c>
      <c r="AZ1046">
        <v>4</v>
      </c>
      <c r="BA1046">
        <v>2017</v>
      </c>
      <c r="BB1046">
        <v>3.8404246479402699</v>
      </c>
      <c r="BC1046">
        <v>3.96369725314814</v>
      </c>
      <c r="BD1046">
        <v>0.123272605207866</v>
      </c>
      <c r="BE1046">
        <v>37756</v>
      </c>
      <c r="BF1046">
        <v>196624.08957951801</v>
      </c>
      <c r="BG1046">
        <v>-3.1100408869511501E-2</v>
      </c>
      <c r="BH1046">
        <v>19.3506686895116</v>
      </c>
      <c r="BI1046">
        <v>1.0335560140534199</v>
      </c>
      <c r="BK1046">
        <f>AS1046-BI1046*AV1046</f>
        <v>-0.19297534279665163</v>
      </c>
      <c r="BL1046">
        <f>BK1046*AO1046</f>
        <v>-1838.1769790423655</v>
      </c>
      <c r="BM1046">
        <f t="shared" si="16"/>
        <v>-53.311450335660084</v>
      </c>
      <c r="BN1046" s="12">
        <f>YEARFRAC(DATE(YEAR(A1046),1,1),A1046,3)</f>
        <v>0.25479452054794521</v>
      </c>
    </row>
    <row r="1047" spans="1:66" x14ac:dyDescent="0.25">
      <c r="A1047" s="1">
        <v>42830</v>
      </c>
      <c r="B1047">
        <v>10567</v>
      </c>
      <c r="C1047">
        <v>3</v>
      </c>
      <c r="D1047" s="2">
        <v>42826</v>
      </c>
      <c r="E1047">
        <v>2</v>
      </c>
      <c r="F1047">
        <v>1</v>
      </c>
      <c r="G1047" s="1">
        <v>42829</v>
      </c>
      <c r="H1047" s="1">
        <v>42831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s="1">
        <v>42842</v>
      </c>
      <c r="AF1047" s="1">
        <v>42828</v>
      </c>
      <c r="AG1047" s="1">
        <v>42830</v>
      </c>
      <c r="AH1047" s="1">
        <v>42832</v>
      </c>
      <c r="AI1047" s="1">
        <v>42830</v>
      </c>
      <c r="AJ1047">
        <v>0</v>
      </c>
      <c r="AK1047">
        <v>0</v>
      </c>
      <c r="AL1047">
        <v>1</v>
      </c>
      <c r="AM1047">
        <v>0</v>
      </c>
      <c r="AN1047">
        <v>1</v>
      </c>
      <c r="AO1047">
        <v>9525.4500000000007</v>
      </c>
      <c r="AP1047">
        <v>20</v>
      </c>
      <c r="AQ1047">
        <v>30</v>
      </c>
      <c r="AR1047">
        <v>190509</v>
      </c>
      <c r="AS1047">
        <v>1.10934391551055</v>
      </c>
      <c r="AT1047">
        <v>0.66666666666666596</v>
      </c>
      <c r="AU1047">
        <v>17</v>
      </c>
      <c r="AV1047">
        <v>1.0910159411559099</v>
      </c>
      <c r="AW1047">
        <v>1.8327974354637799E-2</v>
      </c>
      <c r="AX1047">
        <v>9685.4680132394897</v>
      </c>
      <c r="AY1047">
        <v>5</v>
      </c>
      <c r="AZ1047">
        <v>4</v>
      </c>
      <c r="BA1047">
        <v>2017</v>
      </c>
      <c r="BB1047">
        <v>4.9314405890961899</v>
      </c>
      <c r="BC1047">
        <v>5.0730411686586896</v>
      </c>
      <c r="BD1047">
        <v>0.14160057956250399</v>
      </c>
      <c r="BE1047">
        <v>48323</v>
      </c>
      <c r="BF1047">
        <v>195979.24430782301</v>
      </c>
      <c r="BG1047">
        <v>-2.79123655525042E-2</v>
      </c>
      <c r="BH1047">
        <v>19.3506686895116</v>
      </c>
      <c r="BI1047">
        <v>1.0335560140534199</v>
      </c>
      <c r="BK1047">
        <f>AS1047-BI1047*AV1047</f>
        <v>-1.828217189929271E-2</v>
      </c>
      <c r="BL1047">
        <f>BK1047*AO1047</f>
        <v>-174.14591431811775</v>
      </c>
      <c r="BM1047">
        <f t="shared" si="16"/>
        <v>-227.45736465377783</v>
      </c>
      <c r="BN1047" s="12">
        <f>YEARFRAC(DATE(YEAR(A1047),1,1),A1047,3)</f>
        <v>0.25753424657534246</v>
      </c>
    </row>
    <row r="1048" spans="1:66" x14ac:dyDescent="0.25">
      <c r="A1048" s="1">
        <v>42831</v>
      </c>
      <c r="B1048">
        <v>2965</v>
      </c>
      <c r="C1048">
        <v>4</v>
      </c>
      <c r="D1048" s="2">
        <v>42826</v>
      </c>
      <c r="E1048">
        <v>3</v>
      </c>
      <c r="F1048">
        <v>2</v>
      </c>
      <c r="G1048" s="1">
        <v>42830</v>
      </c>
      <c r="H1048" s="1">
        <v>42832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s="1">
        <v>42842</v>
      </c>
      <c r="AF1048" s="1">
        <v>42828</v>
      </c>
      <c r="AG1048" s="1">
        <v>42830</v>
      </c>
      <c r="AH1048" s="1">
        <v>42832</v>
      </c>
      <c r="AI1048" s="1">
        <v>42830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9525.4500000000007</v>
      </c>
      <c r="AP1048">
        <v>20</v>
      </c>
      <c r="AQ1048">
        <v>30</v>
      </c>
      <c r="AR1048">
        <v>190509</v>
      </c>
      <c r="AS1048">
        <v>0.31127138350419098</v>
      </c>
      <c r="AT1048">
        <v>0.66666666666666596</v>
      </c>
      <c r="AU1048">
        <v>16</v>
      </c>
      <c r="AV1048">
        <v>0.29224244902374402</v>
      </c>
      <c r="AW1048">
        <v>1.9028934480446801E-2</v>
      </c>
      <c r="AX1048">
        <v>10145.685576837899</v>
      </c>
      <c r="AY1048">
        <v>6</v>
      </c>
      <c r="AZ1048">
        <v>4</v>
      </c>
      <c r="BA1048">
        <v>2017</v>
      </c>
      <c r="BB1048">
        <v>5.2236830381199297</v>
      </c>
      <c r="BC1048">
        <v>5.3843125521628803</v>
      </c>
      <c r="BD1048">
        <v>0.160629514042951</v>
      </c>
      <c r="BE1048">
        <v>51288</v>
      </c>
      <c r="BF1048">
        <v>196367.197725148</v>
      </c>
      <c r="BG1048">
        <v>-2.9832873275238501E-2</v>
      </c>
      <c r="BH1048">
        <v>19.3506686895116</v>
      </c>
      <c r="BI1048">
        <v>1.0335560140534199</v>
      </c>
      <c r="BK1048">
        <f>AS1048-BI1048*AV1048</f>
        <v>9.2224427540003595E-3</v>
      </c>
      <c r="BL1048">
        <f>BK1048*AO1048</f>
        <v>87.847917331092731</v>
      </c>
      <c r="BM1048">
        <f t="shared" si="16"/>
        <v>-139.6094473226851</v>
      </c>
      <c r="BN1048" s="12">
        <f>YEARFRAC(DATE(YEAR(A1048),1,1),A1048,3)</f>
        <v>0.26027397260273971</v>
      </c>
    </row>
    <row r="1049" spans="1:66" x14ac:dyDescent="0.25">
      <c r="A1049" s="1">
        <v>42832</v>
      </c>
      <c r="B1049">
        <v>8437</v>
      </c>
      <c r="C1049">
        <v>5</v>
      </c>
      <c r="D1049" s="2">
        <v>42826</v>
      </c>
      <c r="E1049">
        <v>4</v>
      </c>
      <c r="F1049">
        <v>3</v>
      </c>
      <c r="G1049" s="1">
        <v>42831</v>
      </c>
      <c r="H1049" s="1">
        <v>42835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s="1">
        <v>42842</v>
      </c>
      <c r="AF1049" s="1">
        <v>42828</v>
      </c>
      <c r="AG1049" s="1">
        <v>42830</v>
      </c>
      <c r="AH1049" s="1">
        <v>42832</v>
      </c>
      <c r="AI1049" s="1">
        <v>42830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9525.4500000000007</v>
      </c>
      <c r="AP1049">
        <v>20</v>
      </c>
      <c r="AQ1049">
        <v>30</v>
      </c>
      <c r="AR1049">
        <v>190509</v>
      </c>
      <c r="AS1049">
        <v>0.885732432588486</v>
      </c>
      <c r="AT1049">
        <v>0.66666666666666596</v>
      </c>
      <c r="AU1049">
        <v>15</v>
      </c>
      <c r="AV1049">
        <v>0.80929143886854105</v>
      </c>
      <c r="AW1049">
        <v>7.6440993719945102E-2</v>
      </c>
      <c r="AX1049">
        <v>10425.1689747214</v>
      </c>
      <c r="AY1049">
        <v>7</v>
      </c>
      <c r="AZ1049">
        <v>4</v>
      </c>
      <c r="BA1049">
        <v>2017</v>
      </c>
      <c r="BB1049">
        <v>6.0329744769884703</v>
      </c>
      <c r="BC1049">
        <v>6.2700449847513697</v>
      </c>
      <c r="BD1049">
        <v>0.23707050776289601</v>
      </c>
      <c r="BE1049">
        <v>59725</v>
      </c>
      <c r="BF1049">
        <v>197995.20196151501</v>
      </c>
      <c r="BG1049">
        <v>-3.78100170476365E-2</v>
      </c>
      <c r="BH1049">
        <v>19.3506686895116</v>
      </c>
      <c r="BI1049">
        <v>1.0335560140534199</v>
      </c>
      <c r="BK1049">
        <f>AS1049-BI1049*AV1049</f>
        <v>4.9284398823959741E-2</v>
      </c>
      <c r="BL1049">
        <f>BK1049*AO1049</f>
        <v>469.45607677768737</v>
      </c>
      <c r="BM1049">
        <f t="shared" si="16"/>
        <v>329.84662945500224</v>
      </c>
      <c r="BN1049" s="12">
        <f>YEARFRAC(DATE(YEAR(A1049),1,1),A1049,3)</f>
        <v>0.26301369863013696</v>
      </c>
    </row>
    <row r="1050" spans="1:66" x14ac:dyDescent="0.25">
      <c r="A1050" s="1">
        <v>42835</v>
      </c>
      <c r="B1050">
        <v>16325</v>
      </c>
      <c r="C1050">
        <v>6</v>
      </c>
      <c r="D1050" s="2">
        <v>42826</v>
      </c>
      <c r="E1050">
        <v>0</v>
      </c>
      <c r="F1050">
        <v>4</v>
      </c>
      <c r="G1050" s="1">
        <v>42832</v>
      </c>
      <c r="H1050" s="1">
        <v>42836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s="1">
        <v>42842</v>
      </c>
      <c r="AF1050" s="1">
        <v>42828</v>
      </c>
      <c r="AG1050" s="1">
        <v>42830</v>
      </c>
      <c r="AH1050" s="1">
        <v>42832</v>
      </c>
      <c r="AI1050" s="1">
        <v>42830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9525.4500000000007</v>
      </c>
      <c r="AP1050">
        <v>20</v>
      </c>
      <c r="AQ1050">
        <v>30</v>
      </c>
      <c r="AR1050">
        <v>190509</v>
      </c>
      <c r="AS1050">
        <v>1.71382979281818</v>
      </c>
      <c r="AT1050">
        <v>0.66666666666666596</v>
      </c>
      <c r="AU1050">
        <v>14</v>
      </c>
      <c r="AV1050">
        <v>1.6370748464103899</v>
      </c>
      <c r="AW1050">
        <v>7.6754946407796107E-2</v>
      </c>
      <c r="AX1050">
        <v>9972.0547510676006</v>
      </c>
      <c r="AY1050">
        <v>10</v>
      </c>
      <c r="AZ1050">
        <v>4</v>
      </c>
      <c r="BA1050">
        <v>2017</v>
      </c>
      <c r="BB1050">
        <v>7.67004932339887</v>
      </c>
      <c r="BC1050">
        <v>7.98387477756956</v>
      </c>
      <c r="BD1050">
        <v>0.31382545417069202</v>
      </c>
      <c r="BE1050">
        <v>76050</v>
      </c>
      <c r="BF1050">
        <v>198303.80951526799</v>
      </c>
      <c r="BG1050">
        <v>-3.9307411866275198E-2</v>
      </c>
      <c r="BH1050">
        <v>19.3506686895116</v>
      </c>
      <c r="BI1050">
        <v>1.0335560140534199</v>
      </c>
      <c r="BK1050">
        <f>AS1050-BI1050*AV1050</f>
        <v>2.1821239855142949E-2</v>
      </c>
      <c r="BL1050">
        <f>BK1050*AO1050</f>
        <v>207.85712917817142</v>
      </c>
      <c r="BM1050">
        <f t="shared" si="16"/>
        <v>537.70375863317372</v>
      </c>
      <c r="BN1050" s="12">
        <f>YEARFRAC(DATE(YEAR(A1050),1,1),A1050,3)</f>
        <v>0.27123287671232876</v>
      </c>
    </row>
    <row r="1051" spans="1:66" x14ac:dyDescent="0.25">
      <c r="A1051" s="1">
        <v>42836</v>
      </c>
      <c r="B1051">
        <v>3230</v>
      </c>
      <c r="C1051">
        <v>7</v>
      </c>
      <c r="D1051" s="2">
        <v>42826</v>
      </c>
      <c r="E1051">
        <v>1</v>
      </c>
      <c r="F1051">
        <v>0</v>
      </c>
      <c r="G1051" s="1">
        <v>42835</v>
      </c>
      <c r="H1051" s="1">
        <v>42837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s="1">
        <v>42842</v>
      </c>
      <c r="AF1051" s="1">
        <v>42828</v>
      </c>
      <c r="AG1051" s="1">
        <v>42830</v>
      </c>
      <c r="AH1051" s="1">
        <v>42832</v>
      </c>
      <c r="AI1051" s="1">
        <v>42830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9525.4500000000007</v>
      </c>
      <c r="AP1051">
        <v>20</v>
      </c>
      <c r="AQ1051">
        <v>30</v>
      </c>
      <c r="AR1051">
        <v>190509</v>
      </c>
      <c r="AS1051">
        <v>0.33909159147336798</v>
      </c>
      <c r="AT1051">
        <v>0.66666666666666596</v>
      </c>
      <c r="AU1051">
        <v>13</v>
      </c>
      <c r="AV1051">
        <v>0.24668427249470401</v>
      </c>
      <c r="AW1051">
        <v>9.2407318978664194E-2</v>
      </c>
      <c r="AX1051">
        <v>13093.6600348907</v>
      </c>
      <c r="AY1051">
        <v>11</v>
      </c>
      <c r="AZ1051">
        <v>4</v>
      </c>
      <c r="BA1051">
        <v>2017</v>
      </c>
      <c r="BB1051">
        <v>7.9167335958935698</v>
      </c>
      <c r="BC1051">
        <v>8.3229663690429305</v>
      </c>
      <c r="BD1051">
        <v>0.40623277314935802</v>
      </c>
      <c r="BE1051">
        <v>79280</v>
      </c>
      <c r="BF1051">
        <v>200284.62253958499</v>
      </c>
      <c r="BG1051">
        <v>-4.8808652484807702E-2</v>
      </c>
      <c r="BH1051">
        <v>19.3506686895116</v>
      </c>
      <c r="BI1051">
        <v>1.0335560140534199</v>
      </c>
      <c r="BK1051">
        <f>AS1051-BI1051*AV1051</f>
        <v>8.4129578064074007E-2</v>
      </c>
      <c r="BL1051">
        <f>BK1051*AO1051</f>
        <v>801.37208937043386</v>
      </c>
      <c r="BM1051">
        <f t="shared" si="16"/>
        <v>1339.0758480036075</v>
      </c>
      <c r="BN1051" s="12">
        <f>YEARFRAC(DATE(YEAR(A1051),1,1),A1051,3)</f>
        <v>0.27397260273972601</v>
      </c>
    </row>
    <row r="1052" spans="1:66" x14ac:dyDescent="0.25">
      <c r="A1052" s="1">
        <v>42837</v>
      </c>
      <c r="B1052">
        <v>7925</v>
      </c>
      <c r="C1052">
        <v>8</v>
      </c>
      <c r="D1052" s="2">
        <v>42826</v>
      </c>
      <c r="E1052">
        <v>2</v>
      </c>
      <c r="F1052">
        <v>1</v>
      </c>
      <c r="G1052" s="1">
        <v>42836</v>
      </c>
      <c r="H1052" s="1">
        <v>42838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s="1">
        <v>42842</v>
      </c>
      <c r="AF1052" s="1">
        <v>42828</v>
      </c>
      <c r="AG1052" s="1">
        <v>42830</v>
      </c>
      <c r="AH1052" s="1">
        <v>42832</v>
      </c>
      <c r="AI1052" s="1">
        <v>42830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9525.4500000000007</v>
      </c>
      <c r="AP1052">
        <v>20</v>
      </c>
      <c r="AQ1052">
        <v>30</v>
      </c>
      <c r="AR1052">
        <v>190509</v>
      </c>
      <c r="AS1052">
        <v>0.83198169115369802</v>
      </c>
      <c r="AT1052">
        <v>0.66666666666666596</v>
      </c>
      <c r="AU1052">
        <v>12</v>
      </c>
      <c r="AV1052">
        <v>0.89592507823294898</v>
      </c>
      <c r="AW1052">
        <v>-6.3943387079250499E-2</v>
      </c>
      <c r="AX1052">
        <v>8845.6057236734905</v>
      </c>
      <c r="AY1052">
        <v>12</v>
      </c>
      <c r="AZ1052">
        <v>4</v>
      </c>
      <c r="BA1052">
        <v>2017</v>
      </c>
      <c r="BB1052">
        <v>8.8126586741265207</v>
      </c>
      <c r="BC1052">
        <v>9.1549480601966309</v>
      </c>
      <c r="BD1052">
        <v>0.34228938607010601</v>
      </c>
      <c r="BE1052">
        <v>87205</v>
      </c>
      <c r="BF1052">
        <v>197908.49328143999</v>
      </c>
      <c r="BG1052">
        <v>-3.7388457457043701E-2</v>
      </c>
      <c r="BH1052">
        <v>19.3506686895116</v>
      </c>
      <c r="BI1052">
        <v>1.0335560140534199</v>
      </c>
      <c r="BK1052">
        <f>AS1052-BI1052*AV1052</f>
        <v>-9.4007061595247077E-2</v>
      </c>
      <c r="BL1052">
        <f>BK1052*AO1052</f>
        <v>-895.45956487244632</v>
      </c>
      <c r="BM1052">
        <f t="shared" si="16"/>
        <v>443.61628313116114</v>
      </c>
      <c r="BN1052" s="12">
        <f>YEARFRAC(DATE(YEAR(A1052),1,1),A1052,3)</f>
        <v>0.27671232876712326</v>
      </c>
    </row>
    <row r="1053" spans="1:66" x14ac:dyDescent="0.25">
      <c r="A1053" s="1">
        <v>42838</v>
      </c>
      <c r="B1053">
        <v>3653</v>
      </c>
      <c r="C1053">
        <v>9</v>
      </c>
      <c r="D1053" s="2">
        <v>42826</v>
      </c>
      <c r="E1053">
        <v>3</v>
      </c>
      <c r="F1053">
        <v>2</v>
      </c>
      <c r="G1053" s="1">
        <v>42837</v>
      </c>
      <c r="H1053" s="1">
        <v>42839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s="1">
        <v>42842</v>
      </c>
      <c r="AF1053" s="1">
        <v>42828</v>
      </c>
      <c r="AG1053" s="1">
        <v>42830</v>
      </c>
      <c r="AH1053" s="1">
        <v>42832</v>
      </c>
      <c r="AI1053" s="1">
        <v>42830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9525.4500000000007</v>
      </c>
      <c r="AP1053">
        <v>20</v>
      </c>
      <c r="AQ1053">
        <v>30</v>
      </c>
      <c r="AR1053">
        <v>190509</v>
      </c>
      <c r="AS1053">
        <v>0.38349894230718701</v>
      </c>
      <c r="AT1053">
        <v>0.66666666666666596</v>
      </c>
      <c r="AU1053">
        <v>11</v>
      </c>
      <c r="AV1053">
        <v>0.29224244902374402</v>
      </c>
      <c r="AW1053">
        <v>9.1256493283442902E-2</v>
      </c>
      <c r="AX1053">
        <v>12499.895248630301</v>
      </c>
      <c r="AY1053">
        <v>13</v>
      </c>
      <c r="AZ1053">
        <v>4</v>
      </c>
      <c r="BA1053">
        <v>2017</v>
      </c>
      <c r="BB1053">
        <v>9.1049011231502597</v>
      </c>
      <c r="BC1053">
        <v>9.5384470025038102</v>
      </c>
      <c r="BD1053">
        <v>0.43354587935354799</v>
      </c>
      <c r="BE1053">
        <v>90858</v>
      </c>
      <c r="BF1053">
        <v>199580.42107449699</v>
      </c>
      <c r="BG1053">
        <v>-4.5452459843803299E-2</v>
      </c>
      <c r="BH1053">
        <v>19.3506686895116</v>
      </c>
      <c r="BI1053">
        <v>1.0335560140534199</v>
      </c>
      <c r="BK1053">
        <f>AS1053-BI1053*AV1053</f>
        <v>8.1450001556996388E-2</v>
      </c>
      <c r="BL1053">
        <f>BK1053*AO1053</f>
        <v>775.84791733109125</v>
      </c>
      <c r="BM1053">
        <f t="shared" si="16"/>
        <v>1219.4642004622524</v>
      </c>
      <c r="BN1053" s="12">
        <f>YEARFRAC(DATE(YEAR(A1053),1,1),A1053,3)</f>
        <v>0.27945205479452057</v>
      </c>
    </row>
    <row r="1054" spans="1:66" x14ac:dyDescent="0.25">
      <c r="A1054" s="1">
        <v>42839</v>
      </c>
      <c r="B1054">
        <v>9135</v>
      </c>
      <c r="C1054">
        <v>10</v>
      </c>
      <c r="D1054" s="2">
        <v>42826</v>
      </c>
      <c r="E1054">
        <v>4</v>
      </c>
      <c r="F1054">
        <v>3</v>
      </c>
      <c r="G1054" s="1">
        <v>42838</v>
      </c>
      <c r="H1054" s="1">
        <v>42842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s="1">
        <v>42842</v>
      </c>
      <c r="AF1054" s="1">
        <v>42828</v>
      </c>
      <c r="AG1054" s="1">
        <v>42830</v>
      </c>
      <c r="AH1054" s="1">
        <v>42832</v>
      </c>
      <c r="AI1054" s="1">
        <v>42830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9525.4500000000007</v>
      </c>
      <c r="AP1054">
        <v>20</v>
      </c>
      <c r="AQ1054">
        <v>30</v>
      </c>
      <c r="AR1054">
        <v>190509</v>
      </c>
      <c r="AS1054">
        <v>0.95900981056013002</v>
      </c>
      <c r="AT1054">
        <v>0.66666666666666596</v>
      </c>
      <c r="AU1054">
        <v>10</v>
      </c>
      <c r="AV1054">
        <v>0.80929143886854105</v>
      </c>
      <c r="AW1054">
        <v>0.149718371691589</v>
      </c>
      <c r="AX1054">
        <v>11287.651841185299</v>
      </c>
      <c r="AY1054">
        <v>14</v>
      </c>
      <c r="AZ1054">
        <v>4</v>
      </c>
      <c r="BA1054">
        <v>2017</v>
      </c>
      <c r="BB1054">
        <v>9.9141925620188101</v>
      </c>
      <c r="BC1054">
        <v>10.4974568130639</v>
      </c>
      <c r="BD1054">
        <v>0.58326425104513802</v>
      </c>
      <c r="BE1054">
        <v>99993</v>
      </c>
      <c r="BF1054">
        <v>201716.88087453999</v>
      </c>
      <c r="BG1054">
        <v>-5.5562433971557197E-2</v>
      </c>
      <c r="BH1054">
        <v>19.3506686895116</v>
      </c>
      <c r="BI1054">
        <v>1.0335560140534199</v>
      </c>
      <c r="BK1054">
        <f>AS1054-BI1054*AV1054</f>
        <v>0.12256177679560376</v>
      </c>
      <c r="BL1054">
        <f>BK1054*AO1054</f>
        <v>1167.4560767776838</v>
      </c>
      <c r="BM1054">
        <f t="shared" si="16"/>
        <v>2386.9202772399362</v>
      </c>
      <c r="BN1054" s="12">
        <f>YEARFRAC(DATE(YEAR(A1054),1,1),A1054,3)</f>
        <v>0.28219178082191781</v>
      </c>
    </row>
    <row r="1055" spans="1:66" x14ac:dyDescent="0.25">
      <c r="A1055" s="1">
        <v>42842</v>
      </c>
      <c r="B1055">
        <v>13223</v>
      </c>
      <c r="C1055">
        <v>11</v>
      </c>
      <c r="D1055" s="2">
        <v>42826</v>
      </c>
      <c r="E1055">
        <v>0</v>
      </c>
      <c r="F1055">
        <v>4</v>
      </c>
      <c r="G1055" s="1">
        <v>42839</v>
      </c>
      <c r="H1055" s="1">
        <v>42843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 s="1">
        <v>42842</v>
      </c>
      <c r="AF1055" s="1">
        <v>42828</v>
      </c>
      <c r="AG1055" s="1">
        <v>42830</v>
      </c>
      <c r="AH1055" s="1">
        <v>42832</v>
      </c>
      <c r="AI1055" s="1">
        <v>42830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9525.4500000000007</v>
      </c>
      <c r="AP1055">
        <v>20</v>
      </c>
      <c r="AQ1055">
        <v>30</v>
      </c>
      <c r="AR1055">
        <v>190509</v>
      </c>
      <c r="AS1055">
        <v>1.3881758867035101</v>
      </c>
      <c r="AT1055">
        <v>0.66666666666666596</v>
      </c>
      <c r="AU1055">
        <v>9</v>
      </c>
      <c r="AV1055">
        <v>2.4649356486023999</v>
      </c>
      <c r="AW1055">
        <v>-1.07675976189889</v>
      </c>
      <c r="AX1055">
        <v>5364.4402471509902</v>
      </c>
      <c r="AY1055">
        <v>17</v>
      </c>
      <c r="AZ1055">
        <v>4</v>
      </c>
      <c r="BA1055">
        <v>2017</v>
      </c>
      <c r="BB1055">
        <v>12.3791282106212</v>
      </c>
      <c r="BC1055">
        <v>11.885632699767401</v>
      </c>
      <c r="BD1055">
        <v>-0.49349551085375298</v>
      </c>
      <c r="BE1055">
        <v>113216</v>
      </c>
      <c r="BF1055">
        <v>182914.33463442299</v>
      </c>
      <c r="BG1055">
        <v>4.1520340003726203E-2</v>
      </c>
      <c r="BH1055">
        <v>19.3506686895116</v>
      </c>
      <c r="BI1055">
        <v>1.0335560140534199</v>
      </c>
      <c r="BK1055">
        <f>AS1055-BI1055*AV1055</f>
        <v>-1.1594731771641675</v>
      </c>
      <c r="BL1055">
        <f>BK1055*AO1055</f>
        <v>-11044.503775418421</v>
      </c>
      <c r="BM1055">
        <f t="shared" si="16"/>
        <v>-8657.5834981784847</v>
      </c>
      <c r="BN1055" s="12">
        <f>YEARFRAC(DATE(YEAR(A1055),1,1),A1055,3)</f>
        <v>0.29041095890410956</v>
      </c>
    </row>
    <row r="1056" spans="1:66" x14ac:dyDescent="0.25">
      <c r="A1056" s="1">
        <v>42843</v>
      </c>
      <c r="B1056">
        <v>18320</v>
      </c>
      <c r="C1056">
        <v>12</v>
      </c>
      <c r="D1056" s="2">
        <v>42826</v>
      </c>
      <c r="E1056">
        <v>1</v>
      </c>
      <c r="F1056">
        <v>0</v>
      </c>
      <c r="G1056" s="1">
        <v>42842</v>
      </c>
      <c r="H1056" s="1">
        <v>42844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1</v>
      </c>
      <c r="AE1056" s="1">
        <v>42842</v>
      </c>
      <c r="AF1056" s="1">
        <v>42828</v>
      </c>
      <c r="AG1056" s="1">
        <v>42830</v>
      </c>
      <c r="AH1056" s="1">
        <v>42832</v>
      </c>
      <c r="AI1056" s="1">
        <v>42830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9525.4500000000007</v>
      </c>
      <c r="AP1056">
        <v>20</v>
      </c>
      <c r="AQ1056">
        <v>30</v>
      </c>
      <c r="AR1056">
        <v>190509</v>
      </c>
      <c r="AS1056">
        <v>1.9232687169635001</v>
      </c>
      <c r="AT1056">
        <v>0.66666666666666596</v>
      </c>
      <c r="AU1056">
        <v>8</v>
      </c>
      <c r="AV1056">
        <v>0.88189350669553002</v>
      </c>
      <c r="AW1056">
        <v>1.0413752102679701</v>
      </c>
      <c r="AX1056">
        <v>20773.483261766301</v>
      </c>
      <c r="AY1056">
        <v>18</v>
      </c>
      <c r="AZ1056">
        <v>4</v>
      </c>
      <c r="BA1056">
        <v>2017</v>
      </c>
      <c r="BB1056">
        <v>13.2610217173167</v>
      </c>
      <c r="BC1056">
        <v>13.808901416730899</v>
      </c>
      <c r="BD1056">
        <v>0.54787969941421899</v>
      </c>
      <c r="BE1056">
        <v>131536</v>
      </c>
      <c r="BF1056">
        <v>198379.887770239</v>
      </c>
      <c r="BG1056">
        <v>-3.9675835381836E-2</v>
      </c>
      <c r="BH1056">
        <v>19.3506686895116</v>
      </c>
      <c r="BI1056">
        <v>1.0335560140534199</v>
      </c>
      <c r="BK1056">
        <f>AS1056-BI1056*AV1056</f>
        <v>1.0117823793636751</v>
      </c>
      <c r="BL1056">
        <f>BK1056*AO1056</f>
        <v>9637.6824655097189</v>
      </c>
      <c r="BM1056">
        <f t="shared" si="16"/>
        <v>980.09896733123423</v>
      </c>
      <c r="BN1056" s="12">
        <f>YEARFRAC(DATE(YEAR(A1056),1,1),A1056,3)</f>
        <v>0.29315068493150687</v>
      </c>
    </row>
    <row r="1057" spans="1:66" x14ac:dyDescent="0.25">
      <c r="A1057" s="1">
        <v>42844</v>
      </c>
      <c r="B1057">
        <v>6778</v>
      </c>
      <c r="C1057">
        <v>13</v>
      </c>
      <c r="D1057" s="2">
        <v>42826</v>
      </c>
      <c r="E1057">
        <v>2</v>
      </c>
      <c r="F1057">
        <v>1</v>
      </c>
      <c r="G1057" s="1">
        <v>42843</v>
      </c>
      <c r="H1057" s="1">
        <v>42845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s="1">
        <v>42842</v>
      </c>
      <c r="AF1057" s="1">
        <v>42828</v>
      </c>
      <c r="AG1057" s="1">
        <v>42830</v>
      </c>
      <c r="AH1057" s="1">
        <v>42832</v>
      </c>
      <c r="AI1057" s="1">
        <v>42830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9525.4500000000007</v>
      </c>
      <c r="AP1057">
        <v>20</v>
      </c>
      <c r="AQ1057">
        <v>30</v>
      </c>
      <c r="AR1057">
        <v>190509</v>
      </c>
      <c r="AS1057">
        <v>0.71156743250974996</v>
      </c>
      <c r="AT1057">
        <v>0.66666666666666596</v>
      </c>
      <c r="AU1057">
        <v>7</v>
      </c>
      <c r="AV1057">
        <v>0.89592507823294898</v>
      </c>
      <c r="AW1057">
        <v>-0.18435764572319899</v>
      </c>
      <c r="AX1057">
        <v>7565.3647438560101</v>
      </c>
      <c r="AY1057">
        <v>19</v>
      </c>
      <c r="AZ1057">
        <v>4</v>
      </c>
      <c r="BA1057">
        <v>2017</v>
      </c>
      <c r="BB1057">
        <v>14.156946795549599</v>
      </c>
      <c r="BC1057">
        <v>14.5204688492407</v>
      </c>
      <c r="BD1057">
        <v>0.36352205369101898</v>
      </c>
      <c r="BE1057">
        <v>138314</v>
      </c>
      <c r="BF1057">
        <v>195400.88975043601</v>
      </c>
      <c r="BG1057">
        <v>-2.50351457287846E-2</v>
      </c>
      <c r="BH1057">
        <v>19.3506686895116</v>
      </c>
      <c r="BI1057">
        <v>1.0335560140534199</v>
      </c>
      <c r="BK1057">
        <f>AS1057-BI1057*AV1057</f>
        <v>-0.21442132023919513</v>
      </c>
      <c r="BL1057">
        <f>BK1057*AO1057</f>
        <v>-2042.4595648724414</v>
      </c>
      <c r="BM1057">
        <f t="shared" si="16"/>
        <v>-1062.3605975412072</v>
      </c>
      <c r="BN1057" s="12">
        <f>YEARFRAC(DATE(YEAR(A1057),1,1),A1057,3)</f>
        <v>0.29589041095890412</v>
      </c>
    </row>
    <row r="1058" spans="1:66" x14ac:dyDescent="0.25">
      <c r="A1058" s="1">
        <v>42845</v>
      </c>
      <c r="B1058">
        <v>4806</v>
      </c>
      <c r="C1058">
        <v>14</v>
      </c>
      <c r="D1058" s="2">
        <v>42826</v>
      </c>
      <c r="E1058">
        <v>3</v>
      </c>
      <c r="F1058">
        <v>2</v>
      </c>
      <c r="G1058" s="1">
        <v>42844</v>
      </c>
      <c r="H1058" s="1">
        <v>42846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s="1">
        <v>42842</v>
      </c>
      <c r="AF1058" s="1">
        <v>42828</v>
      </c>
      <c r="AG1058" s="1">
        <v>42830</v>
      </c>
      <c r="AH1058" s="1">
        <v>42832</v>
      </c>
      <c r="AI1058" s="1">
        <v>42830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9525.4500000000007</v>
      </c>
      <c r="AP1058">
        <v>20</v>
      </c>
      <c r="AQ1058">
        <v>30</v>
      </c>
      <c r="AR1058">
        <v>190509</v>
      </c>
      <c r="AS1058">
        <v>0.50454309245232498</v>
      </c>
      <c r="AT1058">
        <v>0.66666666666666596</v>
      </c>
      <c r="AU1058">
        <v>6</v>
      </c>
      <c r="AV1058">
        <v>0.29224244902374402</v>
      </c>
      <c r="AW1058">
        <v>0.21230064342857999</v>
      </c>
      <c r="AX1058">
        <v>16445.2495387126</v>
      </c>
      <c r="AY1058">
        <v>20</v>
      </c>
      <c r="AZ1058">
        <v>4</v>
      </c>
      <c r="BA1058">
        <v>2017</v>
      </c>
      <c r="BB1058">
        <v>14.4491892445734</v>
      </c>
      <c r="BC1058">
        <v>15.025011941693</v>
      </c>
      <c r="BD1058">
        <v>0.57582269711959899</v>
      </c>
      <c r="BE1058">
        <v>143120</v>
      </c>
      <c r="BF1058">
        <v>198101.08038241701</v>
      </c>
      <c r="BG1058">
        <v>-3.8324275505016103E-2</v>
      </c>
      <c r="BH1058">
        <v>19.3506686895116</v>
      </c>
      <c r="BI1058">
        <v>1.0335560140534199</v>
      </c>
      <c r="BK1058">
        <f>AS1058-BI1058*AV1058</f>
        <v>0.20249415170213436</v>
      </c>
      <c r="BL1058">
        <f>BK1058*AO1058</f>
        <v>1928.8479173310959</v>
      </c>
      <c r="BM1058">
        <f t="shared" si="16"/>
        <v>866.48731978988872</v>
      </c>
      <c r="BN1058" s="12">
        <f>YEARFRAC(DATE(YEAR(A1058),1,1),A1058,3)</f>
        <v>0.29863013698630136</v>
      </c>
    </row>
    <row r="1059" spans="1:66" x14ac:dyDescent="0.25">
      <c r="A1059" s="1">
        <v>42846</v>
      </c>
      <c r="B1059">
        <v>8394</v>
      </c>
      <c r="C1059">
        <v>15</v>
      </c>
      <c r="D1059" s="2">
        <v>42826</v>
      </c>
      <c r="E1059">
        <v>4</v>
      </c>
      <c r="F1059">
        <v>3</v>
      </c>
      <c r="G1059" s="1">
        <v>42845</v>
      </c>
      <c r="H1059" s="1">
        <v>42849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s="1">
        <v>42842</v>
      </c>
      <c r="AF1059" s="1">
        <v>42828</v>
      </c>
      <c r="AG1059" s="1">
        <v>42830</v>
      </c>
      <c r="AH1059" s="1">
        <v>42832</v>
      </c>
      <c r="AI1059" s="1">
        <v>42830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9525.4500000000007</v>
      </c>
      <c r="AP1059">
        <v>20</v>
      </c>
      <c r="AQ1059">
        <v>30</v>
      </c>
      <c r="AR1059">
        <v>190509</v>
      </c>
      <c r="AS1059">
        <v>0.88121821016329904</v>
      </c>
      <c r="AT1059">
        <v>0.66666666666666596</v>
      </c>
      <c r="AU1059">
        <v>5</v>
      </c>
      <c r="AV1059">
        <v>0.80929143886854105</v>
      </c>
      <c r="AW1059">
        <v>7.1926771294757802E-2</v>
      </c>
      <c r="AX1059">
        <v>10372.036076070999</v>
      </c>
      <c r="AY1059">
        <v>21</v>
      </c>
      <c r="AZ1059">
        <v>4</v>
      </c>
      <c r="BA1059">
        <v>2017</v>
      </c>
      <c r="BB1059">
        <v>15.258480683441899</v>
      </c>
      <c r="BC1059">
        <v>15.906230151856301</v>
      </c>
      <c r="BD1059">
        <v>0.64774946841435699</v>
      </c>
      <c r="BE1059">
        <v>151514</v>
      </c>
      <c r="BF1059">
        <v>198596.443700214</v>
      </c>
      <c r="BG1059">
        <v>-4.0723003642617397E-2</v>
      </c>
      <c r="BH1059">
        <v>19.3506686895116</v>
      </c>
      <c r="BI1059">
        <v>1.0335560140534199</v>
      </c>
      <c r="BK1059">
        <f>AS1059-BI1059*AV1059</f>
        <v>4.4770176398772787E-2</v>
      </c>
      <c r="BL1059">
        <f>BK1059*AO1059</f>
        <v>426.45607677769027</v>
      </c>
      <c r="BM1059">
        <f t="shared" si="16"/>
        <v>1292.9433965675789</v>
      </c>
      <c r="BN1059" s="12">
        <f>YEARFRAC(DATE(YEAR(A1059),1,1),A1059,3)</f>
        <v>0.30136986301369861</v>
      </c>
    </row>
    <row r="1060" spans="1:66" x14ac:dyDescent="0.25">
      <c r="A1060" s="1">
        <v>42849</v>
      </c>
      <c r="B1060">
        <v>16330</v>
      </c>
      <c r="C1060">
        <v>16</v>
      </c>
      <c r="D1060" s="2">
        <v>42826</v>
      </c>
      <c r="E1060">
        <v>0</v>
      </c>
      <c r="F1060">
        <v>4</v>
      </c>
      <c r="G1060" s="1">
        <v>42846</v>
      </c>
      <c r="H1060" s="1">
        <v>42850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s="1">
        <v>42842</v>
      </c>
      <c r="AF1060" s="1">
        <v>42828</v>
      </c>
      <c r="AG1060" s="1">
        <v>42830</v>
      </c>
      <c r="AH1060" s="1">
        <v>42832</v>
      </c>
      <c r="AI1060" s="1">
        <v>42830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9525.4500000000007</v>
      </c>
      <c r="AP1060">
        <v>20</v>
      </c>
      <c r="AQ1060">
        <v>30</v>
      </c>
      <c r="AR1060">
        <v>190509</v>
      </c>
      <c r="AS1060">
        <v>1.7143547024025101</v>
      </c>
      <c r="AT1060">
        <v>0.66666666666666596</v>
      </c>
      <c r="AU1060">
        <v>4</v>
      </c>
      <c r="AV1060">
        <v>1.6370748464103899</v>
      </c>
      <c r="AW1060">
        <v>7.72798559921202E-2</v>
      </c>
      <c r="AX1060">
        <v>9975.1089791689992</v>
      </c>
      <c r="AY1060">
        <v>24</v>
      </c>
      <c r="AZ1060">
        <v>4</v>
      </c>
      <c r="BA1060">
        <v>2017</v>
      </c>
      <c r="BB1060">
        <v>16.895555529852299</v>
      </c>
      <c r="BC1060">
        <v>17.620584854258801</v>
      </c>
      <c r="BD1060">
        <v>0.72502932440647705</v>
      </c>
      <c r="BE1060">
        <v>167844</v>
      </c>
      <c r="BF1060">
        <v>198684.203906098</v>
      </c>
      <c r="BG1060">
        <v>-4.1146723017609903E-2</v>
      </c>
      <c r="BH1060">
        <v>19.3506686895116</v>
      </c>
      <c r="BI1060">
        <v>1.0335560140534199</v>
      </c>
      <c r="BK1060">
        <f>AS1060-BI1060*AV1060</f>
        <v>2.2346149439472995E-2</v>
      </c>
      <c r="BL1060">
        <f>BK1060*AO1060</f>
        <v>212.85712917822806</v>
      </c>
      <c r="BM1060">
        <f t="shared" si="16"/>
        <v>1505.8005257458069</v>
      </c>
      <c r="BN1060" s="12">
        <f>YEARFRAC(DATE(YEAR(A1060),1,1),A1060,3)</f>
        <v>0.30958904109589042</v>
      </c>
    </row>
    <row r="1061" spans="1:66" x14ac:dyDescent="0.25">
      <c r="A1061" s="1">
        <v>42850</v>
      </c>
      <c r="B1061">
        <v>1842</v>
      </c>
      <c r="C1061">
        <v>17</v>
      </c>
      <c r="D1061" s="2">
        <v>42826</v>
      </c>
      <c r="E1061">
        <v>1</v>
      </c>
      <c r="F1061">
        <v>0</v>
      </c>
      <c r="G1061" s="1">
        <v>42849</v>
      </c>
      <c r="H1061" s="1">
        <v>42851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s="1">
        <v>42842</v>
      </c>
      <c r="AF1061" s="1">
        <v>42828</v>
      </c>
      <c r="AG1061" s="1">
        <v>42830</v>
      </c>
      <c r="AH1061" s="1">
        <v>42832</v>
      </c>
      <c r="AI1061" s="1">
        <v>42830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9525.4500000000007</v>
      </c>
      <c r="AP1061">
        <v>20</v>
      </c>
      <c r="AQ1061">
        <v>30</v>
      </c>
      <c r="AR1061">
        <v>190509</v>
      </c>
      <c r="AS1061">
        <v>0.19337669086499801</v>
      </c>
      <c r="AT1061">
        <v>0.66666666666666596</v>
      </c>
      <c r="AU1061">
        <v>3</v>
      </c>
      <c r="AV1061">
        <v>0.24668427249470401</v>
      </c>
      <c r="AW1061">
        <v>-5.3307581629705898E-2</v>
      </c>
      <c r="AX1061">
        <v>7467.0346081327098</v>
      </c>
      <c r="AY1061">
        <v>25</v>
      </c>
      <c r="AZ1061">
        <v>4</v>
      </c>
      <c r="BA1061">
        <v>2017</v>
      </c>
      <c r="BB1061">
        <v>17.142239802347</v>
      </c>
      <c r="BC1061">
        <v>17.813961545123799</v>
      </c>
      <c r="BD1061">
        <v>0.67172174277677499</v>
      </c>
      <c r="BE1061">
        <v>169686</v>
      </c>
      <c r="BF1061">
        <v>197974.12935124899</v>
      </c>
      <c r="BG1061">
        <v>-3.7707600360271397E-2</v>
      </c>
      <c r="BH1061">
        <v>19.3506686895116</v>
      </c>
      <c r="BI1061">
        <v>1.0335560140534199</v>
      </c>
      <c r="BK1061">
        <f>AS1061-BI1061*AV1061</f>
        <v>-6.1585322544295967E-2</v>
      </c>
      <c r="BL1061">
        <f>BK1061*AO1061</f>
        <v>-586.6279106295641</v>
      </c>
      <c r="BM1061">
        <f t="shared" si="16"/>
        <v>919.17261511624281</v>
      </c>
      <c r="BN1061" s="12">
        <f>YEARFRAC(DATE(YEAR(A1061),1,1),A1061,3)</f>
        <v>0.31232876712328766</v>
      </c>
    </row>
    <row r="1062" spans="1:66" x14ac:dyDescent="0.25">
      <c r="A1062" s="1">
        <v>42851</v>
      </c>
      <c r="B1062">
        <v>9334</v>
      </c>
      <c r="C1062">
        <v>18</v>
      </c>
      <c r="D1062" s="2">
        <v>42826</v>
      </c>
      <c r="E1062">
        <v>2</v>
      </c>
      <c r="F1062">
        <v>1</v>
      </c>
      <c r="G1062" s="1">
        <v>42850</v>
      </c>
      <c r="H1062" s="1">
        <v>42852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s="1">
        <v>42842</v>
      </c>
      <c r="AF1062" s="1">
        <v>42828</v>
      </c>
      <c r="AG1062" s="1">
        <v>42830</v>
      </c>
      <c r="AH1062" s="1">
        <v>42832</v>
      </c>
      <c r="AI1062" s="1">
        <v>42830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9525.4500000000007</v>
      </c>
      <c r="AP1062">
        <v>20</v>
      </c>
      <c r="AQ1062">
        <v>30</v>
      </c>
      <c r="AR1062">
        <v>190509</v>
      </c>
      <c r="AS1062">
        <v>0.97990121201623004</v>
      </c>
      <c r="AT1062">
        <v>0.66666666666666596</v>
      </c>
      <c r="AU1062">
        <v>2</v>
      </c>
      <c r="AV1062">
        <v>0.89592507823294898</v>
      </c>
      <c r="AW1062">
        <v>8.3976133783280907E-2</v>
      </c>
      <c r="AX1062">
        <v>10418.2818706332</v>
      </c>
      <c r="AY1062">
        <v>26</v>
      </c>
      <c r="AZ1062">
        <v>4</v>
      </c>
      <c r="BA1062">
        <v>2017</v>
      </c>
      <c r="BB1062">
        <v>18.038164880579998</v>
      </c>
      <c r="BC1062">
        <v>18.793862757140001</v>
      </c>
      <c r="BD1062">
        <v>0.75569787656005205</v>
      </c>
      <c r="BE1062">
        <v>179020</v>
      </c>
      <c r="BF1062">
        <v>198490.257944957</v>
      </c>
      <c r="BG1062">
        <v>-4.0209822021444498E-2</v>
      </c>
      <c r="BH1062">
        <v>19.3506686895116</v>
      </c>
      <c r="BI1062">
        <v>1.0335560140534199</v>
      </c>
      <c r="BK1062">
        <f>AS1062-BI1062*AV1062</f>
        <v>5.391245926728494E-2</v>
      </c>
      <c r="BL1062">
        <f>BK1062*AO1062</f>
        <v>513.54043512755936</v>
      </c>
      <c r="BM1062">
        <f t="shared" si="16"/>
        <v>1432.7130502438022</v>
      </c>
      <c r="BN1062" s="12">
        <f>YEARFRAC(DATE(YEAR(A1062),1,1),A1062,3)</f>
        <v>0.31506849315068491</v>
      </c>
    </row>
    <row r="1063" spans="1:66" x14ac:dyDescent="0.25">
      <c r="A1063" s="1">
        <v>42852</v>
      </c>
      <c r="B1063">
        <v>2675</v>
      </c>
      <c r="C1063">
        <v>19</v>
      </c>
      <c r="D1063" s="2">
        <v>42826</v>
      </c>
      <c r="E1063">
        <v>3</v>
      </c>
      <c r="F1063">
        <v>2</v>
      </c>
      <c r="G1063" s="1">
        <v>42851</v>
      </c>
      <c r="H1063" s="1">
        <v>42853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s="1">
        <v>42842</v>
      </c>
      <c r="AF1063" s="1">
        <v>42828</v>
      </c>
      <c r="AG1063" s="1">
        <v>42830</v>
      </c>
      <c r="AH1063" s="1">
        <v>42832</v>
      </c>
      <c r="AI1063" s="1">
        <v>42830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9525.4500000000007</v>
      </c>
      <c r="AP1063">
        <v>20</v>
      </c>
      <c r="AQ1063">
        <v>30</v>
      </c>
      <c r="AR1063">
        <v>190509</v>
      </c>
      <c r="AS1063">
        <v>0.280826627613393</v>
      </c>
      <c r="AT1063">
        <v>0.66666666666666596</v>
      </c>
      <c r="AU1063">
        <v>1</v>
      </c>
      <c r="AV1063">
        <v>0.29224244902374402</v>
      </c>
      <c r="AW1063">
        <v>-1.1415821410350999E-2</v>
      </c>
      <c r="AX1063">
        <v>9153.3588256463609</v>
      </c>
      <c r="AY1063">
        <v>27</v>
      </c>
      <c r="AZ1063">
        <v>4</v>
      </c>
      <c r="BA1063">
        <v>2017</v>
      </c>
      <c r="BB1063">
        <v>18.330407329603698</v>
      </c>
      <c r="BC1063">
        <v>19.074689384753398</v>
      </c>
      <c r="BD1063">
        <v>0.74428205514970303</v>
      </c>
      <c r="BE1063">
        <v>181695</v>
      </c>
      <c r="BF1063">
        <v>198244.367114047</v>
      </c>
      <c r="BG1063">
        <v>-3.90193538744915E-2</v>
      </c>
      <c r="BH1063">
        <v>19.3506686895116</v>
      </c>
      <c r="BI1063">
        <v>1.0335560140534199</v>
      </c>
      <c r="BK1063">
        <f>AS1063-BI1063*AV1063</f>
        <v>-2.1222313136797621E-2</v>
      </c>
      <c r="BL1063">
        <f>BK1063*AO1063</f>
        <v>-202.15208266890892</v>
      </c>
      <c r="BM1063">
        <f t="shared" si="16"/>
        <v>1230.5609675748933</v>
      </c>
      <c r="BN1063" s="12">
        <f>YEARFRAC(DATE(YEAR(A1063),1,1),A1063,3)</f>
        <v>0.31780821917808222</v>
      </c>
    </row>
    <row r="1064" spans="1:66" x14ac:dyDescent="0.25">
      <c r="A1064" s="1">
        <v>42853</v>
      </c>
      <c r="B1064">
        <v>8814</v>
      </c>
      <c r="C1064">
        <v>20</v>
      </c>
      <c r="D1064" s="2">
        <v>42826</v>
      </c>
      <c r="E1064">
        <v>4</v>
      </c>
      <c r="F1064">
        <v>3</v>
      </c>
      <c r="G1064" s="1">
        <v>42852</v>
      </c>
      <c r="H1064" s="1">
        <v>42856</v>
      </c>
      <c r="I1064">
        <v>0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s="1">
        <v>42842</v>
      </c>
      <c r="AF1064" s="1">
        <v>42828</v>
      </c>
      <c r="AG1064" s="1">
        <v>42830</v>
      </c>
      <c r="AH1064" s="1">
        <v>42832</v>
      </c>
      <c r="AI1064" s="1">
        <v>42830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9525.4500000000007</v>
      </c>
      <c r="AP1064">
        <v>20</v>
      </c>
      <c r="AQ1064">
        <v>30</v>
      </c>
      <c r="AR1064">
        <v>190509</v>
      </c>
      <c r="AS1064">
        <v>0.92531061524652303</v>
      </c>
      <c r="AT1064">
        <v>0.66666666666666596</v>
      </c>
      <c r="AU1064">
        <v>0</v>
      </c>
      <c r="AV1064">
        <v>1.02026135990789</v>
      </c>
      <c r="AW1064">
        <v>-9.4950744661373196E-2</v>
      </c>
      <c r="AX1064">
        <v>8638.9628641779309</v>
      </c>
      <c r="AY1064">
        <v>28</v>
      </c>
      <c r="AZ1064">
        <v>4</v>
      </c>
      <c r="BA1064">
        <v>2017</v>
      </c>
      <c r="BB1064">
        <v>19.3506686895116</v>
      </c>
      <c r="BC1064">
        <v>20</v>
      </c>
      <c r="BD1064">
        <v>0.64933131048832804</v>
      </c>
      <c r="BE1064">
        <v>190509</v>
      </c>
      <c r="BF1064">
        <v>196901.722681302</v>
      </c>
      <c r="BG1064">
        <v>-3.2466565524416402E-2</v>
      </c>
      <c r="BH1064">
        <v>19.3506686895116</v>
      </c>
      <c r="BI1064">
        <v>1.0335560140534199</v>
      </c>
      <c r="BK1064">
        <f>AS1064-BI1064*AV1064</f>
        <v>-0.12918664919259737</v>
      </c>
      <c r="BL1064">
        <f>BK1064*AO1064</f>
        <v>-1230.5609675516266</v>
      </c>
      <c r="BM1064">
        <f t="shared" si="16"/>
        <v>2.326669346075505E-8</v>
      </c>
      <c r="BN1064" s="12">
        <f>YEARFRAC(DATE(YEAR(A1064),1,1),A1064,3)</f>
        <v>0.32054794520547947</v>
      </c>
    </row>
    <row r="1065" spans="1:66" x14ac:dyDescent="0.25">
      <c r="A1065" s="1">
        <v>42856</v>
      </c>
      <c r="B1065">
        <v>29778</v>
      </c>
      <c r="C1065">
        <v>1</v>
      </c>
      <c r="D1065" s="2">
        <v>42856</v>
      </c>
      <c r="E1065">
        <v>0</v>
      </c>
      <c r="F1065">
        <v>4</v>
      </c>
      <c r="G1065" s="1">
        <v>42853</v>
      </c>
      <c r="H1065" s="1">
        <v>42857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s="1">
        <v>42870</v>
      </c>
      <c r="AF1065" s="1">
        <v>42856</v>
      </c>
      <c r="AG1065" s="1">
        <v>42858</v>
      </c>
      <c r="AH1065" s="1">
        <v>42860</v>
      </c>
      <c r="AI1065" s="1">
        <v>42858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8979.5454545454504</v>
      </c>
      <c r="AP1065">
        <v>22</v>
      </c>
      <c r="AQ1065">
        <v>31</v>
      </c>
      <c r="AR1065">
        <v>197550</v>
      </c>
      <c r="AS1065">
        <v>3.31620349278663</v>
      </c>
      <c r="AT1065">
        <v>0.70967741935483797</v>
      </c>
      <c r="AU1065">
        <v>21</v>
      </c>
      <c r="AV1065">
        <v>3.3325887793481401</v>
      </c>
      <c r="AW1065">
        <v>-1.6385286561506899E-2</v>
      </c>
      <c r="AX1065">
        <v>8935.3958653802401</v>
      </c>
      <c r="AY1065">
        <v>1</v>
      </c>
      <c r="AZ1065">
        <v>5</v>
      </c>
      <c r="BA1065">
        <v>2017</v>
      </c>
      <c r="BB1065">
        <v>3.3325887793481401</v>
      </c>
      <c r="BC1065">
        <v>3.31620349278663</v>
      </c>
      <c r="BD1065">
        <v>-1.6385286561507E-2</v>
      </c>
      <c r="BE1065">
        <v>29778</v>
      </c>
      <c r="BF1065">
        <v>196578.70903836499</v>
      </c>
      <c r="BG1065">
        <v>4.9409774150315196E-3</v>
      </c>
      <c r="BH1065">
        <v>22.142342673266601</v>
      </c>
      <c r="BI1065">
        <v>0.993571471846181</v>
      </c>
      <c r="BK1065">
        <f>AS1065-BI1065*AV1065</f>
        <v>5.0383542316305707E-3</v>
      </c>
      <c r="BL1065">
        <f>BK1065*AO1065</f>
        <v>45.242130839028128</v>
      </c>
      <c r="BM1065">
        <f t="shared" si="16"/>
        <v>45.242130862294822</v>
      </c>
      <c r="BN1065" s="12">
        <f>YEARFRAC(DATE(YEAR(A1065),1,1),A1065,3)</f>
        <v>0.32876712328767121</v>
      </c>
    </row>
    <row r="1066" spans="1:66" x14ac:dyDescent="0.25">
      <c r="A1066" s="1">
        <v>42857</v>
      </c>
      <c r="B1066">
        <v>6255</v>
      </c>
      <c r="C1066">
        <v>2</v>
      </c>
      <c r="D1066" s="2">
        <v>42856</v>
      </c>
      <c r="E1066">
        <v>1</v>
      </c>
      <c r="F1066">
        <v>0</v>
      </c>
      <c r="G1066" s="1">
        <v>42856</v>
      </c>
      <c r="H1066" s="1">
        <v>42858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s="1">
        <v>42870</v>
      </c>
      <c r="AF1066" s="1">
        <v>42856</v>
      </c>
      <c r="AG1066" s="1">
        <v>42858</v>
      </c>
      <c r="AH1066" s="1">
        <v>42860</v>
      </c>
      <c r="AI1066" s="1">
        <v>42858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8979.5454545454504</v>
      </c>
      <c r="AP1066">
        <v>22</v>
      </c>
      <c r="AQ1066">
        <v>31</v>
      </c>
      <c r="AR1066">
        <v>197550</v>
      </c>
      <c r="AS1066">
        <v>0.69658314350797201</v>
      </c>
      <c r="AT1066">
        <v>0.70967741935483797</v>
      </c>
      <c r="AU1066">
        <v>20</v>
      </c>
      <c r="AV1066">
        <v>0.58838145354402405</v>
      </c>
      <c r="AW1066">
        <v>0.10820168996394799</v>
      </c>
      <c r="AX1066">
        <v>10630.858539683601</v>
      </c>
      <c r="AY1066">
        <v>2</v>
      </c>
      <c r="AZ1066">
        <v>5</v>
      </c>
      <c r="BA1066">
        <v>2017</v>
      </c>
      <c r="BB1066">
        <v>3.9209702328921598</v>
      </c>
      <c r="BC1066">
        <v>4.0127866362946003</v>
      </c>
      <c r="BD1066">
        <v>9.1816403402440905E-2</v>
      </c>
      <c r="BE1066">
        <v>36033</v>
      </c>
      <c r="BF1066">
        <v>202175.98015664399</v>
      </c>
      <c r="BG1066">
        <v>-2.2880958227877099E-2</v>
      </c>
      <c r="BH1066">
        <v>22.142342673266601</v>
      </c>
      <c r="BI1066">
        <v>0.993571471846181</v>
      </c>
      <c r="BK1066">
        <f>AS1066-BI1066*AV1066</f>
        <v>0.11198411670324071</v>
      </c>
      <c r="BL1066">
        <f>BK1066*AO1066</f>
        <v>1005.5664661238724</v>
      </c>
      <c r="BM1066">
        <f t="shared" si="16"/>
        <v>1050.8085969861672</v>
      </c>
      <c r="BN1066" s="12">
        <f>YEARFRAC(DATE(YEAR(A1066),1,1),A1066,3)</f>
        <v>0.33150684931506852</v>
      </c>
    </row>
    <row r="1067" spans="1:66" x14ac:dyDescent="0.25">
      <c r="A1067" s="1">
        <v>42858</v>
      </c>
      <c r="B1067">
        <v>11199</v>
      </c>
      <c r="C1067">
        <v>3</v>
      </c>
      <c r="D1067" s="2">
        <v>42856</v>
      </c>
      <c r="E1067">
        <v>2</v>
      </c>
      <c r="F1067">
        <v>1</v>
      </c>
      <c r="G1067" s="1">
        <v>42857</v>
      </c>
      <c r="H1067" s="1">
        <v>42859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s="1">
        <v>42870</v>
      </c>
      <c r="AF1067" s="1">
        <v>42856</v>
      </c>
      <c r="AG1067" s="1">
        <v>42858</v>
      </c>
      <c r="AH1067" s="1">
        <v>42860</v>
      </c>
      <c r="AI1067" s="1">
        <v>42858</v>
      </c>
      <c r="AJ1067">
        <v>0</v>
      </c>
      <c r="AK1067">
        <v>0</v>
      </c>
      <c r="AL1067">
        <v>1</v>
      </c>
      <c r="AM1067">
        <v>0</v>
      </c>
      <c r="AN1067">
        <v>1</v>
      </c>
      <c r="AO1067">
        <v>8979.5454545454504</v>
      </c>
      <c r="AP1067">
        <v>22</v>
      </c>
      <c r="AQ1067">
        <v>31</v>
      </c>
      <c r="AR1067">
        <v>197550</v>
      </c>
      <c r="AS1067">
        <v>1.24716780561883</v>
      </c>
      <c r="AT1067">
        <v>0.70967741935483797</v>
      </c>
      <c r="AU1067">
        <v>19</v>
      </c>
      <c r="AV1067">
        <v>1.13128873363186</v>
      </c>
      <c r="AW1067">
        <v>0.11587907198697001</v>
      </c>
      <c r="AX1067">
        <v>9899.3295584647203</v>
      </c>
      <c r="AY1067">
        <v>3</v>
      </c>
      <c r="AZ1067">
        <v>5</v>
      </c>
      <c r="BA1067">
        <v>2017</v>
      </c>
      <c r="BB1067">
        <v>5.0522589665240201</v>
      </c>
      <c r="BC1067">
        <v>5.2599544419134396</v>
      </c>
      <c r="BD1067">
        <v>0.20769547538940999</v>
      </c>
      <c r="BE1067">
        <v>47232</v>
      </c>
      <c r="BF1067">
        <v>205671.16746885699</v>
      </c>
      <c r="BG1067">
        <v>-3.9486173822041101E-2</v>
      </c>
      <c r="BH1067">
        <v>22.142342673266601</v>
      </c>
      <c r="BI1067">
        <v>0.993571471846181</v>
      </c>
      <c r="BK1067">
        <f>AS1067-BI1067*AV1067</f>
        <v>0.12315159346122062</v>
      </c>
      <c r="BL1067">
        <f>BK1067*AO1067</f>
        <v>1105.8453312847328</v>
      </c>
      <c r="BM1067">
        <f t="shared" si="16"/>
        <v>2156.6539282709</v>
      </c>
      <c r="BN1067" s="12">
        <f>YEARFRAC(DATE(YEAR(A1067),1,1),A1067,3)</f>
        <v>0.33424657534246577</v>
      </c>
    </row>
    <row r="1068" spans="1:66" x14ac:dyDescent="0.25">
      <c r="A1068" s="1">
        <v>42859</v>
      </c>
      <c r="B1068">
        <v>2300</v>
      </c>
      <c r="C1068">
        <v>4</v>
      </c>
      <c r="D1068" s="2">
        <v>42856</v>
      </c>
      <c r="E1068">
        <v>3</v>
      </c>
      <c r="F1068">
        <v>2</v>
      </c>
      <c r="G1068" s="1">
        <v>42858</v>
      </c>
      <c r="H1068" s="1">
        <v>42860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s="1">
        <v>42870</v>
      </c>
      <c r="AF1068" s="1">
        <v>42856</v>
      </c>
      <c r="AG1068" s="1">
        <v>42858</v>
      </c>
      <c r="AH1068" s="1">
        <v>42860</v>
      </c>
      <c r="AI1068" s="1">
        <v>42858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8979.5454545454504</v>
      </c>
      <c r="AP1068">
        <v>22</v>
      </c>
      <c r="AQ1068">
        <v>31</v>
      </c>
      <c r="AR1068">
        <v>197550</v>
      </c>
      <c r="AS1068">
        <v>0.25613768666160402</v>
      </c>
      <c r="AT1068">
        <v>0.70967741935483797</v>
      </c>
      <c r="AU1068">
        <v>18</v>
      </c>
      <c r="AV1068">
        <v>0.33251524149968897</v>
      </c>
      <c r="AW1068">
        <v>-7.6377554838084893E-2</v>
      </c>
      <c r="AX1068">
        <v>6916.9761651426297</v>
      </c>
      <c r="AY1068">
        <v>4</v>
      </c>
      <c r="AZ1068">
        <v>5</v>
      </c>
      <c r="BA1068">
        <v>2017</v>
      </c>
      <c r="BB1068">
        <v>5.3847742080237104</v>
      </c>
      <c r="BC1068">
        <v>5.5160921285750399</v>
      </c>
      <c r="BD1068">
        <v>0.13131792055132499</v>
      </c>
      <c r="BE1068">
        <v>49532</v>
      </c>
      <c r="BF1068">
        <v>202367.63100971901</v>
      </c>
      <c r="BG1068">
        <v>-2.3806331999253302E-2</v>
      </c>
      <c r="BH1068">
        <v>22.142342673266601</v>
      </c>
      <c r="BI1068">
        <v>0.993571471846181</v>
      </c>
      <c r="BK1068">
        <f>AS1068-BI1068*AV1068</f>
        <v>-7.4239971246530256E-2</v>
      </c>
      <c r="BL1068">
        <f>BK1068*AO1068</f>
        <v>-666.64119635236568</v>
      </c>
      <c r="BM1068">
        <f t="shared" si="16"/>
        <v>1490.0127319185344</v>
      </c>
      <c r="BN1068" s="12">
        <f>YEARFRAC(DATE(YEAR(A1068),1,1),A1068,3)</f>
        <v>0.33698630136986302</v>
      </c>
    </row>
    <row r="1069" spans="1:66" x14ac:dyDescent="0.25">
      <c r="A1069" s="1">
        <v>42860</v>
      </c>
      <c r="B1069">
        <v>8021</v>
      </c>
      <c r="C1069">
        <v>5</v>
      </c>
      <c r="D1069" s="2">
        <v>42856</v>
      </c>
      <c r="E1069">
        <v>4</v>
      </c>
      <c r="F1069">
        <v>3</v>
      </c>
      <c r="G1069" s="1">
        <v>42859</v>
      </c>
      <c r="H1069" s="1">
        <v>42863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s="1">
        <v>42870</v>
      </c>
      <c r="AF1069" s="1">
        <v>42856</v>
      </c>
      <c r="AG1069" s="1">
        <v>42858</v>
      </c>
      <c r="AH1069" s="1">
        <v>42860</v>
      </c>
      <c r="AI1069" s="1">
        <v>42858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8979.5454545454504</v>
      </c>
      <c r="AP1069">
        <v>22</v>
      </c>
      <c r="AQ1069">
        <v>31</v>
      </c>
      <c r="AR1069">
        <v>197550</v>
      </c>
      <c r="AS1069">
        <v>0.89325234117944796</v>
      </c>
      <c r="AT1069">
        <v>0.70967741935483797</v>
      </c>
      <c r="AU1069">
        <v>17</v>
      </c>
      <c r="AV1069">
        <v>0.849564231344486</v>
      </c>
      <c r="AW1069">
        <v>4.3688109834961603E-2</v>
      </c>
      <c r="AX1069">
        <v>9441.3108556916104</v>
      </c>
      <c r="AY1069">
        <v>5</v>
      </c>
      <c r="AZ1069">
        <v>5</v>
      </c>
      <c r="BA1069">
        <v>2017</v>
      </c>
      <c r="BB1069">
        <v>6.2343384393681998</v>
      </c>
      <c r="BC1069">
        <v>6.4093444697544903</v>
      </c>
      <c r="BD1069">
        <v>0.17500603038628701</v>
      </c>
      <c r="BE1069">
        <v>57553</v>
      </c>
      <c r="BF1069">
        <v>203095.486764801</v>
      </c>
      <c r="BG1069">
        <v>-2.7304825198916301E-2</v>
      </c>
      <c r="BH1069">
        <v>22.142342673266601</v>
      </c>
      <c r="BI1069">
        <v>0.993571471846181</v>
      </c>
      <c r="BK1069">
        <f>AS1069-BI1069*AV1069</f>
        <v>4.9149557414637557E-2</v>
      </c>
      <c r="BL1069">
        <f>BK1069*AO1069</f>
        <v>441.34068487552929</v>
      </c>
      <c r="BM1069">
        <f t="shared" si="16"/>
        <v>1931.3534167940638</v>
      </c>
      <c r="BN1069" s="12">
        <f>YEARFRAC(DATE(YEAR(A1069),1,1),A1069,3)</f>
        <v>0.33972602739726027</v>
      </c>
    </row>
    <row r="1070" spans="1:66" x14ac:dyDescent="0.25">
      <c r="A1070" s="1">
        <v>42863</v>
      </c>
      <c r="B1070">
        <v>16121</v>
      </c>
      <c r="C1070">
        <v>6</v>
      </c>
      <c r="D1070" s="2">
        <v>42856</v>
      </c>
      <c r="E1070">
        <v>0</v>
      </c>
      <c r="F1070">
        <v>4</v>
      </c>
      <c r="G1070" s="1">
        <v>42860</v>
      </c>
      <c r="H1070" s="1">
        <v>42864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s="1">
        <v>42870</v>
      </c>
      <c r="AF1070" s="1">
        <v>42856</v>
      </c>
      <c r="AG1070" s="1">
        <v>42858</v>
      </c>
      <c r="AH1070" s="1">
        <v>42860</v>
      </c>
      <c r="AI1070" s="1">
        <v>42858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8979.5454545454504</v>
      </c>
      <c r="AP1070">
        <v>22</v>
      </c>
      <c r="AQ1070">
        <v>31</v>
      </c>
      <c r="AR1070">
        <v>197550</v>
      </c>
      <c r="AS1070">
        <v>1.7953024550746599</v>
      </c>
      <c r="AT1070">
        <v>0.70967741935483797</v>
      </c>
      <c r="AU1070">
        <v>16</v>
      </c>
      <c r="AV1070">
        <v>1.67734763888633</v>
      </c>
      <c r="AW1070">
        <v>0.117954816188328</v>
      </c>
      <c r="AX1070">
        <v>9611.0070603511995</v>
      </c>
      <c r="AY1070">
        <v>8</v>
      </c>
      <c r="AZ1070">
        <v>5</v>
      </c>
      <c r="BA1070">
        <v>2017</v>
      </c>
      <c r="BB1070">
        <v>7.9116860782545402</v>
      </c>
      <c r="BC1070">
        <v>8.2046469248291505</v>
      </c>
      <c r="BD1070">
        <v>0.29296084657461602</v>
      </c>
      <c r="BE1070">
        <v>73674</v>
      </c>
      <c r="BF1070">
        <v>204865.05454948201</v>
      </c>
      <c r="BG1070">
        <v>-3.5706697589636502E-2</v>
      </c>
      <c r="BH1070">
        <v>22.142342673266601</v>
      </c>
      <c r="BI1070">
        <v>0.993571471846181</v>
      </c>
      <c r="BK1070">
        <f>AS1070-BI1070*AV1070</f>
        <v>0.12873769270865254</v>
      </c>
      <c r="BL1070">
        <f>BK1070*AO1070</f>
        <v>1156.0059633906499</v>
      </c>
      <c r="BM1070">
        <f t="shared" si="16"/>
        <v>3087.3593801847137</v>
      </c>
      <c r="BN1070" s="12">
        <f>YEARFRAC(DATE(YEAR(A1070),1,1),A1070,3)</f>
        <v>0.34794520547945207</v>
      </c>
    </row>
    <row r="1071" spans="1:66" x14ac:dyDescent="0.25">
      <c r="A1071" s="1">
        <v>42864</v>
      </c>
      <c r="B1071">
        <v>1773</v>
      </c>
      <c r="C1071">
        <v>7</v>
      </c>
      <c r="D1071" s="2">
        <v>42856</v>
      </c>
      <c r="E1071">
        <v>1</v>
      </c>
      <c r="F1071">
        <v>0</v>
      </c>
      <c r="G1071" s="1">
        <v>42863</v>
      </c>
      <c r="H1071" s="1">
        <v>42865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s="1">
        <v>42870</v>
      </c>
      <c r="AF1071" s="1">
        <v>42856</v>
      </c>
      <c r="AG1071" s="1">
        <v>42858</v>
      </c>
      <c r="AH1071" s="1">
        <v>42860</v>
      </c>
      <c r="AI1071" s="1">
        <v>42858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8979.5454545454504</v>
      </c>
      <c r="AP1071">
        <v>22</v>
      </c>
      <c r="AQ1071">
        <v>31</v>
      </c>
      <c r="AR1071">
        <v>197550</v>
      </c>
      <c r="AS1071">
        <v>0.19744874715261901</v>
      </c>
      <c r="AT1071">
        <v>0.70967741935483797</v>
      </c>
      <c r="AU1071">
        <v>15</v>
      </c>
      <c r="AV1071">
        <v>0.28695706497064899</v>
      </c>
      <c r="AW1071">
        <v>-8.9508317818029995E-2</v>
      </c>
      <c r="AX1071">
        <v>6178.6246670084402</v>
      </c>
      <c r="AY1071">
        <v>9</v>
      </c>
      <c r="AZ1071">
        <v>5</v>
      </c>
      <c r="BA1071">
        <v>2017</v>
      </c>
      <c r="BB1071">
        <v>8.1986431432251905</v>
      </c>
      <c r="BC1071">
        <v>8.4020956719817708</v>
      </c>
      <c r="BD1071">
        <v>0.20345252875658701</v>
      </c>
      <c r="BE1071">
        <v>75447</v>
      </c>
      <c r="BF1071">
        <v>202452.28033514001</v>
      </c>
      <c r="BG1071">
        <v>-2.4214497989475801E-2</v>
      </c>
      <c r="BH1071">
        <v>22.142342673266601</v>
      </c>
      <c r="BI1071">
        <v>0.993571471846181</v>
      </c>
      <c r="BK1071">
        <f>AS1071-BI1071*AV1071</f>
        <v>-8.7663606246928871E-2</v>
      </c>
      <c r="BL1071">
        <f>BK1071*AO1071</f>
        <v>-787.17933700367234</v>
      </c>
      <c r="BM1071">
        <f t="shared" si="16"/>
        <v>2300.1800431810416</v>
      </c>
      <c r="BN1071" s="12">
        <f>YEARFRAC(DATE(YEAR(A1071),1,1),A1071,3)</f>
        <v>0.35068493150684932</v>
      </c>
    </row>
    <row r="1072" spans="1:66" x14ac:dyDescent="0.25">
      <c r="A1072" s="1">
        <v>42865</v>
      </c>
      <c r="B1072">
        <v>7800</v>
      </c>
      <c r="C1072">
        <v>8</v>
      </c>
      <c r="D1072" s="2">
        <v>42856</v>
      </c>
      <c r="E1072">
        <v>2</v>
      </c>
      <c r="F1072">
        <v>1</v>
      </c>
      <c r="G1072" s="1">
        <v>42864</v>
      </c>
      <c r="H1072" s="1">
        <v>42866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s="1">
        <v>42870</v>
      </c>
      <c r="AF1072" s="1">
        <v>42856</v>
      </c>
      <c r="AG1072" s="1">
        <v>42858</v>
      </c>
      <c r="AH1072" s="1">
        <v>42860</v>
      </c>
      <c r="AI1072" s="1">
        <v>42858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8979.5454545454504</v>
      </c>
      <c r="AP1072">
        <v>22</v>
      </c>
      <c r="AQ1072">
        <v>31</v>
      </c>
      <c r="AR1072">
        <v>197550</v>
      </c>
      <c r="AS1072">
        <v>0.86864085041761496</v>
      </c>
      <c r="AT1072">
        <v>0.70967741935483797</v>
      </c>
      <c r="AU1072">
        <v>14</v>
      </c>
      <c r="AV1072">
        <v>0.93619787070889404</v>
      </c>
      <c r="AW1072">
        <v>-6.7557020291278497E-2</v>
      </c>
      <c r="AX1072">
        <v>8331.5720362553202</v>
      </c>
      <c r="AY1072">
        <v>10</v>
      </c>
      <c r="AZ1072">
        <v>5</v>
      </c>
      <c r="BA1072">
        <v>2017</v>
      </c>
      <c r="BB1072">
        <v>9.1348410139340803</v>
      </c>
      <c r="BC1072">
        <v>9.2707365223993907</v>
      </c>
      <c r="BD1072">
        <v>0.13589550846530599</v>
      </c>
      <c r="BE1072">
        <v>83247</v>
      </c>
      <c r="BF1072">
        <v>200488.87519841499</v>
      </c>
      <c r="BG1072">
        <v>-1.46585449966099E-2</v>
      </c>
      <c r="BH1072">
        <v>22.142342673266601</v>
      </c>
      <c r="BI1072">
        <v>0.993571471846181</v>
      </c>
      <c r="BK1072">
        <f>AS1072-BI1072*AV1072</f>
        <v>-6.1538645921881518E-2</v>
      </c>
      <c r="BL1072">
        <f>BK1072*AO1072</f>
        <v>-552.58906826671307</v>
      </c>
      <c r="BM1072">
        <f t="shared" si="16"/>
        <v>1747.5909749143284</v>
      </c>
      <c r="BN1072" s="12">
        <f>YEARFRAC(DATE(YEAR(A1072),1,1),A1072,3)</f>
        <v>0.35342465753424657</v>
      </c>
    </row>
    <row r="1073" spans="1:66" x14ac:dyDescent="0.25">
      <c r="A1073" s="1">
        <v>42866</v>
      </c>
      <c r="B1073">
        <v>2904</v>
      </c>
      <c r="C1073">
        <v>9</v>
      </c>
      <c r="D1073" s="2">
        <v>42856</v>
      </c>
      <c r="E1073">
        <v>3</v>
      </c>
      <c r="F1073">
        <v>2</v>
      </c>
      <c r="G1073" s="1">
        <v>42865</v>
      </c>
      <c r="H1073" s="1">
        <v>42867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s="1">
        <v>42870</v>
      </c>
      <c r="AF1073" s="1">
        <v>42856</v>
      </c>
      <c r="AG1073" s="1">
        <v>42858</v>
      </c>
      <c r="AH1073" s="1">
        <v>42860</v>
      </c>
      <c r="AI1073" s="1">
        <v>42858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8979.5454545454504</v>
      </c>
      <c r="AP1073">
        <v>22</v>
      </c>
      <c r="AQ1073">
        <v>31</v>
      </c>
      <c r="AR1073">
        <v>197550</v>
      </c>
      <c r="AS1073">
        <v>0.32340167046317297</v>
      </c>
      <c r="AT1073">
        <v>0.70967741935483797</v>
      </c>
      <c r="AU1073">
        <v>13</v>
      </c>
      <c r="AV1073">
        <v>0.33251524149968897</v>
      </c>
      <c r="AW1073">
        <v>-9.1135710365158103E-3</v>
      </c>
      <c r="AX1073">
        <v>8733.4342537279099</v>
      </c>
      <c r="AY1073">
        <v>11</v>
      </c>
      <c r="AZ1073">
        <v>5</v>
      </c>
      <c r="BA1073">
        <v>2017</v>
      </c>
      <c r="BB1073">
        <v>9.4673562554337707</v>
      </c>
      <c r="BC1073">
        <v>9.5941381928625606</v>
      </c>
      <c r="BD1073">
        <v>0.12678193742879301</v>
      </c>
      <c r="BE1073">
        <v>86151</v>
      </c>
      <c r="BF1073">
        <v>200195.487405703</v>
      </c>
      <c r="BG1073">
        <v>-1.3214520666703301E-2</v>
      </c>
      <c r="BH1073">
        <v>22.142342673266601</v>
      </c>
      <c r="BI1073">
        <v>0.993571471846181</v>
      </c>
      <c r="BK1073">
        <f>AS1073-BI1073*AV1073</f>
        <v>-6.9759874449613068E-3</v>
      </c>
      <c r="BL1073">
        <f>BK1073*AO1073</f>
        <v>-62.641196352368432</v>
      </c>
      <c r="BM1073">
        <f t="shared" si="16"/>
        <v>1684.9497785619599</v>
      </c>
      <c r="BN1073" s="12">
        <f>YEARFRAC(DATE(YEAR(A1073),1,1),A1073,3)</f>
        <v>0.35616438356164382</v>
      </c>
    </row>
    <row r="1074" spans="1:66" x14ac:dyDescent="0.25">
      <c r="A1074" s="1">
        <v>42867</v>
      </c>
      <c r="B1074">
        <v>6147</v>
      </c>
      <c r="C1074">
        <v>10</v>
      </c>
      <c r="D1074" s="2">
        <v>42856</v>
      </c>
      <c r="E1074">
        <v>4</v>
      </c>
      <c r="F1074">
        <v>3</v>
      </c>
      <c r="G1074" s="1">
        <v>42866</v>
      </c>
      <c r="H1074" s="1">
        <v>42870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s="1">
        <v>42870</v>
      </c>
      <c r="AF1074" s="1">
        <v>42856</v>
      </c>
      <c r="AG1074" s="1">
        <v>42858</v>
      </c>
      <c r="AH1074" s="1">
        <v>42860</v>
      </c>
      <c r="AI1074" s="1">
        <v>42858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8979.5454545454504</v>
      </c>
      <c r="AP1074">
        <v>22</v>
      </c>
      <c r="AQ1074">
        <v>31</v>
      </c>
      <c r="AR1074">
        <v>197550</v>
      </c>
      <c r="AS1074">
        <v>0.68455580865603605</v>
      </c>
      <c r="AT1074">
        <v>0.70967741935483797</v>
      </c>
      <c r="AU1074">
        <v>12</v>
      </c>
      <c r="AV1074">
        <v>0.849564231344486</v>
      </c>
      <c r="AW1074">
        <v>-0.16500842268845001</v>
      </c>
      <c r="AX1074">
        <v>7235.47410920537</v>
      </c>
      <c r="AY1074">
        <v>12</v>
      </c>
      <c r="AZ1074">
        <v>5</v>
      </c>
      <c r="BA1074">
        <v>2017</v>
      </c>
      <c r="BB1074">
        <v>10.3169204867782</v>
      </c>
      <c r="BC1074">
        <v>10.2786940015186</v>
      </c>
      <c r="BD1074">
        <v>-3.8226485259658098E-2</v>
      </c>
      <c r="BE1074">
        <v>92298</v>
      </c>
      <c r="BF1074">
        <v>196818.033307737</v>
      </c>
      <c r="BG1074">
        <v>3.7190021664241699E-3</v>
      </c>
      <c r="BH1074">
        <v>22.142342673266601</v>
      </c>
      <c r="BI1074">
        <v>0.993571471846181</v>
      </c>
      <c r="BK1074">
        <f>AS1074-BI1074*AV1074</f>
        <v>-0.15954697510877436</v>
      </c>
      <c r="BL1074">
        <f>BK1074*AO1074</f>
        <v>-1432.6593151244708</v>
      </c>
      <c r="BM1074">
        <f t="shared" si="16"/>
        <v>252.29046343748905</v>
      </c>
      <c r="BN1074" s="12">
        <f>YEARFRAC(DATE(YEAR(A1074),1,1),A1074,3)</f>
        <v>0.35890410958904112</v>
      </c>
    </row>
    <row r="1075" spans="1:66" x14ac:dyDescent="0.25">
      <c r="A1075" s="1">
        <v>42870</v>
      </c>
      <c r="B1075">
        <v>16800</v>
      </c>
      <c r="C1075">
        <v>11</v>
      </c>
      <c r="D1075" s="2">
        <v>42856</v>
      </c>
      <c r="E1075">
        <v>0</v>
      </c>
      <c r="F1075">
        <v>4</v>
      </c>
      <c r="G1075" s="1">
        <v>42867</v>
      </c>
      <c r="H1075" s="1">
        <v>42871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s="1">
        <v>42870</v>
      </c>
      <c r="AF1075" s="1">
        <v>42856</v>
      </c>
      <c r="AG1075" s="1">
        <v>42858</v>
      </c>
      <c r="AH1075" s="1">
        <v>42860</v>
      </c>
      <c r="AI1075" s="1">
        <v>42858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8979.5454545454504</v>
      </c>
      <c r="AP1075">
        <v>22</v>
      </c>
      <c r="AQ1075">
        <v>31</v>
      </c>
      <c r="AR1075">
        <v>197550</v>
      </c>
      <c r="AS1075">
        <v>1.8709187547456301</v>
      </c>
      <c r="AT1075">
        <v>0.70967741935483797</v>
      </c>
      <c r="AU1075">
        <v>11</v>
      </c>
      <c r="AV1075">
        <v>2.0119188601892302</v>
      </c>
      <c r="AW1075">
        <v>-0.14100010544359601</v>
      </c>
      <c r="AX1075">
        <v>8350.2373442733497</v>
      </c>
      <c r="AY1075">
        <v>15</v>
      </c>
      <c r="AZ1075">
        <v>5</v>
      </c>
      <c r="BA1075">
        <v>2017</v>
      </c>
      <c r="BB1075">
        <v>12.328839346967399</v>
      </c>
      <c r="BC1075">
        <v>12.149612756264199</v>
      </c>
      <c r="BD1075">
        <v>-0.179226590703253</v>
      </c>
      <c r="BE1075">
        <v>109098</v>
      </c>
      <c r="BF1075">
        <v>194678.179547401</v>
      </c>
      <c r="BG1075">
        <v>1.47516298913188E-2</v>
      </c>
      <c r="BH1075">
        <v>22.142342673266601</v>
      </c>
      <c r="BI1075">
        <v>0.993571471846181</v>
      </c>
      <c r="BK1075">
        <f>AS1075-BI1075*AV1075</f>
        <v>-0.12806642840767424</v>
      </c>
      <c r="BL1075">
        <f>BK1075*AO1075</f>
        <v>-1149.9783150880016</v>
      </c>
      <c r="BM1075">
        <f t="shared" si="16"/>
        <v>-897.68785165051258</v>
      </c>
      <c r="BN1075" s="12">
        <f>YEARFRAC(DATE(YEAR(A1075),1,1),A1075,3)</f>
        <v>0.36712328767123287</v>
      </c>
    </row>
    <row r="1076" spans="1:66" x14ac:dyDescent="0.25">
      <c r="A1076" s="1">
        <v>42871</v>
      </c>
      <c r="B1076">
        <v>11333</v>
      </c>
      <c r="C1076">
        <v>12</v>
      </c>
      <c r="D1076" s="2">
        <v>42856</v>
      </c>
      <c r="E1076">
        <v>1</v>
      </c>
      <c r="F1076">
        <v>0</v>
      </c>
      <c r="G1076" s="1">
        <v>42870</v>
      </c>
      <c r="H1076" s="1">
        <v>42872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s="1">
        <v>42870</v>
      </c>
      <c r="AF1076" s="1">
        <v>42856</v>
      </c>
      <c r="AG1076" s="1">
        <v>42858</v>
      </c>
      <c r="AH1076" s="1">
        <v>42860</v>
      </c>
      <c r="AI1076" s="1">
        <v>42858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8979.5454545454504</v>
      </c>
      <c r="AP1076">
        <v>22</v>
      </c>
      <c r="AQ1076">
        <v>31</v>
      </c>
      <c r="AR1076">
        <v>197550</v>
      </c>
      <c r="AS1076">
        <v>1.2620906099721501</v>
      </c>
      <c r="AT1076">
        <v>0.70967741935483797</v>
      </c>
      <c r="AU1076">
        <v>10</v>
      </c>
      <c r="AV1076">
        <v>1.3105456549038399</v>
      </c>
      <c r="AW1076">
        <v>-4.8455044931683698E-2</v>
      </c>
      <c r="AX1076">
        <v>8647.5430730656408</v>
      </c>
      <c r="AY1076">
        <v>16</v>
      </c>
      <c r="AZ1076">
        <v>5</v>
      </c>
      <c r="BA1076">
        <v>2017</v>
      </c>
      <c r="BB1076">
        <v>13.6393850018713</v>
      </c>
      <c r="BC1076">
        <v>13.411703366236299</v>
      </c>
      <c r="BD1076">
        <v>-0.22768163563493701</v>
      </c>
      <c r="BE1076">
        <v>120431</v>
      </c>
      <c r="BF1076">
        <v>194252.30680389801</v>
      </c>
      <c r="BG1076">
        <v>1.6976339948594401E-2</v>
      </c>
      <c r="BH1076">
        <v>22.142342673266601</v>
      </c>
      <c r="BI1076">
        <v>0.993571471846181</v>
      </c>
      <c r="BK1076">
        <f>AS1076-BI1076*AV1076</f>
        <v>-4.0030165292275433E-2</v>
      </c>
      <c r="BL1076">
        <f>BK1076*AO1076</f>
        <v>-359.4526887949549</v>
      </c>
      <c r="BM1076">
        <f t="shared" si="16"/>
        <v>-1257.1405404454674</v>
      </c>
      <c r="BN1076" s="12">
        <f>YEARFRAC(DATE(YEAR(A1076),1,1),A1076,3)</f>
        <v>0.36986301369863012</v>
      </c>
    </row>
    <row r="1077" spans="1:66" x14ac:dyDescent="0.25">
      <c r="A1077" s="1">
        <v>42872</v>
      </c>
      <c r="B1077">
        <v>8310</v>
      </c>
      <c r="C1077">
        <v>13</v>
      </c>
      <c r="D1077" s="2">
        <v>42856</v>
      </c>
      <c r="E1077">
        <v>2</v>
      </c>
      <c r="F1077">
        <v>1</v>
      </c>
      <c r="G1077" s="1">
        <v>42871</v>
      </c>
      <c r="H1077" s="1">
        <v>42873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s="1">
        <v>42870</v>
      </c>
      <c r="AF1077" s="1">
        <v>42856</v>
      </c>
      <c r="AG1077" s="1">
        <v>42858</v>
      </c>
      <c r="AH1077" s="1">
        <v>42860</v>
      </c>
      <c r="AI1077" s="1">
        <v>42858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8979.5454545454504</v>
      </c>
      <c r="AP1077">
        <v>22</v>
      </c>
      <c r="AQ1077">
        <v>31</v>
      </c>
      <c r="AR1077">
        <v>197550</v>
      </c>
      <c r="AS1077">
        <v>0.92543659832953595</v>
      </c>
      <c r="AT1077">
        <v>0.70967741935483797</v>
      </c>
      <c r="AU1077">
        <v>9</v>
      </c>
      <c r="AV1077">
        <v>0.93619787070889404</v>
      </c>
      <c r="AW1077">
        <v>-1.07612723793576E-2</v>
      </c>
      <c r="AX1077">
        <v>8876.3286693950904</v>
      </c>
      <c r="AY1077">
        <v>17</v>
      </c>
      <c r="AZ1077">
        <v>5</v>
      </c>
      <c r="BA1077">
        <v>2017</v>
      </c>
      <c r="BB1077">
        <v>14.575582872580201</v>
      </c>
      <c r="BC1077">
        <v>14.3371399645659</v>
      </c>
      <c r="BD1077">
        <v>-0.23844290801429499</v>
      </c>
      <c r="BE1077">
        <v>128741</v>
      </c>
      <c r="BF1077">
        <v>194318.266703979</v>
      </c>
      <c r="BG1077">
        <v>1.6631134843044501E-2</v>
      </c>
      <c r="BH1077">
        <v>22.142342673266601</v>
      </c>
      <c r="BI1077">
        <v>0.993571471846181</v>
      </c>
      <c r="BK1077">
        <f>AS1077-BI1077*AV1077</f>
        <v>-4.7428980099605278E-3</v>
      </c>
      <c r="BL1077">
        <f>BK1077*AO1077</f>
        <v>-42.589068266713717</v>
      </c>
      <c r="BM1077">
        <f t="shared" si="16"/>
        <v>-1299.7296087121811</v>
      </c>
      <c r="BN1077" s="12">
        <f>YEARFRAC(DATE(YEAR(A1077),1,1),A1077,3)</f>
        <v>0.37260273972602742</v>
      </c>
    </row>
    <row r="1078" spans="1:66" x14ac:dyDescent="0.25">
      <c r="A1078" s="1">
        <v>42873</v>
      </c>
      <c r="B1078">
        <v>3037</v>
      </c>
      <c r="C1078">
        <v>14</v>
      </c>
      <c r="D1078" s="2">
        <v>42856</v>
      </c>
      <c r="E1078">
        <v>3</v>
      </c>
      <c r="F1078">
        <v>2</v>
      </c>
      <c r="G1078" s="1">
        <v>42872</v>
      </c>
      <c r="H1078" s="1">
        <v>42874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s="1">
        <v>42870</v>
      </c>
      <c r="AF1078" s="1">
        <v>42856</v>
      </c>
      <c r="AG1078" s="1">
        <v>42858</v>
      </c>
      <c r="AH1078" s="1">
        <v>42860</v>
      </c>
      <c r="AI1078" s="1">
        <v>42858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8979.5454545454504</v>
      </c>
      <c r="AP1078">
        <v>22</v>
      </c>
      <c r="AQ1078">
        <v>31</v>
      </c>
      <c r="AR1078">
        <v>197550</v>
      </c>
      <c r="AS1078">
        <v>0.33821311060490999</v>
      </c>
      <c r="AT1078">
        <v>0.70967741935483797</v>
      </c>
      <c r="AU1078">
        <v>8</v>
      </c>
      <c r="AV1078">
        <v>0.33251524149968897</v>
      </c>
      <c r="AW1078">
        <v>5.6978691052204603E-3</v>
      </c>
      <c r="AX1078">
        <v>9133.4159189296406</v>
      </c>
      <c r="AY1078">
        <v>18</v>
      </c>
      <c r="AZ1078">
        <v>5</v>
      </c>
      <c r="BA1078">
        <v>2017</v>
      </c>
      <c r="BB1078">
        <v>14.9080981140799</v>
      </c>
      <c r="BC1078">
        <v>14.675353075170801</v>
      </c>
      <c r="BD1078">
        <v>-0.232745038909076</v>
      </c>
      <c r="BE1078">
        <v>131778</v>
      </c>
      <c r="BF1078">
        <v>194465.85190245899</v>
      </c>
      <c r="BG1078">
        <v>1.5859587003930802E-2</v>
      </c>
      <c r="BH1078">
        <v>22.142342673266601</v>
      </c>
      <c r="BI1078">
        <v>0.993571471846181</v>
      </c>
      <c r="BK1078">
        <f>AS1078-BI1078*AV1078</f>
        <v>7.8354526967757132E-3</v>
      </c>
      <c r="BL1078">
        <f>BK1078*AO1078</f>
        <v>70.35880364763824</v>
      </c>
      <c r="BM1078">
        <f t="shared" si="16"/>
        <v>-1229.3708050645428</v>
      </c>
      <c r="BN1078" s="12">
        <f>YEARFRAC(DATE(YEAR(A1078),1,1),A1078,3)</f>
        <v>0.37534246575342467</v>
      </c>
    </row>
    <row r="1079" spans="1:66" x14ac:dyDescent="0.25">
      <c r="A1079" s="1">
        <v>42874</v>
      </c>
      <c r="B1079">
        <v>9851</v>
      </c>
      <c r="C1079">
        <v>15</v>
      </c>
      <c r="D1079" s="2">
        <v>42856</v>
      </c>
      <c r="E1079">
        <v>4</v>
      </c>
      <c r="F1079">
        <v>3</v>
      </c>
      <c r="G1079" s="1">
        <v>42873</v>
      </c>
      <c r="H1079" s="1">
        <v>42877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s="1">
        <v>42870</v>
      </c>
      <c r="AF1079" s="1">
        <v>42856</v>
      </c>
      <c r="AG1079" s="1">
        <v>42858</v>
      </c>
      <c r="AH1079" s="1">
        <v>42860</v>
      </c>
      <c r="AI1079" s="1">
        <v>42858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8979.5454545454504</v>
      </c>
      <c r="AP1079">
        <v>22</v>
      </c>
      <c r="AQ1079">
        <v>31</v>
      </c>
      <c r="AR1079">
        <v>197550</v>
      </c>
      <c r="AS1079">
        <v>1.09704884839281</v>
      </c>
      <c r="AT1079">
        <v>0.70967741935483797</v>
      </c>
      <c r="AU1079">
        <v>7</v>
      </c>
      <c r="AV1079">
        <v>0.849564231344486</v>
      </c>
      <c r="AW1079">
        <v>0.247484617048325</v>
      </c>
      <c r="AX1079">
        <v>11595.356344522799</v>
      </c>
      <c r="AY1079">
        <v>19</v>
      </c>
      <c r="AZ1079">
        <v>5</v>
      </c>
      <c r="BA1079">
        <v>2017</v>
      </c>
      <c r="BB1079">
        <v>15.7576623454244</v>
      </c>
      <c r="BC1079">
        <v>15.772401923563599</v>
      </c>
      <c r="BD1079">
        <v>1.4739578139250699E-2</v>
      </c>
      <c r="BE1079">
        <v>141629</v>
      </c>
      <c r="BF1079">
        <v>197734.78652464901</v>
      </c>
      <c r="BG1079" s="3">
        <v>-9.3451702604851995E-4</v>
      </c>
      <c r="BH1079">
        <v>22.142342673266601</v>
      </c>
      <c r="BI1079">
        <v>0.993571471846181</v>
      </c>
      <c r="BK1079">
        <f>AS1079-BI1079*AV1079</f>
        <v>0.25294606462799962</v>
      </c>
      <c r="BL1079">
        <f>BK1079*AO1079</f>
        <v>2271.3406848755139</v>
      </c>
      <c r="BM1079">
        <f t="shared" si="16"/>
        <v>1041.9698798109712</v>
      </c>
      <c r="BN1079" s="12">
        <f>YEARFRAC(DATE(YEAR(A1079),1,1),A1079,3)</f>
        <v>0.37808219178082192</v>
      </c>
    </row>
    <row r="1080" spans="1:66" x14ac:dyDescent="0.25">
      <c r="A1080" s="1">
        <v>42877</v>
      </c>
      <c r="B1080">
        <v>15990</v>
      </c>
      <c r="C1080">
        <v>16</v>
      </c>
      <c r="D1080" s="2">
        <v>42856</v>
      </c>
      <c r="E1080">
        <v>0</v>
      </c>
      <c r="F1080">
        <v>4</v>
      </c>
      <c r="G1080" s="1">
        <v>42874</v>
      </c>
      <c r="H1080" s="1">
        <v>42878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 s="1">
        <v>42870</v>
      </c>
      <c r="AF1080" s="1">
        <v>42856</v>
      </c>
      <c r="AG1080" s="1">
        <v>42858</v>
      </c>
      <c r="AH1080" s="1">
        <v>42860</v>
      </c>
      <c r="AI1080" s="1">
        <v>42858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8979.5454545454504</v>
      </c>
      <c r="AP1080">
        <v>22</v>
      </c>
      <c r="AQ1080">
        <v>31</v>
      </c>
      <c r="AR1080">
        <v>197550</v>
      </c>
      <c r="AS1080">
        <v>1.78071374335611</v>
      </c>
      <c r="AT1080">
        <v>0.70967741935483797</v>
      </c>
      <c r="AU1080">
        <v>6</v>
      </c>
      <c r="AV1080">
        <v>1.67734763888633</v>
      </c>
      <c r="AW1080">
        <v>0.103366104469776</v>
      </c>
      <c r="AX1080">
        <v>9532.9075674595697</v>
      </c>
      <c r="AY1080">
        <v>22</v>
      </c>
      <c r="AZ1080">
        <v>5</v>
      </c>
      <c r="BA1080">
        <v>2017</v>
      </c>
      <c r="BB1080">
        <v>17.4350099843107</v>
      </c>
      <c r="BC1080">
        <v>17.553115666919702</v>
      </c>
      <c r="BD1080">
        <v>0.118105682609026</v>
      </c>
      <c r="BE1080">
        <v>157619</v>
      </c>
      <c r="BF1080">
        <v>198888.214180571</v>
      </c>
      <c r="BG1080">
        <v>-6.7284740128275003E-3</v>
      </c>
      <c r="BH1080">
        <v>22.142342673266601</v>
      </c>
      <c r="BI1080">
        <v>0.993571471846181</v>
      </c>
      <c r="BK1080">
        <f>AS1080-BI1080*AV1080</f>
        <v>0.11414898099010262</v>
      </c>
      <c r="BL1080">
        <f>BK1080*AO1080</f>
        <v>1025.005963390671</v>
      </c>
      <c r="BM1080">
        <f t="shared" si="16"/>
        <v>2066.9758432016424</v>
      </c>
      <c r="BN1080" s="12">
        <f>YEARFRAC(DATE(YEAR(A1080),1,1),A1080,3)</f>
        <v>0.38630136986301372</v>
      </c>
    </row>
    <row r="1081" spans="1:66" x14ac:dyDescent="0.25">
      <c r="A1081" s="1">
        <v>42878</v>
      </c>
      <c r="B1081">
        <v>2088</v>
      </c>
      <c r="C1081">
        <v>17</v>
      </c>
      <c r="D1081" s="2">
        <v>42856</v>
      </c>
      <c r="E1081">
        <v>1</v>
      </c>
      <c r="F1081">
        <v>0</v>
      </c>
      <c r="G1081" s="1">
        <v>42877</v>
      </c>
      <c r="H1081" s="1">
        <v>42879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 s="1">
        <v>42870</v>
      </c>
      <c r="AF1081" s="1">
        <v>42856</v>
      </c>
      <c r="AG1081" s="1">
        <v>42858</v>
      </c>
      <c r="AH1081" s="1">
        <v>42860</v>
      </c>
      <c r="AI1081" s="1">
        <v>42858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8979.5454545454504</v>
      </c>
      <c r="AP1081">
        <v>22</v>
      </c>
      <c r="AQ1081">
        <v>31</v>
      </c>
      <c r="AR1081">
        <v>197550</v>
      </c>
      <c r="AS1081">
        <v>0.23252847380409999</v>
      </c>
      <c r="AT1081">
        <v>0.70967741935483797</v>
      </c>
      <c r="AU1081">
        <v>5</v>
      </c>
      <c r="AV1081">
        <v>0.28695706497064899</v>
      </c>
      <c r="AW1081">
        <v>-5.4428591166549398E-2</v>
      </c>
      <c r="AX1081">
        <v>7276.3498616546103</v>
      </c>
      <c r="AY1081">
        <v>23</v>
      </c>
      <c r="AZ1081">
        <v>5</v>
      </c>
      <c r="BA1081">
        <v>2017</v>
      </c>
      <c r="BB1081">
        <v>17.7219670492813</v>
      </c>
      <c r="BC1081">
        <v>17.7856441407238</v>
      </c>
      <c r="BD1081">
        <v>6.3677091442475103E-2</v>
      </c>
      <c r="BE1081">
        <v>159707</v>
      </c>
      <c r="BF1081">
        <v>198259.82015593801</v>
      </c>
      <c r="BG1081">
        <v>-3.58025219320967E-3</v>
      </c>
      <c r="BH1081">
        <v>22.142342673266601</v>
      </c>
      <c r="BI1081">
        <v>0.993571471846181</v>
      </c>
      <c r="BK1081">
        <f>AS1081-BI1081*AV1081</f>
        <v>-5.2583879595447885E-2</v>
      </c>
      <c r="BL1081">
        <f>BK1081*AO1081</f>
        <v>-472.17933700366933</v>
      </c>
      <c r="BM1081">
        <f t="shared" si="16"/>
        <v>1594.796506197973</v>
      </c>
      <c r="BN1081" s="12">
        <f>YEARFRAC(DATE(YEAR(A1081),1,1),A1081,3)</f>
        <v>0.38904109589041097</v>
      </c>
    </row>
    <row r="1082" spans="1:66" x14ac:dyDescent="0.25">
      <c r="A1082" s="1">
        <v>42879</v>
      </c>
      <c r="B1082">
        <v>7458</v>
      </c>
      <c r="C1082">
        <v>18</v>
      </c>
      <c r="D1082" s="2">
        <v>42856</v>
      </c>
      <c r="E1082">
        <v>2</v>
      </c>
      <c r="F1082">
        <v>1</v>
      </c>
      <c r="G1082" s="1">
        <v>42878</v>
      </c>
      <c r="H1082" s="1">
        <v>42880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s="1">
        <v>42870</v>
      </c>
      <c r="AF1082" s="1">
        <v>42856</v>
      </c>
      <c r="AG1082" s="1">
        <v>42858</v>
      </c>
      <c r="AH1082" s="1">
        <v>42860</v>
      </c>
      <c r="AI1082" s="1">
        <v>42858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8979.5454545454504</v>
      </c>
      <c r="AP1082">
        <v>22</v>
      </c>
      <c r="AQ1082">
        <v>31</v>
      </c>
      <c r="AR1082">
        <v>197550</v>
      </c>
      <c r="AS1082">
        <v>0.83055429005315096</v>
      </c>
      <c r="AT1082">
        <v>0.70967741935483797</v>
      </c>
      <c r="AU1082">
        <v>4</v>
      </c>
      <c r="AV1082">
        <v>0.93619787070889404</v>
      </c>
      <c r="AW1082">
        <v>-0.105643580655743</v>
      </c>
      <c r="AX1082">
        <v>7966.26464697335</v>
      </c>
      <c r="AY1082">
        <v>24</v>
      </c>
      <c r="AZ1082">
        <v>5</v>
      </c>
      <c r="BA1082">
        <v>2017</v>
      </c>
      <c r="BB1082">
        <v>18.658164919990199</v>
      </c>
      <c r="BC1082">
        <v>18.616198430777001</v>
      </c>
      <c r="BD1082">
        <v>-4.1966489213265797E-2</v>
      </c>
      <c r="BE1082">
        <v>167165</v>
      </c>
      <c r="BF1082">
        <v>197105.66477305599</v>
      </c>
      <c r="BG1082">
        <v>2.2542996288588101E-3</v>
      </c>
      <c r="BH1082">
        <v>22.142342673266601</v>
      </c>
      <c r="BI1082">
        <v>0.993571471846181</v>
      </c>
      <c r="BK1082">
        <f>AS1082-BI1082*AV1082</f>
        <v>-9.9625206286345525E-2</v>
      </c>
      <c r="BL1082">
        <f>BK1082*AO1082</f>
        <v>-894.58906826670682</v>
      </c>
      <c r="BM1082">
        <f t="shared" si="16"/>
        <v>700.20743793126621</v>
      </c>
      <c r="BN1082" s="12">
        <f>YEARFRAC(DATE(YEAR(A1082),1,1),A1082,3)</f>
        <v>0.39178082191780822</v>
      </c>
    </row>
    <row r="1083" spans="1:66" x14ac:dyDescent="0.25">
      <c r="A1083" s="1">
        <v>42880</v>
      </c>
      <c r="B1083">
        <v>2304</v>
      </c>
      <c r="C1083">
        <v>19</v>
      </c>
      <c r="D1083" s="2">
        <v>42856</v>
      </c>
      <c r="E1083">
        <v>3</v>
      </c>
      <c r="F1083">
        <v>2</v>
      </c>
      <c r="G1083" s="1">
        <v>42879</v>
      </c>
      <c r="H1083" s="1">
        <v>42881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s="1">
        <v>42870</v>
      </c>
      <c r="AF1083" s="1">
        <v>42856</v>
      </c>
      <c r="AG1083" s="1">
        <v>42858</v>
      </c>
      <c r="AH1083" s="1">
        <v>42860</v>
      </c>
      <c r="AI1083" s="1">
        <v>42858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8979.5454545454504</v>
      </c>
      <c r="AP1083">
        <v>22</v>
      </c>
      <c r="AQ1083">
        <v>31</v>
      </c>
      <c r="AR1083">
        <v>197550</v>
      </c>
      <c r="AS1083">
        <v>0.25658314350797201</v>
      </c>
      <c r="AT1083">
        <v>0.70967741935483797</v>
      </c>
      <c r="AU1083">
        <v>3</v>
      </c>
      <c r="AV1083">
        <v>0.33251524149968897</v>
      </c>
      <c r="AW1083">
        <v>-7.5932097991717101E-2</v>
      </c>
      <c r="AX1083">
        <v>6929.0056889080897</v>
      </c>
      <c r="AY1083">
        <v>25</v>
      </c>
      <c r="AZ1083">
        <v>5</v>
      </c>
      <c r="BA1083">
        <v>2017</v>
      </c>
      <c r="BB1083">
        <v>18.990680161489902</v>
      </c>
      <c r="BC1083">
        <v>18.8727815742849</v>
      </c>
      <c r="BD1083">
        <v>-0.117898587204983</v>
      </c>
      <c r="BE1083">
        <v>169469</v>
      </c>
      <c r="BF1083">
        <v>196323.56336348699</v>
      </c>
      <c r="BG1083">
        <v>6.2470169932782298E-3</v>
      </c>
      <c r="BH1083">
        <v>22.142342673266601</v>
      </c>
      <c r="BI1083">
        <v>0.993571471846181</v>
      </c>
      <c r="BK1083">
        <f>AS1083-BI1083*AV1083</f>
        <v>-7.379451440016227E-2</v>
      </c>
      <c r="BL1083">
        <f>BK1083*AO1083</f>
        <v>-662.64119635236591</v>
      </c>
      <c r="BM1083">
        <f t="shared" si="16"/>
        <v>37.566241578900303</v>
      </c>
      <c r="BN1083" s="12">
        <f>YEARFRAC(DATE(YEAR(A1083),1,1),A1083,3)</f>
        <v>0.39452054794520547</v>
      </c>
    </row>
    <row r="1084" spans="1:66" x14ac:dyDescent="0.25">
      <c r="A1084" s="1">
        <v>42881</v>
      </c>
      <c r="B1084">
        <v>7007</v>
      </c>
      <c r="C1084">
        <v>20</v>
      </c>
      <c r="D1084" s="2">
        <v>42856</v>
      </c>
      <c r="E1084">
        <v>4</v>
      </c>
      <c r="F1084">
        <v>3</v>
      </c>
      <c r="G1084" s="1">
        <v>42880</v>
      </c>
      <c r="H1084" s="1">
        <v>42885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s="1">
        <v>42870</v>
      </c>
      <c r="AF1084" s="1">
        <v>42856</v>
      </c>
      <c r="AG1084" s="1">
        <v>42858</v>
      </c>
      <c r="AH1084" s="1">
        <v>42860</v>
      </c>
      <c r="AI1084" s="1">
        <v>42858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8979.5454545454504</v>
      </c>
      <c r="AP1084">
        <v>22</v>
      </c>
      <c r="AQ1084">
        <v>31</v>
      </c>
      <c r="AR1084">
        <v>197550</v>
      </c>
      <c r="AS1084">
        <v>0.78032903062515802</v>
      </c>
      <c r="AT1084">
        <v>0.70967741935483797</v>
      </c>
      <c r="AU1084">
        <v>2</v>
      </c>
      <c r="AV1084">
        <v>0.849564231344486</v>
      </c>
      <c r="AW1084">
        <v>-6.9235200719328399E-2</v>
      </c>
      <c r="AX1084">
        <v>8247.7577815523091</v>
      </c>
      <c r="AY1084">
        <v>26</v>
      </c>
      <c r="AZ1084">
        <v>5</v>
      </c>
      <c r="BA1084">
        <v>2017</v>
      </c>
      <c r="BB1084">
        <v>19.8402443928344</v>
      </c>
      <c r="BC1084">
        <v>19.653110604910101</v>
      </c>
      <c r="BD1084">
        <v>-0.18713378792431301</v>
      </c>
      <c r="BE1084">
        <v>176476</v>
      </c>
      <c r="BF1084">
        <v>195686.70239778899</v>
      </c>
      <c r="BG1084">
        <v>9.5218406737895799E-3</v>
      </c>
      <c r="BH1084">
        <v>22.142342673266601</v>
      </c>
      <c r="BI1084">
        <v>0.993571471846181</v>
      </c>
      <c r="BK1084">
        <f>AS1084-BI1084*AV1084</f>
        <v>-6.3773753139652389E-2</v>
      </c>
      <c r="BL1084">
        <f>BK1084*AO1084</f>
        <v>-572.65931512446923</v>
      </c>
      <c r="BM1084">
        <f t="shared" si="16"/>
        <v>-535.09307354556893</v>
      </c>
      <c r="BN1084" s="12">
        <f>YEARFRAC(DATE(YEAR(A1084),1,1),A1084,3)</f>
        <v>0.39726027397260272</v>
      </c>
    </row>
    <row r="1085" spans="1:66" x14ac:dyDescent="0.25">
      <c r="A1085" s="1">
        <v>42885</v>
      </c>
      <c r="B1085">
        <v>14907</v>
      </c>
      <c r="C1085">
        <v>21</v>
      </c>
      <c r="D1085" s="2">
        <v>42856</v>
      </c>
      <c r="E1085">
        <v>1</v>
      </c>
      <c r="F1085">
        <v>4</v>
      </c>
      <c r="G1085" s="1">
        <v>42881</v>
      </c>
      <c r="H1085" s="1">
        <v>42886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s="1">
        <v>42870</v>
      </c>
      <c r="AF1085" s="1">
        <v>42856</v>
      </c>
      <c r="AG1085" s="1">
        <v>42858</v>
      </c>
      <c r="AH1085" s="1">
        <v>42860</v>
      </c>
      <c r="AI1085" s="1">
        <v>42858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8979.5454545454504</v>
      </c>
      <c r="AP1085">
        <v>22</v>
      </c>
      <c r="AQ1085">
        <v>31</v>
      </c>
      <c r="AR1085">
        <v>197550</v>
      </c>
      <c r="AS1085">
        <v>1.66010630220197</v>
      </c>
      <c r="AT1085">
        <v>0.70967741935483797</v>
      </c>
      <c r="AU1085">
        <v>1</v>
      </c>
      <c r="AV1085">
        <v>1.67734763888633</v>
      </c>
      <c r="AW1085">
        <v>-1.7241336684361699E-2</v>
      </c>
      <c r="AX1085">
        <v>8887.2453475997409</v>
      </c>
      <c r="AY1085">
        <v>30</v>
      </c>
      <c r="AZ1085">
        <v>5</v>
      </c>
      <c r="BA1085">
        <v>2017</v>
      </c>
      <c r="BB1085">
        <v>21.517592031720799</v>
      </c>
      <c r="BC1085">
        <v>21.3132169071121</v>
      </c>
      <c r="BD1085">
        <v>-0.20437512460867399</v>
      </c>
      <c r="BE1085">
        <v>191383</v>
      </c>
      <c r="BF1085">
        <v>195673.660593298</v>
      </c>
      <c r="BG1085">
        <v>9.5891261042098108E-3</v>
      </c>
      <c r="BH1085">
        <v>22.142342673266601</v>
      </c>
      <c r="BI1085">
        <v>0.993571471846181</v>
      </c>
      <c r="BK1085">
        <f>AS1085-BI1085*AV1085</f>
        <v>-6.458460164037394E-3</v>
      </c>
      <c r="BL1085">
        <f>BK1085*AO1085</f>
        <v>-57.994036609344846</v>
      </c>
      <c r="BM1085">
        <f t="shared" si="16"/>
        <v>-593.08711015491372</v>
      </c>
      <c r="BN1085" s="12">
        <f>YEARFRAC(DATE(YEAR(A1085),1,1),A1085,3)</f>
        <v>0.40821917808219177</v>
      </c>
    </row>
    <row r="1086" spans="1:66" x14ac:dyDescent="0.25">
      <c r="A1086" s="1">
        <v>42886</v>
      </c>
      <c r="B1086">
        <v>6167</v>
      </c>
      <c r="C1086">
        <v>22</v>
      </c>
      <c r="D1086" s="2">
        <v>42856</v>
      </c>
      <c r="E1086">
        <v>2</v>
      </c>
      <c r="F1086">
        <v>1</v>
      </c>
      <c r="G1086" s="1">
        <v>42885</v>
      </c>
      <c r="H1086" s="1">
        <v>42887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s="1">
        <v>42870</v>
      </c>
      <c r="AF1086" s="1">
        <v>42856</v>
      </c>
      <c r="AG1086" s="1">
        <v>42858</v>
      </c>
      <c r="AH1086" s="1">
        <v>42860</v>
      </c>
      <c r="AI1086" s="1">
        <v>42858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8979.5454545454504</v>
      </c>
      <c r="AP1086">
        <v>22</v>
      </c>
      <c r="AQ1086">
        <v>31</v>
      </c>
      <c r="AR1086">
        <v>197550</v>
      </c>
      <c r="AS1086">
        <v>0.68678309288787598</v>
      </c>
      <c r="AT1086">
        <v>0.70967741935483797</v>
      </c>
      <c r="AU1086">
        <v>0</v>
      </c>
      <c r="AV1086">
        <v>0.62475064154580295</v>
      </c>
      <c r="AW1086">
        <v>6.2032451342073303E-2</v>
      </c>
      <c r="AX1086">
        <v>9871.1383228693594</v>
      </c>
      <c r="AY1086">
        <v>31</v>
      </c>
      <c r="AZ1086">
        <v>5</v>
      </c>
      <c r="BA1086">
        <v>2017</v>
      </c>
      <c r="BB1086">
        <v>22.142342673266601</v>
      </c>
      <c r="BC1086">
        <v>22</v>
      </c>
      <c r="BD1086">
        <v>-0.14234267326659999</v>
      </c>
      <c r="BE1086">
        <v>197550</v>
      </c>
      <c r="BF1086">
        <v>196280.044263213</v>
      </c>
      <c r="BG1086">
        <v>6.4701215121183396E-3</v>
      </c>
      <c r="BH1086">
        <v>22.142342673266601</v>
      </c>
      <c r="BI1086">
        <v>0.993571471846181</v>
      </c>
      <c r="BK1086">
        <f>AS1086-BI1086*AV1086</f>
        <v>6.6048678430366659E-2</v>
      </c>
      <c r="BL1086">
        <f>BK1086*AO1086</f>
        <v>593.08711017813312</v>
      </c>
      <c r="BM1086">
        <f t="shared" si="16"/>
        <v>2.3219399736262858E-8</v>
      </c>
      <c r="BN1086" s="12">
        <f>YEARFRAC(DATE(YEAR(A1086),1,1),A1086,3)</f>
        <v>0.41095890410958902</v>
      </c>
    </row>
    <row r="1087" spans="1:66" x14ac:dyDescent="0.25">
      <c r="A1087" s="1">
        <v>42887</v>
      </c>
      <c r="B1087">
        <v>20919</v>
      </c>
      <c r="C1087">
        <v>1</v>
      </c>
      <c r="D1087" s="2">
        <v>42887</v>
      </c>
      <c r="E1087">
        <v>3</v>
      </c>
      <c r="F1087">
        <v>2</v>
      </c>
      <c r="G1087" s="1">
        <v>42886</v>
      </c>
      <c r="H1087" s="1">
        <v>42888</v>
      </c>
      <c r="I1087">
        <v>1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s="1">
        <v>42905</v>
      </c>
      <c r="AF1087" s="1">
        <v>42891</v>
      </c>
      <c r="AG1087" s="1">
        <v>42893</v>
      </c>
      <c r="AH1087" s="1">
        <v>42888</v>
      </c>
      <c r="AI1087" s="1">
        <v>42888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8892.7272727272702</v>
      </c>
      <c r="AP1087">
        <v>22</v>
      </c>
      <c r="AQ1087">
        <v>30</v>
      </c>
      <c r="AR1087">
        <v>195640</v>
      </c>
      <c r="AS1087">
        <v>2.3523717031281901</v>
      </c>
      <c r="AT1087">
        <v>0.73333333333333295</v>
      </c>
      <c r="AU1087">
        <v>21</v>
      </c>
      <c r="AV1087">
        <v>2.5323235680257099</v>
      </c>
      <c r="AW1087">
        <v>-0.17995186489751799</v>
      </c>
      <c r="AX1087">
        <v>8260.79268231475</v>
      </c>
      <c r="AY1087">
        <v>1</v>
      </c>
      <c r="AZ1087">
        <v>6</v>
      </c>
      <c r="BA1087">
        <v>2017</v>
      </c>
      <c r="BB1087">
        <v>2.5323235680257099</v>
      </c>
      <c r="BC1087">
        <v>2.3523717031281901</v>
      </c>
      <c r="BD1087">
        <v>-0.17995186489751799</v>
      </c>
      <c r="BE1087">
        <v>20919</v>
      </c>
      <c r="BF1087">
        <v>181737.43901092399</v>
      </c>
      <c r="BG1087">
        <v>7.6498057113260701E-2</v>
      </c>
      <c r="BH1087">
        <v>22.243011725879299</v>
      </c>
      <c r="BI1087">
        <v>0.98907469326212505</v>
      </c>
      <c r="BK1087">
        <f>AS1087-BI1087*AV1087</f>
        <v>-0.15228545315728903</v>
      </c>
      <c r="BL1087">
        <f>BK1087*AO1087</f>
        <v>-1354.2330025314554</v>
      </c>
      <c r="BM1087">
        <f t="shared" si="16"/>
        <v>-1354.233002508236</v>
      </c>
      <c r="BN1087" s="12">
        <f>YEARFRAC(DATE(YEAR(A1087),1,1),A1087,3)</f>
        <v>0.41369863013698632</v>
      </c>
    </row>
    <row r="1088" spans="1:66" x14ac:dyDescent="0.25">
      <c r="A1088" s="1">
        <v>42888</v>
      </c>
      <c r="B1088">
        <v>12885</v>
      </c>
      <c r="C1088">
        <v>2</v>
      </c>
      <c r="D1088" s="2">
        <v>42887</v>
      </c>
      <c r="E1088">
        <v>4</v>
      </c>
      <c r="F1088">
        <v>3</v>
      </c>
      <c r="G1088" s="1">
        <v>42887</v>
      </c>
      <c r="H1088" s="1">
        <v>42891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s="1">
        <v>42905</v>
      </c>
      <c r="AF1088" s="1">
        <v>42891</v>
      </c>
      <c r="AG1088" s="1">
        <v>42893</v>
      </c>
      <c r="AH1088" s="1">
        <v>42888</v>
      </c>
      <c r="AI1088" s="1">
        <v>42888</v>
      </c>
      <c r="AJ1088">
        <v>0</v>
      </c>
      <c r="AK1088">
        <v>0</v>
      </c>
      <c r="AL1088">
        <v>0</v>
      </c>
      <c r="AM1088">
        <v>1</v>
      </c>
      <c r="AN1088">
        <v>1</v>
      </c>
      <c r="AO1088">
        <v>8892.7272727272702</v>
      </c>
      <c r="AP1088">
        <v>22</v>
      </c>
      <c r="AQ1088">
        <v>30</v>
      </c>
      <c r="AR1088">
        <v>195640</v>
      </c>
      <c r="AS1088">
        <v>1.4489368227356301</v>
      </c>
      <c r="AT1088">
        <v>0.73333333333333295</v>
      </c>
      <c r="AU1088">
        <v>20</v>
      </c>
      <c r="AV1088">
        <v>1.1731386557796299</v>
      </c>
      <c r="AW1088">
        <v>0.27579816695600501</v>
      </c>
      <c r="AX1088">
        <v>10983.356431501201</v>
      </c>
      <c r="AY1088">
        <v>2</v>
      </c>
      <c r="AZ1088">
        <v>6</v>
      </c>
      <c r="BA1088">
        <v>2017</v>
      </c>
      <c r="BB1088">
        <v>3.7054622238053398</v>
      </c>
      <c r="BC1088">
        <v>3.8013085258638299</v>
      </c>
      <c r="BD1088">
        <v>9.5846302058486502E-2</v>
      </c>
      <c r="BE1088">
        <v>33804</v>
      </c>
      <c r="BF1088">
        <v>200700.467332322</v>
      </c>
      <c r="BG1088">
        <v>-2.5214028644703301E-2</v>
      </c>
      <c r="BH1088">
        <v>22.243011725879299</v>
      </c>
      <c r="BI1088">
        <v>0.98907469326212505</v>
      </c>
      <c r="BK1088">
        <f>AS1088-BI1088*AV1088</f>
        <v>0.28861506661645087</v>
      </c>
      <c r="BL1088">
        <f>BK1088*AO1088</f>
        <v>2566.5750742201103</v>
      </c>
      <c r="BM1088">
        <f t="shared" si="16"/>
        <v>1212.3420717118743</v>
      </c>
      <c r="BN1088" s="12">
        <f>YEARFRAC(DATE(YEAR(A1088),1,1),A1088,3)</f>
        <v>0.41643835616438357</v>
      </c>
    </row>
    <row r="1089" spans="1:66" x14ac:dyDescent="0.25">
      <c r="A1089" s="1">
        <v>42891</v>
      </c>
      <c r="B1089">
        <v>15076</v>
      </c>
      <c r="C1089">
        <v>3</v>
      </c>
      <c r="D1089" s="2">
        <v>42887</v>
      </c>
      <c r="E1089">
        <v>0</v>
      </c>
      <c r="F1089">
        <v>4</v>
      </c>
      <c r="G1089" s="1">
        <v>42888</v>
      </c>
      <c r="H1089" s="1">
        <v>42892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s="1">
        <v>42905</v>
      </c>
      <c r="AF1089" s="1">
        <v>42891</v>
      </c>
      <c r="AG1089" s="1">
        <v>42893</v>
      </c>
      <c r="AH1089" s="1">
        <v>42888</v>
      </c>
      <c r="AI1089" s="1">
        <v>42888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8892.7272727272702</v>
      </c>
      <c r="AP1089">
        <v>22</v>
      </c>
      <c r="AQ1089">
        <v>30</v>
      </c>
      <c r="AR1089">
        <v>195640</v>
      </c>
      <c r="AS1089">
        <v>1.69531793089347</v>
      </c>
      <c r="AT1089">
        <v>0.73333333333333295</v>
      </c>
      <c r="AU1089">
        <v>19</v>
      </c>
      <c r="AV1089">
        <v>1.7764096090383299</v>
      </c>
      <c r="AW1089">
        <v>-8.1091678144855794E-2</v>
      </c>
      <c r="AX1089">
        <v>8486.7813838056409</v>
      </c>
      <c r="AY1089">
        <v>5</v>
      </c>
      <c r="AZ1089">
        <v>6</v>
      </c>
      <c r="BA1089">
        <v>2017</v>
      </c>
      <c r="BB1089">
        <v>5.4818718328436704</v>
      </c>
      <c r="BC1089">
        <v>5.4966264567573102</v>
      </c>
      <c r="BD1089">
        <v>1.47546239136309E-2</v>
      </c>
      <c r="BE1089">
        <v>48880</v>
      </c>
      <c r="BF1089">
        <v>196166.57097985499</v>
      </c>
      <c r="BG1089">
        <v>-2.6843053697949101E-3</v>
      </c>
      <c r="BH1089">
        <v>22.243011725879299</v>
      </c>
      <c r="BI1089">
        <v>0.98907469326212505</v>
      </c>
      <c r="BK1089">
        <f>AS1089-BI1089*AV1089</f>
        <v>-6.1683858274007575E-2</v>
      </c>
      <c r="BL1089">
        <f>BK1089*AO1089</f>
        <v>-548.53772876031087</v>
      </c>
      <c r="BM1089">
        <f t="shared" si="16"/>
        <v>663.8043429515634</v>
      </c>
      <c r="BN1089" s="12">
        <f>YEARFRAC(DATE(YEAR(A1089),1,1),A1089,3)</f>
        <v>0.42465753424657532</v>
      </c>
    </row>
    <row r="1090" spans="1:66" x14ac:dyDescent="0.25">
      <c r="A1090" s="1">
        <v>42892</v>
      </c>
      <c r="B1090">
        <v>2475</v>
      </c>
      <c r="C1090">
        <v>4</v>
      </c>
      <c r="D1090" s="2">
        <v>42887</v>
      </c>
      <c r="E1090">
        <v>1</v>
      </c>
      <c r="F1090">
        <v>0</v>
      </c>
      <c r="G1090" s="1">
        <v>42891</v>
      </c>
      <c r="H1090" s="1">
        <v>42893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s="1">
        <v>42905</v>
      </c>
      <c r="AF1090" s="1">
        <v>42891</v>
      </c>
      <c r="AG1090" s="1">
        <v>42893</v>
      </c>
      <c r="AH1090" s="1">
        <v>42888</v>
      </c>
      <c r="AI1090" s="1">
        <v>42888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8892.7272727272702</v>
      </c>
      <c r="AP1090">
        <v>22</v>
      </c>
      <c r="AQ1090">
        <v>30</v>
      </c>
      <c r="AR1090">
        <v>195640</v>
      </c>
      <c r="AS1090">
        <v>0.27831731752197902</v>
      </c>
      <c r="AT1090">
        <v>0.73333333333333295</v>
      </c>
      <c r="AU1090">
        <v>18</v>
      </c>
      <c r="AV1090">
        <v>0.30910710083241899</v>
      </c>
      <c r="AW1090">
        <v>-3.0789783310440199E-2</v>
      </c>
      <c r="AX1090">
        <v>8006.9334975963702</v>
      </c>
      <c r="AY1090">
        <v>6</v>
      </c>
      <c r="AZ1090">
        <v>6</v>
      </c>
      <c r="BA1090">
        <v>2017</v>
      </c>
      <c r="BB1090">
        <v>5.7909789336760902</v>
      </c>
      <c r="BC1090">
        <v>5.7749437742792802</v>
      </c>
      <c r="BD1090">
        <v>-1.6035159396809901E-2</v>
      </c>
      <c r="BE1090">
        <v>51355</v>
      </c>
      <c r="BF1090">
        <v>195098.27490993799</v>
      </c>
      <c r="BG1090">
        <v>2.7766780116940102E-3</v>
      </c>
      <c r="BH1090">
        <v>22.243011725879299</v>
      </c>
      <c r="BI1090">
        <v>0.98907469326212505</v>
      </c>
      <c r="BK1090">
        <f>AS1090-BI1090*AV1090</f>
        <v>-2.7412693418990552E-2</v>
      </c>
      <c r="BL1090">
        <f>BK1090*AO1090</f>
        <v>-243.77360638596863</v>
      </c>
      <c r="BM1090">
        <f t="shared" si="16"/>
        <v>420.03073656559479</v>
      </c>
      <c r="BN1090" s="12">
        <f>YEARFRAC(DATE(YEAR(A1090),1,1),A1090,3)</f>
        <v>0.42739726027397262</v>
      </c>
    </row>
    <row r="1091" spans="1:66" x14ac:dyDescent="0.25">
      <c r="A1091" s="1">
        <v>42893</v>
      </c>
      <c r="B1091">
        <v>10312</v>
      </c>
      <c r="C1091">
        <v>5</v>
      </c>
      <c r="D1091" s="2">
        <v>42887</v>
      </c>
      <c r="E1091">
        <v>2</v>
      </c>
      <c r="F1091">
        <v>1</v>
      </c>
      <c r="G1091" s="1">
        <v>42892</v>
      </c>
      <c r="H1091" s="1">
        <v>42894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s="1">
        <v>42905</v>
      </c>
      <c r="AF1091" s="1">
        <v>42891</v>
      </c>
      <c r="AG1091" s="1">
        <v>42893</v>
      </c>
      <c r="AH1091" s="1">
        <v>42888</v>
      </c>
      <c r="AI1091" s="1">
        <v>42888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8892.7272727272702</v>
      </c>
      <c r="AP1091">
        <v>22</v>
      </c>
      <c r="AQ1091">
        <v>30</v>
      </c>
      <c r="AR1091">
        <v>195640</v>
      </c>
      <c r="AS1091">
        <v>1.1595992639542001</v>
      </c>
      <c r="AT1091">
        <v>0.73333333333333295</v>
      </c>
      <c r="AU1091">
        <v>17</v>
      </c>
      <c r="AV1091">
        <v>1.0765268352034001</v>
      </c>
      <c r="AW1091">
        <v>8.3072428750799704E-2</v>
      </c>
      <c r="AX1091">
        <v>9578.9530393374898</v>
      </c>
      <c r="AY1091">
        <v>7</v>
      </c>
      <c r="AZ1091">
        <v>6</v>
      </c>
      <c r="BA1091">
        <v>2017</v>
      </c>
      <c r="BB1091">
        <v>6.8675057688795</v>
      </c>
      <c r="BC1091">
        <v>6.9345430382334898</v>
      </c>
      <c r="BD1091">
        <v>6.7037269353989695E-2</v>
      </c>
      <c r="BE1091">
        <v>61667</v>
      </c>
      <c r="BF1091">
        <v>197549.74304467899</v>
      </c>
      <c r="BG1091">
        <v>-9.6671502338912998E-3</v>
      </c>
      <c r="BH1091">
        <v>22.243011725879299</v>
      </c>
      <c r="BI1091">
        <v>0.98907469326212505</v>
      </c>
      <c r="BK1091">
        <f>AS1091-BI1091*AV1091</f>
        <v>9.4833814636950953E-2</v>
      </c>
      <c r="BL1091">
        <f>BK1091*AO1091</f>
        <v>843.3312497987763</v>
      </c>
      <c r="BM1091">
        <f t="shared" si="16"/>
        <v>1263.3619863643712</v>
      </c>
      <c r="BN1091" s="12">
        <f>YEARFRAC(DATE(YEAR(A1091),1,1),A1091,3)</f>
        <v>0.43013698630136987</v>
      </c>
    </row>
    <row r="1092" spans="1:66" x14ac:dyDescent="0.25">
      <c r="A1092" s="1">
        <v>42894</v>
      </c>
      <c r="B1092">
        <v>2636</v>
      </c>
      <c r="C1092">
        <v>6</v>
      </c>
      <c r="D1092" s="2">
        <v>42887</v>
      </c>
      <c r="E1092">
        <v>3</v>
      </c>
      <c r="F1092">
        <v>2</v>
      </c>
      <c r="G1092" s="1">
        <v>42893</v>
      </c>
      <c r="H1092" s="1">
        <v>42895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s="1">
        <v>42905</v>
      </c>
      <c r="AF1092" s="1">
        <v>42891</v>
      </c>
      <c r="AG1092" s="1">
        <v>42893</v>
      </c>
      <c r="AH1092" s="1">
        <v>42888</v>
      </c>
      <c r="AI1092" s="1">
        <v>42888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8892.7272727272702</v>
      </c>
      <c r="AP1092">
        <v>22</v>
      </c>
      <c r="AQ1092">
        <v>30</v>
      </c>
      <c r="AR1092">
        <v>195640</v>
      </c>
      <c r="AS1092">
        <v>0.29642199959108501</v>
      </c>
      <c r="AT1092">
        <v>0.73333333333333295</v>
      </c>
      <c r="AU1092">
        <v>16</v>
      </c>
      <c r="AV1092">
        <v>0.35466527736145897</v>
      </c>
      <c r="AW1092">
        <v>-5.8243277770373698E-2</v>
      </c>
      <c r="AX1092">
        <v>7432.35994121156</v>
      </c>
      <c r="AY1092">
        <v>8</v>
      </c>
      <c r="AZ1092">
        <v>6</v>
      </c>
      <c r="BA1092">
        <v>2017</v>
      </c>
      <c r="BB1092">
        <v>7.2221710462409598</v>
      </c>
      <c r="BC1092">
        <v>7.2309650378245696</v>
      </c>
      <c r="BD1092">
        <v>8.7939915836168208E-3</v>
      </c>
      <c r="BE1092">
        <v>64303</v>
      </c>
      <c r="BF1092">
        <v>195878.21874369899</v>
      </c>
      <c r="BG1092">
        <v>-1.21615739221736E-3</v>
      </c>
      <c r="BH1092">
        <v>22.243011725879299</v>
      </c>
      <c r="BI1092">
        <v>0.98907469326212505</v>
      </c>
      <c r="BK1092">
        <f>AS1092-BI1092*AV1092</f>
        <v>-5.4368450825926506E-2</v>
      </c>
      <c r="BL1092">
        <f>BK1092*AO1092</f>
        <v>-483.48380543564815</v>
      </c>
      <c r="BM1092">
        <f t="shared" ref="BM1092:BM1155" si="17">BM1091+BL1092</f>
        <v>779.87818092872305</v>
      </c>
      <c r="BN1092" s="12">
        <f>YEARFRAC(DATE(YEAR(A1092),1,1),A1092,3)</f>
        <v>0.43287671232876712</v>
      </c>
    </row>
    <row r="1093" spans="1:66" x14ac:dyDescent="0.25">
      <c r="A1093" s="1">
        <v>42895</v>
      </c>
      <c r="B1093">
        <v>6599</v>
      </c>
      <c r="C1093">
        <v>7</v>
      </c>
      <c r="D1093" s="2">
        <v>42887</v>
      </c>
      <c r="E1093">
        <v>4</v>
      </c>
      <c r="F1093">
        <v>3</v>
      </c>
      <c r="G1093" s="1">
        <v>42894</v>
      </c>
      <c r="H1093" s="1">
        <v>42898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s="1">
        <v>42905</v>
      </c>
      <c r="AF1093" s="1">
        <v>42891</v>
      </c>
      <c r="AG1093" s="1">
        <v>42893</v>
      </c>
      <c r="AH1093" s="1">
        <v>42888</v>
      </c>
      <c r="AI1093" s="1">
        <v>42888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8892.7272727272702</v>
      </c>
      <c r="AP1093">
        <v>22</v>
      </c>
      <c r="AQ1093">
        <v>30</v>
      </c>
      <c r="AR1093">
        <v>195640</v>
      </c>
      <c r="AS1093">
        <v>0.74206706195052097</v>
      </c>
      <c r="AT1093">
        <v>0.73333333333333295</v>
      </c>
      <c r="AU1093">
        <v>15</v>
      </c>
      <c r="AV1093">
        <v>0.871714267206256</v>
      </c>
      <c r="AW1093">
        <v>-0.129647205255734</v>
      </c>
      <c r="AX1093">
        <v>7570.1410981250001</v>
      </c>
      <c r="AY1093">
        <v>9</v>
      </c>
      <c r="AZ1093">
        <v>6</v>
      </c>
      <c r="BA1093">
        <v>2017</v>
      </c>
      <c r="BB1093">
        <v>8.0938853134472097</v>
      </c>
      <c r="BC1093">
        <v>7.9730320997750903</v>
      </c>
      <c r="BD1093">
        <v>-0.120853213672118</v>
      </c>
      <c r="BE1093">
        <v>70902</v>
      </c>
      <c r="BF1093">
        <v>192718.816686031</v>
      </c>
      <c r="BG1093">
        <v>1.5157748289453101E-2</v>
      </c>
      <c r="BH1093">
        <v>22.243011725879299</v>
      </c>
      <c r="BI1093">
        <v>0.98907469326212505</v>
      </c>
      <c r="BK1093">
        <f>AS1093-BI1093*AV1093</f>
        <v>-0.12012345949872483</v>
      </c>
      <c r="BL1093">
        <f>BK1093*AO1093</f>
        <v>-1068.2251643786599</v>
      </c>
      <c r="BM1093">
        <f t="shared" si="17"/>
        <v>-288.34698344993683</v>
      </c>
      <c r="BN1093" s="12">
        <f>YEARFRAC(DATE(YEAR(A1093),1,1),A1093,3)</f>
        <v>0.43561643835616437</v>
      </c>
    </row>
    <row r="1094" spans="1:66" x14ac:dyDescent="0.25">
      <c r="A1094" s="1">
        <v>42898</v>
      </c>
      <c r="B1094">
        <v>14796</v>
      </c>
      <c r="C1094">
        <v>8</v>
      </c>
      <c r="D1094" s="2">
        <v>42887</v>
      </c>
      <c r="E1094">
        <v>0</v>
      </c>
      <c r="F1094">
        <v>4</v>
      </c>
      <c r="G1094" s="1">
        <v>42895</v>
      </c>
      <c r="H1094" s="1">
        <v>42899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s="1">
        <v>42905</v>
      </c>
      <c r="AF1094" s="1">
        <v>42891</v>
      </c>
      <c r="AG1094" s="1">
        <v>42893</v>
      </c>
      <c r="AH1094" s="1">
        <v>42888</v>
      </c>
      <c r="AI1094" s="1">
        <v>42888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8892.7272727272702</v>
      </c>
      <c r="AP1094">
        <v>22</v>
      </c>
      <c r="AQ1094">
        <v>30</v>
      </c>
      <c r="AR1094">
        <v>195640</v>
      </c>
      <c r="AS1094">
        <v>1.6638315272950299</v>
      </c>
      <c r="AT1094">
        <v>0.73333333333333295</v>
      </c>
      <c r="AU1094">
        <v>14</v>
      </c>
      <c r="AV1094">
        <v>1.6994976747481001</v>
      </c>
      <c r="AW1094">
        <v>-3.5666147453073803E-2</v>
      </c>
      <c r="AX1094">
        <v>8706.1019381465194</v>
      </c>
      <c r="AY1094">
        <v>12</v>
      </c>
      <c r="AZ1094">
        <v>6</v>
      </c>
      <c r="BA1094">
        <v>2017</v>
      </c>
      <c r="BB1094">
        <v>9.7933829881953205</v>
      </c>
      <c r="BC1094">
        <v>9.6368636270701202</v>
      </c>
      <c r="BD1094">
        <v>-0.15651936112519299</v>
      </c>
      <c r="BE1094">
        <v>85698</v>
      </c>
      <c r="BF1094">
        <v>192513.25127104201</v>
      </c>
      <c r="BG1094">
        <v>1.6241732495365799E-2</v>
      </c>
      <c r="BH1094">
        <v>22.243011725879299</v>
      </c>
      <c r="BI1094">
        <v>0.98907469326212505</v>
      </c>
      <c r="BK1094">
        <f>AS1094-BI1094*AV1094</f>
        <v>-1.7098614056141992E-2</v>
      </c>
      <c r="BL1094">
        <f>BK1094*AO1094</f>
        <v>-152.05331154289175</v>
      </c>
      <c r="BM1094">
        <f t="shared" si="17"/>
        <v>-440.40029499282855</v>
      </c>
      <c r="BN1094" s="12">
        <f>YEARFRAC(DATE(YEAR(A1094),1,1),A1094,3)</f>
        <v>0.44383561643835617</v>
      </c>
    </row>
    <row r="1095" spans="1:66" x14ac:dyDescent="0.25">
      <c r="A1095" s="1">
        <v>42899</v>
      </c>
      <c r="B1095">
        <v>1767</v>
      </c>
      <c r="C1095">
        <v>9</v>
      </c>
      <c r="D1095" s="2">
        <v>42887</v>
      </c>
      <c r="E1095">
        <v>1</v>
      </c>
      <c r="F1095">
        <v>0</v>
      </c>
      <c r="G1095" s="1">
        <v>42898</v>
      </c>
      <c r="H1095" s="1">
        <v>42900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s="1">
        <v>42905</v>
      </c>
      <c r="AF1095" s="1">
        <v>42891</v>
      </c>
      <c r="AG1095" s="1">
        <v>42893</v>
      </c>
      <c r="AH1095" s="1">
        <v>42888</v>
      </c>
      <c r="AI1095" s="1">
        <v>42888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8892.7272727272702</v>
      </c>
      <c r="AP1095">
        <v>22</v>
      </c>
      <c r="AQ1095">
        <v>30</v>
      </c>
      <c r="AR1095">
        <v>195640</v>
      </c>
      <c r="AS1095">
        <v>0.19870169699447901</v>
      </c>
      <c r="AT1095">
        <v>0.73333333333333295</v>
      </c>
      <c r="AU1095">
        <v>13</v>
      </c>
      <c r="AV1095">
        <v>0.30910710083241899</v>
      </c>
      <c r="AW1095">
        <v>-0.110405403837939</v>
      </c>
      <c r="AX1095">
        <v>5716.4652485869801</v>
      </c>
      <c r="AY1095">
        <v>13</v>
      </c>
      <c r="AZ1095">
        <v>6</v>
      </c>
      <c r="BA1095">
        <v>2017</v>
      </c>
      <c r="BB1095">
        <v>10.1024900890277</v>
      </c>
      <c r="BC1095">
        <v>9.8355653240645999</v>
      </c>
      <c r="BD1095">
        <v>-0.266924764963132</v>
      </c>
      <c r="BE1095">
        <v>87465</v>
      </c>
      <c r="BF1095">
        <v>190470.862435182</v>
      </c>
      <c r="BG1095">
        <v>2.7138731345726499E-2</v>
      </c>
      <c r="BH1095">
        <v>22.243011725879299</v>
      </c>
      <c r="BI1095">
        <v>0.98907469326212505</v>
      </c>
      <c r="BK1095">
        <f>AS1095-BI1095*AV1095</f>
        <v>-0.10702831394649057</v>
      </c>
      <c r="BL1095">
        <f>BK1095*AO1095</f>
        <v>-951.77360638597315</v>
      </c>
      <c r="BM1095">
        <f t="shared" si="17"/>
        <v>-1392.1739013788017</v>
      </c>
      <c r="BN1095" s="12">
        <f>YEARFRAC(DATE(YEAR(A1095),1,1),A1095,3)</f>
        <v>0.44657534246575342</v>
      </c>
    </row>
    <row r="1096" spans="1:66" x14ac:dyDescent="0.25">
      <c r="A1096" s="1">
        <v>42900</v>
      </c>
      <c r="B1096">
        <v>8583</v>
      </c>
      <c r="C1096">
        <v>10</v>
      </c>
      <c r="D1096" s="2">
        <v>42887</v>
      </c>
      <c r="E1096">
        <v>2</v>
      </c>
      <c r="F1096">
        <v>1</v>
      </c>
      <c r="G1096" s="1">
        <v>42899</v>
      </c>
      <c r="H1096" s="1">
        <v>42901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s="1">
        <v>42905</v>
      </c>
      <c r="AF1096" s="1">
        <v>42891</v>
      </c>
      <c r="AG1096" s="1">
        <v>42893</v>
      </c>
      <c r="AH1096" s="1">
        <v>42888</v>
      </c>
      <c r="AI1096" s="1">
        <v>42888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8892.7272727272702</v>
      </c>
      <c r="AP1096">
        <v>22</v>
      </c>
      <c r="AQ1096">
        <v>30</v>
      </c>
      <c r="AR1096">
        <v>195640</v>
      </c>
      <c r="AS1096">
        <v>0.96517072173379603</v>
      </c>
      <c r="AT1096">
        <v>0.73333333333333295</v>
      </c>
      <c r="AU1096">
        <v>12</v>
      </c>
      <c r="AV1096">
        <v>0.95834790657066404</v>
      </c>
      <c r="AW1096">
        <v>6.8228151631326197E-3</v>
      </c>
      <c r="AX1096">
        <v>8956.0377198644492</v>
      </c>
      <c r="AY1096">
        <v>14</v>
      </c>
      <c r="AZ1096">
        <v>6</v>
      </c>
      <c r="BA1096">
        <v>2017</v>
      </c>
      <c r="BB1096">
        <v>11.0608379955984</v>
      </c>
      <c r="BC1096">
        <v>10.8007360457984</v>
      </c>
      <c r="BD1096">
        <v>-0.26010194979999901</v>
      </c>
      <c r="BE1096">
        <v>96048</v>
      </c>
      <c r="BF1096">
        <v>191039.41318378199</v>
      </c>
      <c r="BG1096">
        <v>2.4081872633225001E-2</v>
      </c>
      <c r="BH1096">
        <v>22.243011725879299</v>
      </c>
      <c r="BI1096">
        <v>0.98907469326212505</v>
      </c>
      <c r="BK1096">
        <f>AS1096-BI1096*AV1096</f>
        <v>1.7293060004016869E-2</v>
      </c>
      <c r="BL1096">
        <f>BK1096*AO1096</f>
        <v>153.78246632662996</v>
      </c>
      <c r="BM1096">
        <f t="shared" si="17"/>
        <v>-1238.3914350521718</v>
      </c>
      <c r="BN1096" s="12">
        <f>YEARFRAC(DATE(YEAR(A1096),1,1),A1096,3)</f>
        <v>0.44931506849315067</v>
      </c>
    </row>
    <row r="1097" spans="1:66" x14ac:dyDescent="0.25">
      <c r="A1097" s="1">
        <v>42901</v>
      </c>
      <c r="B1097">
        <v>6862</v>
      </c>
      <c r="C1097">
        <v>11</v>
      </c>
      <c r="D1097" s="2">
        <v>42887</v>
      </c>
      <c r="E1097">
        <v>3</v>
      </c>
      <c r="F1097">
        <v>2</v>
      </c>
      <c r="G1097" s="1">
        <v>42900</v>
      </c>
      <c r="H1097" s="1">
        <v>42902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s="1">
        <v>42905</v>
      </c>
      <c r="AF1097" s="1">
        <v>42891</v>
      </c>
      <c r="AG1097" s="1">
        <v>42893</v>
      </c>
      <c r="AH1097" s="1">
        <v>42888</v>
      </c>
      <c r="AI1097" s="1">
        <v>42888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8892.7272727272702</v>
      </c>
      <c r="AP1097">
        <v>22</v>
      </c>
      <c r="AQ1097">
        <v>30</v>
      </c>
      <c r="AR1097">
        <v>195640</v>
      </c>
      <c r="AS1097">
        <v>0.77164179104477604</v>
      </c>
      <c r="AT1097">
        <v>0.73333333333333295</v>
      </c>
      <c r="AU1097">
        <v>11</v>
      </c>
      <c r="AV1097">
        <v>0.68923649866435399</v>
      </c>
      <c r="AW1097">
        <v>8.2405292380422102E-2</v>
      </c>
      <c r="AX1097">
        <v>9955.9440239999094</v>
      </c>
      <c r="AY1097">
        <v>15</v>
      </c>
      <c r="AZ1097">
        <v>6</v>
      </c>
      <c r="BA1097">
        <v>2017</v>
      </c>
      <c r="BB1097">
        <v>11.7500744942627</v>
      </c>
      <c r="BC1097">
        <v>11.572377836843099</v>
      </c>
      <c r="BD1097">
        <v>-0.17769665741957699</v>
      </c>
      <c r="BE1097">
        <v>102910</v>
      </c>
      <c r="BF1097">
        <v>192681.33160393601</v>
      </c>
      <c r="BG1097">
        <v>1.53552415868969E-2</v>
      </c>
      <c r="BH1097">
        <v>22.243011725879299</v>
      </c>
      <c r="BI1097">
        <v>0.98907469326212505</v>
      </c>
      <c r="BK1097">
        <f>AS1097-BI1097*AV1097</f>
        <v>8.9935412543269089E-2</v>
      </c>
      <c r="BL1097">
        <f>BK1097*AO1097</f>
        <v>799.77109590750729</v>
      </c>
      <c r="BM1097">
        <f t="shared" si="17"/>
        <v>-438.62033914466451</v>
      </c>
      <c r="BN1097" s="12">
        <f>YEARFRAC(DATE(YEAR(A1097),1,1),A1097,3)</f>
        <v>0.45205479452054792</v>
      </c>
    </row>
    <row r="1098" spans="1:66" x14ac:dyDescent="0.25">
      <c r="A1098" s="1">
        <v>42902</v>
      </c>
      <c r="B1098">
        <v>16938</v>
      </c>
      <c r="C1098">
        <v>12</v>
      </c>
      <c r="D1098" s="2">
        <v>42887</v>
      </c>
      <c r="E1098">
        <v>4</v>
      </c>
      <c r="F1098">
        <v>3</v>
      </c>
      <c r="G1098" s="1">
        <v>42901</v>
      </c>
      <c r="H1098" s="1">
        <v>42905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s="1">
        <v>42905</v>
      </c>
      <c r="AF1098" s="1">
        <v>42891</v>
      </c>
      <c r="AG1098" s="1">
        <v>42893</v>
      </c>
      <c r="AH1098" s="1">
        <v>42888</v>
      </c>
      <c r="AI1098" s="1">
        <v>42888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8892.7272727272702</v>
      </c>
      <c r="AP1098">
        <v>22</v>
      </c>
      <c r="AQ1098">
        <v>30</v>
      </c>
      <c r="AR1098">
        <v>195640</v>
      </c>
      <c r="AS1098">
        <v>1.90470251482314</v>
      </c>
      <c r="AT1098">
        <v>0.73333333333333295</v>
      </c>
      <c r="AU1098">
        <v>10</v>
      </c>
      <c r="AV1098">
        <v>1.8953028571394399</v>
      </c>
      <c r="AW1098">
        <v>9.3996576836956596E-3</v>
      </c>
      <c r="AX1098">
        <v>8936.8302992822191</v>
      </c>
      <c r="AY1098">
        <v>16</v>
      </c>
      <c r="AZ1098">
        <v>6</v>
      </c>
      <c r="BA1098">
        <v>2017</v>
      </c>
      <c r="BB1098">
        <v>13.6453773514022</v>
      </c>
      <c r="BC1098">
        <v>13.4770803516663</v>
      </c>
      <c r="BD1098">
        <v>-0.168296999735881</v>
      </c>
      <c r="BE1098">
        <v>119848</v>
      </c>
      <c r="BF1098">
        <v>193227.049139029</v>
      </c>
      <c r="BG1098">
        <v>1.24876453463509E-2</v>
      </c>
      <c r="BH1098">
        <v>22.243011725879299</v>
      </c>
      <c r="BI1098">
        <v>0.98907469326212505</v>
      </c>
      <c r="BK1098">
        <f>AS1098-BI1098*AV1098</f>
        <v>3.0106422759119233E-2</v>
      </c>
      <c r="BL1098">
        <f>BK1098*AO1098</f>
        <v>267.72820675427658</v>
      </c>
      <c r="BM1098">
        <f t="shared" si="17"/>
        <v>-170.89213239038793</v>
      </c>
      <c r="BN1098" s="12">
        <f>YEARFRAC(DATE(YEAR(A1098),1,1),A1098,3)</f>
        <v>0.45479452054794522</v>
      </c>
    </row>
    <row r="1099" spans="1:66" x14ac:dyDescent="0.25">
      <c r="A1099" s="1">
        <v>42905</v>
      </c>
      <c r="B1099">
        <v>15996</v>
      </c>
      <c r="C1099">
        <v>13</v>
      </c>
      <c r="D1099" s="2">
        <v>42887</v>
      </c>
      <c r="E1099">
        <v>0</v>
      </c>
      <c r="F1099">
        <v>4</v>
      </c>
      <c r="G1099" s="1">
        <v>42902</v>
      </c>
      <c r="H1099" s="1">
        <v>42906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s="1">
        <v>42905</v>
      </c>
      <c r="AF1099" s="1">
        <v>42891</v>
      </c>
      <c r="AG1099" s="1">
        <v>42893</v>
      </c>
      <c r="AH1099" s="1">
        <v>42888</v>
      </c>
      <c r="AI1099" s="1">
        <v>42888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8892.7272727272702</v>
      </c>
      <c r="AP1099">
        <v>22</v>
      </c>
      <c r="AQ1099">
        <v>30</v>
      </c>
      <c r="AR1099">
        <v>195640</v>
      </c>
      <c r="AS1099">
        <v>1.79877325700265</v>
      </c>
      <c r="AT1099">
        <v>0.73333333333333295</v>
      </c>
      <c r="AU1099">
        <v>9</v>
      </c>
      <c r="AV1099">
        <v>1.6994976747481001</v>
      </c>
      <c r="AW1099">
        <v>9.9275582254552297E-2</v>
      </c>
      <c r="AX1099">
        <v>9412.1929306969305</v>
      </c>
      <c r="AY1099">
        <v>19</v>
      </c>
      <c r="AZ1099">
        <v>6</v>
      </c>
      <c r="BA1099">
        <v>2017</v>
      </c>
      <c r="BB1099">
        <v>15.3448750261503</v>
      </c>
      <c r="BC1099">
        <v>15.2758536086689</v>
      </c>
      <c r="BD1099">
        <v>-6.9021417481328798E-2</v>
      </c>
      <c r="BE1099">
        <v>135844</v>
      </c>
      <c r="BF1099">
        <v>194760.009117504</v>
      </c>
      <c r="BG1099">
        <v>4.5183345722925499E-3</v>
      </c>
      <c r="BH1099">
        <v>22.243011725879299</v>
      </c>
      <c r="BI1099">
        <v>0.98907469326212505</v>
      </c>
      <c r="BK1099">
        <f>AS1099-BI1099*AV1099</f>
        <v>0.11784311565147809</v>
      </c>
      <c r="BL1099">
        <f>BK1099*AO1099</f>
        <v>1047.9466884570531</v>
      </c>
      <c r="BM1099">
        <f t="shared" si="17"/>
        <v>877.05455606666521</v>
      </c>
      <c r="BN1099" s="12">
        <f>YEARFRAC(DATE(YEAR(A1099),1,1),A1099,3)</f>
        <v>0.46301369863013697</v>
      </c>
    </row>
    <row r="1100" spans="1:66" x14ac:dyDescent="0.25">
      <c r="A1100" s="1">
        <v>42906</v>
      </c>
      <c r="B1100">
        <v>2153</v>
      </c>
      <c r="C1100">
        <v>14</v>
      </c>
      <c r="D1100" s="2">
        <v>42887</v>
      </c>
      <c r="E1100">
        <v>1</v>
      </c>
      <c r="F1100">
        <v>0</v>
      </c>
      <c r="G1100" s="1">
        <v>42905</v>
      </c>
      <c r="H1100" s="1">
        <v>42907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s="1">
        <v>42905</v>
      </c>
      <c r="AF1100" s="1">
        <v>42891</v>
      </c>
      <c r="AG1100" s="1">
        <v>42893</v>
      </c>
      <c r="AH1100" s="1">
        <v>42888</v>
      </c>
      <c r="AI1100" s="1">
        <v>42888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8892.7272727272702</v>
      </c>
      <c r="AP1100">
        <v>22</v>
      </c>
      <c r="AQ1100">
        <v>30</v>
      </c>
      <c r="AR1100">
        <v>195640</v>
      </c>
      <c r="AS1100">
        <v>0.24210795338376601</v>
      </c>
      <c r="AT1100">
        <v>0.73333333333333295</v>
      </c>
      <c r="AU1100">
        <v>8</v>
      </c>
      <c r="AV1100">
        <v>0.30910710083241899</v>
      </c>
      <c r="AW1100">
        <v>-6.6999147448653304E-2</v>
      </c>
      <c r="AX1100">
        <v>6965.2233617474703</v>
      </c>
      <c r="AY1100">
        <v>20</v>
      </c>
      <c r="AZ1100">
        <v>6</v>
      </c>
      <c r="BA1100">
        <v>2017</v>
      </c>
      <c r="BB1100">
        <v>15.653982126982701</v>
      </c>
      <c r="BC1100">
        <v>15.517961562052699</v>
      </c>
      <c r="BD1100">
        <v>-0.13602056492998299</v>
      </c>
      <c r="BE1100">
        <v>137997</v>
      </c>
      <c r="BF1100">
        <v>193940.04511906</v>
      </c>
      <c r="BG1100">
        <v>8.7653629238653094E-3</v>
      </c>
      <c r="BH1100">
        <v>22.243011725879299</v>
      </c>
      <c r="BI1100">
        <v>0.98907469326212505</v>
      </c>
      <c r="BK1100">
        <f>AS1100-BI1100*AV1100</f>
        <v>-6.3622057557203571E-2</v>
      </c>
      <c r="BL1100">
        <f>BK1100*AO1100</f>
        <v>-565.77360638596838</v>
      </c>
      <c r="BM1100">
        <f t="shared" si="17"/>
        <v>311.28094968069684</v>
      </c>
      <c r="BN1100" s="12">
        <f>YEARFRAC(DATE(YEAR(A1100),1,1),A1100,3)</f>
        <v>0.46575342465753422</v>
      </c>
    </row>
    <row r="1101" spans="1:66" x14ac:dyDescent="0.25">
      <c r="A1101" s="1">
        <v>42907</v>
      </c>
      <c r="B1101">
        <v>10211</v>
      </c>
      <c r="C1101">
        <v>15</v>
      </c>
      <c r="D1101" s="2">
        <v>42887</v>
      </c>
      <c r="E1101">
        <v>2</v>
      </c>
      <c r="F1101">
        <v>1</v>
      </c>
      <c r="G1101" s="1">
        <v>42906</v>
      </c>
      <c r="H1101" s="1">
        <v>42908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s="1">
        <v>42905</v>
      </c>
      <c r="AF1101" s="1">
        <v>42891</v>
      </c>
      <c r="AG1101" s="1">
        <v>42893</v>
      </c>
      <c r="AH1101" s="1">
        <v>42888</v>
      </c>
      <c r="AI1101" s="1">
        <v>42888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8892.7272727272702</v>
      </c>
      <c r="AP1101">
        <v>22</v>
      </c>
      <c r="AQ1101">
        <v>30</v>
      </c>
      <c r="AR1101">
        <v>195640</v>
      </c>
      <c r="AS1101">
        <v>1.1482416683704699</v>
      </c>
      <c r="AT1101">
        <v>0.73333333333333295</v>
      </c>
      <c r="AU1101">
        <v>7</v>
      </c>
      <c r="AV1101">
        <v>0.95834790657066404</v>
      </c>
      <c r="AW1101">
        <v>0.18989376179981199</v>
      </c>
      <c r="AX1101">
        <v>10654.7944958098</v>
      </c>
      <c r="AY1101">
        <v>21</v>
      </c>
      <c r="AZ1101">
        <v>6</v>
      </c>
      <c r="BA1101">
        <v>2017</v>
      </c>
      <c r="BB1101">
        <v>16.612330033553398</v>
      </c>
      <c r="BC1101">
        <v>16.6662032304232</v>
      </c>
      <c r="BD1101">
        <v>5.3873196869829998E-2</v>
      </c>
      <c r="BE1101">
        <v>148208</v>
      </c>
      <c r="BF1101">
        <v>196274.45357841501</v>
      </c>
      <c r="BG1101">
        <v>-3.2324816951402298E-3</v>
      </c>
      <c r="BH1101">
        <v>22.243011725879299</v>
      </c>
      <c r="BI1101">
        <v>0.98907469326212505</v>
      </c>
      <c r="BK1101">
        <f>AS1101-BI1101*AV1101</f>
        <v>0.20036400664069076</v>
      </c>
      <c r="BL1101">
        <f>BK1101*AO1101</f>
        <v>1781.7824663265785</v>
      </c>
      <c r="BM1101">
        <f t="shared" si="17"/>
        <v>2093.0634160072755</v>
      </c>
      <c r="BN1101" s="12">
        <f>YEARFRAC(DATE(YEAR(A1101),1,1),A1101,3)</f>
        <v>0.46849315068493153</v>
      </c>
    </row>
    <row r="1102" spans="1:66" x14ac:dyDescent="0.25">
      <c r="A1102" s="1">
        <v>42908</v>
      </c>
      <c r="B1102">
        <v>2571</v>
      </c>
      <c r="C1102">
        <v>16</v>
      </c>
      <c r="D1102" s="2">
        <v>42887</v>
      </c>
      <c r="E1102">
        <v>3</v>
      </c>
      <c r="F1102">
        <v>2</v>
      </c>
      <c r="G1102" s="1">
        <v>42907</v>
      </c>
      <c r="H1102" s="1">
        <v>42909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s="1">
        <v>42905</v>
      </c>
      <c r="AF1102" s="1">
        <v>42891</v>
      </c>
      <c r="AG1102" s="1">
        <v>42893</v>
      </c>
      <c r="AH1102" s="1">
        <v>42888</v>
      </c>
      <c r="AI1102" s="1">
        <v>42888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8892.7272727272702</v>
      </c>
      <c r="AP1102">
        <v>22</v>
      </c>
      <c r="AQ1102">
        <v>30</v>
      </c>
      <c r="AR1102">
        <v>195640</v>
      </c>
      <c r="AS1102">
        <v>0.28911265589858898</v>
      </c>
      <c r="AT1102">
        <v>0.73333333333333295</v>
      </c>
      <c r="AU1102">
        <v>6</v>
      </c>
      <c r="AV1102">
        <v>0.35466527736145897</v>
      </c>
      <c r="AW1102">
        <v>-6.5552621462870206E-2</v>
      </c>
      <c r="AX1102">
        <v>7249.0885466065702</v>
      </c>
      <c r="AY1102">
        <v>22</v>
      </c>
      <c r="AZ1102">
        <v>6</v>
      </c>
      <c r="BA1102">
        <v>2017</v>
      </c>
      <c r="BB1102">
        <v>16.9669953109148</v>
      </c>
      <c r="BC1102">
        <v>16.955315886321799</v>
      </c>
      <c r="BD1102">
        <v>-1.1679424593040701E-2</v>
      </c>
      <c r="BE1102">
        <v>150779</v>
      </c>
      <c r="BF1102">
        <v>195505.32897631399</v>
      </c>
      <c r="BG1102" s="3">
        <v>6.8883556468945996E-4</v>
      </c>
      <c r="BH1102">
        <v>22.243011725879299</v>
      </c>
      <c r="BI1102">
        <v>0.98907469326212505</v>
      </c>
      <c r="BK1102">
        <f>AS1102-BI1102*AV1102</f>
        <v>-6.1677794518422535E-2</v>
      </c>
      <c r="BL1102">
        <f>BK1102*AO1102</f>
        <v>-548.48380543564463</v>
      </c>
      <c r="BM1102">
        <f t="shared" si="17"/>
        <v>1544.5796105716308</v>
      </c>
      <c r="BN1102" s="12">
        <f>YEARFRAC(DATE(YEAR(A1102),1,1),A1102,3)</f>
        <v>0.47123287671232877</v>
      </c>
    </row>
    <row r="1103" spans="1:66" x14ac:dyDescent="0.25">
      <c r="A1103" s="1">
        <v>42909</v>
      </c>
      <c r="B1103">
        <v>6959</v>
      </c>
      <c r="C1103">
        <v>17</v>
      </c>
      <c r="D1103" s="2">
        <v>42887</v>
      </c>
      <c r="E1103">
        <v>4</v>
      </c>
      <c r="F1103">
        <v>3</v>
      </c>
      <c r="G1103" s="1">
        <v>42908</v>
      </c>
      <c r="H1103" s="1">
        <v>42912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s="1">
        <v>42905</v>
      </c>
      <c r="AF1103" s="1">
        <v>42891</v>
      </c>
      <c r="AG1103" s="1">
        <v>42893</v>
      </c>
      <c r="AH1103" s="1">
        <v>42888</v>
      </c>
      <c r="AI1103" s="1">
        <v>42888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8892.7272727272702</v>
      </c>
      <c r="AP1103">
        <v>22</v>
      </c>
      <c r="AQ1103">
        <v>30</v>
      </c>
      <c r="AR1103">
        <v>195640</v>
      </c>
      <c r="AS1103">
        <v>0.78254958086280901</v>
      </c>
      <c r="AT1103">
        <v>0.73333333333333295</v>
      </c>
      <c r="AU1103">
        <v>5</v>
      </c>
      <c r="AV1103">
        <v>0.871714267206256</v>
      </c>
      <c r="AW1103">
        <v>-8.9164686343447097E-2</v>
      </c>
      <c r="AX1103">
        <v>7983.1204579257201</v>
      </c>
      <c r="AY1103">
        <v>23</v>
      </c>
      <c r="AZ1103">
        <v>6</v>
      </c>
      <c r="BA1103">
        <v>2017</v>
      </c>
      <c r="BB1103">
        <v>17.838709578121101</v>
      </c>
      <c r="BC1103">
        <v>17.737865467184601</v>
      </c>
      <c r="BD1103">
        <v>-0.100844110936488</v>
      </c>
      <c r="BE1103">
        <v>157738</v>
      </c>
      <c r="BF1103">
        <v>194534.026399319</v>
      </c>
      <c r="BG1103">
        <v>5.6852449987883002E-3</v>
      </c>
      <c r="BH1103">
        <v>22.243011725879299</v>
      </c>
      <c r="BI1103">
        <v>0.98907469326212505</v>
      </c>
      <c r="BK1103">
        <f>AS1103-BI1103*AV1103</f>
        <v>-7.9640940586436781E-2</v>
      </c>
      <c r="BL1103">
        <f>BK1103*AO1103</f>
        <v>-708.22516437865852</v>
      </c>
      <c r="BM1103">
        <f t="shared" si="17"/>
        <v>836.35444619297232</v>
      </c>
      <c r="BN1103" s="12">
        <f>YEARFRAC(DATE(YEAR(A1103),1,1),A1103,3)</f>
        <v>0.47397260273972602</v>
      </c>
    </row>
    <row r="1104" spans="1:66" x14ac:dyDescent="0.25">
      <c r="A1104" s="1">
        <v>42912</v>
      </c>
      <c r="B1104">
        <v>14177</v>
      </c>
      <c r="C1104">
        <v>18</v>
      </c>
      <c r="D1104" s="2">
        <v>42887</v>
      </c>
      <c r="E1104">
        <v>0</v>
      </c>
      <c r="F1104">
        <v>4</v>
      </c>
      <c r="G1104" s="1">
        <v>42909</v>
      </c>
      <c r="H1104" s="1">
        <v>42913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s="1">
        <v>42905</v>
      </c>
      <c r="AF1104" s="1">
        <v>42891</v>
      </c>
      <c r="AG1104" s="1">
        <v>42893</v>
      </c>
      <c r="AH1104" s="1">
        <v>42888</v>
      </c>
      <c r="AI1104" s="1">
        <v>42888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8892.7272727272702</v>
      </c>
      <c r="AP1104">
        <v>22</v>
      </c>
      <c r="AQ1104">
        <v>30</v>
      </c>
      <c r="AR1104">
        <v>195640</v>
      </c>
      <c r="AS1104">
        <v>1.59422408505418</v>
      </c>
      <c r="AT1104">
        <v>0.73333333333333295</v>
      </c>
      <c r="AU1104">
        <v>4</v>
      </c>
      <c r="AV1104">
        <v>1.6994976747481001</v>
      </c>
      <c r="AW1104">
        <v>-0.105273589693924</v>
      </c>
      <c r="AX1104">
        <v>8341.8766678226093</v>
      </c>
      <c r="AY1104">
        <v>26</v>
      </c>
      <c r="AZ1104">
        <v>6</v>
      </c>
      <c r="BA1104">
        <v>2017</v>
      </c>
      <c r="BB1104">
        <v>19.538207252869199</v>
      </c>
      <c r="BC1104">
        <v>19.332089552238799</v>
      </c>
      <c r="BD1104">
        <v>-0.20611770063041099</v>
      </c>
      <c r="BE1104">
        <v>171915</v>
      </c>
      <c r="BF1104">
        <v>193576.101995979</v>
      </c>
      <c r="BG1104">
        <v>1.0661946297809401E-2</v>
      </c>
      <c r="BH1104">
        <v>22.243011725879299</v>
      </c>
      <c r="BI1104">
        <v>0.98907469326212505</v>
      </c>
      <c r="BK1104">
        <f>AS1104-BI1104*AV1104</f>
        <v>-8.6706056296991907E-2</v>
      </c>
      <c r="BL1104">
        <f>BK1104*AO1104</f>
        <v>-771.05331154288604</v>
      </c>
      <c r="BM1104">
        <f t="shared" si="17"/>
        <v>65.301134650086283</v>
      </c>
      <c r="BN1104" s="12">
        <f>YEARFRAC(DATE(YEAR(A1104),1,1),A1104,3)</f>
        <v>0.48219178082191783</v>
      </c>
    </row>
    <row r="1105" spans="1:66" x14ac:dyDescent="0.25">
      <c r="A1105" s="1">
        <v>42913</v>
      </c>
      <c r="B1105">
        <v>1918</v>
      </c>
      <c r="C1105">
        <v>19</v>
      </c>
      <c r="D1105" s="2">
        <v>42887</v>
      </c>
      <c r="E1105">
        <v>1</v>
      </c>
      <c r="F1105">
        <v>0</v>
      </c>
      <c r="G1105" s="1">
        <v>42912</v>
      </c>
      <c r="H1105" s="1">
        <v>42914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s="1">
        <v>42905</v>
      </c>
      <c r="AF1105" s="1">
        <v>42891</v>
      </c>
      <c r="AG1105" s="1">
        <v>42893</v>
      </c>
      <c r="AH1105" s="1">
        <v>42888</v>
      </c>
      <c r="AI1105" s="1">
        <v>42888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8892.7272727272702</v>
      </c>
      <c r="AP1105">
        <v>22</v>
      </c>
      <c r="AQ1105">
        <v>30</v>
      </c>
      <c r="AR1105">
        <v>195640</v>
      </c>
      <c r="AS1105">
        <v>0.21568186464935599</v>
      </c>
      <c r="AT1105">
        <v>0.73333333333333295</v>
      </c>
      <c r="AU1105">
        <v>3</v>
      </c>
      <c r="AV1105">
        <v>0.30910710083241899</v>
      </c>
      <c r="AW1105">
        <v>-9.3425236183063406E-2</v>
      </c>
      <c r="AX1105">
        <v>6204.9690700564997</v>
      </c>
      <c r="AY1105">
        <v>27</v>
      </c>
      <c r="AZ1105">
        <v>6</v>
      </c>
      <c r="BA1105">
        <v>2017</v>
      </c>
      <c r="BB1105">
        <v>19.847314353701599</v>
      </c>
      <c r="BC1105">
        <v>19.5477714168881</v>
      </c>
      <c r="BD1105">
        <v>-0.29954293681347299</v>
      </c>
      <c r="BE1105">
        <v>173833</v>
      </c>
      <c r="BF1105">
        <v>192687.32947169401</v>
      </c>
      <c r="BG1105">
        <v>1.53236361539754E-2</v>
      </c>
      <c r="BH1105">
        <v>22.243011725879299</v>
      </c>
      <c r="BI1105">
        <v>0.98907469326212505</v>
      </c>
      <c r="BK1105">
        <f>AS1105-BI1105*AV1105</f>
        <v>-9.004814629161359E-2</v>
      </c>
      <c r="BL1105">
        <f>BK1105*AO1105</f>
        <v>-800.77360638596713</v>
      </c>
      <c r="BM1105">
        <f t="shared" si="17"/>
        <v>-735.47247173588084</v>
      </c>
      <c r="BN1105" s="12">
        <f>YEARFRAC(DATE(YEAR(A1105),1,1),A1105,3)</f>
        <v>0.48493150684931507</v>
      </c>
    </row>
    <row r="1106" spans="1:66" x14ac:dyDescent="0.25">
      <c r="A1106" s="1">
        <v>42914</v>
      </c>
      <c r="B1106">
        <v>8062</v>
      </c>
      <c r="C1106">
        <v>20</v>
      </c>
      <c r="D1106" s="2">
        <v>42887</v>
      </c>
      <c r="E1106">
        <v>2</v>
      </c>
      <c r="F1106">
        <v>1</v>
      </c>
      <c r="G1106" s="1">
        <v>42913</v>
      </c>
      <c r="H1106" s="1">
        <v>42915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s="1">
        <v>42905</v>
      </c>
      <c r="AF1106" s="1">
        <v>42891</v>
      </c>
      <c r="AG1106" s="1">
        <v>42893</v>
      </c>
      <c r="AH1106" s="1">
        <v>42888</v>
      </c>
      <c r="AI1106" s="1">
        <v>42888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8892.7272727272702</v>
      </c>
      <c r="AP1106">
        <v>22</v>
      </c>
      <c r="AQ1106">
        <v>30</v>
      </c>
      <c r="AR1106">
        <v>195640</v>
      </c>
      <c r="AS1106">
        <v>0.90658352075240201</v>
      </c>
      <c r="AT1106">
        <v>0.73333333333333295</v>
      </c>
      <c r="AU1106">
        <v>2</v>
      </c>
      <c r="AV1106">
        <v>0.95834790657066404</v>
      </c>
      <c r="AW1106">
        <v>-5.1764385818261698E-2</v>
      </c>
      <c r="AX1106">
        <v>8412.3938130662009</v>
      </c>
      <c r="AY1106">
        <v>28</v>
      </c>
      <c r="AZ1106">
        <v>6</v>
      </c>
      <c r="BA1106">
        <v>2017</v>
      </c>
      <c r="BB1106">
        <v>20.8056622602723</v>
      </c>
      <c r="BC1106">
        <v>20.454354937640499</v>
      </c>
      <c r="BD1106">
        <v>-0.35130732263173597</v>
      </c>
      <c r="BE1106">
        <v>181895</v>
      </c>
      <c r="BF1106">
        <v>192336.583663625</v>
      </c>
      <c r="BG1106">
        <v>1.7175184634410302E-2</v>
      </c>
      <c r="BH1106">
        <v>22.243011725879299</v>
      </c>
      <c r="BI1106">
        <v>0.98907469326212505</v>
      </c>
      <c r="BK1106">
        <f>AS1106-BI1106*AV1106</f>
        <v>-4.1294140977377158E-2</v>
      </c>
      <c r="BL1106">
        <f>BK1106*AO1106</f>
        <v>-367.21753367336657</v>
      </c>
      <c r="BM1106">
        <f t="shared" si="17"/>
        <v>-1102.6900054092475</v>
      </c>
      <c r="BN1106" s="12">
        <f>YEARFRAC(DATE(YEAR(A1106),1,1),A1106,3)</f>
        <v>0.48767123287671232</v>
      </c>
    </row>
    <row r="1107" spans="1:66" x14ac:dyDescent="0.25">
      <c r="A1107" s="1">
        <v>42915</v>
      </c>
      <c r="B1107">
        <v>3053</v>
      </c>
      <c r="C1107">
        <v>21</v>
      </c>
      <c r="D1107" s="2">
        <v>42887</v>
      </c>
      <c r="E1107">
        <v>3</v>
      </c>
      <c r="F1107">
        <v>2</v>
      </c>
      <c r="G1107" s="1">
        <v>42914</v>
      </c>
      <c r="H1107" s="1">
        <v>42916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s="1">
        <v>42905</v>
      </c>
      <c r="AF1107" s="1">
        <v>42891</v>
      </c>
      <c r="AG1107" s="1">
        <v>42893</v>
      </c>
      <c r="AH1107" s="1">
        <v>42888</v>
      </c>
      <c r="AI1107" s="1">
        <v>42888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8892.7272727272702</v>
      </c>
      <c r="AP1107">
        <v>22</v>
      </c>
      <c r="AQ1107">
        <v>30</v>
      </c>
      <c r="AR1107">
        <v>195640</v>
      </c>
      <c r="AS1107">
        <v>0.34331425066448501</v>
      </c>
      <c r="AT1107">
        <v>0.73333333333333295</v>
      </c>
      <c r="AU1107">
        <v>1</v>
      </c>
      <c r="AV1107">
        <v>0.35466527736145897</v>
      </c>
      <c r="AW1107">
        <v>-1.1351026696973601E-2</v>
      </c>
      <c r="AX1107">
        <v>8608.1164266004907</v>
      </c>
      <c r="AY1107">
        <v>29</v>
      </c>
      <c r="AZ1107">
        <v>6</v>
      </c>
      <c r="BA1107">
        <v>2017</v>
      </c>
      <c r="BB1107">
        <v>21.160327537633702</v>
      </c>
      <c r="BC1107">
        <v>20.797669188305001</v>
      </c>
      <c r="BD1107">
        <v>-0.36265834932871099</v>
      </c>
      <c r="BE1107">
        <v>184948</v>
      </c>
      <c r="BF1107">
        <v>192287.004667745</v>
      </c>
      <c r="BG1107">
        <v>1.74374515742679E-2</v>
      </c>
      <c r="BH1107">
        <v>22.243011725879299</v>
      </c>
      <c r="BI1107">
        <v>0.98907469326212505</v>
      </c>
      <c r="BK1107">
        <f>AS1107-BI1107*AV1107</f>
        <v>-7.4761997525265023E-3</v>
      </c>
      <c r="BL1107">
        <f>BK1107*AO1107</f>
        <v>-66.483805435649302</v>
      </c>
      <c r="BM1107">
        <f t="shared" si="17"/>
        <v>-1169.1738108448969</v>
      </c>
      <c r="BN1107" s="12">
        <f>YEARFRAC(DATE(YEAR(A1107),1,1),A1107,3)</f>
        <v>0.49041095890410957</v>
      </c>
    </row>
    <row r="1108" spans="1:66" x14ac:dyDescent="0.25">
      <c r="A1108" s="1">
        <v>42916</v>
      </c>
      <c r="B1108">
        <v>10692</v>
      </c>
      <c r="C1108">
        <v>22</v>
      </c>
      <c r="D1108" s="2">
        <v>42887</v>
      </c>
      <c r="E1108">
        <v>4</v>
      </c>
      <c r="F1108">
        <v>3</v>
      </c>
      <c r="G1108" s="1">
        <v>42915</v>
      </c>
      <c r="H1108" s="1">
        <v>42919</v>
      </c>
      <c r="I1108">
        <v>0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s="1">
        <v>42905</v>
      </c>
      <c r="AF1108" s="1">
        <v>42891</v>
      </c>
      <c r="AG1108" s="1">
        <v>42893</v>
      </c>
      <c r="AH1108" s="1">
        <v>42888</v>
      </c>
      <c r="AI1108" s="1">
        <v>42888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8892.7272727272702</v>
      </c>
      <c r="AP1108">
        <v>22</v>
      </c>
      <c r="AQ1108">
        <v>30</v>
      </c>
      <c r="AR1108">
        <v>195640</v>
      </c>
      <c r="AS1108">
        <v>1.20233081169495</v>
      </c>
      <c r="AT1108">
        <v>0.73333333333333295</v>
      </c>
      <c r="AU1108">
        <v>0</v>
      </c>
      <c r="AV1108">
        <v>1.08268418824561</v>
      </c>
      <c r="AW1108">
        <v>0.119646623449338</v>
      </c>
      <c r="AX1108">
        <v>9875.4559418895496</v>
      </c>
      <c r="AY1108">
        <v>30</v>
      </c>
      <c r="AZ1108">
        <v>6</v>
      </c>
      <c r="BA1108">
        <v>2017</v>
      </c>
      <c r="BB1108">
        <v>22.243011725879299</v>
      </c>
      <c r="BC1108">
        <v>22</v>
      </c>
      <c r="BD1108">
        <v>-0.24301172587937001</v>
      </c>
      <c r="BE1108">
        <v>195640</v>
      </c>
      <c r="BF1108">
        <v>193502.57298980199</v>
      </c>
      <c r="BG1108">
        <v>1.10459875399715E-2</v>
      </c>
      <c r="BH1108">
        <v>22.243011725879299</v>
      </c>
      <c r="BI1108">
        <v>0.98907469326212505</v>
      </c>
      <c r="BK1108">
        <f>AS1108-BI1108*AV1108</f>
        <v>0.13147528030617051</v>
      </c>
      <c r="BL1108">
        <f>BK1108*AO1108</f>
        <v>1169.173810868145</v>
      </c>
      <c r="BM1108">
        <f t="shared" si="17"/>
        <v>2.3248048819368705E-8</v>
      </c>
      <c r="BN1108" s="12">
        <f>YEARFRAC(DATE(YEAR(A1108),1,1),A1108,3)</f>
        <v>0.49315068493150682</v>
      </c>
    </row>
    <row r="1109" spans="1:66" x14ac:dyDescent="0.25">
      <c r="A1109" s="1">
        <v>42919</v>
      </c>
      <c r="B1109">
        <v>34493</v>
      </c>
      <c r="C1109">
        <v>1</v>
      </c>
      <c r="D1109" s="2">
        <v>42917</v>
      </c>
      <c r="E1109">
        <v>0</v>
      </c>
      <c r="F1109">
        <v>4</v>
      </c>
      <c r="G1109" s="1">
        <v>42916</v>
      </c>
      <c r="H1109" s="1">
        <v>42921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s="1">
        <v>42933</v>
      </c>
      <c r="AF1109" s="1">
        <v>42919</v>
      </c>
      <c r="AG1109" s="1">
        <v>42921</v>
      </c>
      <c r="AH1109" s="1">
        <v>42923</v>
      </c>
      <c r="AI1109" s="1">
        <v>42921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9740.2999999999993</v>
      </c>
      <c r="AP1109">
        <v>20</v>
      </c>
      <c r="AQ1109">
        <v>31</v>
      </c>
      <c r="AR1109">
        <v>194806</v>
      </c>
      <c r="AS1109">
        <v>3.54126669609765</v>
      </c>
      <c r="AT1109">
        <v>0.64516129032257996</v>
      </c>
      <c r="AU1109">
        <v>19</v>
      </c>
      <c r="AV1109">
        <v>3.2721795906342201</v>
      </c>
      <c r="AW1109">
        <v>0.26908710546343001</v>
      </c>
      <c r="AX1109">
        <v>10541.2918345702</v>
      </c>
      <c r="AY1109">
        <v>3</v>
      </c>
      <c r="AZ1109">
        <v>7</v>
      </c>
      <c r="BA1109">
        <v>2017</v>
      </c>
      <c r="BB1109">
        <v>3.2721795906342201</v>
      </c>
      <c r="BC1109">
        <v>3.54126669609765</v>
      </c>
      <c r="BD1109">
        <v>0.26908710546342901</v>
      </c>
      <c r="BE1109">
        <v>34493</v>
      </c>
      <c r="BF1109">
        <v>210825.83669140501</v>
      </c>
      <c r="BG1109">
        <v>-7.5986116990271801E-2</v>
      </c>
      <c r="BH1109">
        <v>20.233421113511099</v>
      </c>
      <c r="BI1109">
        <v>0.988463586449289</v>
      </c>
      <c r="BK1109">
        <f>AS1109-BI1109*AV1109</f>
        <v>0.30683632243318248</v>
      </c>
      <c r="BL1109">
        <f>BK1109*AO1109</f>
        <v>2988.6778313959271</v>
      </c>
      <c r="BM1109">
        <f t="shared" si="17"/>
        <v>2988.6778314191752</v>
      </c>
      <c r="BN1109" s="12">
        <f>YEARFRAC(DATE(YEAR(A1109),1,1),A1109,3)</f>
        <v>0.50136986301369868</v>
      </c>
    </row>
    <row r="1110" spans="1:66" x14ac:dyDescent="0.25">
      <c r="A1110" s="1">
        <v>42921</v>
      </c>
      <c r="B1110">
        <v>5505</v>
      </c>
      <c r="C1110">
        <v>2</v>
      </c>
      <c r="D1110" s="2">
        <v>42917</v>
      </c>
      <c r="E1110">
        <v>2</v>
      </c>
      <c r="F1110">
        <v>0</v>
      </c>
      <c r="G1110" s="1">
        <v>42919</v>
      </c>
      <c r="H1110" s="1">
        <v>42922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s="1">
        <v>42933</v>
      </c>
      <c r="AF1110" s="1">
        <v>42919</v>
      </c>
      <c r="AG1110" s="1">
        <v>42921</v>
      </c>
      <c r="AH1110" s="1">
        <v>42923</v>
      </c>
      <c r="AI1110" s="1">
        <v>42921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9740.2999999999993</v>
      </c>
      <c r="AP1110">
        <v>20</v>
      </c>
      <c r="AQ1110">
        <v>31</v>
      </c>
      <c r="AR1110">
        <v>194806</v>
      </c>
      <c r="AS1110">
        <v>0.56517766393232205</v>
      </c>
      <c r="AT1110">
        <v>0.64516129032257996</v>
      </c>
      <c r="AU1110">
        <v>18</v>
      </c>
      <c r="AV1110">
        <v>0.77297484899864199</v>
      </c>
      <c r="AW1110">
        <v>-0.20779718506632</v>
      </c>
      <c r="AX1110">
        <v>7121.8358619707997</v>
      </c>
      <c r="AY1110">
        <v>5</v>
      </c>
      <c r="AZ1110">
        <v>7</v>
      </c>
      <c r="BA1110">
        <v>2017</v>
      </c>
      <c r="BB1110">
        <v>4.04515443963286</v>
      </c>
      <c r="BC1110">
        <v>4.10644436002997</v>
      </c>
      <c r="BD1110">
        <v>6.1289920397110002E-2</v>
      </c>
      <c r="BE1110">
        <v>39998</v>
      </c>
      <c r="BF1110">
        <v>197757.59169101101</v>
      </c>
      <c r="BG1110">
        <v>-1.4925301556176799E-2</v>
      </c>
      <c r="BH1110">
        <v>20.233421113511099</v>
      </c>
      <c r="BI1110">
        <v>0.988463586449289</v>
      </c>
      <c r="BK1110">
        <f>AS1110-BI1110*AV1110</f>
        <v>-0.19887982754397326</v>
      </c>
      <c r="BL1110">
        <f>BK1110*AO1110</f>
        <v>-1937.1491842265627</v>
      </c>
      <c r="BM1110">
        <f t="shared" si="17"/>
        <v>1051.5286471926124</v>
      </c>
      <c r="BN1110" s="12">
        <f>YEARFRAC(DATE(YEAR(A1110),1,1),A1110,3)</f>
        <v>0.50684931506849318</v>
      </c>
    </row>
    <row r="1111" spans="1:66" x14ac:dyDescent="0.25">
      <c r="A1111" s="1">
        <v>42922</v>
      </c>
      <c r="B1111">
        <v>10260</v>
      </c>
      <c r="C1111">
        <v>3</v>
      </c>
      <c r="D1111" s="2">
        <v>42917</v>
      </c>
      <c r="E1111">
        <v>3</v>
      </c>
      <c r="F1111">
        <v>2</v>
      </c>
      <c r="G1111" s="1">
        <v>42921</v>
      </c>
      <c r="H1111" s="1">
        <v>42923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s="1">
        <v>42933</v>
      </c>
      <c r="AF1111" s="1">
        <v>42919</v>
      </c>
      <c r="AG1111" s="1">
        <v>42921</v>
      </c>
      <c r="AH1111" s="1">
        <v>42923</v>
      </c>
      <c r="AI1111" s="1">
        <v>42921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9740.2999999999993</v>
      </c>
      <c r="AP1111">
        <v>20</v>
      </c>
      <c r="AQ1111">
        <v>31</v>
      </c>
      <c r="AR1111">
        <v>194806</v>
      </c>
      <c r="AS1111">
        <v>1.05335564612999</v>
      </c>
      <c r="AT1111">
        <v>0.64516129032257996</v>
      </c>
      <c r="AU1111">
        <v>17</v>
      </c>
      <c r="AV1111">
        <v>0.87143513727844601</v>
      </c>
      <c r="AW1111">
        <v>0.18192050885154901</v>
      </c>
      <c r="AX1111">
        <v>11773.6817820345</v>
      </c>
      <c r="AY1111">
        <v>6</v>
      </c>
      <c r="AZ1111">
        <v>7</v>
      </c>
      <c r="BA1111">
        <v>2017</v>
      </c>
      <c r="BB1111">
        <v>4.9165895769113099</v>
      </c>
      <c r="BC1111">
        <v>5.15980000615997</v>
      </c>
      <c r="BD1111">
        <v>0.24321042924865899</v>
      </c>
      <c r="BE1111">
        <v>50258</v>
      </c>
      <c r="BF1111">
        <v>204442.52754395199</v>
      </c>
      <c r="BG1111">
        <v>-4.7135631024129702E-2</v>
      </c>
      <c r="BH1111">
        <v>20.233421113511099</v>
      </c>
      <c r="BI1111">
        <v>0.988463586449289</v>
      </c>
      <c r="BK1111">
        <f>AS1111-BI1111*AV1111</f>
        <v>0.19197374497780872</v>
      </c>
      <c r="BL1111">
        <f>BK1111*AO1111</f>
        <v>1869.8818682073502</v>
      </c>
      <c r="BM1111">
        <f t="shared" si="17"/>
        <v>2921.4105153999626</v>
      </c>
      <c r="BN1111" s="12">
        <f>YEARFRAC(DATE(YEAR(A1111),1,1),A1111,3)</f>
        <v>0.50958904109589043</v>
      </c>
    </row>
    <row r="1112" spans="1:66" x14ac:dyDescent="0.25">
      <c r="A1112" s="1">
        <v>42923</v>
      </c>
      <c r="B1112">
        <v>6090</v>
      </c>
      <c r="C1112">
        <v>4</v>
      </c>
      <c r="D1112" s="2">
        <v>42917</v>
      </c>
      <c r="E1112">
        <v>4</v>
      </c>
      <c r="F1112">
        <v>3</v>
      </c>
      <c r="G1112" s="1">
        <v>42922</v>
      </c>
      <c r="H1112" s="1">
        <v>42926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s="1">
        <v>42933</v>
      </c>
      <c r="AF1112" s="1">
        <v>42919</v>
      </c>
      <c r="AG1112" s="1">
        <v>42921</v>
      </c>
      <c r="AH1112" s="1">
        <v>42923</v>
      </c>
      <c r="AI1112" s="1">
        <v>42921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9740.2999999999993</v>
      </c>
      <c r="AP1112">
        <v>20</v>
      </c>
      <c r="AQ1112">
        <v>31</v>
      </c>
      <c r="AR1112">
        <v>194806</v>
      </c>
      <c r="AS1112">
        <v>0.62523741568534796</v>
      </c>
      <c r="AT1112">
        <v>0.64516129032257996</v>
      </c>
      <c r="AU1112">
        <v>16</v>
      </c>
      <c r="AV1112">
        <v>0.78915504263056802</v>
      </c>
      <c r="AW1112">
        <v>-0.16391762694522</v>
      </c>
      <c r="AX1112">
        <v>7717.1147252630999</v>
      </c>
      <c r="AY1112">
        <v>7</v>
      </c>
      <c r="AZ1112">
        <v>7</v>
      </c>
      <c r="BA1112">
        <v>2017</v>
      </c>
      <c r="BB1112">
        <v>5.7057446195418802</v>
      </c>
      <c r="BC1112">
        <v>5.7850374218453204</v>
      </c>
      <c r="BD1112">
        <v>7.9292802303438395E-2</v>
      </c>
      <c r="BE1112">
        <v>56348</v>
      </c>
      <c r="BF1112">
        <v>197513.221348922</v>
      </c>
      <c r="BG1112">
        <v>-1.37065323041843E-2</v>
      </c>
      <c r="BH1112">
        <v>20.233421113511099</v>
      </c>
      <c r="BI1112">
        <v>0.988463586449289</v>
      </c>
      <c r="BK1112">
        <f>AS1112-BI1112*AV1112</f>
        <v>-0.15481360801780486</v>
      </c>
      <c r="BL1112">
        <f>BK1112*AO1112</f>
        <v>-1507.9309861758245</v>
      </c>
      <c r="BM1112">
        <f t="shared" si="17"/>
        <v>1413.4795292241381</v>
      </c>
      <c r="BN1112" s="12">
        <f>YEARFRAC(DATE(YEAR(A1112),1,1),A1112,3)</f>
        <v>0.51232876712328768</v>
      </c>
    </row>
    <row r="1113" spans="1:66" x14ac:dyDescent="0.25">
      <c r="A1113" s="1">
        <v>42926</v>
      </c>
      <c r="B1113">
        <v>14977</v>
      </c>
      <c r="C1113">
        <v>5</v>
      </c>
      <c r="D1113" s="2">
        <v>42917</v>
      </c>
      <c r="E1113">
        <v>0</v>
      </c>
      <c r="F1113">
        <v>4</v>
      </c>
      <c r="G1113" s="1">
        <v>42923</v>
      </c>
      <c r="H1113" s="1">
        <v>42927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s="1">
        <v>42933</v>
      </c>
      <c r="AF1113" s="1">
        <v>42919</v>
      </c>
      <c r="AG1113" s="1">
        <v>42921</v>
      </c>
      <c r="AH1113" s="1">
        <v>42923</v>
      </c>
      <c r="AI1113" s="1">
        <v>42921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9740.2999999999993</v>
      </c>
      <c r="AP1113">
        <v>20</v>
      </c>
      <c r="AQ1113">
        <v>31</v>
      </c>
      <c r="AR1113">
        <v>194806</v>
      </c>
      <c r="AS1113">
        <v>1.53763231111978</v>
      </c>
      <c r="AT1113">
        <v>0.64516129032257996</v>
      </c>
      <c r="AU1113">
        <v>15</v>
      </c>
      <c r="AV1113">
        <v>1.61693845017241</v>
      </c>
      <c r="AW1113">
        <v>-7.9306139052637406E-2</v>
      </c>
      <c r="AX1113">
        <v>9262.5665487780097</v>
      </c>
      <c r="AY1113">
        <v>10</v>
      </c>
      <c r="AZ1113">
        <v>7</v>
      </c>
      <c r="BA1113">
        <v>2017</v>
      </c>
      <c r="BB1113">
        <v>7.3226830697142997</v>
      </c>
      <c r="BC1113">
        <v>7.3226697329650996</v>
      </c>
      <c r="BD1113" s="3">
        <v>-1.33367491983449E-5</v>
      </c>
      <c r="BE1113">
        <v>71325</v>
      </c>
      <c r="BF1113">
        <v>194805.645201254</v>
      </c>
      <c r="BG1113" s="3">
        <v>1.82129601422609E-6</v>
      </c>
      <c r="BH1113">
        <v>20.233421113511099</v>
      </c>
      <c r="BI1113">
        <v>0.988463586449289</v>
      </c>
      <c r="BK1113">
        <f>AS1113-BI1113*AV1113</f>
        <v>-6.0652468405395288E-2</v>
      </c>
      <c r="BL1113">
        <f>BK1113*AO1113</f>
        <v>-590.77323800907163</v>
      </c>
      <c r="BM1113">
        <f t="shared" si="17"/>
        <v>822.70629121506647</v>
      </c>
      <c r="BN1113" s="12">
        <f>YEARFRAC(DATE(YEAR(A1113),1,1),A1113,3)</f>
        <v>0.52054794520547942</v>
      </c>
    </row>
    <row r="1114" spans="1:66" x14ac:dyDescent="0.25">
      <c r="A1114" s="1">
        <v>42927</v>
      </c>
      <c r="B1114">
        <v>2486</v>
      </c>
      <c r="C1114">
        <v>6</v>
      </c>
      <c r="D1114" s="2">
        <v>42917</v>
      </c>
      <c r="E1114">
        <v>1</v>
      </c>
      <c r="F1114">
        <v>0</v>
      </c>
      <c r="G1114" s="1">
        <v>42926</v>
      </c>
      <c r="H1114" s="1">
        <v>42928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s="1">
        <v>42933</v>
      </c>
      <c r="AF1114" s="1">
        <v>42919</v>
      </c>
      <c r="AG1114" s="1">
        <v>42921</v>
      </c>
      <c r="AH1114" s="1">
        <v>42923</v>
      </c>
      <c r="AI1114" s="1">
        <v>42921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9740.2999999999993</v>
      </c>
      <c r="AP1114">
        <v>20</v>
      </c>
      <c r="AQ1114">
        <v>31</v>
      </c>
      <c r="AR1114">
        <v>194806</v>
      </c>
      <c r="AS1114">
        <v>0.25522827838978202</v>
      </c>
      <c r="AT1114">
        <v>0.64516129032257996</v>
      </c>
      <c r="AU1114">
        <v>14</v>
      </c>
      <c r="AV1114">
        <v>0.22654787625673101</v>
      </c>
      <c r="AW1114">
        <v>2.86804021330507E-2</v>
      </c>
      <c r="AX1114">
        <v>10973.397946060501</v>
      </c>
      <c r="AY1114">
        <v>11</v>
      </c>
      <c r="AZ1114">
        <v>7</v>
      </c>
      <c r="BA1114">
        <v>2017</v>
      </c>
      <c r="BB1114">
        <v>7.5492309459710301</v>
      </c>
      <c r="BC1114">
        <v>7.5778980113548799</v>
      </c>
      <c r="BD1114">
        <v>2.8667065383851598E-2</v>
      </c>
      <c r="BE1114">
        <v>73811</v>
      </c>
      <c r="BF1114">
        <v>195545.74638994801</v>
      </c>
      <c r="BG1114">
        <v>-3.78298379588859E-3</v>
      </c>
      <c r="BH1114">
        <v>20.233421113511099</v>
      </c>
      <c r="BI1114">
        <v>0.988463586449289</v>
      </c>
      <c r="BK1114">
        <f>AS1114-BI1114*AV1114</f>
        <v>3.1293952122583957E-2</v>
      </c>
      <c r="BL1114">
        <f>BK1114*AO1114</f>
        <v>304.81248185960447</v>
      </c>
      <c r="BM1114">
        <f t="shared" si="17"/>
        <v>1127.5187730746709</v>
      </c>
      <c r="BN1114" s="12">
        <f>YEARFRAC(DATE(YEAR(A1114),1,1),A1114,3)</f>
        <v>0.52328767123287667</v>
      </c>
    </row>
    <row r="1115" spans="1:66" x14ac:dyDescent="0.25">
      <c r="A1115" s="1">
        <v>42928</v>
      </c>
      <c r="B1115">
        <v>7770</v>
      </c>
      <c r="C1115">
        <v>7</v>
      </c>
      <c r="D1115" s="2">
        <v>42917</v>
      </c>
      <c r="E1115">
        <v>2</v>
      </c>
      <c r="F1115">
        <v>1</v>
      </c>
      <c r="G1115" s="1">
        <v>42927</v>
      </c>
      <c r="H1115" s="1">
        <v>42929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s="1">
        <v>42933</v>
      </c>
      <c r="AF1115" s="1">
        <v>42919</v>
      </c>
      <c r="AG1115" s="1">
        <v>42921</v>
      </c>
      <c r="AH1115" s="1">
        <v>42923</v>
      </c>
      <c r="AI1115" s="1">
        <v>42921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9740.2999999999993</v>
      </c>
      <c r="AP1115">
        <v>20</v>
      </c>
      <c r="AQ1115">
        <v>31</v>
      </c>
      <c r="AR1115">
        <v>194806</v>
      </c>
      <c r="AS1115">
        <v>0.79771670277096196</v>
      </c>
      <c r="AT1115">
        <v>0.64516129032257996</v>
      </c>
      <c r="AU1115">
        <v>13</v>
      </c>
      <c r="AV1115">
        <v>0.87578868199497595</v>
      </c>
      <c r="AW1115">
        <v>-7.8071979224014598E-2</v>
      </c>
      <c r="AX1115">
        <v>8872.0032123509009</v>
      </c>
      <c r="AY1115">
        <v>12</v>
      </c>
      <c r="AZ1115">
        <v>7</v>
      </c>
      <c r="BA1115">
        <v>2017</v>
      </c>
      <c r="BB1115">
        <v>8.4250196279660106</v>
      </c>
      <c r="BC1115">
        <v>8.3756147141258399</v>
      </c>
      <c r="BD1115">
        <v>-4.9404913840161699E-2</v>
      </c>
      <c r="BE1115">
        <v>81581</v>
      </c>
      <c r="BF1115">
        <v>193663.643771701</v>
      </c>
      <c r="BG1115">
        <v>5.8986612357943002E-3</v>
      </c>
      <c r="BH1115">
        <v>20.233421113511099</v>
      </c>
      <c r="BI1115">
        <v>0.988463586449289</v>
      </c>
      <c r="BK1115">
        <f>AS1115-BI1115*AV1115</f>
        <v>-6.7968518805487821E-2</v>
      </c>
      <c r="BL1115">
        <f>BK1115*AO1115</f>
        <v>-662.03376372109301</v>
      </c>
      <c r="BM1115">
        <f t="shared" si="17"/>
        <v>465.48500935357788</v>
      </c>
      <c r="BN1115" s="12">
        <f>YEARFRAC(DATE(YEAR(A1115),1,1),A1115,3)</f>
        <v>0.52602739726027392</v>
      </c>
    </row>
    <row r="1116" spans="1:66" x14ac:dyDescent="0.25">
      <c r="A1116" s="1">
        <v>42929</v>
      </c>
      <c r="B1116">
        <v>2198</v>
      </c>
      <c r="C1116">
        <v>8</v>
      </c>
      <c r="D1116" s="2">
        <v>42917</v>
      </c>
      <c r="E1116">
        <v>3</v>
      </c>
      <c r="F1116">
        <v>2</v>
      </c>
      <c r="G1116" s="1">
        <v>42928</v>
      </c>
      <c r="H1116" s="1">
        <v>42930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s="1">
        <v>42933</v>
      </c>
      <c r="AF1116" s="1">
        <v>42919</v>
      </c>
      <c r="AG1116" s="1">
        <v>42921</v>
      </c>
      <c r="AH1116" s="1">
        <v>42923</v>
      </c>
      <c r="AI1116" s="1">
        <v>42921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9740.2999999999993</v>
      </c>
      <c r="AP1116">
        <v>20</v>
      </c>
      <c r="AQ1116">
        <v>31</v>
      </c>
      <c r="AR1116">
        <v>194806</v>
      </c>
      <c r="AS1116">
        <v>0.22566040060367701</v>
      </c>
      <c r="AT1116">
        <v>0.64516129032257996</v>
      </c>
      <c r="AU1116">
        <v>12</v>
      </c>
      <c r="AV1116">
        <v>0.27210605278577199</v>
      </c>
      <c r="AW1116">
        <v>-4.6445652182094399E-2</v>
      </c>
      <c r="AX1116">
        <v>8077.7328453273203</v>
      </c>
      <c r="AY1116">
        <v>13</v>
      </c>
      <c r="AZ1116">
        <v>7</v>
      </c>
      <c r="BA1116">
        <v>2017</v>
      </c>
      <c r="BB1116">
        <v>8.6971256807517801</v>
      </c>
      <c r="BC1116">
        <v>8.6012751147295194</v>
      </c>
      <c r="BD1116">
        <v>-9.5850566022257E-2</v>
      </c>
      <c r="BE1116">
        <v>83779</v>
      </c>
      <c r="BF1116">
        <v>192659.053290254</v>
      </c>
      <c r="BG1116">
        <v>1.11437623775241E-2</v>
      </c>
      <c r="BH1116">
        <v>20.233421113511099</v>
      </c>
      <c r="BI1116">
        <v>0.988463586449289</v>
      </c>
      <c r="BK1116">
        <f>AS1116-BI1116*AV1116</f>
        <v>-4.3306524227506721E-2</v>
      </c>
      <c r="BL1116">
        <f>BK1116*AO1116</f>
        <v>-421.81853793318368</v>
      </c>
      <c r="BM1116">
        <f t="shared" si="17"/>
        <v>43.666471420394203</v>
      </c>
      <c r="BN1116" s="12">
        <f>YEARFRAC(DATE(YEAR(A1116),1,1),A1116,3)</f>
        <v>0.52876712328767128</v>
      </c>
    </row>
    <row r="1117" spans="1:66" x14ac:dyDescent="0.25">
      <c r="A1117" s="1">
        <v>42930</v>
      </c>
      <c r="B1117">
        <v>8710</v>
      </c>
      <c r="C1117">
        <v>9</v>
      </c>
      <c r="D1117" s="2">
        <v>42917</v>
      </c>
      <c r="E1117">
        <v>4</v>
      </c>
      <c r="F1117">
        <v>3</v>
      </c>
      <c r="G1117" s="1">
        <v>42929</v>
      </c>
      <c r="H1117" s="1">
        <v>42933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s="1">
        <v>42933</v>
      </c>
      <c r="AF1117" s="1">
        <v>42919</v>
      </c>
      <c r="AG1117" s="1">
        <v>42921</v>
      </c>
      <c r="AH1117" s="1">
        <v>42923</v>
      </c>
      <c r="AI1117" s="1">
        <v>42921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9740.2999999999993</v>
      </c>
      <c r="AP1117">
        <v>20</v>
      </c>
      <c r="AQ1117">
        <v>31</v>
      </c>
      <c r="AR1117">
        <v>194806</v>
      </c>
      <c r="AS1117">
        <v>0.89422297054505495</v>
      </c>
      <c r="AT1117">
        <v>0.64516129032257996</v>
      </c>
      <c r="AU1117">
        <v>11</v>
      </c>
      <c r="AV1117">
        <v>0.78915504263056802</v>
      </c>
      <c r="AW1117">
        <v>0.10506792791448601</v>
      </c>
      <c r="AX1117">
        <v>11037.1213886767</v>
      </c>
      <c r="AY1117">
        <v>14</v>
      </c>
      <c r="AZ1117">
        <v>7</v>
      </c>
      <c r="BA1117">
        <v>2017</v>
      </c>
      <c r="BB1117">
        <v>9.4862807233823503</v>
      </c>
      <c r="BC1117">
        <v>9.4954980852745798</v>
      </c>
      <c r="BD1117">
        <v>9.2173618922295406E-3</v>
      </c>
      <c r="BE1117">
        <v>92489</v>
      </c>
      <c r="BF1117">
        <v>194995.28360367299</v>
      </c>
      <c r="BG1117" s="3">
        <v>-9.7070862522963199E-4</v>
      </c>
      <c r="BH1117">
        <v>20.233421113511099</v>
      </c>
      <c r="BI1117">
        <v>0.988463586449289</v>
      </c>
      <c r="BK1117">
        <f>AS1117-BI1117*AV1117</f>
        <v>0.11417194684190213</v>
      </c>
      <c r="BL1117">
        <f>BK1117*AO1117</f>
        <v>1112.0690138241791</v>
      </c>
      <c r="BM1117">
        <f t="shared" si="17"/>
        <v>1155.7354852445733</v>
      </c>
      <c r="BN1117" s="12">
        <f>YEARFRAC(DATE(YEAR(A1117),1,1),A1117,3)</f>
        <v>0.53150684931506853</v>
      </c>
    </row>
    <row r="1118" spans="1:66" x14ac:dyDescent="0.25">
      <c r="A1118" s="1">
        <v>42933</v>
      </c>
      <c r="B1118">
        <v>27289</v>
      </c>
      <c r="C1118">
        <v>10</v>
      </c>
      <c r="D1118" s="2">
        <v>42917</v>
      </c>
      <c r="E1118">
        <v>0</v>
      </c>
      <c r="F1118">
        <v>4</v>
      </c>
      <c r="G1118" s="1">
        <v>42930</v>
      </c>
      <c r="H1118" s="1">
        <v>42934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s="1">
        <v>42933</v>
      </c>
      <c r="AF1118" s="1">
        <v>42919</v>
      </c>
      <c r="AG1118" s="1">
        <v>42921</v>
      </c>
      <c r="AH1118" s="1">
        <v>42923</v>
      </c>
      <c r="AI1118" s="1">
        <v>42921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9740.2999999999993</v>
      </c>
      <c r="AP1118">
        <v>20</v>
      </c>
      <c r="AQ1118">
        <v>31</v>
      </c>
      <c r="AR1118">
        <v>194806</v>
      </c>
      <c r="AS1118">
        <v>2.80165908647577</v>
      </c>
      <c r="AT1118">
        <v>0.64516129032257996</v>
      </c>
      <c r="AU1118">
        <v>10</v>
      </c>
      <c r="AV1118">
        <v>2.8636113555288398</v>
      </c>
      <c r="AW1118">
        <v>-6.19522690530648E-2</v>
      </c>
      <c r="AX1118">
        <v>9529.5752851770503</v>
      </c>
      <c r="AY1118">
        <v>17</v>
      </c>
      <c r="AZ1118">
        <v>7</v>
      </c>
      <c r="BA1118">
        <v>2017</v>
      </c>
      <c r="BB1118">
        <v>12.3498920789111</v>
      </c>
      <c r="BC1118">
        <v>12.2971571717503</v>
      </c>
      <c r="BD1118">
        <v>-5.2734907160834503E-2</v>
      </c>
      <c r="BE1118">
        <v>119778</v>
      </c>
      <c r="BF1118">
        <v>193974.16468850599</v>
      </c>
      <c r="BG1118">
        <v>4.2883819751433601E-3</v>
      </c>
      <c r="BH1118">
        <v>20.233421113511099</v>
      </c>
      <c r="BI1118">
        <v>0.988463586449289</v>
      </c>
      <c r="BK1118">
        <f>AS1118-BI1118*AV1118</f>
        <v>-2.8916464207176862E-2</v>
      </c>
      <c r="BL1118">
        <f>BK1118*AO1118</f>
        <v>-281.65503631716479</v>
      </c>
      <c r="BM1118">
        <f t="shared" si="17"/>
        <v>874.0804489274085</v>
      </c>
      <c r="BN1118" s="12">
        <f>YEARFRAC(DATE(YEAR(A1118),1,1),A1118,3)</f>
        <v>0.53972602739726028</v>
      </c>
    </row>
    <row r="1119" spans="1:66" x14ac:dyDescent="0.25">
      <c r="A1119" s="1">
        <v>42934</v>
      </c>
      <c r="B1119">
        <v>1965</v>
      </c>
      <c r="C1119">
        <v>11</v>
      </c>
      <c r="D1119" s="2">
        <v>42917</v>
      </c>
      <c r="E1119">
        <v>1</v>
      </c>
      <c r="F1119">
        <v>0</v>
      </c>
      <c r="G1119" s="1">
        <v>42933</v>
      </c>
      <c r="H1119" s="1">
        <v>42935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s="1">
        <v>42933</v>
      </c>
      <c r="AF1119" s="1">
        <v>42919</v>
      </c>
      <c r="AG1119" s="1">
        <v>42921</v>
      </c>
      <c r="AH1119" s="1">
        <v>42923</v>
      </c>
      <c r="AI1119" s="1">
        <v>42921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9740.2999999999993</v>
      </c>
      <c r="AP1119">
        <v>20</v>
      </c>
      <c r="AQ1119">
        <v>31</v>
      </c>
      <c r="AR1119">
        <v>194806</v>
      </c>
      <c r="AS1119">
        <v>0.20173916614477899</v>
      </c>
      <c r="AT1119">
        <v>0.64516129032257996</v>
      </c>
      <c r="AU1119">
        <v>9</v>
      </c>
      <c r="AV1119">
        <v>0.22654787625673101</v>
      </c>
      <c r="AW1119">
        <v>-2.48087101119519E-2</v>
      </c>
      <c r="AX1119">
        <v>8673.6633000840502</v>
      </c>
      <c r="AY1119">
        <v>18</v>
      </c>
      <c r="AZ1119">
        <v>7</v>
      </c>
      <c r="BA1119">
        <v>2017</v>
      </c>
      <c r="BB1119">
        <v>12.576439955167899</v>
      </c>
      <c r="BC1119">
        <v>12.498896337895101</v>
      </c>
      <c r="BD1119">
        <v>-7.7543617272787899E-2</v>
      </c>
      <c r="BE1119">
        <v>121743</v>
      </c>
      <c r="BF1119">
        <v>193604.868204333</v>
      </c>
      <c r="BG1119">
        <v>6.2040371546796501E-3</v>
      </c>
      <c r="BH1119">
        <v>20.233421113511099</v>
      </c>
      <c r="BI1119">
        <v>0.988463586449289</v>
      </c>
      <c r="BK1119">
        <f>AS1119-BI1119*AV1119</f>
        <v>-2.2195160122419066E-2</v>
      </c>
      <c r="BL1119">
        <f>BK1119*AO1119</f>
        <v>-216.18751814039842</v>
      </c>
      <c r="BM1119">
        <f t="shared" si="17"/>
        <v>657.89293078701007</v>
      </c>
      <c r="BN1119" s="12">
        <f>YEARFRAC(DATE(YEAR(A1119),1,1),A1119,3)</f>
        <v>0.54246575342465753</v>
      </c>
    </row>
    <row r="1120" spans="1:66" x14ac:dyDescent="0.25">
      <c r="A1120" s="1">
        <v>42935</v>
      </c>
      <c r="B1120">
        <v>9621</v>
      </c>
      <c r="C1120">
        <v>12</v>
      </c>
      <c r="D1120" s="2">
        <v>42917</v>
      </c>
      <c r="E1120">
        <v>2</v>
      </c>
      <c r="F1120">
        <v>1</v>
      </c>
      <c r="G1120" s="1">
        <v>42934</v>
      </c>
      <c r="H1120" s="1">
        <v>42936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s="1">
        <v>42933</v>
      </c>
      <c r="AF1120" s="1">
        <v>42919</v>
      </c>
      <c r="AG1120" s="1">
        <v>42921</v>
      </c>
      <c r="AH1120" s="1">
        <v>42923</v>
      </c>
      <c r="AI1120" s="1">
        <v>42921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9740.2999999999993</v>
      </c>
      <c r="AP1120">
        <v>20</v>
      </c>
      <c r="AQ1120">
        <v>31</v>
      </c>
      <c r="AR1120">
        <v>194806</v>
      </c>
      <c r="AS1120">
        <v>0.98775191729207501</v>
      </c>
      <c r="AT1120">
        <v>0.64516129032257996</v>
      </c>
      <c r="AU1120">
        <v>8</v>
      </c>
      <c r="AV1120">
        <v>0.98727558787464098</v>
      </c>
      <c r="AW1120" s="3">
        <v>4.7632941743420602E-4</v>
      </c>
      <c r="AX1120">
        <v>9744.9993883790994</v>
      </c>
      <c r="AY1120">
        <v>19</v>
      </c>
      <c r="AZ1120">
        <v>7</v>
      </c>
      <c r="BA1120">
        <v>2017</v>
      </c>
      <c r="BB1120">
        <v>13.5637155430425</v>
      </c>
      <c r="BC1120">
        <v>13.4866482551872</v>
      </c>
      <c r="BD1120">
        <v>-7.70672878553533E-2</v>
      </c>
      <c r="BE1120">
        <v>131364</v>
      </c>
      <c r="BF1120">
        <v>193699.13735382399</v>
      </c>
      <c r="BG1120">
        <v>5.7143395747503104E-3</v>
      </c>
      <c r="BH1120">
        <v>20.233421113511099</v>
      </c>
      <c r="BI1120">
        <v>0.988463586449289</v>
      </c>
      <c r="BK1120">
        <f>AS1120-BI1120*AV1120</f>
        <v>1.1865948887677225E-2</v>
      </c>
      <c r="BL1120">
        <f>BK1120*AO1120</f>
        <v>115.57790195064246</v>
      </c>
      <c r="BM1120">
        <f t="shared" si="17"/>
        <v>773.47083273765247</v>
      </c>
      <c r="BN1120" s="12">
        <f>YEARFRAC(DATE(YEAR(A1120),1,1),A1120,3)</f>
        <v>0.54520547945205478</v>
      </c>
    </row>
    <row r="1121" spans="1:66" x14ac:dyDescent="0.25">
      <c r="A1121" s="1">
        <v>42936</v>
      </c>
      <c r="B1121">
        <v>2333</v>
      </c>
      <c r="C1121">
        <v>13</v>
      </c>
      <c r="D1121" s="2">
        <v>42917</v>
      </c>
      <c r="E1121">
        <v>3</v>
      </c>
      <c r="F1121">
        <v>2</v>
      </c>
      <c r="G1121" s="1">
        <v>42935</v>
      </c>
      <c r="H1121" s="1">
        <v>42937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s="1">
        <v>42933</v>
      </c>
      <c r="AF1121" s="1">
        <v>42919</v>
      </c>
      <c r="AG1121" s="1">
        <v>42921</v>
      </c>
      <c r="AH1121" s="1">
        <v>42923</v>
      </c>
      <c r="AI1121" s="1">
        <v>42921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9740.2999999999993</v>
      </c>
      <c r="AP1121">
        <v>20</v>
      </c>
      <c r="AQ1121">
        <v>31</v>
      </c>
      <c r="AR1121">
        <v>194806</v>
      </c>
      <c r="AS1121">
        <v>0.23952034331591401</v>
      </c>
      <c r="AT1121">
        <v>0.64516129032257996</v>
      </c>
      <c r="AU1121">
        <v>7</v>
      </c>
      <c r="AV1121">
        <v>0.27210605278577199</v>
      </c>
      <c r="AW1121">
        <v>-3.2585709469857699E-2</v>
      </c>
      <c r="AX1121">
        <v>8573.8629336436006</v>
      </c>
      <c r="AY1121">
        <v>20</v>
      </c>
      <c r="AZ1121">
        <v>7</v>
      </c>
      <c r="BA1121">
        <v>2017</v>
      </c>
      <c r="BB1121">
        <v>13.8358215958283</v>
      </c>
      <c r="BC1121">
        <v>13.726168598503101</v>
      </c>
      <c r="BD1121">
        <v>-0.109652997325211</v>
      </c>
      <c r="BE1121">
        <v>133697</v>
      </c>
      <c r="BF1121">
        <v>193262.104565313</v>
      </c>
      <c r="BG1121">
        <v>7.9886092421428394E-3</v>
      </c>
      <c r="BH1121">
        <v>20.233421113511099</v>
      </c>
      <c r="BI1121">
        <v>0.988463586449289</v>
      </c>
      <c r="BK1121">
        <f>AS1121-BI1121*AV1121</f>
        <v>-2.9446581515269715E-2</v>
      </c>
      <c r="BL1121">
        <f>BK1121*AO1121</f>
        <v>-286.81853793318157</v>
      </c>
      <c r="BM1121">
        <f t="shared" si="17"/>
        <v>486.6522948044709</v>
      </c>
      <c r="BN1121" s="12">
        <f>YEARFRAC(DATE(YEAR(A1121),1,1),A1121,3)</f>
        <v>0.54794520547945202</v>
      </c>
    </row>
    <row r="1122" spans="1:66" x14ac:dyDescent="0.25">
      <c r="A1122" s="1">
        <v>42937</v>
      </c>
      <c r="B1122">
        <v>6378</v>
      </c>
      <c r="C1122">
        <v>14</v>
      </c>
      <c r="D1122" s="2">
        <v>42917</v>
      </c>
      <c r="E1122">
        <v>4</v>
      </c>
      <c r="F1122">
        <v>3</v>
      </c>
      <c r="G1122" s="1">
        <v>42936</v>
      </c>
      <c r="H1122" s="1">
        <v>42940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s="1">
        <v>42933</v>
      </c>
      <c r="AF1122" s="1">
        <v>42919</v>
      </c>
      <c r="AG1122" s="1">
        <v>42921</v>
      </c>
      <c r="AH1122" s="1">
        <v>42923</v>
      </c>
      <c r="AI1122" s="1">
        <v>42921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9740.2999999999993</v>
      </c>
      <c r="AP1122">
        <v>20</v>
      </c>
      <c r="AQ1122">
        <v>31</v>
      </c>
      <c r="AR1122">
        <v>194806</v>
      </c>
      <c r="AS1122">
        <v>0.654805293471453</v>
      </c>
      <c r="AT1122">
        <v>0.64516129032257996</v>
      </c>
      <c r="AU1122">
        <v>6</v>
      </c>
      <c r="AV1122">
        <v>0.78915504263056802</v>
      </c>
      <c r="AW1122">
        <v>-0.13434974915911499</v>
      </c>
      <c r="AX1122">
        <v>8082.0620226154497</v>
      </c>
      <c r="AY1122">
        <v>21</v>
      </c>
      <c r="AZ1122">
        <v>7</v>
      </c>
      <c r="BA1122">
        <v>2017</v>
      </c>
      <c r="BB1122">
        <v>14.6249766384589</v>
      </c>
      <c r="BC1122">
        <v>14.3809738919745</v>
      </c>
      <c r="BD1122">
        <v>-0.24400274648432599</v>
      </c>
      <c r="BE1122">
        <v>140075</v>
      </c>
      <c r="BF1122">
        <v>191555.861541205</v>
      </c>
      <c r="BG1122">
        <v>1.6967053018606501E-2</v>
      </c>
      <c r="BH1122">
        <v>20.233421113511099</v>
      </c>
      <c r="BI1122">
        <v>0.988463586449289</v>
      </c>
      <c r="BK1122">
        <f>AS1122-BI1122*AV1122</f>
        <v>-0.12524573023169983</v>
      </c>
      <c r="BL1122">
        <f>BK1122*AO1122</f>
        <v>-1219.9309861758256</v>
      </c>
      <c r="BM1122">
        <f t="shared" si="17"/>
        <v>-733.27869137135474</v>
      </c>
      <c r="BN1122" s="12">
        <f>YEARFRAC(DATE(YEAR(A1122),1,1),A1122,3)</f>
        <v>0.55068493150684927</v>
      </c>
    </row>
    <row r="1123" spans="1:66" x14ac:dyDescent="0.25">
      <c r="A1123" s="1">
        <v>42940</v>
      </c>
      <c r="B1123">
        <v>14440</v>
      </c>
      <c r="C1123">
        <v>15</v>
      </c>
      <c r="D1123" s="2">
        <v>42917</v>
      </c>
      <c r="E1123">
        <v>0</v>
      </c>
      <c r="F1123">
        <v>4</v>
      </c>
      <c r="G1123" s="1">
        <v>42937</v>
      </c>
      <c r="H1123" s="1">
        <v>42941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s="1">
        <v>42933</v>
      </c>
      <c r="AF1123" s="1">
        <v>42919</v>
      </c>
      <c r="AG1123" s="1">
        <v>42921</v>
      </c>
      <c r="AH1123" s="1">
        <v>42923</v>
      </c>
      <c r="AI1123" s="1">
        <v>42921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9740.2999999999993</v>
      </c>
      <c r="AP1123">
        <v>20</v>
      </c>
      <c r="AQ1123">
        <v>31</v>
      </c>
      <c r="AR1123">
        <v>194806</v>
      </c>
      <c r="AS1123">
        <v>1.4825005389977699</v>
      </c>
      <c r="AT1123">
        <v>0.64516129032257996</v>
      </c>
      <c r="AU1123">
        <v>5</v>
      </c>
      <c r="AV1123">
        <v>1.61693845017241</v>
      </c>
      <c r="AW1123">
        <v>-0.13443791117464499</v>
      </c>
      <c r="AX1123">
        <v>8930.4574323532397</v>
      </c>
      <c r="AY1123">
        <v>24</v>
      </c>
      <c r="AZ1123">
        <v>7</v>
      </c>
      <c r="BA1123">
        <v>2017</v>
      </c>
      <c r="BB1123">
        <v>16.241915088631298</v>
      </c>
      <c r="BC1123">
        <v>15.8634744309723</v>
      </c>
      <c r="BD1123">
        <v>-0.37844065765897</v>
      </c>
      <c r="BE1123">
        <v>154515</v>
      </c>
      <c r="BF1123">
        <v>190266.97179097301</v>
      </c>
      <c r="BG1123">
        <v>2.3856101593991898E-2</v>
      </c>
      <c r="BH1123">
        <v>20.233421113511099</v>
      </c>
      <c r="BI1123">
        <v>0.988463586449289</v>
      </c>
      <c r="BK1123">
        <f>AS1123-BI1123*AV1123</f>
        <v>-0.11578424052740544</v>
      </c>
      <c r="BL1123">
        <f>BK1123*AO1123</f>
        <v>-1127.773238009087</v>
      </c>
      <c r="BM1123">
        <f t="shared" si="17"/>
        <v>-1861.0519293804418</v>
      </c>
      <c r="BN1123" s="12">
        <f>YEARFRAC(DATE(YEAR(A1123),1,1),A1123,3)</f>
        <v>0.55890410958904113</v>
      </c>
    </row>
    <row r="1124" spans="1:66" x14ac:dyDescent="0.25">
      <c r="A1124" s="1">
        <v>42941</v>
      </c>
      <c r="B1124">
        <v>1800</v>
      </c>
      <c r="C1124">
        <v>16</v>
      </c>
      <c r="D1124" s="2">
        <v>42917</v>
      </c>
      <c r="E1124">
        <v>1</v>
      </c>
      <c r="F1124">
        <v>0</v>
      </c>
      <c r="G1124" s="1">
        <v>42940</v>
      </c>
      <c r="H1124" s="1">
        <v>42942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s="1">
        <v>42933</v>
      </c>
      <c r="AF1124" s="1">
        <v>42919</v>
      </c>
      <c r="AG1124" s="1">
        <v>42921</v>
      </c>
      <c r="AH1124" s="1">
        <v>42923</v>
      </c>
      <c r="AI1124" s="1">
        <v>42921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9740.2999999999993</v>
      </c>
      <c r="AP1124">
        <v>20</v>
      </c>
      <c r="AQ1124">
        <v>31</v>
      </c>
      <c r="AR1124">
        <v>194806</v>
      </c>
      <c r="AS1124">
        <v>0.18479923616315699</v>
      </c>
      <c r="AT1124">
        <v>0.64516129032257996</v>
      </c>
      <c r="AU1124">
        <v>4</v>
      </c>
      <c r="AV1124">
        <v>0.22654787625673101</v>
      </c>
      <c r="AW1124">
        <v>-4.17486400935747E-2</v>
      </c>
      <c r="AX1124">
        <v>7945.3404275579096</v>
      </c>
      <c r="AY1124">
        <v>25</v>
      </c>
      <c r="AZ1124">
        <v>7</v>
      </c>
      <c r="BA1124">
        <v>2017</v>
      </c>
      <c r="BB1124">
        <v>16.468462964888001</v>
      </c>
      <c r="BC1124">
        <v>16.048273667135501</v>
      </c>
      <c r="BD1124">
        <v>-0.42018929775254599</v>
      </c>
      <c r="BE1124">
        <v>156315</v>
      </c>
      <c r="BF1124">
        <v>189835.56672322701</v>
      </c>
      <c r="BG1124">
        <v>2.6182834768890599E-2</v>
      </c>
      <c r="BH1124">
        <v>20.233421113511099</v>
      </c>
      <c r="BI1124">
        <v>0.988463586449289</v>
      </c>
      <c r="BK1124">
        <f>AS1124-BI1124*AV1124</f>
        <v>-3.9135090104041065E-2</v>
      </c>
      <c r="BL1124">
        <f>BK1124*AO1124</f>
        <v>-381.18751814039115</v>
      </c>
      <c r="BM1124">
        <f t="shared" si="17"/>
        <v>-2242.239447520833</v>
      </c>
      <c r="BN1124" s="12">
        <f>YEARFRAC(DATE(YEAR(A1124),1,1),A1124,3)</f>
        <v>0.56164383561643838</v>
      </c>
    </row>
    <row r="1125" spans="1:66" x14ac:dyDescent="0.25">
      <c r="A1125" s="1">
        <v>42942</v>
      </c>
      <c r="B1125">
        <v>8872</v>
      </c>
      <c r="C1125">
        <v>17</v>
      </c>
      <c r="D1125" s="2">
        <v>42917</v>
      </c>
      <c r="E1125">
        <v>2</v>
      </c>
      <c r="F1125">
        <v>1</v>
      </c>
      <c r="G1125" s="1">
        <v>42941</v>
      </c>
      <c r="H1125" s="1">
        <v>42943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s="1">
        <v>42933</v>
      </c>
      <c r="AF1125" s="1">
        <v>42919</v>
      </c>
      <c r="AG1125" s="1">
        <v>42921</v>
      </c>
      <c r="AH1125" s="1">
        <v>42923</v>
      </c>
      <c r="AI1125" s="1">
        <v>42921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9740.2999999999993</v>
      </c>
      <c r="AP1125">
        <v>20</v>
      </c>
      <c r="AQ1125">
        <v>31</v>
      </c>
      <c r="AR1125">
        <v>194806</v>
      </c>
      <c r="AS1125">
        <v>0.91085490179973905</v>
      </c>
      <c r="AT1125">
        <v>0.64516129032257996</v>
      </c>
      <c r="AU1125">
        <v>3</v>
      </c>
      <c r="AV1125">
        <v>0.87578868199497595</v>
      </c>
      <c r="AW1125">
        <v>3.5066219804762599E-2</v>
      </c>
      <c r="AX1125">
        <v>10130.297619044601</v>
      </c>
      <c r="AY1125">
        <v>26</v>
      </c>
      <c r="AZ1125">
        <v>7</v>
      </c>
      <c r="BA1125">
        <v>2017</v>
      </c>
      <c r="BB1125">
        <v>17.344251646882999</v>
      </c>
      <c r="BC1125">
        <v>16.959128568935199</v>
      </c>
      <c r="BD1125">
        <v>-0.385123077947785</v>
      </c>
      <c r="BE1125">
        <v>165187</v>
      </c>
      <c r="BF1125">
        <v>190480.40049590199</v>
      </c>
      <c r="BG1125">
        <v>2.2708895470798501E-2</v>
      </c>
      <c r="BH1125">
        <v>20.233421113511099</v>
      </c>
      <c r="BI1125">
        <v>0.988463586449289</v>
      </c>
      <c r="BK1125">
        <f>AS1125-BI1125*AV1125</f>
        <v>4.5169680223289266E-2</v>
      </c>
      <c r="BL1125">
        <f>BK1125*AO1125</f>
        <v>439.96623627890438</v>
      </c>
      <c r="BM1125">
        <f t="shared" si="17"/>
        <v>-1802.2732112419285</v>
      </c>
      <c r="BN1125" s="12">
        <f>YEARFRAC(DATE(YEAR(A1125),1,1),A1125,3)</f>
        <v>0.56438356164383563</v>
      </c>
    </row>
    <row r="1126" spans="1:66" x14ac:dyDescent="0.25">
      <c r="A1126" s="1">
        <v>42943</v>
      </c>
      <c r="B1126">
        <v>2464</v>
      </c>
      <c r="C1126">
        <v>18</v>
      </c>
      <c r="D1126" s="2">
        <v>42917</v>
      </c>
      <c r="E1126">
        <v>3</v>
      </c>
      <c r="F1126">
        <v>2</v>
      </c>
      <c r="G1126" s="1">
        <v>42942</v>
      </c>
      <c r="H1126" s="1">
        <v>42944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s="1">
        <v>42933</v>
      </c>
      <c r="AF1126" s="1">
        <v>42919</v>
      </c>
      <c r="AG1126" s="1">
        <v>42921</v>
      </c>
      <c r="AH1126" s="1">
        <v>42923</v>
      </c>
      <c r="AI1126" s="1">
        <v>42921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9740.2999999999993</v>
      </c>
      <c r="AP1126">
        <v>20</v>
      </c>
      <c r="AQ1126">
        <v>31</v>
      </c>
      <c r="AR1126">
        <v>194806</v>
      </c>
      <c r="AS1126">
        <v>0.25296962105889897</v>
      </c>
      <c r="AT1126">
        <v>0.64516129032257996</v>
      </c>
      <c r="AU1126">
        <v>2</v>
      </c>
      <c r="AV1126">
        <v>0.27210605278577199</v>
      </c>
      <c r="AW1126">
        <v>-1.9136431726872301E-2</v>
      </c>
      <c r="AX1126">
        <v>9055.2928711949498</v>
      </c>
      <c r="AY1126">
        <v>27</v>
      </c>
      <c r="AZ1126">
        <v>7</v>
      </c>
      <c r="BA1126">
        <v>2017</v>
      </c>
      <c r="BB1126">
        <v>17.6163576996688</v>
      </c>
      <c r="BC1126">
        <v>17.212098189994101</v>
      </c>
      <c r="BD1126">
        <v>-0.40425950967465901</v>
      </c>
      <c r="BE1126">
        <v>167651</v>
      </c>
      <c r="BF1126">
        <v>190335.599285829</v>
      </c>
      <c r="BG1126">
        <v>2.3486939547536698E-2</v>
      </c>
      <c r="BH1126">
        <v>20.233421113511099</v>
      </c>
      <c r="BI1126">
        <v>0.988463586449289</v>
      </c>
      <c r="BK1126">
        <f>AS1126-BI1126*AV1126</f>
        <v>-1.5997303772284754E-2</v>
      </c>
      <c r="BL1126">
        <f>BK1126*AO1126</f>
        <v>-155.81853793318518</v>
      </c>
      <c r="BM1126">
        <f t="shared" si="17"/>
        <v>-1958.0917491751136</v>
      </c>
      <c r="BN1126" s="12">
        <f>YEARFRAC(DATE(YEAR(A1126),1,1),A1126,3)</f>
        <v>0.56712328767123288</v>
      </c>
    </row>
    <row r="1127" spans="1:66" x14ac:dyDescent="0.25">
      <c r="A1127" s="1">
        <v>42944</v>
      </c>
      <c r="B1127">
        <v>8308</v>
      </c>
      <c r="C1127">
        <v>19</v>
      </c>
      <c r="D1127" s="2">
        <v>42917</v>
      </c>
      <c r="E1127">
        <v>4</v>
      </c>
      <c r="F1127">
        <v>3</v>
      </c>
      <c r="G1127" s="1">
        <v>42943</v>
      </c>
      <c r="H1127" s="1">
        <v>42947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s="1">
        <v>42933</v>
      </c>
      <c r="AF1127" s="1">
        <v>42919</v>
      </c>
      <c r="AG1127" s="1">
        <v>42921</v>
      </c>
      <c r="AH1127" s="1">
        <v>42923</v>
      </c>
      <c r="AI1127" s="1">
        <v>42921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9740.2999999999993</v>
      </c>
      <c r="AP1127">
        <v>20</v>
      </c>
      <c r="AQ1127">
        <v>31</v>
      </c>
      <c r="AR1127">
        <v>194806</v>
      </c>
      <c r="AS1127">
        <v>0.85295114113528303</v>
      </c>
      <c r="AT1127">
        <v>0.64516129032257996</v>
      </c>
      <c r="AU1127">
        <v>1</v>
      </c>
      <c r="AV1127">
        <v>0.78915504263056802</v>
      </c>
      <c r="AW1127">
        <v>6.3796098504714405E-2</v>
      </c>
      <c r="AX1127">
        <v>10527.7157861224</v>
      </c>
      <c r="AY1127">
        <v>28</v>
      </c>
      <c r="AZ1127">
        <v>7</v>
      </c>
      <c r="BA1127">
        <v>2017</v>
      </c>
      <c r="BB1127">
        <v>18.405512742299301</v>
      </c>
      <c r="BC1127">
        <v>18.065049331129401</v>
      </c>
      <c r="BD1127">
        <v>-0.340463411169942</v>
      </c>
      <c r="BE1127">
        <v>175959</v>
      </c>
      <c r="BF1127">
        <v>191202.49727747301</v>
      </c>
      <c r="BG1127">
        <v>1.8846525405455901E-2</v>
      </c>
      <c r="BH1127">
        <v>20.233421113511099</v>
      </c>
      <c r="BI1127">
        <v>0.988463586449289</v>
      </c>
      <c r="BK1127">
        <f>AS1127-BI1127*AV1127</f>
        <v>7.2900117432130207E-2</v>
      </c>
      <c r="BL1127">
        <f>BK1127*AO1127</f>
        <v>710.06901382417777</v>
      </c>
      <c r="BM1127">
        <f t="shared" si="17"/>
        <v>-1248.0227353509358</v>
      </c>
      <c r="BN1127" s="12">
        <f>YEARFRAC(DATE(YEAR(A1127),1,1),A1127,3)</f>
        <v>0.56986301369863013</v>
      </c>
    </row>
    <row r="1128" spans="1:66" x14ac:dyDescent="0.25">
      <c r="A1128" s="1">
        <v>42947</v>
      </c>
      <c r="B1128">
        <v>18847</v>
      </c>
      <c r="C1128">
        <v>20</v>
      </c>
      <c r="D1128" s="2">
        <v>42917</v>
      </c>
      <c r="E1128">
        <v>0</v>
      </c>
      <c r="F1128">
        <v>4</v>
      </c>
      <c r="G1128" s="1">
        <v>42944</v>
      </c>
      <c r="H1128" s="1">
        <v>42948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s="1">
        <v>42933</v>
      </c>
      <c r="AF1128" s="1">
        <v>42919</v>
      </c>
      <c r="AG1128" s="1">
        <v>42921</v>
      </c>
      <c r="AH1128" s="1">
        <v>42923</v>
      </c>
      <c r="AI1128" s="1">
        <v>42921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9740.2999999999993</v>
      </c>
      <c r="AP1128">
        <v>20</v>
      </c>
      <c r="AQ1128">
        <v>31</v>
      </c>
      <c r="AR1128">
        <v>194806</v>
      </c>
      <c r="AS1128">
        <v>1.93495066887056</v>
      </c>
      <c r="AT1128">
        <v>0.64516129032257996</v>
      </c>
      <c r="AU1128">
        <v>0</v>
      </c>
      <c r="AV1128">
        <v>1.8279083712117701</v>
      </c>
      <c r="AW1128">
        <v>0.107042297658795</v>
      </c>
      <c r="AX1128">
        <v>10310.6918797607</v>
      </c>
      <c r="AY1128">
        <v>31</v>
      </c>
      <c r="AZ1128">
        <v>7</v>
      </c>
      <c r="BA1128">
        <v>2017</v>
      </c>
      <c r="BB1128">
        <v>20.233421113511099</v>
      </c>
      <c r="BC1128">
        <v>20</v>
      </c>
      <c r="BD1128">
        <v>-0.233421113511148</v>
      </c>
      <c r="BE1128">
        <v>194806</v>
      </c>
      <c r="BF1128">
        <v>192558.63742183999</v>
      </c>
      <c r="BG1128">
        <v>1.16710556755574E-2</v>
      </c>
      <c r="BH1128">
        <v>20.233421113511099</v>
      </c>
      <c r="BI1128">
        <v>0.988463586449289</v>
      </c>
      <c r="BK1128">
        <f>AS1128-BI1128*AV1128</f>
        <v>0.12812980456189549</v>
      </c>
      <c r="BL1128">
        <f>BK1128*AO1128</f>
        <v>1248.0227353742305</v>
      </c>
      <c r="BM1128">
        <f t="shared" si="17"/>
        <v>2.3294660422834568E-8</v>
      </c>
      <c r="BN1128" s="12">
        <f>YEARFRAC(DATE(YEAR(A1128),1,1),A1128,3)</f>
        <v>0.57808219178082187</v>
      </c>
    </row>
    <row r="1129" spans="1:66" x14ac:dyDescent="0.25">
      <c r="A1129" s="1">
        <v>42948</v>
      </c>
      <c r="B1129">
        <v>16331</v>
      </c>
      <c r="C1129">
        <v>1</v>
      </c>
      <c r="D1129" s="2">
        <v>42948</v>
      </c>
      <c r="E1129">
        <v>1</v>
      </c>
      <c r="F1129">
        <v>0</v>
      </c>
      <c r="G1129" s="1">
        <v>42947</v>
      </c>
      <c r="H1129" s="1">
        <v>42949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s="1">
        <v>42968</v>
      </c>
      <c r="AF1129" s="1">
        <v>42954</v>
      </c>
      <c r="AG1129" s="1">
        <v>42949</v>
      </c>
      <c r="AH1129" s="1">
        <v>42951</v>
      </c>
      <c r="AI1129" s="1">
        <v>42949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8255.5454545454504</v>
      </c>
      <c r="AP1129">
        <v>22</v>
      </c>
      <c r="AQ1129">
        <v>31</v>
      </c>
      <c r="AR1129">
        <v>181622</v>
      </c>
      <c r="AS1129">
        <v>1.9781854621136199</v>
      </c>
      <c r="AT1129">
        <v>0.70967741935483797</v>
      </c>
      <c r="AU1129">
        <v>21</v>
      </c>
      <c r="AV1129">
        <v>1.94219820543245</v>
      </c>
      <c r="AW1129">
        <v>3.5987256681163697E-2</v>
      </c>
      <c r="AX1129">
        <v>8408.5135875015803</v>
      </c>
      <c r="AY1129">
        <v>1</v>
      </c>
      <c r="AZ1129">
        <v>8</v>
      </c>
      <c r="BA1129">
        <v>2017</v>
      </c>
      <c r="BB1129">
        <v>1.94219820543245</v>
      </c>
      <c r="BC1129">
        <v>1.9781854621136199</v>
      </c>
      <c r="BD1129">
        <v>3.59872566811636E-2</v>
      </c>
      <c r="BE1129">
        <v>16331</v>
      </c>
      <c r="BF1129">
        <v>184987.298925034</v>
      </c>
      <c r="BG1129">
        <v>-1.8192053965815899E-2</v>
      </c>
      <c r="BH1129">
        <v>21.319927426082401</v>
      </c>
      <c r="BI1129">
        <v>1.03189844694713</v>
      </c>
      <c r="BK1129">
        <f>AS1129-BI1129*AV1129</f>
        <v>-2.5965849735628099E-2</v>
      </c>
      <c r="BL1129">
        <f>BK1129*AO1129</f>
        <v>-214.36225275837475</v>
      </c>
      <c r="BM1129">
        <f t="shared" si="17"/>
        <v>-214.36225273508009</v>
      </c>
      <c r="BN1129" s="12">
        <f>YEARFRAC(DATE(YEAR(A1129),1,1),A1129,3)</f>
        <v>0.58082191780821912</v>
      </c>
    </row>
    <row r="1130" spans="1:66" x14ac:dyDescent="0.25">
      <c r="A1130" s="1">
        <v>42949</v>
      </c>
      <c r="B1130">
        <v>11834</v>
      </c>
      <c r="C1130">
        <v>2</v>
      </c>
      <c r="D1130" s="2">
        <v>42948</v>
      </c>
      <c r="E1130">
        <v>2</v>
      </c>
      <c r="F1130">
        <v>1</v>
      </c>
      <c r="G1130" s="1">
        <v>42948</v>
      </c>
      <c r="H1130" s="1">
        <v>42950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s="1">
        <v>42968</v>
      </c>
      <c r="AF1130" s="1">
        <v>42954</v>
      </c>
      <c r="AG1130" s="1">
        <v>42949</v>
      </c>
      <c r="AH1130" s="1">
        <v>42951</v>
      </c>
      <c r="AI1130" s="1">
        <v>42949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8255.5454545454504</v>
      </c>
      <c r="AP1130">
        <v>22</v>
      </c>
      <c r="AQ1130">
        <v>31</v>
      </c>
      <c r="AR1130">
        <v>181622</v>
      </c>
      <c r="AS1130">
        <v>1.43346070409972</v>
      </c>
      <c r="AT1130">
        <v>0.70967741935483797</v>
      </c>
      <c r="AU1130">
        <v>20</v>
      </c>
      <c r="AV1130">
        <v>1.355801187915</v>
      </c>
      <c r="AW1130">
        <v>7.7659516184716199E-2</v>
      </c>
      <c r="AX1130">
        <v>8728.41837393481</v>
      </c>
      <c r="AY1130">
        <v>2</v>
      </c>
      <c r="AZ1130">
        <v>8</v>
      </c>
      <c r="BA1130">
        <v>2017</v>
      </c>
      <c r="BB1130">
        <v>3.2979993933474598</v>
      </c>
      <c r="BC1130">
        <v>3.4116461662133402</v>
      </c>
      <c r="BD1130">
        <v>0.113646772865879</v>
      </c>
      <c r="BE1130">
        <v>28165</v>
      </c>
      <c r="BF1130">
        <v>187880.56821656201</v>
      </c>
      <c r="BG1130">
        <v>-3.33114183971834E-2</v>
      </c>
      <c r="BH1130">
        <v>21.319927426082401</v>
      </c>
      <c r="BI1130">
        <v>1.03189844694713</v>
      </c>
      <c r="BK1130">
        <f>AS1130-BI1130*AV1130</f>
        <v>3.4411563921157517E-2</v>
      </c>
      <c r="BL1130">
        <f>BK1130*AO1130</f>
        <v>284.08623011311215</v>
      </c>
      <c r="BM1130">
        <f t="shared" si="17"/>
        <v>69.72397737803206</v>
      </c>
      <c r="BN1130" s="12">
        <f>YEARFRAC(DATE(YEAR(A1130),1,1),A1130,3)</f>
        <v>0.58356164383561648</v>
      </c>
    </row>
    <row r="1131" spans="1:66" x14ac:dyDescent="0.25">
      <c r="A1131" s="1">
        <v>42950</v>
      </c>
      <c r="B1131">
        <v>3844</v>
      </c>
      <c r="C1131">
        <v>3</v>
      </c>
      <c r="D1131" s="2">
        <v>42948</v>
      </c>
      <c r="E1131">
        <v>3</v>
      </c>
      <c r="F1131">
        <v>2</v>
      </c>
      <c r="G1131" s="1">
        <v>42949</v>
      </c>
      <c r="H1131" s="1">
        <v>42951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s="1">
        <v>42968</v>
      </c>
      <c r="AF1131" s="1">
        <v>42954</v>
      </c>
      <c r="AG1131" s="1">
        <v>42949</v>
      </c>
      <c r="AH1131" s="1">
        <v>42951</v>
      </c>
      <c r="AI1131" s="1">
        <v>42949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8255.5454545454504</v>
      </c>
      <c r="AP1131">
        <v>22</v>
      </c>
      <c r="AQ1131">
        <v>31</v>
      </c>
      <c r="AR1131">
        <v>181622</v>
      </c>
      <c r="AS1131">
        <v>0.46562641089735801</v>
      </c>
      <c r="AT1131">
        <v>0.70967741935483797</v>
      </c>
      <c r="AU1131">
        <v>19</v>
      </c>
      <c r="AV1131">
        <v>0.409427175789917</v>
      </c>
      <c r="AW1131">
        <v>5.61992351074403E-2</v>
      </c>
      <c r="AX1131">
        <v>9388.7270491600193</v>
      </c>
      <c r="AY1131">
        <v>3</v>
      </c>
      <c r="AZ1131">
        <v>8</v>
      </c>
      <c r="BA1131">
        <v>2017</v>
      </c>
      <c r="BB1131">
        <v>3.7074265691373798</v>
      </c>
      <c r="BC1131">
        <v>3.8772725771107002</v>
      </c>
      <c r="BD1131">
        <v>0.16984600797332</v>
      </c>
      <c r="BE1131">
        <v>32009</v>
      </c>
      <c r="BF1131">
        <v>189942.53476579199</v>
      </c>
      <c r="BG1131">
        <v>-4.3805537164448502E-2</v>
      </c>
      <c r="BH1131">
        <v>21.319927426082401</v>
      </c>
      <c r="BI1131">
        <v>1.03189844694713</v>
      </c>
      <c r="BK1131">
        <f>AS1131-BI1131*AV1131</f>
        <v>4.3139144061793089E-2</v>
      </c>
      <c r="BL1131">
        <f>BK1131*AO1131</f>
        <v>356.13716467231728</v>
      </c>
      <c r="BM1131">
        <f t="shared" si="17"/>
        <v>425.86114205034937</v>
      </c>
      <c r="BN1131" s="12">
        <f>YEARFRAC(DATE(YEAR(A1131),1,1),A1131,3)</f>
        <v>0.58630136986301373</v>
      </c>
    </row>
    <row r="1132" spans="1:66" x14ac:dyDescent="0.25">
      <c r="A1132" s="1">
        <v>42951</v>
      </c>
      <c r="B1132">
        <v>8808</v>
      </c>
      <c r="C1132">
        <v>4</v>
      </c>
      <c r="D1132" s="2">
        <v>42948</v>
      </c>
      <c r="E1132">
        <v>4</v>
      </c>
      <c r="F1132">
        <v>3</v>
      </c>
      <c r="G1132" s="1">
        <v>42950</v>
      </c>
      <c r="H1132" s="1">
        <v>42954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s="1">
        <v>42968</v>
      </c>
      <c r="AF1132" s="1">
        <v>42954</v>
      </c>
      <c r="AG1132" s="1">
        <v>42949</v>
      </c>
      <c r="AH1132" s="1">
        <v>42951</v>
      </c>
      <c r="AI1132" s="1">
        <v>42949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8255.5454545454504</v>
      </c>
      <c r="AP1132">
        <v>22</v>
      </c>
      <c r="AQ1132">
        <v>31</v>
      </c>
      <c r="AR1132">
        <v>181622</v>
      </c>
      <c r="AS1132">
        <v>1.0669192058230801</v>
      </c>
      <c r="AT1132">
        <v>0.70967741935483797</v>
      </c>
      <c r="AU1132">
        <v>18</v>
      </c>
      <c r="AV1132">
        <v>0.849564231344486</v>
      </c>
      <c r="AW1132">
        <v>0.217354974478596</v>
      </c>
      <c r="AX1132">
        <v>10367.6681232928</v>
      </c>
      <c r="AY1132">
        <v>4</v>
      </c>
      <c r="AZ1132">
        <v>8</v>
      </c>
      <c r="BA1132">
        <v>2017</v>
      </c>
      <c r="BB1132">
        <v>4.5569908004818602</v>
      </c>
      <c r="BC1132">
        <v>4.94419178293378</v>
      </c>
      <c r="BD1132">
        <v>0.38720098245191698</v>
      </c>
      <c r="BE1132">
        <v>40817</v>
      </c>
      <c r="BF1132">
        <v>197054.16124716401</v>
      </c>
      <c r="BG1132">
        <v>-7.8314312925409801E-2</v>
      </c>
      <c r="BH1132">
        <v>21.319927426082401</v>
      </c>
      <c r="BI1132">
        <v>1.03189844694713</v>
      </c>
      <c r="BK1132">
        <f>AS1132-BI1132*AV1132</f>
        <v>0.19025519491687282</v>
      </c>
      <c r="BL1132">
        <f>BK1132*AO1132</f>
        <v>1570.6604095996481</v>
      </c>
      <c r="BM1132">
        <f t="shared" si="17"/>
        <v>1996.5215516499975</v>
      </c>
      <c r="BN1132" s="12">
        <f>YEARFRAC(DATE(YEAR(A1132),1,1),A1132,3)</f>
        <v>0.58904109589041098</v>
      </c>
    </row>
    <row r="1133" spans="1:66" x14ac:dyDescent="0.25">
      <c r="A1133" s="1">
        <v>42954</v>
      </c>
      <c r="B1133">
        <v>13981</v>
      </c>
      <c r="C1133">
        <v>5</v>
      </c>
      <c r="D1133" s="2">
        <v>42948</v>
      </c>
      <c r="E1133">
        <v>0</v>
      </c>
      <c r="F1133">
        <v>4</v>
      </c>
      <c r="G1133" s="1">
        <v>42951</v>
      </c>
      <c r="H1133" s="1">
        <v>42955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s="1">
        <v>42968</v>
      </c>
      <c r="AF1133" s="1">
        <v>42954</v>
      </c>
      <c r="AG1133" s="1">
        <v>42949</v>
      </c>
      <c r="AH1133" s="1">
        <v>42951</v>
      </c>
      <c r="AI1133" s="1">
        <v>42949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8255.5454545454504</v>
      </c>
      <c r="AP1133">
        <v>22</v>
      </c>
      <c r="AQ1133">
        <v>31</v>
      </c>
      <c r="AR1133">
        <v>181622</v>
      </c>
      <c r="AS1133">
        <v>1.6935283170541</v>
      </c>
      <c r="AT1133">
        <v>0.70967741935483797</v>
      </c>
      <c r="AU1133">
        <v>17</v>
      </c>
      <c r="AV1133">
        <v>1.67734763888633</v>
      </c>
      <c r="AW1133">
        <v>1.61806781677656E-2</v>
      </c>
      <c r="AX1133">
        <v>8335.1832833428507</v>
      </c>
      <c r="AY1133">
        <v>7</v>
      </c>
      <c r="AZ1133">
        <v>8</v>
      </c>
      <c r="BA1133">
        <v>2017</v>
      </c>
      <c r="BB1133">
        <v>6.2343384393681998</v>
      </c>
      <c r="BC1133">
        <v>6.63772009998788</v>
      </c>
      <c r="BD1133">
        <v>0.403381660619682</v>
      </c>
      <c r="BE1133">
        <v>54798</v>
      </c>
      <c r="BF1133">
        <v>193373.52498979299</v>
      </c>
      <c r="BG1133">
        <v>-6.0771116368769001E-2</v>
      </c>
      <c r="BH1133">
        <v>21.319927426082401</v>
      </c>
      <c r="BI1133">
        <v>1.03189844694713</v>
      </c>
      <c r="BK1133">
        <f>AS1133-BI1133*AV1133</f>
        <v>-3.7324106503139332E-2</v>
      </c>
      <c r="BL1133">
        <f>BK1133*AO1133</f>
        <v>-308.13085778696217</v>
      </c>
      <c r="BM1133">
        <f t="shared" si="17"/>
        <v>1688.3906938630353</v>
      </c>
      <c r="BN1133" s="12">
        <f>YEARFRAC(DATE(YEAR(A1133),1,1),A1133,3)</f>
        <v>0.59726027397260273</v>
      </c>
    </row>
    <row r="1134" spans="1:66" x14ac:dyDescent="0.25">
      <c r="A1134" s="1">
        <v>42955</v>
      </c>
      <c r="B1134">
        <v>2112</v>
      </c>
      <c r="C1134">
        <v>6</v>
      </c>
      <c r="D1134" s="2">
        <v>42948</v>
      </c>
      <c r="E1134">
        <v>1</v>
      </c>
      <c r="F1134">
        <v>0</v>
      </c>
      <c r="G1134" s="1">
        <v>42954</v>
      </c>
      <c r="H1134" s="1">
        <v>42956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s="1">
        <v>42968</v>
      </c>
      <c r="AF1134" s="1">
        <v>42954</v>
      </c>
      <c r="AG1134" s="1">
        <v>42949</v>
      </c>
      <c r="AH1134" s="1">
        <v>42951</v>
      </c>
      <c r="AI1134" s="1">
        <v>42949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8255.5454545454504</v>
      </c>
      <c r="AP1134">
        <v>22</v>
      </c>
      <c r="AQ1134">
        <v>31</v>
      </c>
      <c r="AR1134">
        <v>181622</v>
      </c>
      <c r="AS1134">
        <v>0.255828038453491</v>
      </c>
      <c r="AT1134">
        <v>0.70967741935483797</v>
      </c>
      <c r="AU1134">
        <v>16</v>
      </c>
      <c r="AV1134">
        <v>0.28695706497064899</v>
      </c>
      <c r="AW1134">
        <v>-3.11290265171584E-2</v>
      </c>
      <c r="AX1134">
        <v>7359.9860669609798</v>
      </c>
      <c r="AY1134">
        <v>8</v>
      </c>
      <c r="AZ1134">
        <v>8</v>
      </c>
      <c r="BA1134">
        <v>2017</v>
      </c>
      <c r="BB1134">
        <v>6.5212955043388501</v>
      </c>
      <c r="BC1134">
        <v>6.8935481384413704</v>
      </c>
      <c r="BD1134">
        <v>0.37225263410252302</v>
      </c>
      <c r="BE1134">
        <v>56910</v>
      </c>
      <c r="BF1134">
        <v>191989.45963528001</v>
      </c>
      <c r="BG1134">
        <v>-5.4000150086235398E-2</v>
      </c>
      <c r="BH1134">
        <v>21.319927426082401</v>
      </c>
      <c r="BI1134">
        <v>1.03189844694713</v>
      </c>
      <c r="BK1134">
        <f>AS1134-BI1134*AV1134</f>
        <v>-4.0282511230228357E-2</v>
      </c>
      <c r="BL1134">
        <f>BK1134*AO1134</f>
        <v>-332.55410248438778</v>
      </c>
      <c r="BM1134">
        <f t="shared" si="17"/>
        <v>1355.8365913786474</v>
      </c>
      <c r="BN1134" s="12">
        <f>YEARFRAC(DATE(YEAR(A1134),1,1),A1134,3)</f>
        <v>0.6</v>
      </c>
    </row>
    <row r="1135" spans="1:66" x14ac:dyDescent="0.25">
      <c r="A1135" s="1">
        <v>42956</v>
      </c>
      <c r="B1135">
        <v>7656</v>
      </c>
      <c r="C1135">
        <v>7</v>
      </c>
      <c r="D1135" s="2">
        <v>42948</v>
      </c>
      <c r="E1135">
        <v>2</v>
      </c>
      <c r="F1135">
        <v>1</v>
      </c>
      <c r="G1135" s="1">
        <v>42955</v>
      </c>
      <c r="H1135" s="1">
        <v>42957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s="1">
        <v>42968</v>
      </c>
      <c r="AF1135" s="1">
        <v>42954</v>
      </c>
      <c r="AG1135" s="1">
        <v>42949</v>
      </c>
      <c r="AH1135" s="1">
        <v>42951</v>
      </c>
      <c r="AI1135" s="1">
        <v>42949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8255.5454545454504</v>
      </c>
      <c r="AP1135">
        <v>22</v>
      </c>
      <c r="AQ1135">
        <v>31</v>
      </c>
      <c r="AR1135">
        <v>181622</v>
      </c>
      <c r="AS1135">
        <v>0.92737663939390602</v>
      </c>
      <c r="AT1135">
        <v>0.70967741935483797</v>
      </c>
      <c r="AU1135">
        <v>15</v>
      </c>
      <c r="AV1135">
        <v>0.93619787070889404</v>
      </c>
      <c r="AW1135">
        <v>-8.8212313149882999E-3</v>
      </c>
      <c r="AX1135">
        <v>8177.7583986629097</v>
      </c>
      <c r="AY1135">
        <v>9</v>
      </c>
      <c r="AZ1135">
        <v>8</v>
      </c>
      <c r="BA1135">
        <v>2017</v>
      </c>
      <c r="BB1135">
        <v>7.4574933750477399</v>
      </c>
      <c r="BC1135">
        <v>7.8209247778352804</v>
      </c>
      <c r="BD1135">
        <v>0.363431402787536</v>
      </c>
      <c r="BE1135">
        <v>64566</v>
      </c>
      <c r="BF1135">
        <v>190473.11590684499</v>
      </c>
      <c r="BG1135">
        <v>-4.6469108591545398E-2</v>
      </c>
      <c r="BH1135">
        <v>21.319927426082401</v>
      </c>
      <c r="BI1135">
        <v>1.03189844694713</v>
      </c>
      <c r="BK1135">
        <f>AS1135-BI1135*AV1135</f>
        <v>-3.8684489425811708E-2</v>
      </c>
      <c r="BL1135">
        <f>BK1135*AO1135</f>
        <v>-319.36156084067136</v>
      </c>
      <c r="BM1135">
        <f t="shared" si="17"/>
        <v>1036.4750305379762</v>
      </c>
      <c r="BN1135" s="12">
        <f>YEARFRAC(DATE(YEAR(A1135),1,1),A1135,3)</f>
        <v>0.60273972602739723</v>
      </c>
    </row>
    <row r="1136" spans="1:66" x14ac:dyDescent="0.25">
      <c r="A1136" s="1">
        <v>42957</v>
      </c>
      <c r="B1136">
        <v>2257</v>
      </c>
      <c r="C1136">
        <v>8</v>
      </c>
      <c r="D1136" s="2">
        <v>42948</v>
      </c>
      <c r="E1136">
        <v>3</v>
      </c>
      <c r="F1136">
        <v>2</v>
      </c>
      <c r="G1136" s="1">
        <v>42956</v>
      </c>
      <c r="H1136" s="1">
        <v>42958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s="1">
        <v>42968</v>
      </c>
      <c r="AF1136" s="1">
        <v>42954</v>
      </c>
      <c r="AG1136" s="1">
        <v>42949</v>
      </c>
      <c r="AH1136" s="1">
        <v>42951</v>
      </c>
      <c r="AI1136" s="1">
        <v>42949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8255.5454545454504</v>
      </c>
      <c r="AP1136">
        <v>22</v>
      </c>
      <c r="AQ1136">
        <v>31</v>
      </c>
      <c r="AR1136">
        <v>181622</v>
      </c>
      <c r="AS1136">
        <v>0.27339198995716302</v>
      </c>
      <c r="AT1136">
        <v>0.70967741935483797</v>
      </c>
      <c r="AU1136">
        <v>14</v>
      </c>
      <c r="AV1136">
        <v>0.33251524149968897</v>
      </c>
      <c r="AW1136">
        <v>-5.9123251542525998E-2</v>
      </c>
      <c r="AX1136">
        <v>6787.6587846638704</v>
      </c>
      <c r="AY1136">
        <v>10</v>
      </c>
      <c r="AZ1136">
        <v>8</v>
      </c>
      <c r="BA1136">
        <v>2017</v>
      </c>
      <c r="BB1136">
        <v>7.7900086165474303</v>
      </c>
      <c r="BC1136">
        <v>8.0943167677924492</v>
      </c>
      <c r="BD1136">
        <v>0.30430815124500998</v>
      </c>
      <c r="BE1136">
        <v>66823</v>
      </c>
      <c r="BF1136">
        <v>188716.86443031899</v>
      </c>
      <c r="BG1136">
        <v>-3.7595285676965302E-2</v>
      </c>
      <c r="BH1136">
        <v>21.319927426082401</v>
      </c>
      <c r="BI1136">
        <v>1.03189844694713</v>
      </c>
      <c r="BK1136">
        <f>AS1136-BI1136*AV1136</f>
        <v>-6.9729971332615881E-2</v>
      </c>
      <c r="BL1136">
        <f>BK1136*AO1136</f>
        <v>-575.65894788056164</v>
      </c>
      <c r="BM1136">
        <f t="shared" si="17"/>
        <v>460.81608265741454</v>
      </c>
      <c r="BN1136" s="12">
        <f>YEARFRAC(DATE(YEAR(A1136),1,1),A1136,3)</f>
        <v>0.60547945205479448</v>
      </c>
    </row>
    <row r="1137" spans="1:66" x14ac:dyDescent="0.25">
      <c r="A1137" s="1">
        <v>42958</v>
      </c>
      <c r="B1137">
        <v>8394</v>
      </c>
      <c r="C1137">
        <v>9</v>
      </c>
      <c r="D1137" s="2">
        <v>42948</v>
      </c>
      <c r="E1137">
        <v>4</v>
      </c>
      <c r="F1137">
        <v>3</v>
      </c>
      <c r="G1137" s="1">
        <v>42957</v>
      </c>
      <c r="H1137" s="1">
        <v>42961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s="1">
        <v>42968</v>
      </c>
      <c r="AF1137" s="1">
        <v>42954</v>
      </c>
      <c r="AG1137" s="1">
        <v>42949</v>
      </c>
      <c r="AH1137" s="1">
        <v>42951</v>
      </c>
      <c r="AI1137" s="1">
        <v>42949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8255.5454545454504</v>
      </c>
      <c r="AP1137">
        <v>22</v>
      </c>
      <c r="AQ1137">
        <v>31</v>
      </c>
      <c r="AR1137">
        <v>181622</v>
      </c>
      <c r="AS1137">
        <v>1.01677109601259</v>
      </c>
      <c r="AT1137">
        <v>0.70967741935483797</v>
      </c>
      <c r="AU1137">
        <v>13</v>
      </c>
      <c r="AV1137">
        <v>0.849564231344486</v>
      </c>
      <c r="AW1137">
        <v>0.16720686466811099</v>
      </c>
      <c r="AX1137">
        <v>9880.3594717211508</v>
      </c>
      <c r="AY1137">
        <v>11</v>
      </c>
      <c r="AZ1137">
        <v>8</v>
      </c>
      <c r="BA1137">
        <v>2017</v>
      </c>
      <c r="BB1137">
        <v>8.6395728478919196</v>
      </c>
      <c r="BC1137">
        <v>9.1110878638050394</v>
      </c>
      <c r="BD1137">
        <v>0.47151501591312101</v>
      </c>
      <c r="BE1137">
        <v>75217</v>
      </c>
      <c r="BF1137">
        <v>191534.237760813</v>
      </c>
      <c r="BG1137">
        <v>-5.1751780134430901E-2</v>
      </c>
      <c r="BH1137">
        <v>21.319927426082401</v>
      </c>
      <c r="BI1137">
        <v>1.03189844694713</v>
      </c>
      <c r="BK1137">
        <f>AS1137-BI1137*AV1137</f>
        <v>0.1401070851063827</v>
      </c>
      <c r="BL1137">
        <f>BK1137*AO1137</f>
        <v>1156.6604095996104</v>
      </c>
      <c r="BM1137">
        <f t="shared" si="17"/>
        <v>1617.4764922570248</v>
      </c>
      <c r="BN1137" s="12">
        <f>YEARFRAC(DATE(YEAR(A1137),1,1),A1137,3)</f>
        <v>0.60821917808219184</v>
      </c>
    </row>
    <row r="1138" spans="1:66" x14ac:dyDescent="0.25">
      <c r="A1138" s="1">
        <v>42961</v>
      </c>
      <c r="B1138">
        <v>15199</v>
      </c>
      <c r="C1138">
        <v>10</v>
      </c>
      <c r="D1138" s="2">
        <v>42948</v>
      </c>
      <c r="E1138">
        <v>0</v>
      </c>
      <c r="F1138">
        <v>4</v>
      </c>
      <c r="G1138" s="1">
        <v>42958</v>
      </c>
      <c r="H1138" s="1">
        <v>42962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s="1">
        <v>42968</v>
      </c>
      <c r="AF1138" s="1">
        <v>42954</v>
      </c>
      <c r="AG1138" s="1">
        <v>42949</v>
      </c>
      <c r="AH1138" s="1">
        <v>42951</v>
      </c>
      <c r="AI1138" s="1">
        <v>42949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8255.5454545454504</v>
      </c>
      <c r="AP1138">
        <v>22</v>
      </c>
      <c r="AQ1138">
        <v>31</v>
      </c>
      <c r="AR1138">
        <v>181622</v>
      </c>
      <c r="AS1138">
        <v>1.84106550968495</v>
      </c>
      <c r="AT1138">
        <v>0.70967741935483797</v>
      </c>
      <c r="AU1138">
        <v>12</v>
      </c>
      <c r="AV1138">
        <v>1.67734763888633</v>
      </c>
      <c r="AW1138">
        <v>0.163717870798614</v>
      </c>
      <c r="AX1138">
        <v>9061.3297134345194</v>
      </c>
      <c r="AY1138">
        <v>14</v>
      </c>
      <c r="AZ1138">
        <v>8</v>
      </c>
      <c r="BA1138">
        <v>2017</v>
      </c>
      <c r="BB1138">
        <v>10.3169204867782</v>
      </c>
      <c r="BC1138">
        <v>10.952153373489899</v>
      </c>
      <c r="BD1138">
        <v>0.63523288671173495</v>
      </c>
      <c r="BE1138">
        <v>90416</v>
      </c>
      <c r="BF1138">
        <v>192804.82025127701</v>
      </c>
      <c r="BG1138">
        <v>-5.8000729632706999E-2</v>
      </c>
      <c r="BH1138">
        <v>21.319927426082401</v>
      </c>
      <c r="BI1138">
        <v>1.03189844694713</v>
      </c>
      <c r="BK1138">
        <f>AS1138-BI1138*AV1138</f>
        <v>0.11021308612771064</v>
      </c>
      <c r="BL1138">
        <f>BK1138*AO1138</f>
        <v>909.86914221304778</v>
      </c>
      <c r="BM1138">
        <f t="shared" si="17"/>
        <v>2527.3456344700726</v>
      </c>
      <c r="BN1138" s="12">
        <f>YEARFRAC(DATE(YEAR(A1138),1,1),A1138,3)</f>
        <v>0.61643835616438358</v>
      </c>
    </row>
    <row r="1139" spans="1:66" x14ac:dyDescent="0.25">
      <c r="A1139" s="1">
        <v>42962</v>
      </c>
      <c r="B1139">
        <v>5265</v>
      </c>
      <c r="C1139">
        <v>11</v>
      </c>
      <c r="D1139" s="2">
        <v>42948</v>
      </c>
      <c r="E1139">
        <v>1</v>
      </c>
      <c r="F1139">
        <v>0</v>
      </c>
      <c r="G1139" s="1">
        <v>42961</v>
      </c>
      <c r="H1139" s="1">
        <v>42963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s="1">
        <v>42968</v>
      </c>
      <c r="AF1139" s="1">
        <v>42954</v>
      </c>
      <c r="AG1139" s="1">
        <v>42949</v>
      </c>
      <c r="AH1139" s="1">
        <v>42951</v>
      </c>
      <c r="AI1139" s="1">
        <v>42949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8255.5454545454504</v>
      </c>
      <c r="AP1139">
        <v>22</v>
      </c>
      <c r="AQ1139">
        <v>31</v>
      </c>
      <c r="AR1139">
        <v>181622</v>
      </c>
      <c r="AS1139">
        <v>0.63775313563334801</v>
      </c>
      <c r="AT1139">
        <v>0.70967741935483797</v>
      </c>
      <c r="AU1139">
        <v>11</v>
      </c>
      <c r="AV1139">
        <v>0.62152828627354395</v>
      </c>
      <c r="AW1139">
        <v>1.6224849359804099E-2</v>
      </c>
      <c r="AX1139">
        <v>8471.0545220186305</v>
      </c>
      <c r="AY1139">
        <v>15</v>
      </c>
      <c r="AZ1139">
        <v>8</v>
      </c>
      <c r="BA1139">
        <v>2017</v>
      </c>
      <c r="BB1139">
        <v>10.9384487730518</v>
      </c>
      <c r="BC1139">
        <v>11.589906509123299</v>
      </c>
      <c r="BD1139">
        <v>0.65145773607154001</v>
      </c>
      <c r="BE1139">
        <v>95681</v>
      </c>
      <c r="BF1139">
        <v>192438.804045586</v>
      </c>
      <c r="BG1139">
        <v>-5.6209058766671198E-2</v>
      </c>
      <c r="BH1139">
        <v>21.319927426082401</v>
      </c>
      <c r="BI1139">
        <v>1.03189844694713</v>
      </c>
      <c r="BK1139">
        <f>AS1139-BI1139*AV1139</f>
        <v>-3.6009377060332026E-3</v>
      </c>
      <c r="BL1139">
        <f>BK1139*AO1139</f>
        <v>-29.727704911143729</v>
      </c>
      <c r="BM1139">
        <f t="shared" si="17"/>
        <v>2497.6179295589291</v>
      </c>
      <c r="BN1139" s="12">
        <f>YEARFRAC(DATE(YEAR(A1139),1,1),A1139,3)</f>
        <v>0.61917808219178083</v>
      </c>
    </row>
    <row r="1140" spans="1:66" x14ac:dyDescent="0.25">
      <c r="A1140" s="1">
        <v>42963</v>
      </c>
      <c r="B1140">
        <v>17183</v>
      </c>
      <c r="C1140">
        <v>12</v>
      </c>
      <c r="D1140" s="2">
        <v>42948</v>
      </c>
      <c r="E1140">
        <v>2</v>
      </c>
      <c r="F1140">
        <v>1</v>
      </c>
      <c r="G1140" s="1">
        <v>42962</v>
      </c>
      <c r="H1140" s="1">
        <v>42964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s="1">
        <v>42968</v>
      </c>
      <c r="AF1140" s="1">
        <v>42954</v>
      </c>
      <c r="AG1140" s="1">
        <v>42949</v>
      </c>
      <c r="AH1140" s="1">
        <v>42951</v>
      </c>
      <c r="AI1140" s="1">
        <v>42949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8255.5454545454504</v>
      </c>
      <c r="AP1140">
        <v>22</v>
      </c>
      <c r="AQ1140">
        <v>31</v>
      </c>
      <c r="AR1140">
        <v>181622</v>
      </c>
      <c r="AS1140">
        <v>2.0813888185351899</v>
      </c>
      <c r="AT1140">
        <v>0.70967741935483797</v>
      </c>
      <c r="AU1140">
        <v>10</v>
      </c>
      <c r="AV1140">
        <v>1.9597864606420801</v>
      </c>
      <c r="AW1140">
        <v>0.121602357893112</v>
      </c>
      <c r="AX1140">
        <v>8767.7919738103992</v>
      </c>
      <c r="AY1140">
        <v>16</v>
      </c>
      <c r="AZ1140">
        <v>8</v>
      </c>
      <c r="BA1140">
        <v>2017</v>
      </c>
      <c r="BB1140">
        <v>12.8982352336938</v>
      </c>
      <c r="BC1140">
        <v>13.6712953276585</v>
      </c>
      <c r="BD1140">
        <v>0.77306009396465203</v>
      </c>
      <c r="BE1140">
        <v>112864</v>
      </c>
      <c r="BF1140">
        <v>192507.576037508</v>
      </c>
      <c r="BG1140">
        <v>-5.6546221512797298E-2</v>
      </c>
      <c r="BH1140">
        <v>21.319927426082401</v>
      </c>
      <c r="BI1140">
        <v>1.03189844694713</v>
      </c>
      <c r="BK1140">
        <f>AS1140-BI1140*AV1140</f>
        <v>5.908821345061499E-2</v>
      </c>
      <c r="BL1140">
        <f>BK1140*AO1140</f>
        <v>487.80543196943592</v>
      </c>
      <c r="BM1140">
        <f t="shared" si="17"/>
        <v>2985.4233615283651</v>
      </c>
      <c r="BN1140" s="12">
        <f>YEARFRAC(DATE(YEAR(A1140),1,1),A1140,3)</f>
        <v>0.62191780821917808</v>
      </c>
    </row>
    <row r="1141" spans="1:66" x14ac:dyDescent="0.25">
      <c r="A1141" s="1">
        <v>42964</v>
      </c>
      <c r="B1141">
        <v>4489</v>
      </c>
      <c r="C1141">
        <v>13</v>
      </c>
      <c r="D1141" s="2">
        <v>42948</v>
      </c>
      <c r="E1141">
        <v>3</v>
      </c>
      <c r="F1141">
        <v>2</v>
      </c>
      <c r="G1141" s="1">
        <v>42963</v>
      </c>
      <c r="H1141" s="1">
        <v>42968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s="1">
        <v>42968</v>
      </c>
      <c r="AF1141" s="1">
        <v>42954</v>
      </c>
      <c r="AG1141" s="1">
        <v>42949</v>
      </c>
      <c r="AH1141" s="1">
        <v>42951</v>
      </c>
      <c r="AI1141" s="1">
        <v>42949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8255.5454545454504</v>
      </c>
      <c r="AP1141">
        <v>22</v>
      </c>
      <c r="AQ1141">
        <v>31</v>
      </c>
      <c r="AR1141">
        <v>181622</v>
      </c>
      <c r="AS1141">
        <v>0.54375571241369403</v>
      </c>
      <c r="AT1141">
        <v>0.70967741935483797</v>
      </c>
      <c r="AU1141">
        <v>9</v>
      </c>
      <c r="AV1141">
        <v>0.33251524149968897</v>
      </c>
      <c r="AW1141">
        <v>0.211240470914004</v>
      </c>
      <c r="AX1141">
        <v>13500.1330457935</v>
      </c>
      <c r="AY1141">
        <v>17</v>
      </c>
      <c r="AZ1141">
        <v>8</v>
      </c>
      <c r="BA1141">
        <v>2017</v>
      </c>
      <c r="BB1141">
        <v>13.230750475193499</v>
      </c>
      <c r="BC1141">
        <v>14.215051040072201</v>
      </c>
      <c r="BD1141">
        <v>0.98430056487865603</v>
      </c>
      <c r="BE1141">
        <v>117353</v>
      </c>
      <c r="BF1141">
        <v>195133.75336044299</v>
      </c>
      <c r="BG1141">
        <v>-6.9243547708967901E-2</v>
      </c>
      <c r="BH1141">
        <v>21.319927426082401</v>
      </c>
      <c r="BI1141">
        <v>1.03189844694713</v>
      </c>
      <c r="BK1141">
        <f>AS1141-BI1141*AV1141</f>
        <v>0.20063375112391513</v>
      </c>
      <c r="BL1141">
        <f>BK1141*AO1141</f>
        <v>1656.3410521194407</v>
      </c>
      <c r="BM1141">
        <f t="shared" si="17"/>
        <v>4641.7644136478057</v>
      </c>
      <c r="BN1141" s="12">
        <f>YEARFRAC(DATE(YEAR(A1141),1,1),A1141,3)</f>
        <v>0.62465753424657533</v>
      </c>
    </row>
    <row r="1142" spans="1:66" x14ac:dyDescent="0.25">
      <c r="A1142" s="1">
        <v>42968</v>
      </c>
      <c r="B1142">
        <v>13559</v>
      </c>
      <c r="C1142">
        <v>14</v>
      </c>
      <c r="D1142" s="2">
        <v>42948</v>
      </c>
      <c r="E1142">
        <v>0</v>
      </c>
      <c r="F1142">
        <v>3</v>
      </c>
      <c r="G1142" s="1">
        <v>42964</v>
      </c>
      <c r="H1142" s="1">
        <v>42969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s="1">
        <v>42968</v>
      </c>
      <c r="AF1142" s="1">
        <v>42954</v>
      </c>
      <c r="AG1142" s="1">
        <v>42949</v>
      </c>
      <c r="AH1142" s="1">
        <v>42951</v>
      </c>
      <c r="AI1142" s="1">
        <v>42949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8255.5454545454504</v>
      </c>
      <c r="AP1142">
        <v>22</v>
      </c>
      <c r="AQ1142">
        <v>31</v>
      </c>
      <c r="AR1142">
        <v>181622</v>
      </c>
      <c r="AS1142">
        <v>1.6424111616434101</v>
      </c>
      <c r="AT1142">
        <v>0.70967741935483797</v>
      </c>
      <c r="AU1142">
        <v>8</v>
      </c>
      <c r="AV1142">
        <v>2.2399548052601701</v>
      </c>
      <c r="AW1142">
        <v>-0.59754364361675905</v>
      </c>
      <c r="AX1142">
        <v>6053.2471316648298</v>
      </c>
      <c r="AY1142">
        <v>21</v>
      </c>
      <c r="AZ1142">
        <v>8</v>
      </c>
      <c r="BA1142">
        <v>2017</v>
      </c>
      <c r="BB1142">
        <v>15.4707052804537</v>
      </c>
      <c r="BC1142">
        <v>15.857462201715601</v>
      </c>
      <c r="BD1142">
        <v>0.38675692126189698</v>
      </c>
      <c r="BE1142">
        <v>130912</v>
      </c>
      <c r="BF1142">
        <v>186162.42425862601</v>
      </c>
      <c r="BG1142">
        <v>-2.4389584937497301E-2</v>
      </c>
      <c r="BH1142">
        <v>21.319927426082401</v>
      </c>
      <c r="BI1142">
        <v>1.03189844694713</v>
      </c>
      <c r="BK1142">
        <f>AS1142-BI1142*AV1142</f>
        <v>-0.66899472313632047</v>
      </c>
      <c r="BL1142">
        <f>BK1142*AO1142</f>
        <v>-5522.9163457029426</v>
      </c>
      <c r="BM1142">
        <f t="shared" si="17"/>
        <v>-881.15193205513697</v>
      </c>
      <c r="BN1142" s="12">
        <f>YEARFRAC(DATE(YEAR(A1142),1,1),A1142,3)</f>
        <v>0.63561643835616444</v>
      </c>
    </row>
    <row r="1143" spans="1:66" x14ac:dyDescent="0.25">
      <c r="A1143" s="1">
        <v>42969</v>
      </c>
      <c r="B1143">
        <v>1788</v>
      </c>
      <c r="C1143">
        <v>15</v>
      </c>
      <c r="D1143" s="2">
        <v>42948</v>
      </c>
      <c r="E1143">
        <v>1</v>
      </c>
      <c r="F1143">
        <v>0</v>
      </c>
      <c r="G1143" s="1">
        <v>42968</v>
      </c>
      <c r="H1143" s="1">
        <v>42970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s="1">
        <v>42968</v>
      </c>
      <c r="AF1143" s="1">
        <v>42954</v>
      </c>
      <c r="AG1143" s="1">
        <v>42949</v>
      </c>
      <c r="AH1143" s="1">
        <v>42951</v>
      </c>
      <c r="AI1143" s="1">
        <v>42949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8255.5454545454504</v>
      </c>
      <c r="AP1143">
        <v>22</v>
      </c>
      <c r="AQ1143">
        <v>31</v>
      </c>
      <c r="AR1143">
        <v>181622</v>
      </c>
      <c r="AS1143">
        <v>0.21658169164528501</v>
      </c>
      <c r="AT1143">
        <v>0.70967741935483797</v>
      </c>
      <c r="AU1143">
        <v>7</v>
      </c>
      <c r="AV1143">
        <v>0.28695706497064899</v>
      </c>
      <c r="AW1143">
        <v>-7.0375373325364393E-2</v>
      </c>
      <c r="AX1143">
        <v>6230.8972953249204</v>
      </c>
      <c r="AY1143">
        <v>22</v>
      </c>
      <c r="AZ1143">
        <v>8</v>
      </c>
      <c r="BA1143">
        <v>2017</v>
      </c>
      <c r="BB1143">
        <v>15.7576623454244</v>
      </c>
      <c r="BC1143">
        <v>16.074043893360901</v>
      </c>
      <c r="BD1143">
        <v>0.316381547936531</v>
      </c>
      <c r="BE1143">
        <v>132700</v>
      </c>
      <c r="BF1143">
        <v>185268.597334027</v>
      </c>
      <c r="BG1143">
        <v>-1.96827599846984E-2</v>
      </c>
      <c r="BH1143">
        <v>21.319927426082401</v>
      </c>
      <c r="BI1143">
        <v>1.03189844694713</v>
      </c>
      <c r="BK1143">
        <f>AS1143-BI1143*AV1143</f>
        <v>-7.9528858038434347E-2</v>
      </c>
      <c r="BL1143">
        <f>BK1143*AO1143</f>
        <v>-656.55410248438704</v>
      </c>
      <c r="BM1143">
        <f t="shared" si="17"/>
        <v>-1537.7060345395239</v>
      </c>
      <c r="BN1143" s="12">
        <f>YEARFRAC(DATE(YEAR(A1143),1,1),A1143,3)</f>
        <v>0.63835616438356169</v>
      </c>
    </row>
    <row r="1144" spans="1:66" x14ac:dyDescent="0.25">
      <c r="A1144" s="1">
        <v>42970</v>
      </c>
      <c r="B1144">
        <v>7717</v>
      </c>
      <c r="C1144">
        <v>16</v>
      </c>
      <c r="D1144" s="2">
        <v>42948</v>
      </c>
      <c r="E1144">
        <v>2</v>
      </c>
      <c r="F1144">
        <v>1</v>
      </c>
      <c r="G1144" s="1">
        <v>42969</v>
      </c>
      <c r="H1144" s="1">
        <v>42971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s="1">
        <v>42968</v>
      </c>
      <c r="AF1144" s="1">
        <v>42954</v>
      </c>
      <c r="AG1144" s="1">
        <v>42949</v>
      </c>
      <c r="AH1144" s="1">
        <v>42951</v>
      </c>
      <c r="AI1144" s="1">
        <v>42949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8255.5454545454504</v>
      </c>
      <c r="AP1144">
        <v>22</v>
      </c>
      <c r="AQ1144">
        <v>31</v>
      </c>
      <c r="AR1144">
        <v>181622</v>
      </c>
      <c r="AS1144">
        <v>0.93476561209545095</v>
      </c>
      <c r="AT1144">
        <v>0.70967741935483797</v>
      </c>
      <c r="AU1144">
        <v>6</v>
      </c>
      <c r="AV1144">
        <v>0.93619787070889404</v>
      </c>
      <c r="AW1144">
        <v>-1.4322586134433699E-3</v>
      </c>
      <c r="AX1144">
        <v>8242.9155645874707</v>
      </c>
      <c r="AY1144">
        <v>23</v>
      </c>
      <c r="AZ1144">
        <v>8</v>
      </c>
      <c r="BA1144">
        <v>2017</v>
      </c>
      <c r="BB1144">
        <v>16.693860216133299</v>
      </c>
      <c r="BC1144">
        <v>17.008809505456298</v>
      </c>
      <c r="BD1144">
        <v>0.31494928932308802</v>
      </c>
      <c r="BE1144">
        <v>140417</v>
      </c>
      <c r="BF1144">
        <v>185048.512447382</v>
      </c>
      <c r="BG1144">
        <v>-1.8516833245857199E-2</v>
      </c>
      <c r="BH1144">
        <v>21.319927426082401</v>
      </c>
      <c r="BI1144">
        <v>1.03189844694713</v>
      </c>
      <c r="BK1144">
        <f>AS1144-BI1144*AV1144</f>
        <v>-3.1295516724266781E-2</v>
      </c>
      <c r="BL1144">
        <f>BK1144*AO1144</f>
        <v>-258.36156084067176</v>
      </c>
      <c r="BM1144">
        <f t="shared" si="17"/>
        <v>-1796.0675953801956</v>
      </c>
      <c r="BN1144" s="12">
        <f>YEARFRAC(DATE(YEAR(A1144),1,1),A1144,3)</f>
        <v>0.64109589041095894</v>
      </c>
    </row>
    <row r="1145" spans="1:66" x14ac:dyDescent="0.25">
      <c r="A1145" s="1">
        <v>42971</v>
      </c>
      <c r="B1145">
        <v>2032</v>
      </c>
      <c r="C1145">
        <v>17</v>
      </c>
      <c r="D1145" s="2">
        <v>42948</v>
      </c>
      <c r="E1145">
        <v>3</v>
      </c>
      <c r="F1145">
        <v>2</v>
      </c>
      <c r="G1145" s="1">
        <v>42970</v>
      </c>
      <c r="H1145" s="1">
        <v>42972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s="1">
        <v>42968</v>
      </c>
      <c r="AF1145" s="1">
        <v>42954</v>
      </c>
      <c r="AG1145" s="1">
        <v>42949</v>
      </c>
      <c r="AH1145" s="1">
        <v>42951</v>
      </c>
      <c r="AI1145" s="1">
        <v>42949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8255.5454545454504</v>
      </c>
      <c r="AP1145">
        <v>22</v>
      </c>
      <c r="AQ1145">
        <v>31</v>
      </c>
      <c r="AR1145">
        <v>181622</v>
      </c>
      <c r="AS1145">
        <v>0.246137582451465</v>
      </c>
      <c r="AT1145">
        <v>0.70967741935483797</v>
      </c>
      <c r="AU1145">
        <v>5</v>
      </c>
      <c r="AV1145">
        <v>0.33251524149968897</v>
      </c>
      <c r="AW1145">
        <v>-8.63776590482246E-2</v>
      </c>
      <c r="AX1145">
        <v>6110.9980728564396</v>
      </c>
      <c r="AY1145">
        <v>24</v>
      </c>
      <c r="AZ1145">
        <v>8</v>
      </c>
      <c r="BA1145">
        <v>2017</v>
      </c>
      <c r="BB1145">
        <v>17.026375457632899</v>
      </c>
      <c r="BC1145">
        <v>17.254947087907802</v>
      </c>
      <c r="BD1145">
        <v>0.22857163027486299</v>
      </c>
      <c r="BE1145">
        <v>142449</v>
      </c>
      <c r="BF1145">
        <v>184060.19577085401</v>
      </c>
      <c r="BG1145">
        <v>-1.32467302919199E-2</v>
      </c>
      <c r="BH1145">
        <v>21.319927426082401</v>
      </c>
      <c r="BI1145">
        <v>1.03189844694713</v>
      </c>
      <c r="BK1145">
        <f>AS1145-BI1145*AV1145</f>
        <v>-9.69843788383139E-2</v>
      </c>
      <c r="BL1145">
        <f>BK1145*AO1145</f>
        <v>-800.6589478805563</v>
      </c>
      <c r="BM1145">
        <f t="shared" si="17"/>
        <v>-2596.7265432607519</v>
      </c>
      <c r="BN1145" s="12">
        <f>YEARFRAC(DATE(YEAR(A1145),1,1),A1145,3)</f>
        <v>0.64383561643835618</v>
      </c>
    </row>
    <row r="1146" spans="1:66" x14ac:dyDescent="0.25">
      <c r="A1146" s="1">
        <v>42972</v>
      </c>
      <c r="B1146">
        <v>7805</v>
      </c>
      <c r="C1146">
        <v>18</v>
      </c>
      <c r="D1146" s="2">
        <v>42948</v>
      </c>
      <c r="E1146">
        <v>4</v>
      </c>
      <c r="F1146">
        <v>3</v>
      </c>
      <c r="G1146" s="1">
        <v>42971</v>
      </c>
      <c r="H1146" s="1">
        <v>42975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s="1">
        <v>42968</v>
      </c>
      <c r="AF1146" s="1">
        <v>42954</v>
      </c>
      <c r="AG1146" s="1">
        <v>42949</v>
      </c>
      <c r="AH1146" s="1">
        <v>42951</v>
      </c>
      <c r="AI1146" s="1">
        <v>42949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8255.5454545454504</v>
      </c>
      <c r="AP1146">
        <v>22</v>
      </c>
      <c r="AQ1146">
        <v>31</v>
      </c>
      <c r="AR1146">
        <v>181622</v>
      </c>
      <c r="AS1146">
        <v>0.94542511369767901</v>
      </c>
      <c r="AT1146">
        <v>0.70967741935483797</v>
      </c>
      <c r="AU1146">
        <v>4</v>
      </c>
      <c r="AV1146">
        <v>0.849564231344486</v>
      </c>
      <c r="AW1146">
        <v>9.5860882353193205E-2</v>
      </c>
      <c r="AX1146">
        <v>9187.0628635672601</v>
      </c>
      <c r="AY1146">
        <v>25</v>
      </c>
      <c r="AZ1146">
        <v>8</v>
      </c>
      <c r="BA1146">
        <v>2017</v>
      </c>
      <c r="BB1146">
        <v>17.8759396889774</v>
      </c>
      <c r="BC1146">
        <v>18.2003722016055</v>
      </c>
      <c r="BD1146">
        <v>0.324432512628057</v>
      </c>
      <c r="BE1146">
        <v>150254</v>
      </c>
      <c r="BF1146">
        <v>184918.27884372699</v>
      </c>
      <c r="BG1146">
        <v>-1.78255976874712E-2</v>
      </c>
      <c r="BH1146">
        <v>21.319927426082401</v>
      </c>
      <c r="BI1146">
        <v>1.03189844694713</v>
      </c>
      <c r="BK1146">
        <f>AS1146-BI1146*AV1146</f>
        <v>6.876110279147174E-2</v>
      </c>
      <c r="BL1146">
        <f>BK1146*AO1146</f>
        <v>567.66040959966699</v>
      </c>
      <c r="BM1146">
        <f t="shared" si="17"/>
        <v>-2029.0661336610849</v>
      </c>
      <c r="BN1146" s="12">
        <f>YEARFRAC(DATE(YEAR(A1146),1,1),A1146,3)</f>
        <v>0.64657534246575343</v>
      </c>
    </row>
    <row r="1147" spans="1:66" x14ac:dyDescent="0.25">
      <c r="A1147" s="1">
        <v>42975</v>
      </c>
      <c r="B1147">
        <v>17117</v>
      </c>
      <c r="C1147">
        <v>19</v>
      </c>
      <c r="D1147" s="2">
        <v>42948</v>
      </c>
      <c r="E1147">
        <v>0</v>
      </c>
      <c r="F1147">
        <v>4</v>
      </c>
      <c r="G1147" s="1">
        <v>42972</v>
      </c>
      <c r="H1147" s="1">
        <v>42976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s="1">
        <v>42968</v>
      </c>
      <c r="AF1147" s="1">
        <v>42954</v>
      </c>
      <c r="AG1147" s="1">
        <v>42949</v>
      </c>
      <c r="AH1147" s="1">
        <v>42951</v>
      </c>
      <c r="AI1147" s="1">
        <v>42949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8255.5454545454504</v>
      </c>
      <c r="AP1147">
        <v>22</v>
      </c>
      <c r="AQ1147">
        <v>31</v>
      </c>
      <c r="AR1147">
        <v>181622</v>
      </c>
      <c r="AS1147">
        <v>2.0733941923335202</v>
      </c>
      <c r="AT1147">
        <v>0.70967741935483797</v>
      </c>
      <c r="AU1147">
        <v>3</v>
      </c>
      <c r="AV1147">
        <v>1.67734763888633</v>
      </c>
      <c r="AW1147">
        <v>0.39604655344719197</v>
      </c>
      <c r="AX1147">
        <v>10204.8016780616</v>
      </c>
      <c r="AY1147">
        <v>28</v>
      </c>
      <c r="AZ1147">
        <v>8</v>
      </c>
      <c r="BA1147">
        <v>2017</v>
      </c>
      <c r="BB1147">
        <v>19.553287327863799</v>
      </c>
      <c r="BC1147">
        <v>20.273766393938999</v>
      </c>
      <c r="BD1147">
        <v>0.72047906607524903</v>
      </c>
      <c r="BE1147">
        <v>167371</v>
      </c>
      <c r="BF1147">
        <v>188314.21736194901</v>
      </c>
      <c r="BG1147">
        <v>-3.5537504579841499E-2</v>
      </c>
      <c r="BH1147">
        <v>21.319927426082401</v>
      </c>
      <c r="BI1147">
        <v>1.03189844694713</v>
      </c>
      <c r="BK1147">
        <f>AS1147-BI1147*AV1147</f>
        <v>0.34254176877628084</v>
      </c>
      <c r="BL1147">
        <f>BK1147*AO1147</f>
        <v>2827.8691422129841</v>
      </c>
      <c r="BM1147">
        <f t="shared" si="17"/>
        <v>798.80300855189921</v>
      </c>
      <c r="BN1147" s="12">
        <f>YEARFRAC(DATE(YEAR(A1147),1,1),A1147,3)</f>
        <v>0.65479452054794518</v>
      </c>
    </row>
    <row r="1148" spans="1:66" x14ac:dyDescent="0.25">
      <c r="A1148" s="1">
        <v>42976</v>
      </c>
      <c r="B1148">
        <v>1661</v>
      </c>
      <c r="C1148">
        <v>20</v>
      </c>
      <c r="D1148" s="2">
        <v>42948</v>
      </c>
      <c r="E1148">
        <v>1</v>
      </c>
      <c r="F1148">
        <v>0</v>
      </c>
      <c r="G1148" s="1">
        <v>42975</v>
      </c>
      <c r="H1148" s="1">
        <v>42977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s="1">
        <v>42968</v>
      </c>
      <c r="AF1148" s="1">
        <v>42954</v>
      </c>
      <c r="AG1148" s="1">
        <v>42949</v>
      </c>
      <c r="AH1148" s="1">
        <v>42951</v>
      </c>
      <c r="AI1148" s="1">
        <v>42949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8255.5454545454504</v>
      </c>
      <c r="AP1148">
        <v>22</v>
      </c>
      <c r="AQ1148">
        <v>31</v>
      </c>
      <c r="AR1148">
        <v>181622</v>
      </c>
      <c r="AS1148">
        <v>0.20119809274206801</v>
      </c>
      <c r="AT1148">
        <v>0.70967741935483797</v>
      </c>
      <c r="AU1148">
        <v>2</v>
      </c>
      <c r="AV1148">
        <v>0.28695706497064899</v>
      </c>
      <c r="AW1148">
        <v>-8.5758972228580893E-2</v>
      </c>
      <c r="AX1148">
        <v>5788.3223755786903</v>
      </c>
      <c r="AY1148">
        <v>29</v>
      </c>
      <c r="AZ1148">
        <v>8</v>
      </c>
      <c r="BA1148">
        <v>2017</v>
      </c>
      <c r="BB1148">
        <v>19.8402443928344</v>
      </c>
      <c r="BC1148">
        <v>20.474964486681099</v>
      </c>
      <c r="BD1148">
        <v>0.63472009384667005</v>
      </c>
      <c r="BE1148">
        <v>169032</v>
      </c>
      <c r="BF1148">
        <v>187432.36859234699</v>
      </c>
      <c r="BG1148">
        <v>-3.09998141515485E-2</v>
      </c>
      <c r="BH1148">
        <v>21.319927426082401</v>
      </c>
      <c r="BI1148">
        <v>1.03189844694713</v>
      </c>
      <c r="BK1148">
        <f>AS1148-BI1148*AV1148</f>
        <v>-9.4912456941651346E-2</v>
      </c>
      <c r="BL1148">
        <f>BK1148*AO1148</f>
        <v>-783.55410248439057</v>
      </c>
      <c r="BM1148">
        <f t="shared" si="17"/>
        <v>15.248906067508642</v>
      </c>
      <c r="BN1148" s="12">
        <f>YEARFRAC(DATE(YEAR(A1148),1,1),A1148,3)</f>
        <v>0.65753424657534243</v>
      </c>
    </row>
    <row r="1149" spans="1:66" x14ac:dyDescent="0.25">
      <c r="A1149" s="1">
        <v>42977</v>
      </c>
      <c r="B1149">
        <v>8038</v>
      </c>
      <c r="C1149">
        <v>21</v>
      </c>
      <c r="D1149" s="2">
        <v>42948</v>
      </c>
      <c r="E1149">
        <v>2</v>
      </c>
      <c r="F1149">
        <v>1</v>
      </c>
      <c r="G1149" s="1">
        <v>42976</v>
      </c>
      <c r="H1149" s="1">
        <v>42978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s="1">
        <v>42968</v>
      </c>
      <c r="AF1149" s="1">
        <v>42954</v>
      </c>
      <c r="AG1149" s="1">
        <v>42949</v>
      </c>
      <c r="AH1149" s="1">
        <v>42951</v>
      </c>
      <c r="AI1149" s="1">
        <v>42949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8255.5454545454504</v>
      </c>
      <c r="AP1149">
        <v>22</v>
      </c>
      <c r="AQ1149">
        <v>31</v>
      </c>
      <c r="AR1149">
        <v>181622</v>
      </c>
      <c r="AS1149">
        <v>0.97364856680358103</v>
      </c>
      <c r="AT1149">
        <v>0.70967741935483797</v>
      </c>
      <c r="AU1149">
        <v>1</v>
      </c>
      <c r="AV1149">
        <v>0.93619787070889404</v>
      </c>
      <c r="AW1149">
        <v>3.7450696094686702E-2</v>
      </c>
      <c r="AX1149">
        <v>8585.7917983872103</v>
      </c>
      <c r="AY1149">
        <v>30</v>
      </c>
      <c r="AZ1149">
        <v>8</v>
      </c>
      <c r="BA1149">
        <v>2017</v>
      </c>
      <c r="BB1149">
        <v>20.776442263543299</v>
      </c>
      <c r="BC1149">
        <v>21.448613053484699</v>
      </c>
      <c r="BD1149">
        <v>0.67217078994135804</v>
      </c>
      <c r="BE1149">
        <v>177070</v>
      </c>
      <c r="BF1149">
        <v>187497.93398629801</v>
      </c>
      <c r="BG1149">
        <v>-3.1338659906130897E-2</v>
      </c>
      <c r="BH1149">
        <v>21.319927426082401</v>
      </c>
      <c r="BI1149">
        <v>1.03189844694713</v>
      </c>
      <c r="BK1149">
        <f>AS1149-BI1149*AV1149</f>
        <v>7.5874379838632988E-3</v>
      </c>
      <c r="BL1149">
        <f>BK1149*AO1149</f>
        <v>62.638439159328151</v>
      </c>
      <c r="BM1149">
        <f t="shared" si="17"/>
        <v>77.8873452268368</v>
      </c>
      <c r="BN1149" s="12">
        <f>YEARFRAC(DATE(YEAR(A1149),1,1),A1149,3)</f>
        <v>0.66027397260273968</v>
      </c>
    </row>
    <row r="1150" spans="1:66" x14ac:dyDescent="0.25">
      <c r="A1150" s="1">
        <v>42978</v>
      </c>
      <c r="B1150">
        <v>4552</v>
      </c>
      <c r="C1150">
        <v>22</v>
      </c>
      <c r="D1150" s="2">
        <v>42948</v>
      </c>
      <c r="E1150">
        <v>3</v>
      </c>
      <c r="F1150">
        <v>2</v>
      </c>
      <c r="G1150" s="1">
        <v>42977</v>
      </c>
      <c r="H1150" s="1">
        <v>42979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s="1">
        <v>42968</v>
      </c>
      <c r="AF1150" s="1">
        <v>42954</v>
      </c>
      <c r="AG1150" s="1">
        <v>42949</v>
      </c>
      <c r="AH1150" s="1">
        <v>42951</v>
      </c>
      <c r="AI1150" s="1">
        <v>42949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8255.5454545454504</v>
      </c>
      <c r="AP1150">
        <v>22</v>
      </c>
      <c r="AQ1150">
        <v>31</v>
      </c>
      <c r="AR1150">
        <v>181622</v>
      </c>
      <c r="AS1150">
        <v>0.55138694651528997</v>
      </c>
      <c r="AT1150">
        <v>0.70967741935483797</v>
      </c>
      <c r="AU1150">
        <v>0</v>
      </c>
      <c r="AV1150">
        <v>0.543485162539045</v>
      </c>
      <c r="AW1150">
        <v>7.90178397624486E-3</v>
      </c>
      <c r="AX1150">
        <v>8375.5736379886403</v>
      </c>
      <c r="AY1150">
        <v>31</v>
      </c>
      <c r="AZ1150">
        <v>8</v>
      </c>
      <c r="BA1150">
        <v>2017</v>
      </c>
      <c r="BB1150">
        <v>21.319927426082401</v>
      </c>
      <c r="BC1150">
        <v>22</v>
      </c>
      <c r="BD1150">
        <v>0.68007257391760201</v>
      </c>
      <c r="BE1150">
        <v>181622</v>
      </c>
      <c r="BF1150">
        <v>187415.459731432</v>
      </c>
      <c r="BG1150">
        <v>-3.0912389723527198E-2</v>
      </c>
      <c r="BH1150">
        <v>21.319927426082401</v>
      </c>
      <c r="BI1150">
        <v>1.03189844694713</v>
      </c>
      <c r="BK1150">
        <f>AS1150-BI1150*AV1150</f>
        <v>-9.4345486475591045E-3</v>
      </c>
      <c r="BL1150">
        <f>BK1150*AO1150</f>
        <v>-77.887345203044489</v>
      </c>
      <c r="BM1150">
        <f t="shared" si="17"/>
        <v>2.3792310344106227E-8</v>
      </c>
      <c r="BN1150" s="12">
        <f>YEARFRAC(DATE(YEAR(A1150),1,1),A1150,3)</f>
        <v>0.66301369863013704</v>
      </c>
    </row>
    <row r="1151" spans="1:66" x14ac:dyDescent="0.25">
      <c r="A1151" s="1">
        <v>42979</v>
      </c>
      <c r="B1151">
        <v>20336</v>
      </c>
      <c r="C1151">
        <v>1</v>
      </c>
      <c r="D1151" s="2">
        <v>42979</v>
      </c>
      <c r="E1151">
        <v>4</v>
      </c>
      <c r="F1151">
        <v>3</v>
      </c>
      <c r="G1151" s="1">
        <v>42978</v>
      </c>
      <c r="H1151" s="1">
        <v>42983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s="1">
        <v>42996</v>
      </c>
      <c r="AF1151" s="1">
        <v>42982</v>
      </c>
      <c r="AG1151" s="1">
        <v>42984</v>
      </c>
      <c r="AH1151" s="1">
        <v>42979</v>
      </c>
      <c r="AI1151" s="1">
        <v>42979</v>
      </c>
      <c r="AJ1151">
        <v>0</v>
      </c>
      <c r="AK1151">
        <v>0</v>
      </c>
      <c r="AL1151">
        <v>0</v>
      </c>
      <c r="AM1151">
        <v>1</v>
      </c>
      <c r="AN1151">
        <v>1</v>
      </c>
      <c r="AO1151">
        <v>9331.0499999999993</v>
      </c>
      <c r="AP1151">
        <v>20</v>
      </c>
      <c r="AQ1151">
        <v>30</v>
      </c>
      <c r="AR1151">
        <v>186621</v>
      </c>
      <c r="AS1151">
        <v>2.1793903151306599</v>
      </c>
      <c r="AT1151">
        <v>0.66666666666666596</v>
      </c>
      <c r="AU1151">
        <v>19</v>
      </c>
      <c r="AV1151">
        <v>2.4645325793303399</v>
      </c>
      <c r="AW1151">
        <v>-0.28514226419968203</v>
      </c>
      <c r="AX1151">
        <v>8251.4632472521807</v>
      </c>
      <c r="AY1151">
        <v>1</v>
      </c>
      <c r="AZ1151">
        <v>9</v>
      </c>
      <c r="BA1151">
        <v>2017</v>
      </c>
      <c r="BB1151">
        <v>2.4645325793303399</v>
      </c>
      <c r="BC1151">
        <v>2.1793903151306599</v>
      </c>
      <c r="BD1151">
        <v>-0.28514226419968303</v>
      </c>
      <c r="BE1151">
        <v>20336</v>
      </c>
      <c r="BF1151">
        <v>165029.26494504299</v>
      </c>
      <c r="BG1151">
        <v>0.130835794864302</v>
      </c>
      <c r="BH1151">
        <v>19.808365630728701</v>
      </c>
      <c r="BI1151">
        <v>1.0096744159939099</v>
      </c>
      <c r="BK1151">
        <f>AS1151-BI1151*AV1151</f>
        <v>-0.30898517760266531</v>
      </c>
      <c r="BL1151">
        <f>BK1151*AO1151</f>
        <v>-2883.1561414693497</v>
      </c>
      <c r="BM1151">
        <f t="shared" si="17"/>
        <v>-2883.1561414455573</v>
      </c>
      <c r="BN1151" s="12">
        <f>YEARFRAC(DATE(YEAR(A1151),1,1),A1151,3)</f>
        <v>0.66575342465753429</v>
      </c>
    </row>
    <row r="1152" spans="1:66" x14ac:dyDescent="0.25">
      <c r="A1152" s="1">
        <v>42983</v>
      </c>
      <c r="B1152">
        <v>18858</v>
      </c>
      <c r="C1152">
        <v>2</v>
      </c>
      <c r="D1152" s="2">
        <v>42979</v>
      </c>
      <c r="E1152">
        <v>1</v>
      </c>
      <c r="F1152">
        <v>4</v>
      </c>
      <c r="G1152" s="1">
        <v>42979</v>
      </c>
      <c r="H1152" s="1">
        <v>42984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s="1">
        <v>42996</v>
      </c>
      <c r="AF1152" s="1">
        <v>42982</v>
      </c>
      <c r="AG1152" s="1">
        <v>42984</v>
      </c>
      <c r="AH1152" s="1">
        <v>42979</v>
      </c>
      <c r="AI1152" s="1">
        <v>42979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9331.0499999999993</v>
      </c>
      <c r="AP1152">
        <v>20</v>
      </c>
      <c r="AQ1152">
        <v>30</v>
      </c>
      <c r="AR1152">
        <v>186621</v>
      </c>
      <c r="AS1152">
        <v>2.0209944218496299</v>
      </c>
      <c r="AT1152">
        <v>0.66666666666666596</v>
      </c>
      <c r="AU1152">
        <v>18</v>
      </c>
      <c r="AV1152">
        <v>1.93849923498376</v>
      </c>
      <c r="AW1152">
        <v>8.2495186865865502E-2</v>
      </c>
      <c r="AX1152">
        <v>9728.1441538241907</v>
      </c>
      <c r="AY1152">
        <v>5</v>
      </c>
      <c r="AZ1152">
        <v>9</v>
      </c>
      <c r="BA1152">
        <v>2017</v>
      </c>
      <c r="BB1152">
        <v>4.4030318143141098</v>
      </c>
      <c r="BC1152">
        <v>4.2003847369802898</v>
      </c>
      <c r="BD1152">
        <v>-0.20264707733381801</v>
      </c>
      <c r="BE1152">
        <v>39194</v>
      </c>
      <c r="BF1152">
        <v>178031.87282263799</v>
      </c>
      <c r="BG1152">
        <v>4.8244884700610197E-2</v>
      </c>
      <c r="BH1152">
        <v>19.808365630728701</v>
      </c>
      <c r="BI1152">
        <v>1.0096744159939099</v>
      </c>
      <c r="BK1152">
        <f>AS1152-BI1152*AV1152</f>
        <v>6.3741338862760788E-2</v>
      </c>
      <c r="BL1152">
        <f>BK1152*AO1152</f>
        <v>594.77361999536402</v>
      </c>
      <c r="BM1152">
        <f t="shared" si="17"/>
        <v>-2288.3825214501931</v>
      </c>
      <c r="BN1152" s="12">
        <f>YEARFRAC(DATE(YEAR(A1152),1,1),A1152,3)</f>
        <v>0.67671232876712328</v>
      </c>
    </row>
    <row r="1153" spans="1:66" x14ac:dyDescent="0.25">
      <c r="A1153" s="1">
        <v>42984</v>
      </c>
      <c r="B1153">
        <v>4236</v>
      </c>
      <c r="C1153">
        <v>3</v>
      </c>
      <c r="D1153" s="2">
        <v>42979</v>
      </c>
      <c r="E1153">
        <v>2</v>
      </c>
      <c r="F1153">
        <v>1</v>
      </c>
      <c r="G1153" s="1">
        <v>42983</v>
      </c>
      <c r="H1153" s="1">
        <v>42985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s="1">
        <v>42996</v>
      </c>
      <c r="AF1153" s="1">
        <v>42982</v>
      </c>
      <c r="AG1153" s="1">
        <v>42984</v>
      </c>
      <c r="AH1153" s="1">
        <v>42979</v>
      </c>
      <c r="AI1153" s="1">
        <v>42979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9331.0499999999993</v>
      </c>
      <c r="AP1153">
        <v>20</v>
      </c>
      <c r="AQ1153">
        <v>30</v>
      </c>
      <c r="AR1153">
        <v>186621</v>
      </c>
      <c r="AS1153">
        <v>0.453968202935361</v>
      </c>
      <c r="AT1153">
        <v>0.66666666666666596</v>
      </c>
      <c r="AU1153">
        <v>17</v>
      </c>
      <c r="AV1153">
        <v>0.56859879095346799</v>
      </c>
      <c r="AW1153">
        <v>-0.11463058801810699</v>
      </c>
      <c r="AX1153">
        <v>7449.8927317393</v>
      </c>
      <c r="AY1153">
        <v>6</v>
      </c>
      <c r="AZ1153">
        <v>9</v>
      </c>
      <c r="BA1153">
        <v>2017</v>
      </c>
      <c r="BB1153">
        <v>4.9716306052675803</v>
      </c>
      <c r="BC1153">
        <v>4.6543529399156496</v>
      </c>
      <c r="BD1153">
        <v>-0.31727766535192398</v>
      </c>
      <c r="BE1153">
        <v>43430</v>
      </c>
      <c r="BF1153">
        <v>174711.290714095</v>
      </c>
      <c r="BG1153">
        <v>6.8167942880084501E-2</v>
      </c>
      <c r="BH1153">
        <v>19.808365630728701</v>
      </c>
      <c r="BI1153">
        <v>1.0096744159939099</v>
      </c>
      <c r="BK1153">
        <f>AS1153-BI1153*AV1153</f>
        <v>-0.12013144925542507</v>
      </c>
      <c r="BL1153">
        <f>BK1153*AO1153</f>
        <v>-1120.9525595748339</v>
      </c>
      <c r="BM1153">
        <f t="shared" si="17"/>
        <v>-3409.3350810250267</v>
      </c>
      <c r="BN1153" s="12">
        <f>YEARFRAC(DATE(YEAR(A1153),1,1),A1153,3)</f>
        <v>0.67945205479452053</v>
      </c>
    </row>
    <row r="1154" spans="1:66" x14ac:dyDescent="0.25">
      <c r="A1154" s="1">
        <v>42985</v>
      </c>
      <c r="B1154">
        <v>9762</v>
      </c>
      <c r="C1154">
        <v>4</v>
      </c>
      <c r="D1154" s="2">
        <v>42979</v>
      </c>
      <c r="E1154">
        <v>3</v>
      </c>
      <c r="F1154">
        <v>2</v>
      </c>
      <c r="G1154" s="1">
        <v>42984</v>
      </c>
      <c r="H1154" s="1">
        <v>42986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s="1">
        <v>42996</v>
      </c>
      <c r="AF1154" s="1">
        <v>42982</v>
      </c>
      <c r="AG1154" s="1">
        <v>42984</v>
      </c>
      <c r="AH1154" s="1">
        <v>42979</v>
      </c>
      <c r="AI1154" s="1">
        <v>42979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9331.0499999999993</v>
      </c>
      <c r="AP1154">
        <v>20</v>
      </c>
      <c r="AQ1154">
        <v>30</v>
      </c>
      <c r="AR1154">
        <v>186621</v>
      </c>
      <c r="AS1154">
        <v>1.0461845129969201</v>
      </c>
      <c r="AT1154">
        <v>0.66666666666666596</v>
      </c>
      <c r="AU1154">
        <v>16</v>
      </c>
      <c r="AV1154">
        <v>0.81465959922619102</v>
      </c>
      <c r="AW1154">
        <v>0.231524913770738</v>
      </c>
      <c r="AX1154">
        <v>11982.919012152401</v>
      </c>
      <c r="AY1154">
        <v>7</v>
      </c>
      <c r="AZ1154">
        <v>9</v>
      </c>
      <c r="BA1154">
        <v>2017</v>
      </c>
      <c r="BB1154">
        <v>5.7862902044937696</v>
      </c>
      <c r="BC1154">
        <v>5.7005374529125801</v>
      </c>
      <c r="BD1154">
        <v>-8.5752751581186004E-2</v>
      </c>
      <c r="BE1154">
        <v>53192</v>
      </c>
      <c r="BF1154">
        <v>183855.27901345</v>
      </c>
      <c r="BG1154">
        <v>1.5042923985592401E-2</v>
      </c>
      <c r="BH1154">
        <v>19.808365630728701</v>
      </c>
      <c r="BI1154">
        <v>1.0096744159939099</v>
      </c>
      <c r="BK1154">
        <f>AS1154-BI1154*AV1154</f>
        <v>0.22364355791438295</v>
      </c>
      <c r="BL1154">
        <f>BK1154*AO1154</f>
        <v>2086.8292210770028</v>
      </c>
      <c r="BM1154">
        <f t="shared" si="17"/>
        <v>-1322.505859948024</v>
      </c>
      <c r="BN1154" s="12">
        <f>YEARFRAC(DATE(YEAR(A1154),1,1),A1154,3)</f>
        <v>0.68219178082191778</v>
      </c>
    </row>
    <row r="1155" spans="1:66" x14ac:dyDescent="0.25">
      <c r="A1155" s="1">
        <v>42986</v>
      </c>
      <c r="B1155">
        <v>7894</v>
      </c>
      <c r="C1155">
        <v>5</v>
      </c>
      <c r="D1155" s="2">
        <v>42979</v>
      </c>
      <c r="E1155">
        <v>4</v>
      </c>
      <c r="F1155">
        <v>3</v>
      </c>
      <c r="G1155" s="1">
        <v>42985</v>
      </c>
      <c r="H1155" s="1">
        <v>42989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s="1">
        <v>42996</v>
      </c>
      <c r="AF1155" s="1">
        <v>42982</v>
      </c>
      <c r="AG1155" s="1">
        <v>42984</v>
      </c>
      <c r="AH1155" s="1">
        <v>42979</v>
      </c>
      <c r="AI1155" s="1">
        <v>42979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9331.0499999999993</v>
      </c>
      <c r="AP1155">
        <v>20</v>
      </c>
      <c r="AQ1155">
        <v>30</v>
      </c>
      <c r="AR1155">
        <v>186621</v>
      </c>
      <c r="AS1155">
        <v>0.84599268035215702</v>
      </c>
      <c r="AT1155">
        <v>0.66666666666666596</v>
      </c>
      <c r="AU1155">
        <v>15</v>
      </c>
      <c r="AV1155">
        <v>0.80929143886854105</v>
      </c>
      <c r="AW1155">
        <v>3.6701241483616198E-2</v>
      </c>
      <c r="AX1155">
        <v>9754.2116731600199</v>
      </c>
      <c r="AY1155">
        <v>8</v>
      </c>
      <c r="AZ1155">
        <v>9</v>
      </c>
      <c r="BA1155">
        <v>2017</v>
      </c>
      <c r="BB1155">
        <v>6.5955816433623102</v>
      </c>
      <c r="BC1155">
        <v>6.5465301332647403</v>
      </c>
      <c r="BD1155">
        <v>-4.9051510097569903E-2</v>
      </c>
      <c r="BE1155">
        <v>61086</v>
      </c>
      <c r="BF1155">
        <v>185233.09482940199</v>
      </c>
      <c r="BG1155">
        <v>7.4927494564376298E-3</v>
      </c>
      <c r="BH1155">
        <v>19.808365630728701</v>
      </c>
      <c r="BI1155">
        <v>1.0096744159939099</v>
      </c>
      <c r="BK1155">
        <f>AS1155-BI1155*AV1155</f>
        <v>2.8871819443691771E-2</v>
      </c>
      <c r="BL1155">
        <f>BK1155*AO1155</f>
        <v>269.40439082006009</v>
      </c>
      <c r="BM1155">
        <f t="shared" si="17"/>
        <v>-1053.1014691279638</v>
      </c>
      <c r="BN1155" s="12">
        <f>YEARFRAC(DATE(YEAR(A1155),1,1),A1155,3)</f>
        <v>0.68493150684931503</v>
      </c>
    </row>
    <row r="1156" spans="1:66" x14ac:dyDescent="0.25">
      <c r="A1156" s="1">
        <v>42989</v>
      </c>
      <c r="B1156">
        <v>15895</v>
      </c>
      <c r="C1156">
        <v>6</v>
      </c>
      <c r="D1156" s="2">
        <v>42979</v>
      </c>
      <c r="E1156">
        <v>0</v>
      </c>
      <c r="F1156">
        <v>4</v>
      </c>
      <c r="G1156" s="1">
        <v>42986</v>
      </c>
      <c r="H1156" s="1">
        <v>42990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s="1">
        <v>42996</v>
      </c>
      <c r="AF1156" s="1">
        <v>42982</v>
      </c>
      <c r="AG1156" s="1">
        <v>42984</v>
      </c>
      <c r="AH1156" s="1">
        <v>42979</v>
      </c>
      <c r="AI1156" s="1">
        <v>42979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9331.0499999999993</v>
      </c>
      <c r="AP1156">
        <v>20</v>
      </c>
      <c r="AQ1156">
        <v>30</v>
      </c>
      <c r="AR1156">
        <v>186621</v>
      </c>
      <c r="AS1156">
        <v>1.7034524517605201</v>
      </c>
      <c r="AT1156">
        <v>0.66666666666666596</v>
      </c>
      <c r="AU1156">
        <v>14</v>
      </c>
      <c r="AV1156">
        <v>1.6370748464103899</v>
      </c>
      <c r="AW1156">
        <v>6.6377605350129307E-2</v>
      </c>
      <c r="AX1156">
        <v>9709.3911343472901</v>
      </c>
      <c r="AY1156">
        <v>11</v>
      </c>
      <c r="AZ1156">
        <v>9</v>
      </c>
      <c r="BA1156">
        <v>2017</v>
      </c>
      <c r="BB1156">
        <v>8.2326564897726993</v>
      </c>
      <c r="BC1156">
        <v>8.2499825850252595</v>
      </c>
      <c r="BD1156">
        <v>1.7326095252558401E-2</v>
      </c>
      <c r="BE1156">
        <v>76981</v>
      </c>
      <c r="BF1156">
        <v>187013.75454115501</v>
      </c>
      <c r="BG1156">
        <v>-2.10013719107815E-3</v>
      </c>
      <c r="BH1156">
        <v>19.808365630728701</v>
      </c>
      <c r="BI1156">
        <v>1.0096744159939099</v>
      </c>
      <c r="BK1156">
        <f>AS1156-BI1156*AV1156</f>
        <v>5.0539862272789726E-2</v>
      </c>
      <c r="BL1156">
        <f>BK1156*AO1156</f>
        <v>471.58998186051451</v>
      </c>
      <c r="BM1156">
        <f t="shared" ref="BM1156:BM1219" si="18">BM1155+BL1156</f>
        <v>-581.5114872674493</v>
      </c>
      <c r="BN1156" s="12">
        <f>YEARFRAC(DATE(YEAR(A1156),1,1),A1156,3)</f>
        <v>0.69315068493150689</v>
      </c>
    </row>
    <row r="1157" spans="1:66" x14ac:dyDescent="0.25">
      <c r="A1157" s="1">
        <v>42990</v>
      </c>
      <c r="B1157">
        <v>3519</v>
      </c>
      <c r="C1157">
        <v>7</v>
      </c>
      <c r="D1157" s="2">
        <v>42979</v>
      </c>
      <c r="E1157">
        <v>1</v>
      </c>
      <c r="F1157">
        <v>0</v>
      </c>
      <c r="G1157" s="1">
        <v>42989</v>
      </c>
      <c r="H1157" s="1">
        <v>42991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s="1">
        <v>42996</v>
      </c>
      <c r="AF1157" s="1">
        <v>42982</v>
      </c>
      <c r="AG1157" s="1">
        <v>42984</v>
      </c>
      <c r="AH1157" s="1">
        <v>42979</v>
      </c>
      <c r="AI1157" s="1">
        <v>42979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9331.0499999999993</v>
      </c>
      <c r="AP1157">
        <v>20</v>
      </c>
      <c r="AQ1157">
        <v>30</v>
      </c>
      <c r="AR1157">
        <v>186621</v>
      </c>
      <c r="AS1157">
        <v>0.37712797595125902</v>
      </c>
      <c r="AT1157">
        <v>0.66666666666666596</v>
      </c>
      <c r="AU1157">
        <v>13</v>
      </c>
      <c r="AV1157">
        <v>0.24668427249470401</v>
      </c>
      <c r="AW1157">
        <v>0.13044370345655501</v>
      </c>
      <c r="AX1157">
        <v>14265.198038012501</v>
      </c>
      <c r="AY1157">
        <v>12</v>
      </c>
      <c r="AZ1157">
        <v>9</v>
      </c>
      <c r="BA1157">
        <v>2017</v>
      </c>
      <c r="BB1157">
        <v>8.4793407622674106</v>
      </c>
      <c r="BC1157">
        <v>8.6271105609765204</v>
      </c>
      <c r="BD1157">
        <v>0.147769798709115</v>
      </c>
      <c r="BE1157">
        <v>80500</v>
      </c>
      <c r="BF1157">
        <v>189873.25136930501</v>
      </c>
      <c r="BG1157">
        <v>-1.7128538885026901E-2</v>
      </c>
      <c r="BH1157">
        <v>19.808365630728701</v>
      </c>
      <c r="BI1157">
        <v>1.0096744159939099</v>
      </c>
      <c r="BK1157">
        <f>AS1157-BI1157*AV1157</f>
        <v>0.1280571771852862</v>
      </c>
      <c r="BL1157">
        <f>BK1157*AO1157</f>
        <v>1194.9079231747646</v>
      </c>
      <c r="BM1157">
        <f t="shared" si="18"/>
        <v>613.39643590731532</v>
      </c>
      <c r="BN1157" s="12">
        <f>YEARFRAC(DATE(YEAR(A1157),1,1),A1157,3)</f>
        <v>0.69589041095890414</v>
      </c>
    </row>
    <row r="1158" spans="1:66" x14ac:dyDescent="0.25">
      <c r="A1158" s="1">
        <v>42991</v>
      </c>
      <c r="B1158">
        <v>7554</v>
      </c>
      <c r="C1158">
        <v>8</v>
      </c>
      <c r="D1158" s="2">
        <v>42979</v>
      </c>
      <c r="E1158">
        <v>2</v>
      </c>
      <c r="F1158">
        <v>1</v>
      </c>
      <c r="G1158" s="1">
        <v>42990</v>
      </c>
      <c r="H1158" s="1">
        <v>42992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s="1">
        <v>42996</v>
      </c>
      <c r="AF1158" s="1">
        <v>42982</v>
      </c>
      <c r="AG1158" s="1">
        <v>42984</v>
      </c>
      <c r="AH1158" s="1">
        <v>42979</v>
      </c>
      <c r="AI1158" s="1">
        <v>42979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9331.0499999999993</v>
      </c>
      <c r="AP1158">
        <v>20</v>
      </c>
      <c r="AQ1158">
        <v>30</v>
      </c>
      <c r="AR1158">
        <v>186621</v>
      </c>
      <c r="AS1158">
        <v>0.80955519475300197</v>
      </c>
      <c r="AT1158">
        <v>0.66666666666666596</v>
      </c>
      <c r="AU1158">
        <v>12</v>
      </c>
      <c r="AV1158">
        <v>0.89592507823294898</v>
      </c>
      <c r="AW1158">
        <v>-8.6369883479947104E-2</v>
      </c>
      <c r="AX1158">
        <v>8431.5085976819591</v>
      </c>
      <c r="AY1158">
        <v>13</v>
      </c>
      <c r="AZ1158">
        <v>9</v>
      </c>
      <c r="BA1158">
        <v>2017</v>
      </c>
      <c r="BB1158">
        <v>9.3752658405003597</v>
      </c>
      <c r="BC1158">
        <v>9.4366657557295195</v>
      </c>
      <c r="BD1158">
        <v>6.1399915229166803E-2</v>
      </c>
      <c r="BE1158">
        <v>88054</v>
      </c>
      <c r="BF1158">
        <v>187843.20679124401</v>
      </c>
      <c r="BG1158">
        <v>-6.5065264383118403E-3</v>
      </c>
      <c r="BH1158">
        <v>19.808365630728701</v>
      </c>
      <c r="BI1158">
        <v>1.0096744159939099</v>
      </c>
      <c r="BK1158">
        <f>AS1158-BI1158*AV1158</f>
        <v>-9.5037435386148839E-2</v>
      </c>
      <c r="BL1158">
        <f>BK1158*AO1158</f>
        <v>-886.79906145992402</v>
      </c>
      <c r="BM1158">
        <f t="shared" si="18"/>
        <v>-273.4026255526087</v>
      </c>
      <c r="BN1158" s="12">
        <f>YEARFRAC(DATE(YEAR(A1158),1,1),A1158,3)</f>
        <v>0.69863013698630139</v>
      </c>
    </row>
    <row r="1159" spans="1:66" x14ac:dyDescent="0.25">
      <c r="A1159" s="1">
        <v>42992</v>
      </c>
      <c r="B1159">
        <v>2767</v>
      </c>
      <c r="C1159">
        <v>9</v>
      </c>
      <c r="D1159" s="2">
        <v>42979</v>
      </c>
      <c r="E1159">
        <v>3</v>
      </c>
      <c r="F1159">
        <v>2</v>
      </c>
      <c r="G1159" s="1">
        <v>42991</v>
      </c>
      <c r="H1159" s="1">
        <v>42993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s="1">
        <v>42996</v>
      </c>
      <c r="AF1159" s="1">
        <v>42982</v>
      </c>
      <c r="AG1159" s="1">
        <v>42984</v>
      </c>
      <c r="AH1159" s="1">
        <v>42979</v>
      </c>
      <c r="AI1159" s="1">
        <v>42979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9331.0499999999993</v>
      </c>
      <c r="AP1159">
        <v>20</v>
      </c>
      <c r="AQ1159">
        <v>30</v>
      </c>
      <c r="AR1159">
        <v>186621</v>
      </c>
      <c r="AS1159">
        <v>0.29653683133195002</v>
      </c>
      <c r="AT1159">
        <v>0.66666666666666596</v>
      </c>
      <c r="AU1159">
        <v>11</v>
      </c>
      <c r="AV1159">
        <v>0.29224244902374402</v>
      </c>
      <c r="AW1159">
        <v>4.2943823082063296E-3</v>
      </c>
      <c r="AX1159">
        <v>9468.1659329209306</v>
      </c>
      <c r="AY1159">
        <v>14</v>
      </c>
      <c r="AZ1159">
        <v>9</v>
      </c>
      <c r="BA1159">
        <v>2017</v>
      </c>
      <c r="BB1159">
        <v>9.6675082895241005</v>
      </c>
      <c r="BC1159">
        <v>9.73320258706147</v>
      </c>
      <c r="BD1159">
        <v>6.5694297537374796E-2</v>
      </c>
      <c r="BE1159">
        <v>90821</v>
      </c>
      <c r="BF1159">
        <v>187889.158778204</v>
      </c>
      <c r="BG1159">
        <v>-6.7495047955440299E-3</v>
      </c>
      <c r="BH1159">
        <v>19.808365630728701</v>
      </c>
      <c r="BI1159">
        <v>1.0096744159939099</v>
      </c>
      <c r="BK1159">
        <f>AS1159-BI1159*AV1159</f>
        <v>1.4671072852712741E-3</v>
      </c>
      <c r="BL1159">
        <f>BK1159*AO1159</f>
        <v>13.689651434230521</v>
      </c>
      <c r="BM1159">
        <f t="shared" si="18"/>
        <v>-259.71297411837816</v>
      </c>
      <c r="BN1159" s="12">
        <f>YEARFRAC(DATE(YEAR(A1159),1,1),A1159,3)</f>
        <v>0.70136986301369864</v>
      </c>
    </row>
    <row r="1160" spans="1:66" x14ac:dyDescent="0.25">
      <c r="A1160" s="1">
        <v>42993</v>
      </c>
      <c r="B1160">
        <v>10870</v>
      </c>
      <c r="C1160">
        <v>10</v>
      </c>
      <c r="D1160" s="2">
        <v>42979</v>
      </c>
      <c r="E1160">
        <v>4</v>
      </c>
      <c r="F1160">
        <v>3</v>
      </c>
      <c r="G1160" s="1">
        <v>42992</v>
      </c>
      <c r="H1160" s="1">
        <v>42996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s="1">
        <v>42996</v>
      </c>
      <c r="AF1160" s="1">
        <v>42982</v>
      </c>
      <c r="AG1160" s="1">
        <v>42984</v>
      </c>
      <c r="AH1160" s="1">
        <v>42979</v>
      </c>
      <c r="AI1160" s="1">
        <v>42979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9331.0499999999993</v>
      </c>
      <c r="AP1160">
        <v>20</v>
      </c>
      <c r="AQ1160">
        <v>30</v>
      </c>
      <c r="AR1160">
        <v>186621</v>
      </c>
      <c r="AS1160">
        <v>1.16492784842006</v>
      </c>
      <c r="AT1160">
        <v>0.66666666666666596</v>
      </c>
      <c r="AU1160">
        <v>10</v>
      </c>
      <c r="AV1160">
        <v>1.1438626601714299</v>
      </c>
      <c r="AW1160">
        <v>2.1065188248624099E-2</v>
      </c>
      <c r="AX1160">
        <v>9502.8890954188992</v>
      </c>
      <c r="AY1160">
        <v>15</v>
      </c>
      <c r="AZ1160">
        <v>9</v>
      </c>
      <c r="BA1160">
        <v>2017</v>
      </c>
      <c r="BB1160">
        <v>10.811370949695499</v>
      </c>
      <c r="BC1160">
        <v>10.8981304354815</v>
      </c>
      <c r="BD1160">
        <v>8.6759485785998694E-2</v>
      </c>
      <c r="BE1160">
        <v>101691</v>
      </c>
      <c r="BF1160">
        <v>188118.60303963299</v>
      </c>
      <c r="BG1160">
        <v>-7.9609513117525604E-3</v>
      </c>
      <c r="BH1160">
        <v>19.808365630728701</v>
      </c>
      <c r="BI1160">
        <v>1.0096744159939099</v>
      </c>
      <c r="BK1160">
        <f>AS1160-BI1160*AV1160</f>
        <v>9.9989850342312447E-3</v>
      </c>
      <c r="BL1160">
        <f>BK1160*AO1160</f>
        <v>93.301029303663455</v>
      </c>
      <c r="BM1160">
        <f t="shared" si="18"/>
        <v>-166.4119448147147</v>
      </c>
      <c r="BN1160" s="12">
        <f>YEARFRAC(DATE(YEAR(A1160),1,1),A1160,3)</f>
        <v>0.70410958904109588</v>
      </c>
    </row>
    <row r="1161" spans="1:66" x14ac:dyDescent="0.25">
      <c r="A1161" s="1">
        <v>42996</v>
      </c>
      <c r="B1161">
        <v>23787</v>
      </c>
      <c r="C1161">
        <v>11</v>
      </c>
      <c r="D1161" s="2">
        <v>42979</v>
      </c>
      <c r="E1161">
        <v>0</v>
      </c>
      <c r="F1161">
        <v>4</v>
      </c>
      <c r="G1161" s="1">
        <v>42993</v>
      </c>
      <c r="H1161" s="1">
        <v>42997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s="1">
        <v>42996</v>
      </c>
      <c r="AF1161" s="1">
        <v>42982</v>
      </c>
      <c r="AG1161" s="1">
        <v>42984</v>
      </c>
      <c r="AH1161" s="1">
        <v>42979</v>
      </c>
      <c r="AI1161" s="1">
        <v>42979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9331.0499999999993</v>
      </c>
      <c r="AP1161">
        <v>20</v>
      </c>
      <c r="AQ1161">
        <v>30</v>
      </c>
      <c r="AR1161">
        <v>186621</v>
      </c>
      <c r="AS1161">
        <v>2.54923079396209</v>
      </c>
      <c r="AT1161">
        <v>0.66666666666666596</v>
      </c>
      <c r="AU1161">
        <v>9</v>
      </c>
      <c r="AV1161">
        <v>2.5491765304639098</v>
      </c>
      <c r="AW1161" s="3">
        <v>5.42634981752282E-5</v>
      </c>
      <c r="AX1161">
        <v>9331.2486270501795</v>
      </c>
      <c r="AY1161">
        <v>18</v>
      </c>
      <c r="AZ1161">
        <v>9</v>
      </c>
      <c r="BA1161">
        <v>2017</v>
      </c>
      <c r="BB1161">
        <v>13.360547480159401</v>
      </c>
      <c r="BC1161">
        <v>13.447361229443599</v>
      </c>
      <c r="BD1161">
        <v>8.6813749284173597E-2</v>
      </c>
      <c r="BE1161">
        <v>125478</v>
      </c>
      <c r="BF1161">
        <v>187833.620121235</v>
      </c>
      <c r="BG1161">
        <v>-6.45582042476045E-3</v>
      </c>
      <c r="BH1161">
        <v>19.808365630728701</v>
      </c>
      <c r="BI1161">
        <v>1.0096744159939099</v>
      </c>
      <c r="BK1161">
        <f>AS1161-BI1161*AV1161</f>
        <v>-2.460753069943955E-2</v>
      </c>
      <c r="BL1161">
        <f>BK1161*AO1161</f>
        <v>-229.61409933300541</v>
      </c>
      <c r="BM1161">
        <f t="shared" si="18"/>
        <v>-396.02604414772009</v>
      </c>
      <c r="BN1161" s="12">
        <f>YEARFRAC(DATE(YEAR(A1161),1,1),A1161,3)</f>
        <v>0.71232876712328763</v>
      </c>
    </row>
    <row r="1162" spans="1:66" x14ac:dyDescent="0.25">
      <c r="A1162" s="1">
        <v>42997</v>
      </c>
      <c r="B1162">
        <v>2010</v>
      </c>
      <c r="C1162">
        <v>12</v>
      </c>
      <c r="D1162" s="2">
        <v>42979</v>
      </c>
      <c r="E1162">
        <v>1</v>
      </c>
      <c r="F1162">
        <v>0</v>
      </c>
      <c r="G1162" s="1">
        <v>42996</v>
      </c>
      <c r="H1162" s="1">
        <v>42998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s="1">
        <v>42996</v>
      </c>
      <c r="AF1162" s="1">
        <v>42982</v>
      </c>
      <c r="AG1162" s="1">
        <v>42984</v>
      </c>
      <c r="AH1162" s="1">
        <v>42979</v>
      </c>
      <c r="AI1162" s="1">
        <v>42979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9331.0499999999993</v>
      </c>
      <c r="AP1162">
        <v>20</v>
      </c>
      <c r="AQ1162">
        <v>30</v>
      </c>
      <c r="AR1162">
        <v>186621</v>
      </c>
      <c r="AS1162">
        <v>0.21540984133618399</v>
      </c>
      <c r="AT1162">
        <v>0.66666666666666596</v>
      </c>
      <c r="AU1162">
        <v>8</v>
      </c>
      <c r="AV1162">
        <v>0.35817117837436802</v>
      </c>
      <c r="AW1162">
        <v>-0.142761337038184</v>
      </c>
      <c r="AX1162">
        <v>5611.8418269241602</v>
      </c>
      <c r="AY1162">
        <v>19</v>
      </c>
      <c r="AZ1162">
        <v>9</v>
      </c>
      <c r="BA1162">
        <v>2017</v>
      </c>
      <c r="BB1162">
        <v>13.718718658533801</v>
      </c>
      <c r="BC1162">
        <v>13.662771070779799</v>
      </c>
      <c r="BD1162">
        <v>-5.5947587754012297E-2</v>
      </c>
      <c r="BE1162">
        <v>127488</v>
      </c>
      <c r="BF1162">
        <v>185859.92347134399</v>
      </c>
      <c r="BG1162">
        <v>4.0948931563133898E-3</v>
      </c>
      <c r="BH1162">
        <v>19.808365630728701</v>
      </c>
      <c r="BI1162">
        <v>1.0096744159939099</v>
      </c>
      <c r="BK1162">
        <f>AS1162-BI1162*AV1162</f>
        <v>-0.14622643401480659</v>
      </c>
      <c r="BL1162">
        <f>BK1162*AO1162</f>
        <v>-1364.4461671138608</v>
      </c>
      <c r="BM1162">
        <f t="shared" si="18"/>
        <v>-1760.4722112615809</v>
      </c>
      <c r="BN1162" s="12">
        <f>YEARFRAC(DATE(YEAR(A1162),1,1),A1162,3)</f>
        <v>0.71506849315068488</v>
      </c>
    </row>
    <row r="1163" spans="1:66" x14ac:dyDescent="0.25">
      <c r="A1163" s="1">
        <v>42998</v>
      </c>
      <c r="B1163">
        <v>10030</v>
      </c>
      <c r="C1163">
        <v>13</v>
      </c>
      <c r="D1163" s="2">
        <v>42979</v>
      </c>
      <c r="E1163">
        <v>2</v>
      </c>
      <c r="F1163">
        <v>1</v>
      </c>
      <c r="G1163" s="1">
        <v>42997</v>
      </c>
      <c r="H1163" s="1">
        <v>42999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s="1">
        <v>42996</v>
      </c>
      <c r="AF1163" s="1">
        <v>42982</v>
      </c>
      <c r="AG1163" s="1">
        <v>42984</v>
      </c>
      <c r="AH1163" s="1">
        <v>42979</v>
      </c>
      <c r="AI1163" s="1">
        <v>42979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9331.0499999999993</v>
      </c>
      <c r="AP1163">
        <v>20</v>
      </c>
      <c r="AQ1163">
        <v>30</v>
      </c>
      <c r="AR1163">
        <v>186621</v>
      </c>
      <c r="AS1163">
        <v>1.07490582517508</v>
      </c>
      <c r="AT1163">
        <v>0.66666666666666596</v>
      </c>
      <c r="AU1163">
        <v>7</v>
      </c>
      <c r="AV1163">
        <v>0.89592507823294898</v>
      </c>
      <c r="AW1163">
        <v>0.178980746942138</v>
      </c>
      <c r="AX1163">
        <v>11195.1325436523</v>
      </c>
      <c r="AY1163">
        <v>20</v>
      </c>
      <c r="AZ1163">
        <v>9</v>
      </c>
      <c r="BA1163">
        <v>2017</v>
      </c>
      <c r="BB1163">
        <v>14.6146437367667</v>
      </c>
      <c r="BC1163">
        <v>14.7376768959549</v>
      </c>
      <c r="BD1163">
        <v>0.123033159188125</v>
      </c>
      <c r="BE1163">
        <v>137518</v>
      </c>
      <c r="BF1163">
        <v>188192.066090587</v>
      </c>
      <c r="BG1163">
        <v>-8.3482057624627501E-3</v>
      </c>
      <c r="BH1163">
        <v>19.808365630728701</v>
      </c>
      <c r="BI1163">
        <v>1.0096744159939099</v>
      </c>
      <c r="BK1163">
        <f>AS1163-BI1163*AV1163</f>
        <v>0.17031319503592923</v>
      </c>
      <c r="BL1163">
        <f>BK1163*AO1163</f>
        <v>1589.2009385400074</v>
      </c>
      <c r="BM1163">
        <f t="shared" si="18"/>
        <v>-171.2712727215735</v>
      </c>
      <c r="BN1163" s="12">
        <f>YEARFRAC(DATE(YEAR(A1163),1,1),A1163,3)</f>
        <v>0.71780821917808224</v>
      </c>
    </row>
    <row r="1164" spans="1:66" x14ac:dyDescent="0.25">
      <c r="A1164" s="1">
        <v>42999</v>
      </c>
      <c r="B1164">
        <v>2816</v>
      </c>
      <c r="C1164">
        <v>14</v>
      </c>
      <c r="D1164" s="2">
        <v>42979</v>
      </c>
      <c r="E1164">
        <v>3</v>
      </c>
      <c r="F1164">
        <v>2</v>
      </c>
      <c r="G1164" s="1">
        <v>42998</v>
      </c>
      <c r="H1164" s="1">
        <v>43000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s="1">
        <v>42996</v>
      </c>
      <c r="AF1164" s="1">
        <v>42982</v>
      </c>
      <c r="AG1164" s="1">
        <v>42984</v>
      </c>
      <c r="AH1164" s="1">
        <v>42979</v>
      </c>
      <c r="AI1164" s="1">
        <v>42979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9331.0499999999993</v>
      </c>
      <c r="AP1164">
        <v>20</v>
      </c>
      <c r="AQ1164">
        <v>30</v>
      </c>
      <c r="AR1164">
        <v>186621</v>
      </c>
      <c r="AS1164">
        <v>0.30178811602124</v>
      </c>
      <c r="AT1164">
        <v>0.66666666666666596</v>
      </c>
      <c r="AU1164">
        <v>6</v>
      </c>
      <c r="AV1164">
        <v>0.29224244902374402</v>
      </c>
      <c r="AW1164">
        <v>9.5456669974964704E-3</v>
      </c>
      <c r="AX1164">
        <v>9635.8349357084699</v>
      </c>
      <c r="AY1164">
        <v>21</v>
      </c>
      <c r="AZ1164">
        <v>9</v>
      </c>
      <c r="BA1164">
        <v>2017</v>
      </c>
      <c r="BB1164">
        <v>14.9068861857905</v>
      </c>
      <c r="BC1164">
        <v>15.0394650119761</v>
      </c>
      <c r="BD1164">
        <v>0.132578826185621</v>
      </c>
      <c r="BE1164">
        <v>140334</v>
      </c>
      <c r="BF1164">
        <v>188280.76937190001</v>
      </c>
      <c r="BG1164">
        <v>-8.8153951008262902E-3</v>
      </c>
      <c r="BH1164">
        <v>19.808365630728701</v>
      </c>
      <c r="BI1164">
        <v>1.0096744159939099</v>
      </c>
      <c r="BK1164">
        <f>AS1164-BI1164*AV1164</f>
        <v>6.7183919745612553E-3</v>
      </c>
      <c r="BL1164">
        <f>BK1164*AO1164</f>
        <v>62.689651434229795</v>
      </c>
      <c r="BM1164">
        <f t="shared" si="18"/>
        <v>-108.58162128734369</v>
      </c>
      <c r="BN1164" s="12">
        <f>YEARFRAC(DATE(YEAR(A1164),1,1),A1164,3)</f>
        <v>0.72054794520547949</v>
      </c>
    </row>
    <row r="1165" spans="1:66" x14ac:dyDescent="0.25">
      <c r="A1165" s="1">
        <v>43000</v>
      </c>
      <c r="B1165">
        <v>7715</v>
      </c>
      <c r="C1165">
        <v>15</v>
      </c>
      <c r="D1165" s="2">
        <v>42979</v>
      </c>
      <c r="E1165">
        <v>4</v>
      </c>
      <c r="F1165">
        <v>3</v>
      </c>
      <c r="G1165" s="1">
        <v>42999</v>
      </c>
      <c r="H1165" s="1">
        <v>43003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s="1">
        <v>42996</v>
      </c>
      <c r="AF1165" s="1">
        <v>42982</v>
      </c>
      <c r="AG1165" s="1">
        <v>42984</v>
      </c>
      <c r="AH1165" s="1">
        <v>42979</v>
      </c>
      <c r="AI1165" s="1">
        <v>42979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9331.0499999999993</v>
      </c>
      <c r="AP1165">
        <v>20</v>
      </c>
      <c r="AQ1165">
        <v>30</v>
      </c>
      <c r="AR1165">
        <v>186621</v>
      </c>
      <c r="AS1165">
        <v>0.82680941587495504</v>
      </c>
      <c r="AT1165">
        <v>0.66666666666666596</v>
      </c>
      <c r="AU1165">
        <v>5</v>
      </c>
      <c r="AV1165">
        <v>0.80929143886854105</v>
      </c>
      <c r="AW1165">
        <v>1.75179770064137E-2</v>
      </c>
      <c r="AX1165">
        <v>9533.0305369178604</v>
      </c>
      <c r="AY1165">
        <v>22</v>
      </c>
      <c r="AZ1165">
        <v>9</v>
      </c>
      <c r="BA1165">
        <v>2017</v>
      </c>
      <c r="BB1165">
        <v>15.716177624659</v>
      </c>
      <c r="BC1165">
        <v>15.866274427851099</v>
      </c>
      <c r="BD1165">
        <v>0.150096803192036</v>
      </c>
      <c r="BE1165">
        <v>148049</v>
      </c>
      <c r="BF1165">
        <v>188403.31731515599</v>
      </c>
      <c r="BG1165">
        <v>-9.4601164170310392E-3</v>
      </c>
      <c r="BH1165">
        <v>19.808365630728701</v>
      </c>
      <c r="BI1165">
        <v>1.0096744159939099</v>
      </c>
      <c r="BK1165">
        <f>AS1165-BI1165*AV1165</f>
        <v>9.688554966489793E-3</v>
      </c>
      <c r="BL1165">
        <f>BK1165*AO1165</f>
        <v>90.404390820064577</v>
      </c>
      <c r="BM1165">
        <f t="shared" si="18"/>
        <v>-18.177230467279117</v>
      </c>
      <c r="BN1165" s="12">
        <f>YEARFRAC(DATE(YEAR(A1165),1,1),A1165,3)</f>
        <v>0.72328767123287674</v>
      </c>
    </row>
    <row r="1166" spans="1:66" x14ac:dyDescent="0.25">
      <c r="A1166" s="1">
        <v>43003</v>
      </c>
      <c r="B1166">
        <v>16355</v>
      </c>
      <c r="C1166">
        <v>16</v>
      </c>
      <c r="D1166" s="2">
        <v>42979</v>
      </c>
      <c r="E1166">
        <v>0</v>
      </c>
      <c r="F1166">
        <v>4</v>
      </c>
      <c r="G1166" s="1">
        <v>43000</v>
      </c>
      <c r="H1166" s="1">
        <v>43004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s="1">
        <v>42996</v>
      </c>
      <c r="AF1166" s="1">
        <v>42982</v>
      </c>
      <c r="AG1166" s="1">
        <v>42984</v>
      </c>
      <c r="AH1166" s="1">
        <v>42979</v>
      </c>
      <c r="AI1166" s="1">
        <v>42979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9331.0499999999993</v>
      </c>
      <c r="AP1166">
        <v>20</v>
      </c>
      <c r="AQ1166">
        <v>30</v>
      </c>
      <c r="AR1166">
        <v>186621</v>
      </c>
      <c r="AS1166">
        <v>1.7527502263946699</v>
      </c>
      <c r="AT1166">
        <v>0.66666666666666596</v>
      </c>
      <c r="AU1166">
        <v>4</v>
      </c>
      <c r="AV1166">
        <v>1.6370748464103899</v>
      </c>
      <c r="AW1166">
        <v>0.11567537998428</v>
      </c>
      <c r="AX1166">
        <v>9990.3801196759905</v>
      </c>
      <c r="AY1166">
        <v>25</v>
      </c>
      <c r="AZ1166">
        <v>9</v>
      </c>
      <c r="BA1166">
        <v>2017</v>
      </c>
      <c r="BB1166">
        <v>17.3532524710694</v>
      </c>
      <c r="BC1166">
        <v>17.619024654245699</v>
      </c>
      <c r="BD1166">
        <v>0.26577218317632001</v>
      </c>
      <c r="BE1166">
        <v>164404</v>
      </c>
      <c r="BF1166">
        <v>189479.177202183</v>
      </c>
      <c r="BG1166">
        <v>-1.50843868143559E-2</v>
      </c>
      <c r="BH1166">
        <v>19.808365630728701</v>
      </c>
      <c r="BI1166">
        <v>1.0096744159939099</v>
      </c>
      <c r="BK1166">
        <f>AS1166-BI1166*AV1166</f>
        <v>9.9837636906939586E-2</v>
      </c>
      <c r="BL1166">
        <f>BK1166*AO1166</f>
        <v>931.5899818604986</v>
      </c>
      <c r="BM1166">
        <f t="shared" si="18"/>
        <v>913.41275139321942</v>
      </c>
      <c r="BN1166" s="12">
        <f>YEARFRAC(DATE(YEAR(A1166),1,1),A1166,3)</f>
        <v>0.73150684931506849</v>
      </c>
    </row>
    <row r="1167" spans="1:66" x14ac:dyDescent="0.25">
      <c r="A1167" s="1">
        <v>43004</v>
      </c>
      <c r="B1167">
        <v>2358</v>
      </c>
      <c r="C1167">
        <v>17</v>
      </c>
      <c r="D1167" s="2">
        <v>42979</v>
      </c>
      <c r="E1167">
        <v>1</v>
      </c>
      <c r="F1167">
        <v>0</v>
      </c>
      <c r="G1167" s="1">
        <v>43003</v>
      </c>
      <c r="H1167" s="1">
        <v>43005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s="1">
        <v>42996</v>
      </c>
      <c r="AF1167" s="1">
        <v>42982</v>
      </c>
      <c r="AG1167" s="1">
        <v>42984</v>
      </c>
      <c r="AH1167" s="1">
        <v>42979</v>
      </c>
      <c r="AI1167" s="1">
        <v>42979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9331.0499999999993</v>
      </c>
      <c r="AP1167">
        <v>20</v>
      </c>
      <c r="AQ1167">
        <v>30</v>
      </c>
      <c r="AR1167">
        <v>186621</v>
      </c>
      <c r="AS1167">
        <v>0.25270467953767201</v>
      </c>
      <c r="AT1167">
        <v>0.66666666666666596</v>
      </c>
      <c r="AU1167">
        <v>3</v>
      </c>
      <c r="AV1167">
        <v>0.24668427249470401</v>
      </c>
      <c r="AW1167">
        <v>6.0204070429681197E-3</v>
      </c>
      <c r="AX1167">
        <v>9558.7772019418808</v>
      </c>
      <c r="AY1167">
        <v>26</v>
      </c>
      <c r="AZ1167">
        <v>9</v>
      </c>
      <c r="BA1167">
        <v>2017</v>
      </c>
      <c r="BB1167">
        <v>17.599936743564101</v>
      </c>
      <c r="BC1167">
        <v>17.871729333783399</v>
      </c>
      <c r="BD1167">
        <v>0.27179259021928398</v>
      </c>
      <c r="BE1167">
        <v>166762</v>
      </c>
      <c r="BF1167">
        <v>189502.95382280901</v>
      </c>
      <c r="BG1167">
        <v>-1.5207962539221199E-2</v>
      </c>
      <c r="BH1167">
        <v>19.808365630728701</v>
      </c>
      <c r="BI1167">
        <v>1.0096744159939099</v>
      </c>
      <c r="BK1167">
        <f>AS1167-BI1167*AV1167</f>
        <v>3.6338807716991828E-3</v>
      </c>
      <c r="BL1167">
        <f>BK1167*AO1167</f>
        <v>33.90792317476366</v>
      </c>
      <c r="BM1167">
        <f t="shared" si="18"/>
        <v>947.32067456798313</v>
      </c>
      <c r="BN1167" s="12">
        <f>YEARFRAC(DATE(YEAR(A1167),1,1),A1167,3)</f>
        <v>0.73424657534246573</v>
      </c>
    </row>
    <row r="1168" spans="1:66" x14ac:dyDescent="0.25">
      <c r="A1168" s="1">
        <v>43005</v>
      </c>
      <c r="B1168">
        <v>8185</v>
      </c>
      <c r="C1168">
        <v>18</v>
      </c>
      <c r="D1168" s="2">
        <v>42979</v>
      </c>
      <c r="E1168">
        <v>2</v>
      </c>
      <c r="F1168">
        <v>1</v>
      </c>
      <c r="G1168" s="1">
        <v>43004</v>
      </c>
      <c r="H1168" s="1">
        <v>43006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s="1">
        <v>42996</v>
      </c>
      <c r="AF1168" s="1">
        <v>42982</v>
      </c>
      <c r="AG1168" s="1">
        <v>42984</v>
      </c>
      <c r="AH1168" s="1">
        <v>42979</v>
      </c>
      <c r="AI1168" s="1">
        <v>42979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9331.0499999999993</v>
      </c>
      <c r="AP1168">
        <v>20</v>
      </c>
      <c r="AQ1168">
        <v>30</v>
      </c>
      <c r="AR1168">
        <v>186621</v>
      </c>
      <c r="AS1168">
        <v>0.87717888126202304</v>
      </c>
      <c r="AT1168">
        <v>0.66666666666666596</v>
      </c>
      <c r="AU1168">
        <v>2</v>
      </c>
      <c r="AV1168">
        <v>0.89592507823294898</v>
      </c>
      <c r="AW1168">
        <v>-1.8746196970925999E-2</v>
      </c>
      <c r="AX1168">
        <v>9135.8085612955892</v>
      </c>
      <c r="AY1168">
        <v>27</v>
      </c>
      <c r="AZ1168">
        <v>9</v>
      </c>
      <c r="BA1168">
        <v>2017</v>
      </c>
      <c r="BB1168">
        <v>18.495861821797099</v>
      </c>
      <c r="BC1168">
        <v>18.7489082150454</v>
      </c>
      <c r="BD1168">
        <v>0.25304639324835698</v>
      </c>
      <c r="BE1168">
        <v>174947</v>
      </c>
      <c r="BF1168">
        <v>189174.20738278501</v>
      </c>
      <c r="BG1168">
        <v>-1.3496593526725701E-2</v>
      </c>
      <c r="BH1168">
        <v>19.808365630728701</v>
      </c>
      <c r="BI1168">
        <v>1.0096744159939099</v>
      </c>
      <c r="BK1168">
        <f>AS1168-BI1168*AV1168</f>
        <v>-2.7413748877127775E-2</v>
      </c>
      <c r="BL1168">
        <f>BK1168*AO1168</f>
        <v>-255.79906145992311</v>
      </c>
      <c r="BM1168">
        <f t="shared" si="18"/>
        <v>691.52161310806002</v>
      </c>
      <c r="BN1168" s="12">
        <f>YEARFRAC(DATE(YEAR(A1168),1,1),A1168,3)</f>
        <v>0.73698630136986298</v>
      </c>
    </row>
    <row r="1169" spans="1:66" x14ac:dyDescent="0.25">
      <c r="A1169" s="1">
        <v>43006</v>
      </c>
      <c r="B1169">
        <v>2578</v>
      </c>
      <c r="C1169">
        <v>19</v>
      </c>
      <c r="D1169" s="2">
        <v>42979</v>
      </c>
      <c r="E1169">
        <v>3</v>
      </c>
      <c r="F1169">
        <v>2</v>
      </c>
      <c r="G1169" s="1">
        <v>43005</v>
      </c>
      <c r="H1169" s="1">
        <v>43007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s="1">
        <v>42996</v>
      </c>
      <c r="AF1169" s="1">
        <v>42982</v>
      </c>
      <c r="AG1169" s="1">
        <v>42984</v>
      </c>
      <c r="AH1169" s="1">
        <v>42979</v>
      </c>
      <c r="AI1169" s="1">
        <v>42979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9331.0499999999993</v>
      </c>
      <c r="AP1169">
        <v>20</v>
      </c>
      <c r="AQ1169">
        <v>30</v>
      </c>
      <c r="AR1169">
        <v>186621</v>
      </c>
      <c r="AS1169">
        <v>0.27628187610183202</v>
      </c>
      <c r="AT1169">
        <v>0.66666666666666596</v>
      </c>
      <c r="AU1169">
        <v>1</v>
      </c>
      <c r="AV1169">
        <v>0.29224244902374402</v>
      </c>
      <c r="AW1169">
        <v>-1.59605729219124E-2</v>
      </c>
      <c r="AX1169">
        <v>8821.4426364546998</v>
      </c>
      <c r="AY1169">
        <v>28</v>
      </c>
      <c r="AZ1169">
        <v>9</v>
      </c>
      <c r="BA1169">
        <v>2017</v>
      </c>
      <c r="BB1169">
        <v>18.788104270820799</v>
      </c>
      <c r="BC1169">
        <v>19.025190091147302</v>
      </c>
      <c r="BD1169">
        <v>0.23708582032644801</v>
      </c>
      <c r="BE1169">
        <v>177525</v>
      </c>
      <c r="BF1169">
        <v>188975.95780933299</v>
      </c>
      <c r="BG1169">
        <v>-1.2461679446596499E-2</v>
      </c>
      <c r="BH1169">
        <v>19.808365630728701</v>
      </c>
      <c r="BI1169">
        <v>1.0096744159939099</v>
      </c>
      <c r="BK1169">
        <f>AS1169-BI1169*AV1169</f>
        <v>-1.8787847944846725E-2</v>
      </c>
      <c r="BL1169">
        <f>BK1169*AO1169</f>
        <v>-175.31034856576201</v>
      </c>
      <c r="BM1169">
        <f t="shared" si="18"/>
        <v>516.21126454229807</v>
      </c>
      <c r="BN1169" s="12">
        <f>YEARFRAC(DATE(YEAR(A1169),1,1),A1169,3)</f>
        <v>0.73972602739726023</v>
      </c>
    </row>
    <row r="1170" spans="1:66" x14ac:dyDescent="0.25">
      <c r="A1170" s="1">
        <v>43007</v>
      </c>
      <c r="B1170">
        <v>9096</v>
      </c>
      <c r="C1170">
        <v>20</v>
      </c>
      <c r="D1170" s="2">
        <v>42979</v>
      </c>
      <c r="E1170">
        <v>4</v>
      </c>
      <c r="F1170">
        <v>3</v>
      </c>
      <c r="G1170" s="1">
        <v>43006</v>
      </c>
      <c r="H1170" s="1">
        <v>43010</v>
      </c>
      <c r="I1170">
        <v>0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s="1">
        <v>42996</v>
      </c>
      <c r="AF1170" s="1">
        <v>42982</v>
      </c>
      <c r="AG1170" s="1">
        <v>42984</v>
      </c>
      <c r="AH1170" s="1">
        <v>42979</v>
      </c>
      <c r="AI1170" s="1">
        <v>42979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9331.0499999999993</v>
      </c>
      <c r="AP1170">
        <v>20</v>
      </c>
      <c r="AQ1170">
        <v>30</v>
      </c>
      <c r="AR1170">
        <v>186621</v>
      </c>
      <c r="AS1170">
        <v>0.97480990885270102</v>
      </c>
      <c r="AT1170">
        <v>0.66666666666666596</v>
      </c>
      <c r="AU1170">
        <v>0</v>
      </c>
      <c r="AV1170">
        <v>1.02026135990789</v>
      </c>
      <c r="AW1170">
        <v>-4.5451451055195297E-2</v>
      </c>
      <c r="AX1170">
        <v>8915.3626290631291</v>
      </c>
      <c r="AY1170">
        <v>29</v>
      </c>
      <c r="AZ1170">
        <v>9</v>
      </c>
      <c r="BA1170">
        <v>2017</v>
      </c>
      <c r="BB1170">
        <v>19.808365630728701</v>
      </c>
      <c r="BC1170">
        <v>20</v>
      </c>
      <c r="BD1170">
        <v>0.191634369271248</v>
      </c>
      <c r="BE1170">
        <v>186621</v>
      </c>
      <c r="BF1170">
        <v>188426.44918719999</v>
      </c>
      <c r="BG1170">
        <v>-9.5817184635624796E-3</v>
      </c>
      <c r="BH1170">
        <v>19.808365630728701</v>
      </c>
      <c r="BI1170">
        <v>1.0096744159939099</v>
      </c>
      <c r="BK1170">
        <f>AS1170-BI1170*AV1170</f>
        <v>-5.5321883873450273E-2</v>
      </c>
      <c r="BL1170">
        <f>BK1170*AO1170</f>
        <v>-516.21126451735813</v>
      </c>
      <c r="BM1170">
        <f t="shared" si="18"/>
        <v>2.4939936338341795E-8</v>
      </c>
      <c r="BN1170" s="12">
        <f>YEARFRAC(DATE(YEAR(A1170),1,1),A1170,3)</f>
        <v>0.74246575342465748</v>
      </c>
    </row>
    <row r="1171" spans="1:66" x14ac:dyDescent="0.25">
      <c r="A1171" s="1">
        <v>43010</v>
      </c>
      <c r="B1171">
        <v>31606</v>
      </c>
      <c r="C1171">
        <v>1</v>
      </c>
      <c r="D1171" s="2">
        <v>43009</v>
      </c>
      <c r="E1171">
        <v>0</v>
      </c>
      <c r="F1171">
        <v>4</v>
      </c>
      <c r="G1171" s="1">
        <v>43007</v>
      </c>
      <c r="H1171" s="1">
        <v>43012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s="1">
        <v>43024</v>
      </c>
      <c r="AF1171" s="1">
        <v>43010</v>
      </c>
      <c r="AG1171" s="1">
        <v>43012</v>
      </c>
      <c r="AH1171" s="1">
        <v>43014</v>
      </c>
      <c r="AI1171" s="1">
        <v>43012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9534.25</v>
      </c>
      <c r="AP1171">
        <v>20</v>
      </c>
      <c r="AQ1171">
        <v>31</v>
      </c>
      <c r="AR1171">
        <v>190685</v>
      </c>
      <c r="AS1171">
        <v>3.3149959357054799</v>
      </c>
      <c r="AT1171">
        <v>0.64516129032257996</v>
      </c>
      <c r="AU1171">
        <v>19</v>
      </c>
      <c r="AV1171">
        <v>3.2721795906342201</v>
      </c>
      <c r="AW1171">
        <v>4.28163450712572E-2</v>
      </c>
      <c r="AX1171">
        <v>9659.00529740606</v>
      </c>
      <c r="AY1171">
        <v>2</v>
      </c>
      <c r="AZ1171">
        <v>10</v>
      </c>
      <c r="BA1171">
        <v>2017</v>
      </c>
      <c r="BB1171">
        <v>3.2721795906342201</v>
      </c>
      <c r="BC1171">
        <v>3.3149959357054799</v>
      </c>
      <c r="BD1171">
        <v>4.2816345071256999E-2</v>
      </c>
      <c r="BE1171">
        <v>31606</v>
      </c>
      <c r="BF1171">
        <v>193180.105948121</v>
      </c>
      <c r="BG1171">
        <v>-1.29159570333364E-2</v>
      </c>
      <c r="BH1171">
        <v>20.233421113511099</v>
      </c>
      <c r="BI1171">
        <v>0.988463586449289</v>
      </c>
      <c r="BK1171">
        <f>AS1171-BI1171*AV1171</f>
        <v>8.0565562041012395E-2</v>
      </c>
      <c r="BL1171">
        <f>BK1171*AO1171</f>
        <v>768.13220988952241</v>
      </c>
      <c r="BM1171">
        <f t="shared" si="18"/>
        <v>768.13220991446235</v>
      </c>
      <c r="BN1171" s="12">
        <f>YEARFRAC(DATE(YEAR(A1171),1,1),A1171,3)</f>
        <v>0.75068493150684934</v>
      </c>
    </row>
    <row r="1172" spans="1:66" x14ac:dyDescent="0.25">
      <c r="A1172" s="1">
        <v>43012</v>
      </c>
      <c r="B1172">
        <v>10287</v>
      </c>
      <c r="C1172">
        <v>2</v>
      </c>
      <c r="D1172" s="2">
        <v>43009</v>
      </c>
      <c r="E1172">
        <v>2</v>
      </c>
      <c r="F1172">
        <v>0</v>
      </c>
      <c r="G1172" s="1">
        <v>43010</v>
      </c>
      <c r="H1172" s="1">
        <v>43013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s="1">
        <v>43024</v>
      </c>
      <c r="AF1172" s="1">
        <v>43010</v>
      </c>
      <c r="AG1172" s="1">
        <v>43012</v>
      </c>
      <c r="AH1172" s="1">
        <v>43014</v>
      </c>
      <c r="AI1172" s="1">
        <v>43012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9534.25</v>
      </c>
      <c r="AP1172">
        <v>20</v>
      </c>
      <c r="AQ1172">
        <v>31</v>
      </c>
      <c r="AR1172">
        <v>190685</v>
      </c>
      <c r="AS1172">
        <v>1.0789521986522199</v>
      </c>
      <c r="AT1172">
        <v>0.64516129032257996</v>
      </c>
      <c r="AU1172">
        <v>18</v>
      </c>
      <c r="AV1172">
        <v>0.77297484899864199</v>
      </c>
      <c r="AW1172">
        <v>0.30597734965358397</v>
      </c>
      <c r="AX1172">
        <v>13308.3243437045</v>
      </c>
      <c r="AY1172">
        <v>4</v>
      </c>
      <c r="AZ1172">
        <v>10</v>
      </c>
      <c r="BA1172">
        <v>2017</v>
      </c>
      <c r="BB1172">
        <v>4.04515443963286</v>
      </c>
      <c r="BC1172">
        <v>4.3939481343577098</v>
      </c>
      <c r="BD1172">
        <v>0.34879369472484101</v>
      </c>
      <c r="BE1172">
        <v>41893</v>
      </c>
      <c r="BF1172">
        <v>207126.82605909099</v>
      </c>
      <c r="BG1172">
        <v>-7.9380476068324601E-2</v>
      </c>
      <c r="BH1172">
        <v>20.233421113511099</v>
      </c>
      <c r="BI1172">
        <v>0.988463586449289</v>
      </c>
      <c r="BK1172">
        <f>AS1172-BI1172*AV1172</f>
        <v>0.3148947071759246</v>
      </c>
      <c r="BL1172">
        <f>BK1172*AO1172</f>
        <v>3002.2848618920593</v>
      </c>
      <c r="BM1172">
        <f t="shared" si="18"/>
        <v>3770.4170718065216</v>
      </c>
      <c r="BN1172" s="12">
        <f>YEARFRAC(DATE(YEAR(A1172),1,1),A1172,3)</f>
        <v>0.75616438356164384</v>
      </c>
    </row>
    <row r="1173" spans="1:66" x14ac:dyDescent="0.25">
      <c r="A1173" s="1">
        <v>43013</v>
      </c>
      <c r="B1173">
        <v>2635</v>
      </c>
      <c r="C1173">
        <v>3</v>
      </c>
      <c r="D1173" s="2">
        <v>43009</v>
      </c>
      <c r="E1173">
        <v>3</v>
      </c>
      <c r="F1173">
        <v>2</v>
      </c>
      <c r="G1173" s="1">
        <v>43012</v>
      </c>
      <c r="H1173" s="1">
        <v>43014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s="1">
        <v>43024</v>
      </c>
      <c r="AF1173" s="1">
        <v>43010</v>
      </c>
      <c r="AG1173" s="1">
        <v>43012</v>
      </c>
      <c r="AH1173" s="1">
        <v>43014</v>
      </c>
      <c r="AI1173" s="1">
        <v>43012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9534.25</v>
      </c>
      <c r="AP1173">
        <v>20</v>
      </c>
      <c r="AQ1173">
        <v>31</v>
      </c>
      <c r="AR1173">
        <v>190685</v>
      </c>
      <c r="AS1173">
        <v>0.27637202716522002</v>
      </c>
      <c r="AT1173">
        <v>0.64516129032257996</v>
      </c>
      <c r="AU1173">
        <v>17</v>
      </c>
      <c r="AV1173">
        <v>0.87143513727844701</v>
      </c>
      <c r="AW1173">
        <v>-0.59506311011322599</v>
      </c>
      <c r="AX1173">
        <v>3023.7477091287401</v>
      </c>
      <c r="AY1173">
        <v>5</v>
      </c>
      <c r="AZ1173">
        <v>10</v>
      </c>
      <c r="BA1173">
        <v>2017</v>
      </c>
      <c r="BB1173">
        <v>4.9165895769113099</v>
      </c>
      <c r="BC1173">
        <v>4.6703201615229304</v>
      </c>
      <c r="BD1173">
        <v>-0.24626941538838401</v>
      </c>
      <c r="BE1173">
        <v>44528</v>
      </c>
      <c r="BF1173">
        <v>181133.68750203101</v>
      </c>
      <c r="BG1173">
        <v>5.2730735125464799E-2</v>
      </c>
      <c r="BH1173">
        <v>20.233421113511099</v>
      </c>
      <c r="BI1173">
        <v>0.988463586449289</v>
      </c>
      <c r="BK1173">
        <f>AS1173-BI1173*AV1173</f>
        <v>-0.58500987398696225</v>
      </c>
      <c r="BL1173">
        <f>BK1173*AO1173</f>
        <v>-5577.6303910601946</v>
      </c>
      <c r="BM1173">
        <f t="shared" si="18"/>
        <v>-1807.213319253673</v>
      </c>
      <c r="BN1173" s="12">
        <f>YEARFRAC(DATE(YEAR(A1173),1,1),A1173,3)</f>
        <v>0.75890410958904109</v>
      </c>
    </row>
    <row r="1174" spans="1:66" x14ac:dyDescent="0.25">
      <c r="A1174" s="1">
        <v>43014</v>
      </c>
      <c r="B1174">
        <v>8089</v>
      </c>
      <c r="C1174">
        <v>4</v>
      </c>
      <c r="D1174" s="2">
        <v>43009</v>
      </c>
      <c r="E1174">
        <v>4</v>
      </c>
      <c r="F1174">
        <v>3</v>
      </c>
      <c r="G1174" s="1">
        <v>43013</v>
      </c>
      <c r="H1174" s="1">
        <v>43018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s="1">
        <v>43024</v>
      </c>
      <c r="AF1174" s="1">
        <v>43010</v>
      </c>
      <c r="AG1174" s="1">
        <v>43012</v>
      </c>
      <c r="AH1174" s="1">
        <v>43014</v>
      </c>
      <c r="AI1174" s="1">
        <v>43012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9534.25</v>
      </c>
      <c r="AP1174">
        <v>20</v>
      </c>
      <c r="AQ1174">
        <v>31</v>
      </c>
      <c r="AR1174">
        <v>190685</v>
      </c>
      <c r="AS1174">
        <v>0.84841492513831696</v>
      </c>
      <c r="AT1174">
        <v>0.64516129032257996</v>
      </c>
      <c r="AU1174">
        <v>16</v>
      </c>
      <c r="AV1174">
        <v>0.78915504263056802</v>
      </c>
      <c r="AW1174">
        <v>5.92598825077481E-2</v>
      </c>
      <c r="AX1174">
        <v>10250.203778760801</v>
      </c>
      <c r="AY1174">
        <v>6</v>
      </c>
      <c r="AZ1174">
        <v>10</v>
      </c>
      <c r="BA1174">
        <v>2017</v>
      </c>
      <c r="BB1174">
        <v>5.7057446195418802</v>
      </c>
      <c r="BC1174">
        <v>5.5187350866612404</v>
      </c>
      <c r="BD1174">
        <v>-0.18700953288063701</v>
      </c>
      <c r="BE1174">
        <v>52617</v>
      </c>
      <c r="BF1174">
        <v>184435.17370121801</v>
      </c>
      <c r="BG1174">
        <v>3.3886303644586599E-2</v>
      </c>
      <c r="BH1174">
        <v>20.233421113511099</v>
      </c>
      <c r="BI1174">
        <v>0.988463586449289</v>
      </c>
      <c r="BK1174">
        <f>AS1174-BI1174*AV1174</f>
        <v>6.8363901435164132E-2</v>
      </c>
      <c r="BL1174">
        <f>BK1174*AO1174</f>
        <v>651.79852725821365</v>
      </c>
      <c r="BM1174">
        <f t="shared" si="18"/>
        <v>-1155.4147919954594</v>
      </c>
      <c r="BN1174" s="12">
        <f>YEARFRAC(DATE(YEAR(A1174),1,1),A1174,3)</f>
        <v>0.76164383561643834</v>
      </c>
    </row>
    <row r="1175" spans="1:66" x14ac:dyDescent="0.25">
      <c r="A1175" s="1">
        <v>43018</v>
      </c>
      <c r="B1175">
        <v>16483</v>
      </c>
      <c r="C1175">
        <v>5</v>
      </c>
      <c r="D1175" s="2">
        <v>43009</v>
      </c>
      <c r="E1175">
        <v>1</v>
      </c>
      <c r="F1175">
        <v>4</v>
      </c>
      <c r="G1175" s="1">
        <v>43014</v>
      </c>
      <c r="H1175" s="1">
        <v>43019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s="1">
        <v>43024</v>
      </c>
      <c r="AF1175" s="1">
        <v>43010</v>
      </c>
      <c r="AG1175" s="1">
        <v>43012</v>
      </c>
      <c r="AH1175" s="1">
        <v>43014</v>
      </c>
      <c r="AI1175" s="1">
        <v>43012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9534.25</v>
      </c>
      <c r="AP1175">
        <v>20</v>
      </c>
      <c r="AQ1175">
        <v>31</v>
      </c>
      <c r="AR1175">
        <v>190685</v>
      </c>
      <c r="AS1175">
        <v>1.7288197813147299</v>
      </c>
      <c r="AT1175">
        <v>0.64516129032257996</v>
      </c>
      <c r="AU1175">
        <v>15</v>
      </c>
      <c r="AV1175">
        <v>1.61693845017241</v>
      </c>
      <c r="AW1175">
        <v>0.11188133114231499</v>
      </c>
      <c r="AX1175">
        <v>10193.956361321199</v>
      </c>
      <c r="AY1175">
        <v>10</v>
      </c>
      <c r="AZ1175">
        <v>10</v>
      </c>
      <c r="BA1175">
        <v>2017</v>
      </c>
      <c r="BB1175">
        <v>7.3226830697142997</v>
      </c>
      <c r="BC1175">
        <v>7.24755486797598</v>
      </c>
      <c r="BD1175">
        <v>-7.5128201738321396E-2</v>
      </c>
      <c r="BE1175">
        <v>69100</v>
      </c>
      <c r="BF1175">
        <v>188728.63769234699</v>
      </c>
      <c r="BG1175">
        <v>1.0366006619733701E-2</v>
      </c>
      <c r="BH1175">
        <v>20.233421113511099</v>
      </c>
      <c r="BI1175">
        <v>0.988463586449289</v>
      </c>
      <c r="BK1175">
        <f>AS1175-BI1175*AV1175</f>
        <v>0.13053500178955457</v>
      </c>
      <c r="BL1175">
        <f>BK1175*AO1175</f>
        <v>1244.5533408120607</v>
      </c>
      <c r="BM1175">
        <f t="shared" si="18"/>
        <v>89.138548816601315</v>
      </c>
      <c r="BN1175" s="12">
        <f>YEARFRAC(DATE(YEAR(A1175),1,1),A1175,3)</f>
        <v>0.77260273972602744</v>
      </c>
    </row>
    <row r="1176" spans="1:66" x14ac:dyDescent="0.25">
      <c r="A1176" s="1">
        <v>43019</v>
      </c>
      <c r="B1176">
        <v>4391</v>
      </c>
      <c r="C1176">
        <v>6</v>
      </c>
      <c r="D1176" s="2">
        <v>43009</v>
      </c>
      <c r="E1176">
        <v>2</v>
      </c>
      <c r="F1176">
        <v>1</v>
      </c>
      <c r="G1176" s="1">
        <v>43018</v>
      </c>
      <c r="H1176" s="1">
        <v>43020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s="1">
        <v>43024</v>
      </c>
      <c r="AF1176" s="1">
        <v>43010</v>
      </c>
      <c r="AG1176" s="1">
        <v>43012</v>
      </c>
      <c r="AH1176" s="1">
        <v>43014</v>
      </c>
      <c r="AI1176" s="1">
        <v>43012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9534.25</v>
      </c>
      <c r="AP1176">
        <v>20</v>
      </c>
      <c r="AQ1176">
        <v>31</v>
      </c>
      <c r="AR1176">
        <v>190685</v>
      </c>
      <c r="AS1176">
        <v>0.46055012192883499</v>
      </c>
      <c r="AT1176">
        <v>0.64516129032257996</v>
      </c>
      <c r="AU1176">
        <v>14</v>
      </c>
      <c r="AV1176">
        <v>0.353371531792529</v>
      </c>
      <c r="AW1176">
        <v>0.107178590136305</v>
      </c>
      <c r="AX1176">
        <v>12426.0151284004</v>
      </c>
      <c r="AY1176">
        <v>11</v>
      </c>
      <c r="AZ1176">
        <v>10</v>
      </c>
      <c r="BA1176">
        <v>2017</v>
      </c>
      <c r="BB1176">
        <v>7.6760546015068298</v>
      </c>
      <c r="BC1176">
        <v>7.7081049899048102</v>
      </c>
      <c r="BD1176">
        <v>3.2050388397983902E-2</v>
      </c>
      <c r="BE1176">
        <v>73491</v>
      </c>
      <c r="BF1176">
        <v>191481.18093264601</v>
      </c>
      <c r="BG1176">
        <v>-4.1580113970892604E-3</v>
      </c>
      <c r="BH1176">
        <v>20.233421113511099</v>
      </c>
      <c r="BI1176">
        <v>0.988463586449289</v>
      </c>
      <c r="BK1176">
        <f>AS1176-BI1176*AV1176</f>
        <v>0.11125523026411283</v>
      </c>
      <c r="BL1176">
        <f>BK1176*AO1176</f>
        <v>1060.7351791456176</v>
      </c>
      <c r="BM1176">
        <f t="shared" si="18"/>
        <v>1149.8737279622189</v>
      </c>
      <c r="BN1176" s="12">
        <f>YEARFRAC(DATE(YEAR(A1176),1,1),A1176,3)</f>
        <v>0.77534246575342469</v>
      </c>
    </row>
    <row r="1177" spans="1:66" x14ac:dyDescent="0.25">
      <c r="A1177" s="1">
        <v>43020</v>
      </c>
      <c r="B1177">
        <v>7456</v>
      </c>
      <c r="C1177">
        <v>7</v>
      </c>
      <c r="D1177" s="2">
        <v>43009</v>
      </c>
      <c r="E1177">
        <v>3</v>
      </c>
      <c r="F1177">
        <v>2</v>
      </c>
      <c r="G1177" s="1">
        <v>43019</v>
      </c>
      <c r="H1177" s="1">
        <v>43021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s="1">
        <v>43024</v>
      </c>
      <c r="AF1177" s="1">
        <v>43010</v>
      </c>
      <c r="AG1177" s="1">
        <v>43012</v>
      </c>
      <c r="AH1177" s="1">
        <v>43014</v>
      </c>
      <c r="AI1177" s="1">
        <v>43012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9534.25</v>
      </c>
      <c r="AP1177">
        <v>20</v>
      </c>
      <c r="AQ1177">
        <v>31</v>
      </c>
      <c r="AR1177">
        <v>190685</v>
      </c>
      <c r="AS1177">
        <v>0.78202270760678605</v>
      </c>
      <c r="AT1177">
        <v>0.64516129032257996</v>
      </c>
      <c r="AU1177">
        <v>13</v>
      </c>
      <c r="AV1177">
        <v>0.79452320298821799</v>
      </c>
      <c r="AW1177">
        <v>-1.2500495381432599E-2</v>
      </c>
      <c r="AX1177">
        <v>9384.2445028135407</v>
      </c>
      <c r="AY1177">
        <v>12</v>
      </c>
      <c r="AZ1177">
        <v>10</v>
      </c>
      <c r="BA1177">
        <v>2017</v>
      </c>
      <c r="BB1177">
        <v>8.4705778044950506</v>
      </c>
      <c r="BC1177">
        <v>8.4901276975115998</v>
      </c>
      <c r="BD1177">
        <v>1.9549893016552699E-2</v>
      </c>
      <c r="BE1177">
        <v>80947</v>
      </c>
      <c r="BF1177">
        <v>191125.09646518799</v>
      </c>
      <c r="BG1177">
        <v>-2.30266183420102E-3</v>
      </c>
      <c r="BH1177">
        <v>20.233421113511099</v>
      </c>
      <c r="BI1177">
        <v>0.988463586449289</v>
      </c>
      <c r="BK1177">
        <f>AS1177-BI1177*AV1177</f>
        <v>-3.334547136124355E-3</v>
      </c>
      <c r="BL1177">
        <f>BK1177*AO1177</f>
        <v>-31.792406032593632</v>
      </c>
      <c r="BM1177">
        <f t="shared" si="18"/>
        <v>1118.0813219296253</v>
      </c>
      <c r="BN1177" s="12">
        <f>YEARFRAC(DATE(YEAR(A1177),1,1),A1177,3)</f>
        <v>0.77808219178082194</v>
      </c>
    </row>
    <row r="1178" spans="1:66" x14ac:dyDescent="0.25">
      <c r="A1178" s="1">
        <v>43021</v>
      </c>
      <c r="B1178">
        <v>7543</v>
      </c>
      <c r="C1178">
        <v>8</v>
      </c>
      <c r="D1178" s="2">
        <v>43009</v>
      </c>
      <c r="E1178">
        <v>4</v>
      </c>
      <c r="F1178">
        <v>3</v>
      </c>
      <c r="G1178" s="1">
        <v>43020</v>
      </c>
      <c r="H1178" s="1">
        <v>43024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s="1">
        <v>43024</v>
      </c>
      <c r="AF1178" s="1">
        <v>43010</v>
      </c>
      <c r="AG1178" s="1">
        <v>43012</v>
      </c>
      <c r="AH1178" s="1">
        <v>43014</v>
      </c>
      <c r="AI1178" s="1">
        <v>43012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9534.25</v>
      </c>
      <c r="AP1178">
        <v>20</v>
      </c>
      <c r="AQ1178">
        <v>31</v>
      </c>
      <c r="AR1178">
        <v>190685</v>
      </c>
      <c r="AS1178">
        <v>0.79114770432912895</v>
      </c>
      <c r="AT1178">
        <v>0.64516129032257996</v>
      </c>
      <c r="AU1178">
        <v>12</v>
      </c>
      <c r="AV1178">
        <v>0.78915504263056802</v>
      </c>
      <c r="AW1178">
        <v>1.9926616985602801E-3</v>
      </c>
      <c r="AX1178">
        <v>9558.3245275303107</v>
      </c>
      <c r="AY1178">
        <v>13</v>
      </c>
      <c r="AZ1178">
        <v>10</v>
      </c>
      <c r="BA1178">
        <v>2017</v>
      </c>
      <c r="BB1178">
        <v>9.2597328471256208</v>
      </c>
      <c r="BC1178">
        <v>9.2812754018407304</v>
      </c>
      <c r="BD1178">
        <v>2.1542554715111299E-2</v>
      </c>
      <c r="BE1178">
        <v>88490</v>
      </c>
      <c r="BF1178">
        <v>191128.62425068501</v>
      </c>
      <c r="BG1178">
        <v>-2.3210769837557202E-3</v>
      </c>
      <c r="BH1178">
        <v>20.233421113511099</v>
      </c>
      <c r="BI1178">
        <v>0.988463586449289</v>
      </c>
      <c r="BK1178">
        <f>AS1178-BI1178*AV1178</f>
        <v>1.109668062597613E-2</v>
      </c>
      <c r="BL1178">
        <f>BK1178*AO1178</f>
        <v>105.79852725821291</v>
      </c>
      <c r="BM1178">
        <f t="shared" si="18"/>
        <v>1223.8798491878383</v>
      </c>
      <c r="BN1178" s="12">
        <f>YEARFRAC(DATE(YEAR(A1178),1,1),A1178,3)</f>
        <v>0.78082191780821919</v>
      </c>
    </row>
    <row r="1179" spans="1:66" x14ac:dyDescent="0.25">
      <c r="A1179" s="1">
        <v>43024</v>
      </c>
      <c r="B1179">
        <v>25305</v>
      </c>
      <c r="C1179">
        <v>9</v>
      </c>
      <c r="D1179" s="2">
        <v>43009</v>
      </c>
      <c r="E1179">
        <v>0</v>
      </c>
      <c r="F1179">
        <v>4</v>
      </c>
      <c r="G1179" s="1">
        <v>43021</v>
      </c>
      <c r="H1179" s="1">
        <v>43025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s="1">
        <v>43024</v>
      </c>
      <c r="AF1179" s="1">
        <v>43010</v>
      </c>
      <c r="AG1179" s="1">
        <v>43012</v>
      </c>
      <c r="AH1179" s="1">
        <v>43014</v>
      </c>
      <c r="AI1179" s="1">
        <v>43012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9534.25</v>
      </c>
      <c r="AP1179">
        <v>20</v>
      </c>
      <c r="AQ1179">
        <v>31</v>
      </c>
      <c r="AR1179">
        <v>190685</v>
      </c>
      <c r="AS1179">
        <v>2.6541154259642799</v>
      </c>
      <c r="AT1179">
        <v>0.64516129032257996</v>
      </c>
      <c r="AU1179">
        <v>11</v>
      </c>
      <c r="AV1179">
        <v>2.8636113555288398</v>
      </c>
      <c r="AW1179">
        <v>-0.20949592956455401</v>
      </c>
      <c r="AX1179">
        <v>8836.7438378616007</v>
      </c>
      <c r="AY1179">
        <v>16</v>
      </c>
      <c r="AZ1179">
        <v>10</v>
      </c>
      <c r="BA1179">
        <v>2017</v>
      </c>
      <c r="BB1179">
        <v>12.123344202654399</v>
      </c>
      <c r="BC1179">
        <v>11.935390827805</v>
      </c>
      <c r="BD1179">
        <v>-0.187953374849442</v>
      </c>
      <c r="BE1179">
        <v>113795</v>
      </c>
      <c r="BF1179">
        <v>187728.729132484</v>
      </c>
      <c r="BG1179">
        <v>1.5747567680111499E-2</v>
      </c>
      <c r="BH1179">
        <v>20.233421113511099</v>
      </c>
      <c r="BI1179">
        <v>0.988463586449289</v>
      </c>
      <c r="BK1179">
        <f>AS1179-BI1179*AV1179</f>
        <v>-0.17646012471866701</v>
      </c>
      <c r="BL1179">
        <f>BK1179*AO1179</f>
        <v>-1682.4149440989509</v>
      </c>
      <c r="BM1179">
        <f t="shared" si="18"/>
        <v>-458.53509491111254</v>
      </c>
      <c r="BN1179" s="12">
        <f>YEARFRAC(DATE(YEAR(A1179),1,1),A1179,3)</f>
        <v>0.78904109589041094</v>
      </c>
    </row>
    <row r="1180" spans="1:66" x14ac:dyDescent="0.25">
      <c r="A1180" s="1">
        <v>43025</v>
      </c>
      <c r="B1180">
        <v>2544</v>
      </c>
      <c r="C1180">
        <v>10</v>
      </c>
      <c r="D1180" s="2">
        <v>43009</v>
      </c>
      <c r="E1180">
        <v>1</v>
      </c>
      <c r="F1180">
        <v>0</v>
      </c>
      <c r="G1180" s="1">
        <v>43024</v>
      </c>
      <c r="H1180" s="1">
        <v>43026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s="1">
        <v>43024</v>
      </c>
      <c r="AF1180" s="1">
        <v>43010</v>
      </c>
      <c r="AG1180" s="1">
        <v>43012</v>
      </c>
      <c r="AH1180" s="1">
        <v>43014</v>
      </c>
      <c r="AI1180" s="1">
        <v>43012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9534.25</v>
      </c>
      <c r="AP1180">
        <v>20</v>
      </c>
      <c r="AQ1180">
        <v>31</v>
      </c>
      <c r="AR1180">
        <v>190685</v>
      </c>
      <c r="AS1180">
        <v>0.26682749036368802</v>
      </c>
      <c r="AT1180">
        <v>0.64516129032257996</v>
      </c>
      <c r="AU1180">
        <v>10</v>
      </c>
      <c r="AV1180">
        <v>0.22654787625673101</v>
      </c>
      <c r="AW1180">
        <v>4.0279614106956803E-2</v>
      </c>
      <c r="AX1180">
        <v>11229.414470948501</v>
      </c>
      <c r="AY1180">
        <v>17</v>
      </c>
      <c r="AZ1180">
        <v>10</v>
      </c>
      <c r="BA1180">
        <v>2017</v>
      </c>
      <c r="BB1180">
        <v>12.3498920789111</v>
      </c>
      <c r="BC1180">
        <v>12.202218318168701</v>
      </c>
      <c r="BD1180">
        <v>-0.14767376074248501</v>
      </c>
      <c r="BE1180">
        <v>116339</v>
      </c>
      <c r="BF1180">
        <v>188404.88525185001</v>
      </c>
      <c r="BG1180">
        <v>1.2102206081873399E-2</v>
      </c>
      <c r="BH1180">
        <v>20.233421113511099</v>
      </c>
      <c r="BI1180">
        <v>0.988463586449289</v>
      </c>
      <c r="BK1180">
        <f>AS1180-BI1180*AV1180</f>
        <v>4.2893164096489966E-2</v>
      </c>
      <c r="BL1180">
        <f>BK1180*AO1180</f>
        <v>408.95414978695948</v>
      </c>
      <c r="BM1180">
        <f t="shared" si="18"/>
        <v>-49.580945124153061</v>
      </c>
      <c r="BN1180" s="12">
        <f>YEARFRAC(DATE(YEAR(A1180),1,1),A1180,3)</f>
        <v>0.79178082191780819</v>
      </c>
    </row>
    <row r="1181" spans="1:66" x14ac:dyDescent="0.25">
      <c r="A1181" s="1">
        <v>43026</v>
      </c>
      <c r="B1181">
        <v>9889</v>
      </c>
      <c r="C1181">
        <v>11</v>
      </c>
      <c r="D1181" s="2">
        <v>43009</v>
      </c>
      <c r="E1181">
        <v>2</v>
      </c>
      <c r="F1181">
        <v>1</v>
      </c>
      <c r="G1181" s="1">
        <v>43025</v>
      </c>
      <c r="H1181" s="1">
        <v>43027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s="1">
        <v>43024</v>
      </c>
      <c r="AF1181" s="1">
        <v>43010</v>
      </c>
      <c r="AG1181" s="1">
        <v>43012</v>
      </c>
      <c r="AH1181" s="1">
        <v>43014</v>
      </c>
      <c r="AI1181" s="1">
        <v>43012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9534.25</v>
      </c>
      <c r="AP1181">
        <v>20</v>
      </c>
      <c r="AQ1181">
        <v>31</v>
      </c>
      <c r="AR1181">
        <v>190685</v>
      </c>
      <c r="AS1181">
        <v>1.037207960773</v>
      </c>
      <c r="AT1181">
        <v>0.64516129032257996</v>
      </c>
      <c r="AU1181">
        <v>9</v>
      </c>
      <c r="AV1181">
        <v>0.87578868199497595</v>
      </c>
      <c r="AW1181">
        <v>0.161419278778026</v>
      </c>
      <c r="AX1181">
        <v>11291.5366495415</v>
      </c>
      <c r="AY1181">
        <v>18</v>
      </c>
      <c r="AZ1181">
        <v>10</v>
      </c>
      <c r="BA1181">
        <v>2017</v>
      </c>
      <c r="BB1181">
        <v>13.2256807609061</v>
      </c>
      <c r="BC1181">
        <v>13.2394262789417</v>
      </c>
      <c r="BD1181">
        <v>1.3745518035539901E-2</v>
      </c>
      <c r="BE1181">
        <v>126228</v>
      </c>
      <c r="BF1181">
        <v>190883.179901208</v>
      </c>
      <c r="BG1181">
        <v>-1.03822610934456E-3</v>
      </c>
      <c r="BH1181">
        <v>20.233421113511099</v>
      </c>
      <c r="BI1181">
        <v>0.988463586449289</v>
      </c>
      <c r="BK1181">
        <f>AS1181-BI1181*AV1181</f>
        <v>0.17152273919655026</v>
      </c>
      <c r="BL1181">
        <f>BK1181*AO1181</f>
        <v>1635.3406761847093</v>
      </c>
      <c r="BM1181">
        <f t="shared" si="18"/>
        <v>1585.7597310605563</v>
      </c>
      <c r="BN1181" s="12">
        <f>YEARFRAC(DATE(YEAR(A1181),1,1),A1181,3)</f>
        <v>0.79452054794520544</v>
      </c>
    </row>
    <row r="1182" spans="1:66" x14ac:dyDescent="0.25">
      <c r="A1182" s="1">
        <v>43027</v>
      </c>
      <c r="B1182">
        <v>2226</v>
      </c>
      <c r="C1182">
        <v>12</v>
      </c>
      <c r="D1182" s="2">
        <v>43009</v>
      </c>
      <c r="E1182">
        <v>3</v>
      </c>
      <c r="F1182">
        <v>2</v>
      </c>
      <c r="G1182" s="1">
        <v>43026</v>
      </c>
      <c r="H1182" s="1">
        <v>43028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s="1">
        <v>43024</v>
      </c>
      <c r="AF1182" s="1">
        <v>43010</v>
      </c>
      <c r="AG1182" s="1">
        <v>43012</v>
      </c>
      <c r="AH1182" s="1">
        <v>43014</v>
      </c>
      <c r="AI1182" s="1">
        <v>43012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9534.25</v>
      </c>
      <c r="AP1182">
        <v>20</v>
      </c>
      <c r="AQ1182">
        <v>31</v>
      </c>
      <c r="AR1182">
        <v>190685</v>
      </c>
      <c r="AS1182">
        <v>0.23347405406822699</v>
      </c>
      <c r="AT1182">
        <v>0.64516129032257996</v>
      </c>
      <c r="AU1182">
        <v>8</v>
      </c>
      <c r="AV1182">
        <v>0.38359295866543602</v>
      </c>
      <c r="AW1182">
        <v>-0.150118904597208</v>
      </c>
      <c r="AX1182">
        <v>5803.0262279696299</v>
      </c>
      <c r="AY1182">
        <v>19</v>
      </c>
      <c r="AZ1182">
        <v>10</v>
      </c>
      <c r="BA1182">
        <v>2017</v>
      </c>
      <c r="BB1182">
        <v>13.6092737195716</v>
      </c>
      <c r="BC1182">
        <v>13.4729003330099</v>
      </c>
      <c r="BD1182">
        <v>-0.136373386561668</v>
      </c>
      <c r="BE1182">
        <v>128454</v>
      </c>
      <c r="BF1182">
        <v>188774.21770901501</v>
      </c>
      <c r="BG1182">
        <v>1.0122051168711E-2</v>
      </c>
      <c r="BH1182">
        <v>20.233421113511099</v>
      </c>
      <c r="BI1182">
        <v>0.988463586449289</v>
      </c>
      <c r="BK1182">
        <f>AS1182-BI1182*AV1182</f>
        <v>-0.1456936175909038</v>
      </c>
      <c r="BL1182">
        <f>BK1182*AO1182</f>
        <v>-1389.0793735160746</v>
      </c>
      <c r="BM1182">
        <f t="shared" si="18"/>
        <v>196.68035754448169</v>
      </c>
      <c r="BN1182" s="12">
        <f>YEARFRAC(DATE(YEAR(A1182),1,1),A1182,3)</f>
        <v>0.79726027397260268</v>
      </c>
    </row>
    <row r="1183" spans="1:66" x14ac:dyDescent="0.25">
      <c r="A1183" s="1">
        <v>43028</v>
      </c>
      <c r="B1183">
        <v>7587</v>
      </c>
      <c r="C1183">
        <v>13</v>
      </c>
      <c r="D1183" s="2">
        <v>43009</v>
      </c>
      <c r="E1183">
        <v>4</v>
      </c>
      <c r="F1183">
        <v>3</v>
      </c>
      <c r="G1183" s="1">
        <v>43027</v>
      </c>
      <c r="H1183" s="1">
        <v>43031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s="1">
        <v>43024</v>
      </c>
      <c r="AF1183" s="1">
        <v>43010</v>
      </c>
      <c r="AG1183" s="1">
        <v>43012</v>
      </c>
      <c r="AH1183" s="1">
        <v>43014</v>
      </c>
      <c r="AI1183" s="1">
        <v>43012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9534.25</v>
      </c>
      <c r="AP1183">
        <v>20</v>
      </c>
      <c r="AQ1183">
        <v>31</v>
      </c>
      <c r="AR1183">
        <v>190685</v>
      </c>
      <c r="AS1183">
        <v>0.79576264520019901</v>
      </c>
      <c r="AT1183">
        <v>0.64516129032257996</v>
      </c>
      <c r="AU1183">
        <v>7</v>
      </c>
      <c r="AV1183">
        <v>0.78915504263056802</v>
      </c>
      <c r="AW1183">
        <v>6.6076025696303496E-3</v>
      </c>
      <c r="AX1183">
        <v>9614.08036462581</v>
      </c>
      <c r="AY1183">
        <v>20</v>
      </c>
      <c r="AZ1183">
        <v>10</v>
      </c>
      <c r="BA1183">
        <v>2017</v>
      </c>
      <c r="BB1183">
        <v>14.3984287622021</v>
      </c>
      <c r="BC1183">
        <v>14.2686629782101</v>
      </c>
      <c r="BD1183">
        <v>-0.129765783992038</v>
      </c>
      <c r="BE1183">
        <v>136041</v>
      </c>
      <c r="BF1183">
        <v>188966.4521689</v>
      </c>
      <c r="BG1183">
        <v>9.0944599497659803E-3</v>
      </c>
      <c r="BH1183">
        <v>20.233421113511099</v>
      </c>
      <c r="BI1183">
        <v>0.988463586449289</v>
      </c>
      <c r="BK1183">
        <f>AS1183-BI1183*AV1183</f>
        <v>1.5711621497046191E-2</v>
      </c>
      <c r="BL1183">
        <f>BK1183*AO1183</f>
        <v>149.79852725821266</v>
      </c>
      <c r="BM1183">
        <f t="shared" si="18"/>
        <v>346.47888480269432</v>
      </c>
      <c r="BN1183" s="12">
        <f>YEARFRAC(DATE(YEAR(A1183),1,1),A1183,3)</f>
        <v>0.8</v>
      </c>
    </row>
    <row r="1184" spans="1:66" x14ac:dyDescent="0.25">
      <c r="A1184" s="1">
        <v>43031</v>
      </c>
      <c r="B1184">
        <v>16822</v>
      </c>
      <c r="C1184">
        <v>14</v>
      </c>
      <c r="D1184" s="2">
        <v>43009</v>
      </c>
      <c r="E1184">
        <v>0</v>
      </c>
      <c r="F1184">
        <v>4</v>
      </c>
      <c r="G1184" s="1">
        <v>43028</v>
      </c>
      <c r="H1184" s="1">
        <v>43032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s="1">
        <v>43024</v>
      </c>
      <c r="AF1184" s="1">
        <v>43010</v>
      </c>
      <c r="AG1184" s="1">
        <v>43012</v>
      </c>
      <c r="AH1184" s="1">
        <v>43014</v>
      </c>
      <c r="AI1184" s="1">
        <v>43012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9534.25</v>
      </c>
      <c r="AP1184">
        <v>20</v>
      </c>
      <c r="AQ1184">
        <v>31</v>
      </c>
      <c r="AR1184">
        <v>190685</v>
      </c>
      <c r="AS1184">
        <v>1.76437580302593</v>
      </c>
      <c r="AT1184">
        <v>0.64516129032257996</v>
      </c>
      <c r="AU1184">
        <v>6</v>
      </c>
      <c r="AV1184">
        <v>1.61693845017241</v>
      </c>
      <c r="AW1184">
        <v>0.147437352853514</v>
      </c>
      <c r="AX1184">
        <v>10403.611837053</v>
      </c>
      <c r="AY1184">
        <v>23</v>
      </c>
      <c r="AZ1184">
        <v>10</v>
      </c>
      <c r="BA1184">
        <v>2017</v>
      </c>
      <c r="BB1184">
        <v>16.0153672123745</v>
      </c>
      <c r="BC1184">
        <v>16.033038781236002</v>
      </c>
      <c r="BD1184">
        <v>1.7671568861476999E-2</v>
      </c>
      <c r="BE1184">
        <v>152863</v>
      </c>
      <c r="BF1184">
        <v>190895.40436124001</v>
      </c>
      <c r="BG1184">
        <v>-1.10219710078662E-3</v>
      </c>
      <c r="BH1184">
        <v>20.233421113511099</v>
      </c>
      <c r="BI1184">
        <v>0.988463586449289</v>
      </c>
      <c r="BK1184">
        <f>AS1184-BI1184*AV1184</f>
        <v>0.16609102350075466</v>
      </c>
      <c r="BL1184">
        <f>BK1184*AO1184</f>
        <v>1583.5533408120702</v>
      </c>
      <c r="BM1184">
        <f t="shared" si="18"/>
        <v>1930.0322256147647</v>
      </c>
      <c r="BN1184" s="12">
        <f>YEARFRAC(DATE(YEAR(A1184),1,1),A1184,3)</f>
        <v>0.80821917808219179</v>
      </c>
    </row>
    <row r="1185" spans="1:66" x14ac:dyDescent="0.25">
      <c r="A1185" s="1">
        <v>43032</v>
      </c>
      <c r="B1185">
        <v>1975</v>
      </c>
      <c r="C1185">
        <v>15</v>
      </c>
      <c r="D1185" s="2">
        <v>43009</v>
      </c>
      <c r="E1185">
        <v>1</v>
      </c>
      <c r="F1185">
        <v>0</v>
      </c>
      <c r="G1185" s="1">
        <v>43031</v>
      </c>
      <c r="H1185" s="1">
        <v>43033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s="1">
        <v>43024</v>
      </c>
      <c r="AF1185" s="1">
        <v>43010</v>
      </c>
      <c r="AG1185" s="1">
        <v>43012</v>
      </c>
      <c r="AH1185" s="1">
        <v>43014</v>
      </c>
      <c r="AI1185" s="1">
        <v>43012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9534.25</v>
      </c>
      <c r="AP1185">
        <v>20</v>
      </c>
      <c r="AQ1185">
        <v>31</v>
      </c>
      <c r="AR1185">
        <v>190685</v>
      </c>
      <c r="AS1185">
        <v>0.207147914099168</v>
      </c>
      <c r="AT1185">
        <v>0.64516129032257996</v>
      </c>
      <c r="AU1185">
        <v>5</v>
      </c>
      <c r="AV1185">
        <v>0.22654787625673101</v>
      </c>
      <c r="AW1185">
        <v>-1.9399962157563101E-2</v>
      </c>
      <c r="AX1185">
        <v>8717.8040802371506</v>
      </c>
      <c r="AY1185">
        <v>24</v>
      </c>
      <c r="AZ1185">
        <v>10</v>
      </c>
      <c r="BA1185">
        <v>2017</v>
      </c>
      <c r="BB1185">
        <v>16.241915088631298</v>
      </c>
      <c r="BC1185">
        <v>16.240186695335201</v>
      </c>
      <c r="BD1185">
        <v>-1.7283932960872001E-3</v>
      </c>
      <c r="BE1185">
        <v>154838</v>
      </c>
      <c r="BF1185">
        <v>190664.70813947299</v>
      </c>
      <c r="BG1185" s="3">
        <v>1.0642693514006901E-4</v>
      </c>
      <c r="BH1185">
        <v>20.233421113511099</v>
      </c>
      <c r="BI1185">
        <v>0.988463586449289</v>
      </c>
      <c r="BK1185">
        <f>AS1185-BI1185*AV1185</f>
        <v>-1.6786412168030063E-2</v>
      </c>
      <c r="BL1185">
        <f>BK1185*AO1185</f>
        <v>-160.04585021304064</v>
      </c>
      <c r="BM1185">
        <f t="shared" si="18"/>
        <v>1769.986375401724</v>
      </c>
      <c r="BN1185" s="12">
        <f>YEARFRAC(DATE(YEAR(A1185),1,1),A1185,3)</f>
        <v>0.81095890410958904</v>
      </c>
    </row>
    <row r="1186" spans="1:66" x14ac:dyDescent="0.25">
      <c r="A1186" s="1">
        <v>43033</v>
      </c>
      <c r="B1186">
        <v>7680</v>
      </c>
      <c r="C1186">
        <v>16</v>
      </c>
      <c r="D1186" s="2">
        <v>43009</v>
      </c>
      <c r="E1186">
        <v>2</v>
      </c>
      <c r="F1186">
        <v>1</v>
      </c>
      <c r="G1186" s="1">
        <v>43032</v>
      </c>
      <c r="H1186" s="1">
        <v>43034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s="1">
        <v>43024</v>
      </c>
      <c r="AF1186" s="1">
        <v>43010</v>
      </c>
      <c r="AG1186" s="1">
        <v>43012</v>
      </c>
      <c r="AH1186" s="1">
        <v>43014</v>
      </c>
      <c r="AI1186" s="1">
        <v>43012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9534.25</v>
      </c>
      <c r="AP1186">
        <v>20</v>
      </c>
      <c r="AQ1186">
        <v>31</v>
      </c>
      <c r="AR1186">
        <v>190685</v>
      </c>
      <c r="AS1186">
        <v>0.80551695204132401</v>
      </c>
      <c r="AT1186">
        <v>0.64516129032257996</v>
      </c>
      <c r="AU1186">
        <v>4</v>
      </c>
      <c r="AV1186">
        <v>0.87578868199497595</v>
      </c>
      <c r="AW1186">
        <v>-7.0271729953651899E-2</v>
      </c>
      <c r="AX1186">
        <v>8769.2386963777299</v>
      </c>
      <c r="AY1186">
        <v>25</v>
      </c>
      <c r="AZ1186">
        <v>10</v>
      </c>
      <c r="BA1186">
        <v>2017</v>
      </c>
      <c r="BB1186">
        <v>17.117703770626299</v>
      </c>
      <c r="BC1186">
        <v>17.045703647376499</v>
      </c>
      <c r="BD1186">
        <v>-7.20001232497402E-2</v>
      </c>
      <c r="BE1186">
        <v>162518</v>
      </c>
      <c r="BF1186">
        <v>189882.94478945</v>
      </c>
      <c r="BG1186">
        <v>4.22394550199878E-3</v>
      </c>
      <c r="BH1186">
        <v>20.233421113511099</v>
      </c>
      <c r="BI1186">
        <v>0.988463586449289</v>
      </c>
      <c r="BK1186">
        <f>AS1186-BI1186*AV1186</f>
        <v>-6.0168269535125773E-2</v>
      </c>
      <c r="BL1186">
        <f>BK1186*AO1186</f>
        <v>-573.65932381527296</v>
      </c>
      <c r="BM1186">
        <f t="shared" si="18"/>
        <v>1196.327051586451</v>
      </c>
      <c r="BN1186" s="12">
        <f>YEARFRAC(DATE(YEAR(A1186),1,1),A1186,3)</f>
        <v>0.81369863013698629</v>
      </c>
    </row>
    <row r="1187" spans="1:66" x14ac:dyDescent="0.25">
      <c r="A1187" s="1">
        <v>43034</v>
      </c>
      <c r="B1187">
        <v>2910</v>
      </c>
      <c r="C1187">
        <v>17</v>
      </c>
      <c r="D1187" s="2">
        <v>43009</v>
      </c>
      <c r="E1187">
        <v>3</v>
      </c>
      <c r="F1187">
        <v>2</v>
      </c>
      <c r="G1187" s="1">
        <v>43033</v>
      </c>
      <c r="H1187" s="1">
        <v>43035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s="1">
        <v>43024</v>
      </c>
      <c r="AF1187" s="1">
        <v>43010</v>
      </c>
      <c r="AG1187" s="1">
        <v>43012</v>
      </c>
      <c r="AH1187" s="1">
        <v>43014</v>
      </c>
      <c r="AI1187" s="1">
        <v>43012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9534.25</v>
      </c>
      <c r="AP1187">
        <v>20</v>
      </c>
      <c r="AQ1187">
        <v>31</v>
      </c>
      <c r="AR1187">
        <v>190685</v>
      </c>
      <c r="AS1187">
        <v>0.30521540760940802</v>
      </c>
      <c r="AT1187">
        <v>0.64516129032257996</v>
      </c>
      <c r="AU1187">
        <v>3</v>
      </c>
      <c r="AV1187">
        <v>0.27210605278577099</v>
      </c>
      <c r="AW1187">
        <v>3.3109354823636201E-2</v>
      </c>
      <c r="AX1187">
        <v>10694.3596814843</v>
      </c>
      <c r="AY1187">
        <v>26</v>
      </c>
      <c r="AZ1187">
        <v>10</v>
      </c>
      <c r="BA1187">
        <v>2017</v>
      </c>
      <c r="BB1187">
        <v>17.389809823412001</v>
      </c>
      <c r="BC1187">
        <v>17.350919054985901</v>
      </c>
      <c r="BD1187">
        <v>-3.8890768426099898E-2</v>
      </c>
      <c r="BE1187">
        <v>165428</v>
      </c>
      <c r="BF1187">
        <v>190258.54989774799</v>
      </c>
      <c r="BG1187">
        <v>2.24142411723859E-3</v>
      </c>
      <c r="BH1187">
        <v>20.233421113511099</v>
      </c>
      <c r="BI1187">
        <v>0.988463586449289</v>
      </c>
      <c r="BK1187">
        <f>AS1187-BI1187*AV1187</f>
        <v>3.6248482778225288E-2</v>
      </c>
      <c r="BL1187">
        <f>BK1187*AO1187</f>
        <v>345.60209692829443</v>
      </c>
      <c r="BM1187">
        <f t="shared" si="18"/>
        <v>1541.9291485147455</v>
      </c>
      <c r="BN1187" s="12">
        <f>YEARFRAC(DATE(YEAR(A1187),1,1),A1187,3)</f>
        <v>0.81643835616438354</v>
      </c>
    </row>
    <row r="1188" spans="1:66" x14ac:dyDescent="0.25">
      <c r="A1188" s="1">
        <v>43035</v>
      </c>
      <c r="B1188">
        <v>6279</v>
      </c>
      <c r="C1188">
        <v>18</v>
      </c>
      <c r="D1188" s="2">
        <v>43009</v>
      </c>
      <c r="E1188">
        <v>4</v>
      </c>
      <c r="F1188">
        <v>3</v>
      </c>
      <c r="G1188" s="1">
        <v>43034</v>
      </c>
      <c r="H1188" s="1">
        <v>43038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s="1">
        <v>43024</v>
      </c>
      <c r="AF1188" s="1">
        <v>43010</v>
      </c>
      <c r="AG1188" s="1">
        <v>43012</v>
      </c>
      <c r="AH1188" s="1">
        <v>43014</v>
      </c>
      <c r="AI1188" s="1">
        <v>43012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9534.25</v>
      </c>
      <c r="AP1188">
        <v>20</v>
      </c>
      <c r="AQ1188">
        <v>31</v>
      </c>
      <c r="AR1188">
        <v>190685</v>
      </c>
      <c r="AS1188">
        <v>0.65857303930566102</v>
      </c>
      <c r="AT1188">
        <v>0.64516129032257996</v>
      </c>
      <c r="AU1188">
        <v>2</v>
      </c>
      <c r="AV1188">
        <v>0.78915504263056802</v>
      </c>
      <c r="AW1188">
        <v>-0.13058200332490699</v>
      </c>
      <c r="AX1188">
        <v>7956.6113891505802</v>
      </c>
      <c r="AY1188">
        <v>27</v>
      </c>
      <c r="AZ1188">
        <v>10</v>
      </c>
      <c r="BA1188">
        <v>2017</v>
      </c>
      <c r="BB1188">
        <v>18.178964866042602</v>
      </c>
      <c r="BC1188">
        <v>18.009492094291598</v>
      </c>
      <c r="BD1188">
        <v>-0.16947277175101</v>
      </c>
      <c r="BE1188">
        <v>171707</v>
      </c>
      <c r="BF1188">
        <v>188907.34567702399</v>
      </c>
      <c r="BG1188">
        <v>9.4101916291537899E-3</v>
      </c>
      <c r="BH1188">
        <v>20.233421113511099</v>
      </c>
      <c r="BI1188">
        <v>0.988463586449289</v>
      </c>
      <c r="BK1188">
        <f>AS1188-BI1188*AV1188</f>
        <v>-0.1214779843974918</v>
      </c>
      <c r="BL1188">
        <f>BK1188*AO1188</f>
        <v>-1158.2014727417861</v>
      </c>
      <c r="BM1188">
        <f t="shared" si="18"/>
        <v>383.7276757729594</v>
      </c>
      <c r="BN1188" s="12">
        <f>YEARFRAC(DATE(YEAR(A1188),1,1),A1188,3)</f>
        <v>0.81917808219178079</v>
      </c>
    </row>
    <row r="1189" spans="1:66" x14ac:dyDescent="0.25">
      <c r="A1189" s="1">
        <v>43038</v>
      </c>
      <c r="B1189">
        <v>13960</v>
      </c>
      <c r="C1189">
        <v>19</v>
      </c>
      <c r="D1189" s="2">
        <v>43009</v>
      </c>
      <c r="E1189">
        <v>0</v>
      </c>
      <c r="F1189">
        <v>4</v>
      </c>
      <c r="G1189" s="1">
        <v>43035</v>
      </c>
      <c r="H1189" s="1">
        <v>43039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s="1">
        <v>43024</v>
      </c>
      <c r="AF1189" s="1">
        <v>43010</v>
      </c>
      <c r="AG1189" s="1">
        <v>43012</v>
      </c>
      <c r="AH1189" s="1">
        <v>43014</v>
      </c>
      <c r="AI1189" s="1">
        <v>43012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9534.25</v>
      </c>
      <c r="AP1189">
        <v>20</v>
      </c>
      <c r="AQ1189">
        <v>31</v>
      </c>
      <c r="AR1189">
        <v>190685</v>
      </c>
      <c r="AS1189">
        <v>1.46419487636678</v>
      </c>
      <c r="AT1189">
        <v>0.64516129032257996</v>
      </c>
      <c r="AU1189">
        <v>1</v>
      </c>
      <c r="AV1189">
        <v>1.61693845017241</v>
      </c>
      <c r="AW1189">
        <v>-0.152743573805635</v>
      </c>
      <c r="AX1189">
        <v>8633.6001215824908</v>
      </c>
      <c r="AY1189">
        <v>30</v>
      </c>
      <c r="AZ1189">
        <v>10</v>
      </c>
      <c r="BA1189">
        <v>2017</v>
      </c>
      <c r="BB1189">
        <v>19.795903316215</v>
      </c>
      <c r="BC1189">
        <v>19.473686970658399</v>
      </c>
      <c r="BD1189">
        <v>-0.32221634555664302</v>
      </c>
      <c r="BE1189">
        <v>185667</v>
      </c>
      <c r="BF1189">
        <v>187581.235404315</v>
      </c>
      <c r="BG1189">
        <v>1.65462424266207E-2</v>
      </c>
      <c r="BH1189">
        <v>20.233421113511099</v>
      </c>
      <c r="BI1189">
        <v>0.988463586449289</v>
      </c>
      <c r="BK1189">
        <f>AS1189-BI1189*AV1189</f>
        <v>-0.13408990315839531</v>
      </c>
      <c r="BL1189">
        <f>BK1189*AO1189</f>
        <v>-1278.4466591879304</v>
      </c>
      <c r="BM1189">
        <f t="shared" si="18"/>
        <v>-894.71898341497104</v>
      </c>
      <c r="BN1189" s="12">
        <f>YEARFRAC(DATE(YEAR(A1189),1,1),A1189,3)</f>
        <v>0.82739726027397265</v>
      </c>
    </row>
    <row r="1190" spans="1:66" x14ac:dyDescent="0.25">
      <c r="A1190" s="1">
        <v>43039</v>
      </c>
      <c r="B1190">
        <v>5018</v>
      </c>
      <c r="C1190">
        <v>20</v>
      </c>
      <c r="D1190" s="2">
        <v>43009</v>
      </c>
      <c r="E1190">
        <v>1</v>
      </c>
      <c r="F1190">
        <v>0</v>
      </c>
      <c r="G1190" s="1">
        <v>43038</v>
      </c>
      <c r="H1190" s="1">
        <v>43040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s="1">
        <v>43024</v>
      </c>
      <c r="AF1190" s="1">
        <v>43010</v>
      </c>
      <c r="AG1190" s="1">
        <v>43012</v>
      </c>
      <c r="AH1190" s="1">
        <v>43014</v>
      </c>
      <c r="AI1190" s="1">
        <v>43012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9534.25</v>
      </c>
      <c r="AP1190">
        <v>20</v>
      </c>
      <c r="AQ1190">
        <v>31</v>
      </c>
      <c r="AR1190">
        <v>190685</v>
      </c>
      <c r="AS1190">
        <v>0.52631302934158397</v>
      </c>
      <c r="AT1190">
        <v>0.64516129032257996</v>
      </c>
      <c r="AU1190">
        <v>0</v>
      </c>
      <c r="AV1190">
        <v>0.43751779729608697</v>
      </c>
      <c r="AW1190">
        <v>8.87952320454969E-2</v>
      </c>
      <c r="AX1190">
        <v>11469.247722062601</v>
      </c>
      <c r="AY1190">
        <v>31</v>
      </c>
      <c r="AZ1190">
        <v>10</v>
      </c>
      <c r="BA1190">
        <v>2017</v>
      </c>
      <c r="BB1190">
        <v>20.233421113511099</v>
      </c>
      <c r="BC1190">
        <v>20</v>
      </c>
      <c r="BD1190">
        <v>-0.233421113511148</v>
      </c>
      <c r="BE1190">
        <v>190685</v>
      </c>
      <c r="BF1190">
        <v>188485.178982082</v>
      </c>
      <c r="BG1190">
        <v>1.16710556755574E-2</v>
      </c>
      <c r="BH1190">
        <v>20.233421113511099</v>
      </c>
      <c r="BI1190">
        <v>0.988463586449289</v>
      </c>
      <c r="BK1190">
        <f>AS1190-BI1190*AV1190</f>
        <v>9.3842618290900792E-2</v>
      </c>
      <c r="BL1190">
        <f>BK1190*AO1190</f>
        <v>894.71898344002091</v>
      </c>
      <c r="BM1190">
        <f t="shared" si="18"/>
        <v>2.5049871510418598E-8</v>
      </c>
      <c r="BN1190" s="12">
        <f>YEARFRAC(DATE(YEAR(A1190),1,1),A1190,3)</f>
        <v>0.83013698630136989</v>
      </c>
    </row>
    <row r="1191" spans="1:66" x14ac:dyDescent="0.25">
      <c r="A1191" s="1">
        <v>43040</v>
      </c>
      <c r="B1191">
        <v>21739</v>
      </c>
      <c r="C1191">
        <v>1</v>
      </c>
      <c r="D1191" s="2">
        <v>43040</v>
      </c>
      <c r="E1191">
        <v>2</v>
      </c>
      <c r="F1191">
        <v>1</v>
      </c>
      <c r="G1191" s="1">
        <v>43039</v>
      </c>
      <c r="H1191" s="1">
        <v>43041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s="1">
        <v>43059</v>
      </c>
      <c r="AF1191" s="1">
        <v>43045</v>
      </c>
      <c r="AG1191" s="1">
        <v>43040</v>
      </c>
      <c r="AH1191" s="1">
        <v>43042</v>
      </c>
      <c r="AI1191" s="1">
        <v>43040</v>
      </c>
      <c r="AJ1191">
        <v>0</v>
      </c>
      <c r="AK1191">
        <v>0</v>
      </c>
      <c r="AL1191">
        <v>1</v>
      </c>
      <c r="AM1191">
        <v>0</v>
      </c>
      <c r="AN1191">
        <v>1</v>
      </c>
      <c r="AO1191">
        <v>9801.4736842105194</v>
      </c>
      <c r="AP1191">
        <v>19</v>
      </c>
      <c r="AQ1191">
        <v>30</v>
      </c>
      <c r="AR1191">
        <v>186228</v>
      </c>
      <c r="AS1191">
        <v>2.21793178254612</v>
      </c>
      <c r="AT1191">
        <v>0.63333333333333297</v>
      </c>
      <c r="AU1191">
        <v>18</v>
      </c>
      <c r="AV1191">
        <v>2.6381337331586301</v>
      </c>
      <c r="AW1191">
        <v>-0.42020195061251098</v>
      </c>
      <c r="AX1191">
        <v>8240.2949201410993</v>
      </c>
      <c r="AY1191">
        <v>1</v>
      </c>
      <c r="AZ1191">
        <v>11</v>
      </c>
      <c r="BA1191">
        <v>2017</v>
      </c>
      <c r="BB1191">
        <v>2.6381337331586301</v>
      </c>
      <c r="BC1191">
        <v>2.21793178254612</v>
      </c>
      <c r="BD1191">
        <v>-0.42020195061251098</v>
      </c>
      <c r="BE1191">
        <v>21739</v>
      </c>
      <c r="BF1191">
        <v>156565.60348267999</v>
      </c>
      <c r="BG1191">
        <v>0.18945666134516101</v>
      </c>
      <c r="BH1191">
        <v>18.578439154716701</v>
      </c>
      <c r="BI1191">
        <v>1.02269086448934</v>
      </c>
      <c r="BK1191">
        <f>AS1191-BI1191*AV1191</f>
        <v>-0.48006348565636925</v>
      </c>
      <c r="BL1191">
        <f>BK1191*AO1191</f>
        <v>-4705.329621411277</v>
      </c>
      <c r="BM1191">
        <f t="shared" si="18"/>
        <v>-4705.3296213862268</v>
      </c>
      <c r="BN1191" s="12">
        <f>YEARFRAC(DATE(YEAR(A1191),1,1),A1191,3)</f>
        <v>0.83287671232876714</v>
      </c>
    </row>
    <row r="1192" spans="1:66" x14ac:dyDescent="0.25">
      <c r="A1192" s="1">
        <v>43041</v>
      </c>
      <c r="B1192">
        <v>6697</v>
      </c>
      <c r="C1192">
        <v>2</v>
      </c>
      <c r="D1192" s="2">
        <v>43040</v>
      </c>
      <c r="E1192">
        <v>3</v>
      </c>
      <c r="F1192">
        <v>2</v>
      </c>
      <c r="G1192" s="1">
        <v>43040</v>
      </c>
      <c r="H1192" s="1">
        <v>43042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s="1">
        <v>43059</v>
      </c>
      <c r="AF1192" s="1">
        <v>43045</v>
      </c>
      <c r="AG1192" s="1">
        <v>43040</v>
      </c>
      <c r="AH1192" s="1">
        <v>43042</v>
      </c>
      <c r="AI1192" s="1">
        <v>43040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9801.4736842105194</v>
      </c>
      <c r="AP1192">
        <v>19</v>
      </c>
      <c r="AQ1192">
        <v>30</v>
      </c>
      <c r="AR1192">
        <v>186228</v>
      </c>
      <c r="AS1192">
        <v>0.68326460038232695</v>
      </c>
      <c r="AT1192">
        <v>0.63333333333333297</v>
      </c>
      <c r="AU1192">
        <v>17</v>
      </c>
      <c r="AV1192">
        <v>0.56245542342826105</v>
      </c>
      <c r="AW1192">
        <v>0.120809176954065</v>
      </c>
      <c r="AX1192">
        <v>11906.721352566199</v>
      </c>
      <c r="AY1192">
        <v>2</v>
      </c>
      <c r="AZ1192">
        <v>11</v>
      </c>
      <c r="BA1192">
        <v>2017</v>
      </c>
      <c r="BB1192">
        <v>3.2005891565868998</v>
      </c>
      <c r="BC1192">
        <v>2.9011963829284499</v>
      </c>
      <c r="BD1192">
        <v>-0.29939277365844602</v>
      </c>
      <c r="BE1192">
        <v>28436</v>
      </c>
      <c r="BF1192">
        <v>168807.670577799</v>
      </c>
      <c r="BG1192">
        <v>0.103196314258547</v>
      </c>
      <c r="BH1192">
        <v>18.578439154716701</v>
      </c>
      <c r="BI1192">
        <v>1.02269086448934</v>
      </c>
      <c r="BK1192">
        <f>AS1192-BI1192*AV1192</f>
        <v>0.10804657715976085</v>
      </c>
      <c r="BL1192">
        <f>BK1192*AO1192</f>
        <v>1059.0156827004173</v>
      </c>
      <c r="BM1192">
        <f t="shared" si="18"/>
        <v>-3646.3139386858093</v>
      </c>
      <c r="BN1192" s="12">
        <f>YEARFRAC(DATE(YEAR(A1192),1,1),A1192,3)</f>
        <v>0.83561643835616439</v>
      </c>
    </row>
    <row r="1193" spans="1:66" x14ac:dyDescent="0.25">
      <c r="A1193" s="1">
        <v>43042</v>
      </c>
      <c r="B1193">
        <v>11500</v>
      </c>
      <c r="C1193">
        <v>3</v>
      </c>
      <c r="D1193" s="2">
        <v>43040</v>
      </c>
      <c r="E1193">
        <v>4</v>
      </c>
      <c r="F1193">
        <v>3</v>
      </c>
      <c r="G1193" s="1">
        <v>43041</v>
      </c>
      <c r="H1193" s="1">
        <v>43045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s="1">
        <v>43059</v>
      </c>
      <c r="AF1193" s="1">
        <v>43045</v>
      </c>
      <c r="AG1193" s="1">
        <v>43040</v>
      </c>
      <c r="AH1193" s="1">
        <v>43042</v>
      </c>
      <c r="AI1193" s="1">
        <v>43040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9801.4736842105194</v>
      </c>
      <c r="AP1193">
        <v>19</v>
      </c>
      <c r="AQ1193">
        <v>30</v>
      </c>
      <c r="AR1193">
        <v>186228</v>
      </c>
      <c r="AS1193">
        <v>1.1732929527246101</v>
      </c>
      <c r="AT1193">
        <v>0.63333333333333297</v>
      </c>
      <c r="AU1193">
        <v>16</v>
      </c>
      <c r="AV1193">
        <v>0.85499195898991198</v>
      </c>
      <c r="AW1193">
        <v>0.318300993734705</v>
      </c>
      <c r="AX1193">
        <v>13450.418894683</v>
      </c>
      <c r="AY1193">
        <v>3</v>
      </c>
      <c r="AZ1193">
        <v>11</v>
      </c>
      <c r="BA1193">
        <v>2017</v>
      </c>
      <c r="BB1193">
        <v>4.0555811155768096</v>
      </c>
      <c r="BC1193">
        <v>4.0744893356530696</v>
      </c>
      <c r="BD1193">
        <v>1.89082200762591E-2</v>
      </c>
      <c r="BE1193">
        <v>39936</v>
      </c>
      <c r="BF1193">
        <v>187096.24548887301</v>
      </c>
      <c r="BG1193">
        <v>-4.6406355542046801E-3</v>
      </c>
      <c r="BH1193">
        <v>18.578439154716701</v>
      </c>
      <c r="BI1193">
        <v>1.02269086448934</v>
      </c>
      <c r="BK1193">
        <f>AS1193-BI1193*AV1193</f>
        <v>0.29890048705378269</v>
      </c>
      <c r="BL1193">
        <f>BK1193*AO1193</f>
        <v>2929.6652580553582</v>
      </c>
      <c r="BM1193">
        <f t="shared" si="18"/>
        <v>-716.64868063045105</v>
      </c>
      <c r="BN1193" s="12">
        <f>YEARFRAC(DATE(YEAR(A1193),1,1),A1193,3)</f>
        <v>0.83835616438356164</v>
      </c>
    </row>
    <row r="1194" spans="1:66" x14ac:dyDescent="0.25">
      <c r="A1194" s="1">
        <v>43045</v>
      </c>
      <c r="B1194">
        <v>15412</v>
      </c>
      <c r="C1194">
        <v>4</v>
      </c>
      <c r="D1194" s="2">
        <v>43040</v>
      </c>
      <c r="E1194">
        <v>0</v>
      </c>
      <c r="F1194">
        <v>4</v>
      </c>
      <c r="G1194" s="1">
        <v>43042</v>
      </c>
      <c r="H1194" s="1">
        <v>43046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s="1">
        <v>43059</v>
      </c>
      <c r="AF1194" s="1">
        <v>43045</v>
      </c>
      <c r="AG1194" s="1">
        <v>43040</v>
      </c>
      <c r="AH1194" s="1">
        <v>43042</v>
      </c>
      <c r="AI1194" s="1">
        <v>43040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9801.4736842105194</v>
      </c>
      <c r="AP1194">
        <v>19</v>
      </c>
      <c r="AQ1194">
        <v>30</v>
      </c>
      <c r="AR1194">
        <v>186228</v>
      </c>
      <c r="AS1194">
        <v>1.57241660759928</v>
      </c>
      <c r="AT1194">
        <v>0.63333333333333297</v>
      </c>
      <c r="AU1194">
        <v>15</v>
      </c>
      <c r="AV1194">
        <v>1.6058634322415299</v>
      </c>
      <c r="AW1194">
        <v>-3.3446824642246201E-2</v>
      </c>
      <c r="AX1194">
        <v>9597.32919410666</v>
      </c>
      <c r="AY1194">
        <v>6</v>
      </c>
      <c r="AZ1194">
        <v>11</v>
      </c>
      <c r="BA1194">
        <v>2017</v>
      </c>
      <c r="BB1194">
        <v>5.6614445478183404</v>
      </c>
      <c r="BC1194">
        <v>5.6469059432523503</v>
      </c>
      <c r="BD1194">
        <v>-1.4538604565987399E-2</v>
      </c>
      <c r="BE1194">
        <v>55348</v>
      </c>
      <c r="BF1194">
        <v>185749.76600366799</v>
      </c>
      <c r="BG1194">
        <v>2.57461425993121E-3</v>
      </c>
      <c r="BH1194">
        <v>18.578439154716701</v>
      </c>
      <c r="BI1194">
        <v>1.02269086448934</v>
      </c>
      <c r="BK1194">
        <f>AS1194-BI1194*AV1194</f>
        <v>-6.988525417162883E-2</v>
      </c>
      <c r="BL1194">
        <f>BK1194*AO1194</f>
        <v>-684.97847967758344</v>
      </c>
      <c r="BM1194">
        <f t="shared" si="18"/>
        <v>-1401.6271603080345</v>
      </c>
      <c r="BN1194" s="12">
        <f>YEARFRAC(DATE(YEAR(A1194),1,1),A1194,3)</f>
        <v>0.84657534246575339</v>
      </c>
    </row>
    <row r="1195" spans="1:66" x14ac:dyDescent="0.25">
      <c r="A1195" s="1">
        <v>43046</v>
      </c>
      <c r="B1195">
        <v>2280</v>
      </c>
      <c r="C1195">
        <v>5</v>
      </c>
      <c r="D1195" s="2">
        <v>43040</v>
      </c>
      <c r="E1195">
        <v>1</v>
      </c>
      <c r="F1195">
        <v>0</v>
      </c>
      <c r="G1195" s="1">
        <v>43045</v>
      </c>
      <c r="H1195" s="1">
        <v>43047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s="1">
        <v>43059</v>
      </c>
      <c r="AF1195" s="1">
        <v>43045</v>
      </c>
      <c r="AG1195" s="1">
        <v>43040</v>
      </c>
      <c r="AH1195" s="1">
        <v>43042</v>
      </c>
      <c r="AI1195" s="1">
        <v>43040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9801.4736842105194</v>
      </c>
      <c r="AP1195">
        <v>19</v>
      </c>
      <c r="AQ1195">
        <v>30</v>
      </c>
      <c r="AR1195">
        <v>186228</v>
      </c>
      <c r="AS1195">
        <v>0.232618081061924</v>
      </c>
      <c r="AT1195">
        <v>0.63333333333333297</v>
      </c>
      <c r="AU1195">
        <v>14</v>
      </c>
      <c r="AV1195">
        <v>0.21547285832584701</v>
      </c>
      <c r="AW1195">
        <v>1.7145222736077E-2</v>
      </c>
      <c r="AX1195">
        <v>10581.3791013626</v>
      </c>
      <c r="AY1195">
        <v>7</v>
      </c>
      <c r="AZ1195">
        <v>11</v>
      </c>
      <c r="BA1195">
        <v>2017</v>
      </c>
      <c r="BB1195">
        <v>5.87691740614419</v>
      </c>
      <c r="BC1195">
        <v>5.8795240243142803</v>
      </c>
      <c r="BD1195">
        <v>2.6066181700894401E-3</v>
      </c>
      <c r="BE1195">
        <v>57628</v>
      </c>
      <c r="BF1195">
        <v>186310.59862356901</v>
      </c>
      <c r="BG1195" s="3">
        <v>-4.43338297336781E-4</v>
      </c>
      <c r="BH1195">
        <v>18.578439154716701</v>
      </c>
      <c r="BI1195">
        <v>1.02269086448934</v>
      </c>
      <c r="BK1195">
        <f>AS1195-BI1195*AV1195</f>
        <v>1.2255957306674448E-2</v>
      </c>
      <c r="BL1195">
        <f>BK1195*AO1195</f>
        <v>120.12644301617723</v>
      </c>
      <c r="BM1195">
        <f t="shared" si="18"/>
        <v>-1281.5007172918572</v>
      </c>
      <c r="BN1195" s="12">
        <f>YEARFRAC(DATE(YEAR(A1195),1,1),A1195,3)</f>
        <v>0.84931506849315064</v>
      </c>
    </row>
    <row r="1196" spans="1:66" x14ac:dyDescent="0.25">
      <c r="A1196" s="1">
        <v>43047</v>
      </c>
      <c r="B1196">
        <v>8479</v>
      </c>
      <c r="C1196">
        <v>6</v>
      </c>
      <c r="D1196" s="2">
        <v>43040</v>
      </c>
      <c r="E1196">
        <v>2</v>
      </c>
      <c r="F1196">
        <v>1</v>
      </c>
      <c r="G1196" s="1">
        <v>43046</v>
      </c>
      <c r="H1196" s="1">
        <v>43048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s="1">
        <v>43059</v>
      </c>
      <c r="AF1196" s="1">
        <v>43045</v>
      </c>
      <c r="AG1196" s="1">
        <v>43040</v>
      </c>
      <c r="AH1196" s="1">
        <v>43042</v>
      </c>
      <c r="AI1196" s="1">
        <v>43040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9801.4736842105194</v>
      </c>
      <c r="AP1196">
        <v>19</v>
      </c>
      <c r="AQ1196">
        <v>30</v>
      </c>
      <c r="AR1196">
        <v>186228</v>
      </c>
      <c r="AS1196">
        <v>0.86507399531756701</v>
      </c>
      <c r="AT1196">
        <v>0.63333333333333297</v>
      </c>
      <c r="AU1196">
        <v>13</v>
      </c>
      <c r="AV1196">
        <v>0.864713664064091</v>
      </c>
      <c r="AW1196" s="3">
        <v>3.6033125347599099E-4</v>
      </c>
      <c r="AX1196">
        <v>9805.5580157590102</v>
      </c>
      <c r="AY1196">
        <v>8</v>
      </c>
      <c r="AZ1196">
        <v>11</v>
      </c>
      <c r="BA1196">
        <v>2017</v>
      </c>
      <c r="BB1196">
        <v>6.74163107020828</v>
      </c>
      <c r="BC1196">
        <v>6.74459801963184</v>
      </c>
      <c r="BD1196">
        <v>2.9669494235653399E-3</v>
      </c>
      <c r="BE1196">
        <v>66107</v>
      </c>
      <c r="BF1196">
        <v>186309.957771271</v>
      </c>
      <c r="BG1196" s="3">
        <v>-4.3990011190142499E-4</v>
      </c>
      <c r="BH1196">
        <v>18.578439154716701</v>
      </c>
      <c r="BI1196">
        <v>1.02269086448934</v>
      </c>
      <c r="BK1196">
        <f>AS1196-BI1196*AV1196</f>
        <v>-1.9260769319882964E-2</v>
      </c>
      <c r="BL1196">
        <f>BK1196*AO1196</f>
        <v>-188.78392362648222</v>
      </c>
      <c r="BM1196">
        <f t="shared" si="18"/>
        <v>-1470.2846409183394</v>
      </c>
      <c r="BN1196" s="12">
        <f>YEARFRAC(DATE(YEAR(A1196),1,1),A1196,3)</f>
        <v>0.852054794520548</v>
      </c>
    </row>
    <row r="1197" spans="1:66" x14ac:dyDescent="0.25">
      <c r="A1197" s="1">
        <v>43048</v>
      </c>
      <c r="B1197">
        <v>2844</v>
      </c>
      <c r="C1197">
        <v>7</v>
      </c>
      <c r="D1197" s="2">
        <v>43040</v>
      </c>
      <c r="E1197">
        <v>3</v>
      </c>
      <c r="F1197">
        <v>2</v>
      </c>
      <c r="G1197" s="1">
        <v>43047</v>
      </c>
      <c r="H1197" s="1">
        <v>43049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s="1">
        <v>43059</v>
      </c>
      <c r="AF1197" s="1">
        <v>43045</v>
      </c>
      <c r="AG1197" s="1">
        <v>43040</v>
      </c>
      <c r="AH1197" s="1">
        <v>43042</v>
      </c>
      <c r="AI1197" s="1">
        <v>43040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9801.4736842105194</v>
      </c>
      <c r="AP1197">
        <v>19</v>
      </c>
      <c r="AQ1197">
        <v>30</v>
      </c>
      <c r="AR1197">
        <v>186228</v>
      </c>
      <c r="AS1197">
        <v>0.290160448482505</v>
      </c>
      <c r="AT1197">
        <v>0.63333333333333297</v>
      </c>
      <c r="AU1197">
        <v>12</v>
      </c>
      <c r="AV1197">
        <v>0.26103103485488699</v>
      </c>
      <c r="AW1197">
        <v>2.91294136276182E-2</v>
      </c>
      <c r="AX1197">
        <v>10895.256196570799</v>
      </c>
      <c r="AY1197">
        <v>9</v>
      </c>
      <c r="AZ1197">
        <v>11</v>
      </c>
      <c r="BA1197">
        <v>2017</v>
      </c>
      <c r="BB1197">
        <v>7.0026621050631697</v>
      </c>
      <c r="BC1197">
        <v>7.03475846811435</v>
      </c>
      <c r="BD1197">
        <v>3.20963630511839E-2</v>
      </c>
      <c r="BE1197">
        <v>68951</v>
      </c>
      <c r="BF1197">
        <v>187081.567030454</v>
      </c>
      <c r="BG1197">
        <v>-4.5625394527279897E-3</v>
      </c>
      <c r="BH1197">
        <v>18.578439154716701</v>
      </c>
      <c r="BI1197">
        <v>1.02269086448934</v>
      </c>
      <c r="BK1197">
        <f>AS1197-BI1197*AV1197</f>
        <v>2.3206393788213597E-2</v>
      </c>
      <c r="BL1197">
        <f>BK1197*AO1197</f>
        <v>227.45685802060203</v>
      </c>
      <c r="BM1197">
        <f t="shared" si="18"/>
        <v>-1242.8277828977373</v>
      </c>
      <c r="BN1197" s="12">
        <f>YEARFRAC(DATE(YEAR(A1197),1,1),A1197,3)</f>
        <v>0.85479452054794525</v>
      </c>
    </row>
    <row r="1198" spans="1:66" x14ac:dyDescent="0.25">
      <c r="A1198" s="1">
        <v>43049</v>
      </c>
      <c r="B1198">
        <v>4501</v>
      </c>
      <c r="C1198">
        <v>8</v>
      </c>
      <c r="D1198" s="2">
        <v>43040</v>
      </c>
      <c r="E1198">
        <v>4</v>
      </c>
      <c r="F1198">
        <v>3</v>
      </c>
      <c r="G1198" s="1">
        <v>43048</v>
      </c>
      <c r="H1198" s="1">
        <v>43052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s="1">
        <v>43059</v>
      </c>
      <c r="AF1198" s="1">
        <v>43045</v>
      </c>
      <c r="AG1198" s="1">
        <v>43040</v>
      </c>
      <c r="AH1198" s="1">
        <v>43042</v>
      </c>
      <c r="AI1198" s="1">
        <v>43040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9801.4736842105194</v>
      </c>
      <c r="AP1198">
        <v>19</v>
      </c>
      <c r="AQ1198">
        <v>30</v>
      </c>
      <c r="AR1198">
        <v>186228</v>
      </c>
      <c r="AS1198">
        <v>0.45921665914900001</v>
      </c>
      <c r="AT1198">
        <v>0.63333333333333297</v>
      </c>
      <c r="AU1198">
        <v>11</v>
      </c>
      <c r="AV1198">
        <v>0.77808002469968396</v>
      </c>
      <c r="AW1198">
        <v>-0.31886336555068301</v>
      </c>
      <c r="AX1198">
        <v>5784.7520269361103</v>
      </c>
      <c r="AY1198">
        <v>10</v>
      </c>
      <c r="AZ1198">
        <v>11</v>
      </c>
      <c r="BA1198">
        <v>2017</v>
      </c>
      <c r="BB1198">
        <v>7.7807421297628503</v>
      </c>
      <c r="BC1198">
        <v>7.4939751272633499</v>
      </c>
      <c r="BD1198">
        <v>-0.28676700249949999</v>
      </c>
      <c r="BE1198">
        <v>73452</v>
      </c>
      <c r="BF1198">
        <v>179364.381536512</v>
      </c>
      <c r="BG1198">
        <v>3.8266340310662603E-2</v>
      </c>
      <c r="BH1198">
        <v>18.578439154716701</v>
      </c>
      <c r="BI1198">
        <v>1.02269086448934</v>
      </c>
      <c r="BK1198">
        <f>AS1198-BI1198*AV1198</f>
        <v>-0.33651867395300683</v>
      </c>
      <c r="BL1198">
        <f>BK1198*AO1198</f>
        <v>-3298.3789269958165</v>
      </c>
      <c r="BM1198">
        <f t="shared" si="18"/>
        <v>-4541.206709893554</v>
      </c>
      <c r="BN1198" s="12">
        <f>YEARFRAC(DATE(YEAR(A1198),1,1),A1198,3)</f>
        <v>0.8575342465753425</v>
      </c>
    </row>
    <row r="1199" spans="1:66" x14ac:dyDescent="0.25">
      <c r="A1199" s="1">
        <v>43052</v>
      </c>
      <c r="B1199">
        <v>15212</v>
      </c>
      <c r="C1199">
        <v>9</v>
      </c>
      <c r="D1199" s="2">
        <v>43040</v>
      </c>
      <c r="E1199">
        <v>0</v>
      </c>
      <c r="F1199">
        <v>4</v>
      </c>
      <c r="G1199" s="1">
        <v>43049</v>
      </c>
      <c r="H1199" s="1">
        <v>43053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s="1">
        <v>43059</v>
      </c>
      <c r="AF1199" s="1">
        <v>43045</v>
      </c>
      <c r="AG1199" s="1">
        <v>43040</v>
      </c>
      <c r="AH1199" s="1">
        <v>43042</v>
      </c>
      <c r="AI1199" s="1">
        <v>43040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9801.4736842105194</v>
      </c>
      <c r="AP1199">
        <v>19</v>
      </c>
      <c r="AQ1199">
        <v>30</v>
      </c>
      <c r="AR1199">
        <v>186228</v>
      </c>
      <c r="AS1199">
        <v>1.5520115127692899</v>
      </c>
      <c r="AT1199">
        <v>0.63333333333333297</v>
      </c>
      <c r="AU1199">
        <v>10</v>
      </c>
      <c r="AV1199">
        <v>1.6058634322415299</v>
      </c>
      <c r="AW1199">
        <v>-5.38519194722396E-2</v>
      </c>
      <c r="AX1199">
        <v>9472.7856021769094</v>
      </c>
      <c r="AY1199">
        <v>13</v>
      </c>
      <c r="AZ1199">
        <v>11</v>
      </c>
      <c r="BA1199">
        <v>2017</v>
      </c>
      <c r="BB1199">
        <v>9.3866055620043802</v>
      </c>
      <c r="BC1199">
        <v>9.0459866400326394</v>
      </c>
      <c r="BD1199">
        <v>-0.34061892197173899</v>
      </c>
      <c r="BE1199">
        <v>88664</v>
      </c>
      <c r="BF1199">
        <v>179470.20239340601</v>
      </c>
      <c r="BG1199">
        <v>3.7654148245625803E-2</v>
      </c>
      <c r="BH1199">
        <v>18.578439154716701</v>
      </c>
      <c r="BI1199">
        <v>1.02269086448934</v>
      </c>
      <c r="BK1199">
        <f>AS1199-BI1199*AV1199</f>
        <v>-9.0290349001618919E-2</v>
      </c>
      <c r="BL1199">
        <f>BK1199*AO1199</f>
        <v>-884.97847967755138</v>
      </c>
      <c r="BM1199">
        <f t="shared" si="18"/>
        <v>-5426.1851895711052</v>
      </c>
      <c r="BN1199" s="12">
        <f>YEARFRAC(DATE(YEAR(A1199),1,1),A1199,3)</f>
        <v>0.86575342465753424</v>
      </c>
    </row>
    <row r="1200" spans="1:66" x14ac:dyDescent="0.25">
      <c r="A1200" s="1">
        <v>43053</v>
      </c>
      <c r="B1200">
        <v>2688</v>
      </c>
      <c r="C1200">
        <v>10</v>
      </c>
      <c r="D1200" s="2">
        <v>43040</v>
      </c>
      <c r="E1200">
        <v>1</v>
      </c>
      <c r="F1200">
        <v>0</v>
      </c>
      <c r="G1200" s="1">
        <v>43052</v>
      </c>
      <c r="H1200" s="1">
        <v>43054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s="1">
        <v>43059</v>
      </c>
      <c r="AF1200" s="1">
        <v>43045</v>
      </c>
      <c r="AG1200" s="1">
        <v>43040</v>
      </c>
      <c r="AH1200" s="1">
        <v>43042</v>
      </c>
      <c r="AI1200" s="1">
        <v>43040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9801.4736842105194</v>
      </c>
      <c r="AP1200">
        <v>19</v>
      </c>
      <c r="AQ1200">
        <v>30</v>
      </c>
      <c r="AR1200">
        <v>186228</v>
      </c>
      <c r="AS1200">
        <v>0.27424447451511003</v>
      </c>
      <c r="AT1200">
        <v>0.63333333333333297</v>
      </c>
      <c r="AU1200">
        <v>9</v>
      </c>
      <c r="AV1200">
        <v>0.21547285832584701</v>
      </c>
      <c r="AW1200">
        <v>5.8771616189263402E-2</v>
      </c>
      <c r="AX1200">
        <v>12474.889045817001</v>
      </c>
      <c r="AY1200">
        <v>14</v>
      </c>
      <c r="AZ1200">
        <v>11</v>
      </c>
      <c r="BA1200">
        <v>2017</v>
      </c>
      <c r="BB1200">
        <v>9.6020784203302298</v>
      </c>
      <c r="BC1200">
        <v>9.3202311145477594</v>
      </c>
      <c r="BD1200">
        <v>-0.28184730578247502</v>
      </c>
      <c r="BE1200">
        <v>91352</v>
      </c>
      <c r="BF1200">
        <v>180761.69804290199</v>
      </c>
      <c r="BG1200">
        <v>3.0240377338127001E-2</v>
      </c>
      <c r="BH1200">
        <v>18.578439154716701</v>
      </c>
      <c r="BI1200">
        <v>1.02269086448934</v>
      </c>
      <c r="BK1200">
        <f>AS1200-BI1200*AV1200</f>
        <v>5.3882350759860476E-2</v>
      </c>
      <c r="BL1200">
        <f>BK1200*AO1200</f>
        <v>528.12644301617308</v>
      </c>
      <c r="BM1200">
        <f t="shared" si="18"/>
        <v>-4898.0587465549324</v>
      </c>
      <c r="BN1200" s="12">
        <f>YEARFRAC(DATE(YEAR(A1200),1,1),A1200,3)</f>
        <v>0.86849315068493149</v>
      </c>
    </row>
    <row r="1201" spans="1:66" x14ac:dyDescent="0.25">
      <c r="A1201" s="1">
        <v>43054</v>
      </c>
      <c r="B1201">
        <v>11486</v>
      </c>
      <c r="C1201">
        <v>11</v>
      </c>
      <c r="D1201" s="2">
        <v>43040</v>
      </c>
      <c r="E1201">
        <v>2</v>
      </c>
      <c r="F1201">
        <v>1</v>
      </c>
      <c r="G1201" s="1">
        <v>43053</v>
      </c>
      <c r="H1201" s="1">
        <v>43055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s="1">
        <v>43059</v>
      </c>
      <c r="AF1201" s="1">
        <v>43045</v>
      </c>
      <c r="AG1201" s="1">
        <v>43040</v>
      </c>
      <c r="AH1201" s="1">
        <v>43042</v>
      </c>
      <c r="AI1201" s="1">
        <v>43040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9801.4736842105194</v>
      </c>
      <c r="AP1201">
        <v>19</v>
      </c>
      <c r="AQ1201">
        <v>30</v>
      </c>
      <c r="AR1201">
        <v>186228</v>
      </c>
      <c r="AS1201">
        <v>1.1718645960865099</v>
      </c>
      <c r="AT1201">
        <v>0.63333333333333297</v>
      </c>
      <c r="AU1201">
        <v>8</v>
      </c>
      <c r="AV1201">
        <v>1.19928488536698</v>
      </c>
      <c r="AW1201">
        <v>-2.7420289280468701E-2</v>
      </c>
      <c r="AX1201">
        <v>9577.3741003041396</v>
      </c>
      <c r="AY1201">
        <v>15</v>
      </c>
      <c r="AZ1201">
        <v>11</v>
      </c>
      <c r="BA1201">
        <v>2017</v>
      </c>
      <c r="BB1201">
        <v>10.801363305697199</v>
      </c>
      <c r="BC1201">
        <v>10.492095710634199</v>
      </c>
      <c r="BD1201">
        <v>-0.30926759506294399</v>
      </c>
      <c r="BE1201">
        <v>102838</v>
      </c>
      <c r="BF1201">
        <v>180895.86885475801</v>
      </c>
      <c r="BG1201">
        <v>2.9476246080131201E-2</v>
      </c>
      <c r="BH1201">
        <v>18.578439154716701</v>
      </c>
      <c r="BI1201">
        <v>1.02269086448934</v>
      </c>
      <c r="BK1201">
        <f>AS1201-BI1201*AV1201</f>
        <v>-5.4633100098445908E-2</v>
      </c>
      <c r="BL1201">
        <f>BK1201*AO1201</f>
        <v>-535.48489290175667</v>
      </c>
      <c r="BM1201">
        <f t="shared" si="18"/>
        <v>-5433.5436394566896</v>
      </c>
      <c r="BN1201" s="12">
        <f>YEARFRAC(DATE(YEAR(A1201),1,1),A1201,3)</f>
        <v>0.87123287671232874</v>
      </c>
    </row>
    <row r="1202" spans="1:66" x14ac:dyDescent="0.25">
      <c r="A1202" s="1">
        <v>43055</v>
      </c>
      <c r="B1202">
        <v>11416</v>
      </c>
      <c r="C1202">
        <v>12</v>
      </c>
      <c r="D1202" s="2">
        <v>43040</v>
      </c>
      <c r="E1202">
        <v>3</v>
      </c>
      <c r="F1202">
        <v>2</v>
      </c>
      <c r="G1202" s="1">
        <v>43054</v>
      </c>
      <c r="H1202" s="1">
        <v>43056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s="1">
        <v>43059</v>
      </c>
      <c r="AF1202" s="1">
        <v>43045</v>
      </c>
      <c r="AG1202" s="1">
        <v>43040</v>
      </c>
      <c r="AH1202" s="1">
        <v>43042</v>
      </c>
      <c r="AI1202" s="1">
        <v>43040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9801.4736842105194</v>
      </c>
      <c r="AP1202">
        <v>19</v>
      </c>
      <c r="AQ1202">
        <v>30</v>
      </c>
      <c r="AR1202">
        <v>186228</v>
      </c>
      <c r="AS1202">
        <v>1.1647228128960101</v>
      </c>
      <c r="AT1202">
        <v>0.63333333333333297</v>
      </c>
      <c r="AU1202">
        <v>7</v>
      </c>
      <c r="AV1202">
        <v>1.2846196247880699</v>
      </c>
      <c r="AW1202">
        <v>-0.119896811892059</v>
      </c>
      <c r="AX1202">
        <v>8886.6772542753697</v>
      </c>
      <c r="AY1202">
        <v>16</v>
      </c>
      <c r="AZ1202">
        <v>11</v>
      </c>
      <c r="BA1202">
        <v>2017</v>
      </c>
      <c r="BB1202">
        <v>12.085982930485301</v>
      </c>
      <c r="BC1202">
        <v>11.6568185235302</v>
      </c>
      <c r="BD1202">
        <v>-0.42916440695500402</v>
      </c>
      <c r="BE1202">
        <v>114254</v>
      </c>
      <c r="BF1202">
        <v>179615.18003838701</v>
      </c>
      <c r="BG1202">
        <v>3.6816598464555199E-2</v>
      </c>
      <c r="BH1202">
        <v>18.578439154716701</v>
      </c>
      <c r="BI1202">
        <v>1.02269086448934</v>
      </c>
      <c r="BK1202">
        <f>AS1202-BI1202*AV1202</f>
        <v>-0.14904594171847263</v>
      </c>
      <c r="BL1202">
        <f>BK1202*AO1202</f>
        <v>-1460.8698754919842</v>
      </c>
      <c r="BM1202">
        <f t="shared" si="18"/>
        <v>-6894.4135149486738</v>
      </c>
      <c r="BN1202" s="12">
        <f>YEARFRAC(DATE(YEAR(A1202),1,1),A1202,3)</f>
        <v>0.87397260273972599</v>
      </c>
    </row>
    <row r="1203" spans="1:66" x14ac:dyDescent="0.25">
      <c r="A1203" s="1">
        <v>43056</v>
      </c>
      <c r="B1203">
        <v>8613</v>
      </c>
      <c r="C1203">
        <v>13</v>
      </c>
      <c r="D1203" s="2">
        <v>43040</v>
      </c>
      <c r="E1203">
        <v>4</v>
      </c>
      <c r="F1203">
        <v>3</v>
      </c>
      <c r="G1203" s="1">
        <v>43055</v>
      </c>
      <c r="H1203" s="1">
        <v>43059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s="1">
        <v>43059</v>
      </c>
      <c r="AF1203" s="1">
        <v>43045</v>
      </c>
      <c r="AG1203" s="1">
        <v>43040</v>
      </c>
      <c r="AH1203" s="1">
        <v>43042</v>
      </c>
      <c r="AI1203" s="1">
        <v>43040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9801.4736842105194</v>
      </c>
      <c r="AP1203">
        <v>19</v>
      </c>
      <c r="AQ1203">
        <v>30</v>
      </c>
      <c r="AR1203">
        <v>186228</v>
      </c>
      <c r="AS1203">
        <v>0.87874540885366303</v>
      </c>
      <c r="AT1203">
        <v>0.63333333333333297</v>
      </c>
      <c r="AU1203">
        <v>6</v>
      </c>
      <c r="AV1203">
        <v>0.77808002469968396</v>
      </c>
      <c r="AW1203">
        <v>0.10066538415397901</v>
      </c>
      <c r="AX1203">
        <v>11069.5554783383</v>
      </c>
      <c r="AY1203">
        <v>17</v>
      </c>
      <c r="AZ1203">
        <v>11</v>
      </c>
      <c r="BA1203">
        <v>2017</v>
      </c>
      <c r="BB1203">
        <v>12.864062955184901</v>
      </c>
      <c r="BC1203">
        <v>12.5355639323839</v>
      </c>
      <c r="BD1203">
        <v>-0.328499022801024</v>
      </c>
      <c r="BE1203">
        <v>122867</v>
      </c>
      <c r="BF1203">
        <v>181472.44833398901</v>
      </c>
      <c r="BG1203">
        <v>2.6205364559019801E-2</v>
      </c>
      <c r="BH1203">
        <v>18.578439154716701</v>
      </c>
      <c r="BI1203">
        <v>1.02269086448934</v>
      </c>
      <c r="BK1203">
        <f>AS1203-BI1203*AV1203</f>
        <v>8.3010075751656198E-2</v>
      </c>
      <c r="BL1203">
        <f>BK1203*AO1203</f>
        <v>813.62107300417995</v>
      </c>
      <c r="BM1203">
        <f t="shared" si="18"/>
        <v>-6080.7924419444935</v>
      </c>
      <c r="BN1203" s="12">
        <f>YEARFRAC(DATE(YEAR(A1203),1,1),A1203,3)</f>
        <v>0.87671232876712324</v>
      </c>
    </row>
    <row r="1204" spans="1:66" x14ac:dyDescent="0.25">
      <c r="A1204" s="1">
        <v>43059</v>
      </c>
      <c r="B1204">
        <v>16717</v>
      </c>
      <c r="C1204">
        <v>14</v>
      </c>
      <c r="D1204" s="2">
        <v>43040</v>
      </c>
      <c r="E1204">
        <v>0</v>
      </c>
      <c r="F1204">
        <v>4</v>
      </c>
      <c r="G1204" s="1">
        <v>43056</v>
      </c>
      <c r="H1204" s="1">
        <v>43061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s="1">
        <v>43059</v>
      </c>
      <c r="AF1204" s="1">
        <v>43045</v>
      </c>
      <c r="AG1204" s="1">
        <v>43040</v>
      </c>
      <c r="AH1204" s="1">
        <v>43042</v>
      </c>
      <c r="AI1204" s="1">
        <v>43040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9801.4736842105194</v>
      </c>
      <c r="AP1204">
        <v>19</v>
      </c>
      <c r="AQ1204">
        <v>30</v>
      </c>
      <c r="AR1204">
        <v>186228</v>
      </c>
      <c r="AS1204">
        <v>1.7055598513649901</v>
      </c>
      <c r="AT1204">
        <v>0.63333333333333297</v>
      </c>
      <c r="AU1204">
        <v>5</v>
      </c>
      <c r="AV1204">
        <v>1.6058634322415299</v>
      </c>
      <c r="AW1204">
        <v>9.9696419123460195E-2</v>
      </c>
      <c r="AX1204">
        <v>10409.9761314482</v>
      </c>
      <c r="AY1204">
        <v>20</v>
      </c>
      <c r="AZ1204">
        <v>11</v>
      </c>
      <c r="BA1204">
        <v>2017</v>
      </c>
      <c r="BB1204">
        <v>14.469926387426501</v>
      </c>
      <c r="BC1204">
        <v>14.2411237837489</v>
      </c>
      <c r="BD1204">
        <v>-0.228802603677566</v>
      </c>
      <c r="BE1204">
        <v>139584</v>
      </c>
      <c r="BF1204">
        <v>183283.30974126499</v>
      </c>
      <c r="BG1204">
        <v>1.6066330659850001E-2</v>
      </c>
      <c r="BH1204">
        <v>18.578439154716701</v>
      </c>
      <c r="BI1204">
        <v>1.02269086448934</v>
      </c>
      <c r="BK1204">
        <f>AS1204-BI1204*AV1204</f>
        <v>6.3257989594081243E-2</v>
      </c>
      <c r="BL1204">
        <f>BK1204*AO1204</f>
        <v>620.02152032245021</v>
      </c>
      <c r="BM1204">
        <f t="shared" si="18"/>
        <v>-5460.7709216220428</v>
      </c>
      <c r="BN1204" s="12">
        <f>YEARFRAC(DATE(YEAR(A1204),1,1),A1204,3)</f>
        <v>0.8849315068493151</v>
      </c>
    </row>
    <row r="1205" spans="1:66" x14ac:dyDescent="0.25">
      <c r="A1205" s="1">
        <v>43061</v>
      </c>
      <c r="B1205">
        <v>11405</v>
      </c>
      <c r="C1205">
        <v>15</v>
      </c>
      <c r="D1205" s="2">
        <v>43040</v>
      </c>
      <c r="E1205">
        <v>2</v>
      </c>
      <c r="F1205">
        <v>0</v>
      </c>
      <c r="G1205" s="1">
        <v>43059</v>
      </c>
      <c r="H1205" s="1">
        <v>43063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s="1">
        <v>43059</v>
      </c>
      <c r="AF1205" s="1">
        <v>43045</v>
      </c>
      <c r="AG1205" s="1">
        <v>43040</v>
      </c>
      <c r="AH1205" s="1">
        <v>43042</v>
      </c>
      <c r="AI1205" s="1">
        <v>43040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9801.4736842105194</v>
      </c>
      <c r="AP1205">
        <v>19</v>
      </c>
      <c r="AQ1205">
        <v>30</v>
      </c>
      <c r="AR1205">
        <v>186228</v>
      </c>
      <c r="AS1205">
        <v>1.16360053268037</v>
      </c>
      <c r="AT1205">
        <v>0.63333333333333297</v>
      </c>
      <c r="AU1205">
        <v>4</v>
      </c>
      <c r="AV1205">
        <v>0.342296513861644</v>
      </c>
      <c r="AW1205">
        <v>0.82130401881872495</v>
      </c>
      <c r="AX1205">
        <v>33319.065599978203</v>
      </c>
      <c r="AY1205">
        <v>22</v>
      </c>
      <c r="AZ1205">
        <v>11</v>
      </c>
      <c r="BA1205">
        <v>2017</v>
      </c>
      <c r="BB1205">
        <v>14.8122229012881</v>
      </c>
      <c r="BC1205">
        <v>15.4047243164293</v>
      </c>
      <c r="BD1205">
        <v>0.59250141514116095</v>
      </c>
      <c r="BE1205">
        <v>150989</v>
      </c>
      <c r="BF1205">
        <v>193677.27714592399</v>
      </c>
      <c r="BG1205">
        <v>-3.8462318634891003E-2</v>
      </c>
      <c r="BH1205">
        <v>18.578439154716701</v>
      </c>
      <c r="BI1205">
        <v>1.02269086448934</v>
      </c>
      <c r="BK1205">
        <f>AS1205-BI1205*AV1205</f>
        <v>0.81353701500751796</v>
      </c>
      <c r="BL1205">
        <f>BK1205*AO1205</f>
        <v>7973.8616437273658</v>
      </c>
      <c r="BM1205">
        <f t="shared" si="18"/>
        <v>2513.090722105323</v>
      </c>
      <c r="BN1205" s="12">
        <f>YEARFRAC(DATE(YEAR(A1205),1,1),A1205,3)</f>
        <v>0.8904109589041096</v>
      </c>
    </row>
    <row r="1206" spans="1:66" x14ac:dyDescent="0.25">
      <c r="A1206" s="1">
        <v>43063</v>
      </c>
      <c r="B1206">
        <v>9774</v>
      </c>
      <c r="C1206">
        <v>16</v>
      </c>
      <c r="D1206" s="2">
        <v>43040</v>
      </c>
      <c r="E1206">
        <v>4</v>
      </c>
      <c r="F1206">
        <v>2</v>
      </c>
      <c r="G1206" s="1">
        <v>43061</v>
      </c>
      <c r="H1206" s="1">
        <v>43066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s="1">
        <v>43059</v>
      </c>
      <c r="AF1206" s="1">
        <v>43045</v>
      </c>
      <c r="AG1206" s="1">
        <v>43040</v>
      </c>
      <c r="AH1206" s="1">
        <v>43042</v>
      </c>
      <c r="AI1206" s="1">
        <v>43040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9801.4736842105194</v>
      </c>
      <c r="AP1206">
        <v>19</v>
      </c>
      <c r="AQ1206">
        <v>30</v>
      </c>
      <c r="AR1206">
        <v>186228</v>
      </c>
      <c r="AS1206">
        <v>0.99719698434177395</v>
      </c>
      <c r="AT1206">
        <v>0.63333333333333297</v>
      </c>
      <c r="AU1206">
        <v>3</v>
      </c>
      <c r="AV1206">
        <v>0.95962403874793001</v>
      </c>
      <c r="AW1206">
        <v>3.7572945593844401E-2</v>
      </c>
      <c r="AX1206">
        <v>10185.238807431901</v>
      </c>
      <c r="AY1206">
        <v>24</v>
      </c>
      <c r="AZ1206">
        <v>11</v>
      </c>
      <c r="BA1206">
        <v>2017</v>
      </c>
      <c r="BB1206">
        <v>15.771846940035999</v>
      </c>
      <c r="BC1206">
        <v>16.401921300771001</v>
      </c>
      <c r="BD1206">
        <v>0.630074360735003</v>
      </c>
      <c r="BE1206">
        <v>160763</v>
      </c>
      <c r="BF1206">
        <v>193667.679607408</v>
      </c>
      <c r="BG1206">
        <v>-3.8414667963647703E-2</v>
      </c>
      <c r="BH1206">
        <v>18.578439154716701</v>
      </c>
      <c r="BI1206">
        <v>1.02269086448934</v>
      </c>
      <c r="BK1206">
        <f>AS1206-BI1206*AV1206</f>
        <v>1.5798246569901475E-2</v>
      </c>
      <c r="BL1206">
        <f>BK1206*AO1206</f>
        <v>154.84609801155841</v>
      </c>
      <c r="BM1206">
        <f t="shared" si="18"/>
        <v>2667.9368201168813</v>
      </c>
      <c r="BN1206" s="12">
        <f>YEARFRAC(DATE(YEAR(A1206),1,1),A1206,3)</f>
        <v>0.89589041095890409</v>
      </c>
    </row>
    <row r="1207" spans="1:66" x14ac:dyDescent="0.25">
      <c r="A1207" s="1">
        <v>43066</v>
      </c>
      <c r="B1207">
        <v>12893</v>
      </c>
      <c r="C1207">
        <v>17</v>
      </c>
      <c r="D1207" s="2">
        <v>43040</v>
      </c>
      <c r="E1207">
        <v>0</v>
      </c>
      <c r="F1207">
        <v>4</v>
      </c>
      <c r="G1207" s="1">
        <v>43063</v>
      </c>
      <c r="H1207" s="1">
        <v>43067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s="1">
        <v>43059</v>
      </c>
      <c r="AF1207" s="1">
        <v>43045</v>
      </c>
      <c r="AG1207" s="1">
        <v>43040</v>
      </c>
      <c r="AH1207" s="1">
        <v>43042</v>
      </c>
      <c r="AI1207" s="1">
        <v>43040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9801.4736842105194</v>
      </c>
      <c r="AP1207">
        <v>19</v>
      </c>
      <c r="AQ1207">
        <v>30</v>
      </c>
      <c r="AR1207">
        <v>186228</v>
      </c>
      <c r="AS1207">
        <v>1.31541443821552</v>
      </c>
      <c r="AT1207">
        <v>0.63333333333333297</v>
      </c>
      <c r="AU1207">
        <v>2</v>
      </c>
      <c r="AV1207">
        <v>1.4698775947223199</v>
      </c>
      <c r="AW1207">
        <v>-0.154463156506806</v>
      </c>
      <c r="AX1207">
        <v>8771.4786906698791</v>
      </c>
      <c r="AY1207">
        <v>27</v>
      </c>
      <c r="AZ1207">
        <v>11</v>
      </c>
      <c r="BA1207">
        <v>2017</v>
      </c>
      <c r="BB1207">
        <v>17.241724534758401</v>
      </c>
      <c r="BC1207">
        <v>17.717335738986598</v>
      </c>
      <c r="BD1207">
        <v>0.47561120422820102</v>
      </c>
      <c r="BE1207">
        <v>173656</v>
      </c>
      <c r="BF1207">
        <v>191365.080293937</v>
      </c>
      <c r="BG1207">
        <v>-2.68443975569999E-2</v>
      </c>
      <c r="BH1207">
        <v>18.578439154716701</v>
      </c>
      <c r="BI1207">
        <v>1.02269086448934</v>
      </c>
      <c r="BK1207">
        <f>AS1207-BI1207*AV1207</f>
        <v>-0.18781594982456107</v>
      </c>
      <c r="BL1207">
        <f>BK1207*AO1207</f>
        <v>-1840.8730896804386</v>
      </c>
      <c r="BM1207">
        <f t="shared" si="18"/>
        <v>827.06373043644271</v>
      </c>
      <c r="BN1207" s="12">
        <f>YEARFRAC(DATE(YEAR(A1207),1,1),A1207,3)</f>
        <v>0.90410958904109584</v>
      </c>
    </row>
    <row r="1208" spans="1:66" x14ac:dyDescent="0.25">
      <c r="A1208" s="1">
        <v>43067</v>
      </c>
      <c r="B1208">
        <v>7898</v>
      </c>
      <c r="C1208">
        <v>18</v>
      </c>
      <c r="D1208" s="2">
        <v>43040</v>
      </c>
      <c r="E1208">
        <v>1</v>
      </c>
      <c r="F1208">
        <v>0</v>
      </c>
      <c r="G1208" s="1">
        <v>43066</v>
      </c>
      <c r="H1208" s="1">
        <v>43069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s="1">
        <v>43059</v>
      </c>
      <c r="AF1208" s="1">
        <v>43045</v>
      </c>
      <c r="AG1208" s="1">
        <v>43040</v>
      </c>
      <c r="AH1208" s="1">
        <v>43042</v>
      </c>
      <c r="AI1208" s="1">
        <v>43040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9801.4736842105194</v>
      </c>
      <c r="AP1208">
        <v>19</v>
      </c>
      <c r="AQ1208">
        <v>30</v>
      </c>
      <c r="AR1208">
        <v>186228</v>
      </c>
      <c r="AS1208">
        <v>0.80579719483643697</v>
      </c>
      <c r="AT1208">
        <v>0.63333333333333297</v>
      </c>
      <c r="AU1208">
        <v>1</v>
      </c>
      <c r="AV1208">
        <v>0.21547285832584601</v>
      </c>
      <c r="AW1208">
        <v>0.59032433651059002</v>
      </c>
      <c r="AX1208">
        <v>36654.268483580003</v>
      </c>
      <c r="AY1208">
        <v>28</v>
      </c>
      <c r="AZ1208">
        <v>11</v>
      </c>
      <c r="BA1208">
        <v>2017</v>
      </c>
      <c r="BB1208">
        <v>17.457197393084201</v>
      </c>
      <c r="BC1208">
        <v>18.523132933823</v>
      </c>
      <c r="BD1208">
        <v>1.0659355407387801</v>
      </c>
      <c r="BE1208">
        <v>181554</v>
      </c>
      <c r="BF1208">
        <v>197599.07173682601</v>
      </c>
      <c r="BG1208">
        <v>-5.75461799333307E-2</v>
      </c>
      <c r="BH1208">
        <v>18.578439154716701</v>
      </c>
      <c r="BI1208">
        <v>1.02269086448934</v>
      </c>
      <c r="BK1208">
        <f>AS1208-BI1208*AV1208</f>
        <v>0.58543507108118842</v>
      </c>
      <c r="BL1208">
        <f>BK1208*AO1208</f>
        <v>5738.1264430161827</v>
      </c>
      <c r="BM1208">
        <f t="shared" si="18"/>
        <v>6565.1901734526255</v>
      </c>
      <c r="BN1208" s="12">
        <f>YEARFRAC(DATE(YEAR(A1208),1,1),A1208,3)</f>
        <v>0.9068493150684932</v>
      </c>
    </row>
    <row r="1209" spans="1:66" x14ac:dyDescent="0.25">
      <c r="A1209" s="1">
        <v>43069</v>
      </c>
      <c r="B1209">
        <v>4674</v>
      </c>
      <c r="C1209">
        <v>19</v>
      </c>
      <c r="D1209" s="2">
        <v>43040</v>
      </c>
      <c r="E1209">
        <v>3</v>
      </c>
      <c r="F1209">
        <v>1</v>
      </c>
      <c r="G1209" s="1">
        <v>43067</v>
      </c>
      <c r="H1209" s="1">
        <v>43070</v>
      </c>
      <c r="I1209">
        <v>1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s="1">
        <v>43059</v>
      </c>
      <c r="AF1209" s="1">
        <v>43045</v>
      </c>
      <c r="AG1209" s="1">
        <v>43040</v>
      </c>
      <c r="AH1209" s="1">
        <v>43042</v>
      </c>
      <c r="AI1209" s="1">
        <v>43040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9801.4736842105194</v>
      </c>
      <c r="AP1209">
        <v>19</v>
      </c>
      <c r="AQ1209">
        <v>30</v>
      </c>
      <c r="AR1209">
        <v>186228</v>
      </c>
      <c r="AS1209">
        <v>0.47686706617694402</v>
      </c>
      <c r="AT1209">
        <v>0.63333333333333297</v>
      </c>
      <c r="AU1209">
        <v>0</v>
      </c>
      <c r="AV1209">
        <v>1.1212417616324799</v>
      </c>
      <c r="AW1209">
        <v>-0.64437469545554205</v>
      </c>
      <c r="AX1209">
        <v>4168.5925015804096</v>
      </c>
      <c r="AY1209">
        <v>30</v>
      </c>
      <c r="AZ1209">
        <v>11</v>
      </c>
      <c r="BA1209">
        <v>2017</v>
      </c>
      <c r="BB1209">
        <v>18.578439154716701</v>
      </c>
      <c r="BC1209">
        <v>19</v>
      </c>
      <c r="BD1209">
        <v>0.421560845283245</v>
      </c>
      <c r="BE1209">
        <v>186228</v>
      </c>
      <c r="BF1209">
        <v>190453.67431212199</v>
      </c>
      <c r="BG1209">
        <v>-2.2187412909644499E-2</v>
      </c>
      <c r="BH1209">
        <v>18.578439154716701</v>
      </c>
      <c r="BI1209">
        <v>1.02269086448934</v>
      </c>
      <c r="BK1209">
        <f>AS1209-BI1209*AV1209</f>
        <v>-0.66981664032852728</v>
      </c>
      <c r="BL1209">
        <f>BK1209*AO1209</f>
        <v>-6565.1901734263629</v>
      </c>
      <c r="BM1209">
        <f t="shared" si="18"/>
        <v>2.6262569008395076E-8</v>
      </c>
      <c r="BN1209" s="12">
        <f>YEARFRAC(DATE(YEAR(A1209),1,1),A1209,3)</f>
        <v>0.9123287671232877</v>
      </c>
    </row>
    <row r="1210" spans="1:66" x14ac:dyDescent="0.25">
      <c r="A1210" s="1">
        <v>43070</v>
      </c>
      <c r="B1210">
        <v>22763</v>
      </c>
      <c r="C1210">
        <v>1</v>
      </c>
      <c r="D1210" s="2">
        <v>43070</v>
      </c>
      <c r="E1210">
        <v>4</v>
      </c>
      <c r="F1210">
        <v>3</v>
      </c>
      <c r="G1210" s="1">
        <v>43069</v>
      </c>
      <c r="H1210" s="1">
        <v>43073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 s="1">
        <v>43087</v>
      </c>
      <c r="AF1210" s="1">
        <v>43073</v>
      </c>
      <c r="AG1210" s="1">
        <v>43075</v>
      </c>
      <c r="AH1210" s="1">
        <v>43070</v>
      </c>
      <c r="AI1210" s="1">
        <v>43070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11519.7</v>
      </c>
      <c r="AP1210">
        <v>20</v>
      </c>
      <c r="AQ1210">
        <v>31</v>
      </c>
      <c r="AR1210">
        <v>230394</v>
      </c>
      <c r="AS1210">
        <v>1.9760063196090101</v>
      </c>
      <c r="AT1210">
        <v>0.64516129032257996</v>
      </c>
      <c r="AU1210">
        <v>19</v>
      </c>
      <c r="AV1210">
        <v>1.85963897041231</v>
      </c>
      <c r="AW1210">
        <v>0.116367349196704</v>
      </c>
      <c r="AX1210">
        <v>12240.547956979501</v>
      </c>
      <c r="AY1210">
        <v>1</v>
      </c>
      <c r="AZ1210">
        <v>12</v>
      </c>
      <c r="BA1210">
        <v>2017</v>
      </c>
      <c r="BB1210">
        <v>1.85963897041231</v>
      </c>
      <c r="BC1210">
        <v>1.9760063196090101</v>
      </c>
      <c r="BD1210">
        <v>0.11636734919670499</v>
      </c>
      <c r="BE1210">
        <v>22763</v>
      </c>
      <c r="BF1210">
        <v>244810.959139591</v>
      </c>
      <c r="BG1210">
        <v>-5.8890170563690301E-2</v>
      </c>
      <c r="BH1210">
        <v>19.437033398249302</v>
      </c>
      <c r="BI1210">
        <v>1.0289636072653601</v>
      </c>
      <c r="BK1210">
        <f>AS1210-BI1210*AV1210</f>
        <v>6.2505496402319505E-2</v>
      </c>
      <c r="BL1210">
        <f>BK1210*AO1210</f>
        <v>720.04456690580002</v>
      </c>
      <c r="BM1210">
        <f t="shared" si="18"/>
        <v>720.04456693206259</v>
      </c>
      <c r="BN1210" s="12">
        <f>YEARFRAC(DATE(YEAR(A1210),1,1),A1210,3)</f>
        <v>0.91506849315068495</v>
      </c>
    </row>
    <row r="1211" spans="1:66" x14ac:dyDescent="0.25">
      <c r="A1211" s="1">
        <v>43073</v>
      </c>
      <c r="B1211">
        <v>19823</v>
      </c>
      <c r="C1211">
        <v>2</v>
      </c>
      <c r="D1211" s="2">
        <v>43070</v>
      </c>
      <c r="E1211">
        <v>0</v>
      </c>
      <c r="F1211">
        <v>4</v>
      </c>
      <c r="G1211" s="1">
        <v>43070</v>
      </c>
      <c r="H1211" s="1">
        <v>43074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s="1">
        <v>43087</v>
      </c>
      <c r="AF1211" s="1">
        <v>43073</v>
      </c>
      <c r="AG1211" s="1">
        <v>43075</v>
      </c>
      <c r="AH1211" s="1">
        <v>43070</v>
      </c>
      <c r="AI1211" s="1">
        <v>43070</v>
      </c>
      <c r="AJ1211">
        <v>0</v>
      </c>
      <c r="AK1211">
        <v>1</v>
      </c>
      <c r="AL1211">
        <v>0</v>
      </c>
      <c r="AM1211">
        <v>0</v>
      </c>
      <c r="AN1211">
        <v>1</v>
      </c>
      <c r="AO1211">
        <v>11519.7</v>
      </c>
      <c r="AP1211">
        <v>20</v>
      </c>
      <c r="AQ1211">
        <v>31</v>
      </c>
      <c r="AR1211">
        <v>230394</v>
      </c>
      <c r="AS1211">
        <v>1.7207913400522501</v>
      </c>
      <c r="AT1211">
        <v>0.64516129032257996</v>
      </c>
      <c r="AU1211">
        <v>18</v>
      </c>
      <c r="AV1211">
        <v>1.78237700122658</v>
      </c>
      <c r="AW1211">
        <v>-6.1585661174328898E-2</v>
      </c>
      <c r="AX1211">
        <v>11121.6650497388</v>
      </c>
      <c r="AY1211">
        <v>4</v>
      </c>
      <c r="AZ1211">
        <v>12</v>
      </c>
      <c r="BA1211">
        <v>2017</v>
      </c>
      <c r="BB1211">
        <v>3.64201597163889</v>
      </c>
      <c r="BC1211">
        <v>3.6967976596612702</v>
      </c>
      <c r="BD1211">
        <v>5.4781688022376103E-2</v>
      </c>
      <c r="BE1211">
        <v>42586</v>
      </c>
      <c r="BF1211">
        <v>233859.490631703</v>
      </c>
      <c r="BG1211">
        <v>-1.48186871627148E-2</v>
      </c>
      <c r="BH1211">
        <v>19.437033398249302</v>
      </c>
      <c r="BI1211">
        <v>1.0289636072653601</v>
      </c>
      <c r="BK1211">
        <f>AS1211-BI1211*AV1211</f>
        <v>-0.1132097286366669</v>
      </c>
      <c r="BL1211">
        <f>BK1211*AO1211</f>
        <v>-1304.1421109758116</v>
      </c>
      <c r="BM1211">
        <f t="shared" si="18"/>
        <v>-584.09754404374905</v>
      </c>
      <c r="BN1211" s="12">
        <f>YEARFRAC(DATE(YEAR(A1211),1,1),A1211,3)</f>
        <v>0.92328767123287669</v>
      </c>
    </row>
    <row r="1212" spans="1:66" x14ac:dyDescent="0.25">
      <c r="A1212" s="1">
        <v>43074</v>
      </c>
      <c r="B1212">
        <v>3150</v>
      </c>
      <c r="C1212">
        <v>3</v>
      </c>
      <c r="D1212" s="2">
        <v>43070</v>
      </c>
      <c r="E1212">
        <v>1</v>
      </c>
      <c r="F1212">
        <v>0</v>
      </c>
      <c r="G1212" s="1">
        <v>43073</v>
      </c>
      <c r="H1212" s="1">
        <v>43075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s="1">
        <v>43087</v>
      </c>
      <c r="AF1212" s="1">
        <v>43073</v>
      </c>
      <c r="AG1212" s="1">
        <v>43075</v>
      </c>
      <c r="AH1212" s="1">
        <v>43070</v>
      </c>
      <c r="AI1212" s="1">
        <v>43070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11519.7</v>
      </c>
      <c r="AP1212">
        <v>20</v>
      </c>
      <c r="AQ1212">
        <v>31</v>
      </c>
      <c r="AR1212">
        <v>230394</v>
      </c>
      <c r="AS1212">
        <v>0.27344462095367</v>
      </c>
      <c r="AT1212">
        <v>0.64516129032257996</v>
      </c>
      <c r="AU1212">
        <v>17</v>
      </c>
      <c r="AV1212">
        <v>0.30345981054695997</v>
      </c>
      <c r="AW1212">
        <v>-3.0015189593289301E-2</v>
      </c>
      <c r="AX1212">
        <v>10380.287242394201</v>
      </c>
      <c r="AY1212">
        <v>5</v>
      </c>
      <c r="AZ1212">
        <v>12</v>
      </c>
      <c r="BA1212">
        <v>2017</v>
      </c>
      <c r="BB1212">
        <v>3.9454757821858499</v>
      </c>
      <c r="BC1212">
        <v>3.97024228061494</v>
      </c>
      <c r="BD1212">
        <v>2.4766498429086899E-2</v>
      </c>
      <c r="BE1212">
        <v>45736</v>
      </c>
      <c r="BF1212">
        <v>231840.22675542301</v>
      </c>
      <c r="BG1212">
        <v>-6.2380320087798103E-3</v>
      </c>
      <c r="BH1212">
        <v>19.437033398249302</v>
      </c>
      <c r="BI1212">
        <v>1.0289636072653601</v>
      </c>
      <c r="BK1212">
        <f>AS1212-BI1212*AV1212</f>
        <v>-3.8804480366792682E-2</v>
      </c>
      <c r="BL1212">
        <f>BK1212*AO1212</f>
        <v>-447.01597248134169</v>
      </c>
      <c r="BM1212">
        <f t="shared" si="18"/>
        <v>-1031.1135165250907</v>
      </c>
      <c r="BN1212" s="12">
        <f>YEARFRAC(DATE(YEAR(A1212),1,1),A1212,3)</f>
        <v>0.92602739726027394</v>
      </c>
    </row>
    <row r="1213" spans="1:66" x14ac:dyDescent="0.25">
      <c r="A1213" s="1">
        <v>43075</v>
      </c>
      <c r="B1213">
        <v>11053</v>
      </c>
      <c r="C1213">
        <v>4</v>
      </c>
      <c r="D1213" s="2">
        <v>43070</v>
      </c>
      <c r="E1213">
        <v>2</v>
      </c>
      <c r="F1213">
        <v>1</v>
      </c>
      <c r="G1213" s="1">
        <v>43074</v>
      </c>
      <c r="H1213" s="1">
        <v>43076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s="1">
        <v>43087</v>
      </c>
      <c r="AF1213" s="1">
        <v>43073</v>
      </c>
      <c r="AG1213" s="1">
        <v>43075</v>
      </c>
      <c r="AH1213" s="1">
        <v>43070</v>
      </c>
      <c r="AI1213" s="1">
        <v>43070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11519.7</v>
      </c>
      <c r="AP1213">
        <v>20</v>
      </c>
      <c r="AQ1213">
        <v>31</v>
      </c>
      <c r="AR1213">
        <v>230394</v>
      </c>
      <c r="AS1213">
        <v>0.95948679219076805</v>
      </c>
      <c r="AT1213">
        <v>0.64516129032257996</v>
      </c>
      <c r="AU1213">
        <v>16</v>
      </c>
      <c r="AV1213">
        <v>0.99396761062771399</v>
      </c>
      <c r="AW1213">
        <v>-3.4480818436945698E-2</v>
      </c>
      <c r="AX1213">
        <v>11120.080656370401</v>
      </c>
      <c r="AY1213">
        <v>6</v>
      </c>
      <c r="AZ1213">
        <v>12</v>
      </c>
      <c r="BA1213">
        <v>2017</v>
      </c>
      <c r="BB1213">
        <v>4.9394433928135699</v>
      </c>
      <c r="BC1213">
        <v>4.9297290728057099</v>
      </c>
      <c r="BD1213">
        <v>-9.7143200078591008E-3</v>
      </c>
      <c r="BE1213">
        <v>56789</v>
      </c>
      <c r="BF1213">
        <v>229940.88800621801</v>
      </c>
      <c r="BG1213">
        <v>1.9705585975196001E-3</v>
      </c>
      <c r="BH1213">
        <v>19.437033398249302</v>
      </c>
      <c r="BI1213">
        <v>1.0289636072653601</v>
      </c>
      <c r="BK1213">
        <f>AS1213-BI1213*AV1213</f>
        <v>-6.3269705945655397E-2</v>
      </c>
      <c r="BL1213">
        <f>BK1213*AO1213</f>
        <v>-728.84803158216653</v>
      </c>
      <c r="BM1213">
        <f t="shared" si="18"/>
        <v>-1759.9615481072574</v>
      </c>
      <c r="BN1213" s="12">
        <f>YEARFRAC(DATE(YEAR(A1213),1,1),A1213,3)</f>
        <v>0.92876712328767119</v>
      </c>
    </row>
    <row r="1214" spans="1:66" x14ac:dyDescent="0.25">
      <c r="A1214" s="1">
        <v>43076</v>
      </c>
      <c r="B1214">
        <v>2986</v>
      </c>
      <c r="C1214">
        <v>5</v>
      </c>
      <c r="D1214" s="2">
        <v>43070</v>
      </c>
      <c r="E1214">
        <v>3</v>
      </c>
      <c r="F1214">
        <v>2</v>
      </c>
      <c r="G1214" s="1">
        <v>43075</v>
      </c>
      <c r="H1214" s="1">
        <v>43077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s="1">
        <v>43087</v>
      </c>
      <c r="AF1214" s="1">
        <v>43073</v>
      </c>
      <c r="AG1214" s="1">
        <v>43075</v>
      </c>
      <c r="AH1214" s="1">
        <v>43070</v>
      </c>
      <c r="AI1214" s="1">
        <v>43070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11519.7</v>
      </c>
      <c r="AP1214">
        <v>20</v>
      </c>
      <c r="AQ1214">
        <v>31</v>
      </c>
      <c r="AR1214">
        <v>230394</v>
      </c>
      <c r="AS1214">
        <v>0.259208139100844</v>
      </c>
      <c r="AT1214">
        <v>0.64516129032257996</v>
      </c>
      <c r="AU1214">
        <v>15</v>
      </c>
      <c r="AV1214">
        <v>0.27210605278577199</v>
      </c>
      <c r="AW1214">
        <v>-1.2897913684927299E-2</v>
      </c>
      <c r="AX1214">
        <v>10973.6625460179</v>
      </c>
      <c r="AY1214">
        <v>7</v>
      </c>
      <c r="AZ1214">
        <v>12</v>
      </c>
      <c r="BA1214">
        <v>2017</v>
      </c>
      <c r="BB1214">
        <v>5.2115494455993403</v>
      </c>
      <c r="BC1214">
        <v>5.18893721190656</v>
      </c>
      <c r="BD1214">
        <v>-2.2612233692785599E-2</v>
      </c>
      <c r="BE1214">
        <v>59775</v>
      </c>
      <c r="BF1214">
        <v>229394.35046701599</v>
      </c>
      <c r="BG1214">
        <v>4.3577774733714004E-3</v>
      </c>
      <c r="BH1214">
        <v>19.437033398249302</v>
      </c>
      <c r="BI1214">
        <v>1.0289636072653601</v>
      </c>
      <c r="BK1214">
        <f>AS1214-BI1214*AV1214</f>
        <v>-2.077908653234245E-2</v>
      </c>
      <c r="BL1214">
        <f>BK1214*AO1214</f>
        <v>-239.36884312662534</v>
      </c>
      <c r="BM1214">
        <f t="shared" si="18"/>
        <v>-1999.3303912338827</v>
      </c>
      <c r="BN1214" s="12">
        <f>YEARFRAC(DATE(YEAR(A1214),1,1),A1214,3)</f>
        <v>0.93150684931506844</v>
      </c>
    </row>
    <row r="1215" spans="1:66" x14ac:dyDescent="0.25">
      <c r="A1215" s="1">
        <v>43077</v>
      </c>
      <c r="B1215">
        <v>7702</v>
      </c>
      <c r="C1215">
        <v>6</v>
      </c>
      <c r="D1215" s="2">
        <v>43070</v>
      </c>
      <c r="E1215">
        <v>4</v>
      </c>
      <c r="F1215">
        <v>3</v>
      </c>
      <c r="G1215" s="1">
        <v>43076</v>
      </c>
      <c r="H1215" s="1">
        <v>43080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s="1">
        <v>43087</v>
      </c>
      <c r="AF1215" s="1">
        <v>43073</v>
      </c>
      <c r="AG1215" s="1">
        <v>43075</v>
      </c>
      <c r="AH1215" s="1">
        <v>43070</v>
      </c>
      <c r="AI1215" s="1">
        <v>43070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11519.7</v>
      </c>
      <c r="AP1215">
        <v>20</v>
      </c>
      <c r="AQ1215">
        <v>31</v>
      </c>
      <c r="AR1215">
        <v>230394</v>
      </c>
      <c r="AS1215">
        <v>0.66859380018576797</v>
      </c>
      <c r="AT1215">
        <v>0.64516129032257996</v>
      </c>
      <c r="AU1215">
        <v>14</v>
      </c>
      <c r="AV1215">
        <v>0.78915504263056802</v>
      </c>
      <c r="AW1215">
        <v>-0.1205612424448</v>
      </c>
      <c r="AX1215">
        <v>9759.8058479435895</v>
      </c>
      <c r="AY1215">
        <v>8</v>
      </c>
      <c r="AZ1215">
        <v>12</v>
      </c>
      <c r="BA1215">
        <v>2017</v>
      </c>
      <c r="BB1215">
        <v>6.0007044882299096</v>
      </c>
      <c r="BC1215">
        <v>5.8575310120923199</v>
      </c>
      <c r="BD1215">
        <v>-0.14317347613758699</v>
      </c>
      <c r="BE1215">
        <v>67477</v>
      </c>
      <c r="BF1215">
        <v>224896.92712698199</v>
      </c>
      <c r="BG1215">
        <v>2.44426322015227E-2</v>
      </c>
      <c r="BH1215">
        <v>19.437033398249302</v>
      </c>
      <c r="BI1215">
        <v>1.0289636072653601</v>
      </c>
      <c r="BK1215">
        <f>AS1215-BI1215*AV1215</f>
        <v>-0.14341801917103025</v>
      </c>
      <c r="BL1215">
        <f>BK1215*AO1215</f>
        <v>-1652.1325554445173</v>
      </c>
      <c r="BM1215">
        <f t="shared" si="18"/>
        <v>-3651.4629466783999</v>
      </c>
      <c r="BN1215" s="12">
        <f>YEARFRAC(DATE(YEAR(A1215),1,1),A1215,3)</f>
        <v>0.9342465753424658</v>
      </c>
    </row>
    <row r="1216" spans="1:66" x14ac:dyDescent="0.25">
      <c r="A1216" s="1">
        <v>43080</v>
      </c>
      <c r="B1216">
        <v>16063</v>
      </c>
      <c r="C1216">
        <v>7</v>
      </c>
      <c r="D1216" s="2">
        <v>43070</v>
      </c>
      <c r="E1216">
        <v>0</v>
      </c>
      <c r="F1216">
        <v>4</v>
      </c>
      <c r="G1216" s="1">
        <v>43077</v>
      </c>
      <c r="H1216" s="1">
        <v>43081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s="1">
        <v>43087</v>
      </c>
      <c r="AF1216" s="1">
        <v>43073</v>
      </c>
      <c r="AG1216" s="1">
        <v>43075</v>
      </c>
      <c r="AH1216" s="1">
        <v>43070</v>
      </c>
      <c r="AI1216" s="1">
        <v>43070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11519.7</v>
      </c>
      <c r="AP1216">
        <v>20</v>
      </c>
      <c r="AQ1216">
        <v>31</v>
      </c>
      <c r="AR1216">
        <v>230394</v>
      </c>
      <c r="AS1216">
        <v>1.3943939512313599</v>
      </c>
      <c r="AT1216">
        <v>0.64516129032257996</v>
      </c>
      <c r="AU1216">
        <v>13</v>
      </c>
      <c r="AV1216">
        <v>1.61693845017241</v>
      </c>
      <c r="AW1216">
        <v>-0.222544498941049</v>
      </c>
      <c r="AX1216">
        <v>9934.2062143968196</v>
      </c>
      <c r="AY1216">
        <v>11</v>
      </c>
      <c r="AZ1216">
        <v>12</v>
      </c>
      <c r="BA1216">
        <v>2017</v>
      </c>
      <c r="BB1216">
        <v>7.6176429384023301</v>
      </c>
      <c r="BC1216">
        <v>7.25192496332369</v>
      </c>
      <c r="BD1216">
        <v>-0.36571797507863502</v>
      </c>
      <c r="BE1216">
        <v>83540</v>
      </c>
      <c r="BF1216">
        <v>219332.93717103801</v>
      </c>
      <c r="BG1216">
        <v>5.04304687277152E-2</v>
      </c>
      <c r="BH1216">
        <v>19.437033398249302</v>
      </c>
      <c r="BI1216">
        <v>1.0289636072653601</v>
      </c>
      <c r="BK1216">
        <f>AS1216-BI1216*AV1216</f>
        <v>-0.26937686918410386</v>
      </c>
      <c r="BL1216">
        <f>BK1216*AO1216</f>
        <v>-3103.1407199401215</v>
      </c>
      <c r="BM1216">
        <f t="shared" si="18"/>
        <v>-6754.6036666185209</v>
      </c>
      <c r="BN1216" s="12">
        <f>YEARFRAC(DATE(YEAR(A1216),1,1),A1216,3)</f>
        <v>0.94246575342465755</v>
      </c>
    </row>
    <row r="1217" spans="1:66" x14ac:dyDescent="0.25">
      <c r="A1217" s="1">
        <v>43081</v>
      </c>
      <c r="B1217">
        <v>2667</v>
      </c>
      <c r="C1217">
        <v>8</v>
      </c>
      <c r="D1217" s="2">
        <v>43070</v>
      </c>
      <c r="E1217">
        <v>1</v>
      </c>
      <c r="F1217">
        <v>0</v>
      </c>
      <c r="G1217" s="1">
        <v>43080</v>
      </c>
      <c r="H1217" s="1">
        <v>43082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s="1">
        <v>43087</v>
      </c>
      <c r="AF1217" s="1">
        <v>43073</v>
      </c>
      <c r="AG1217" s="1">
        <v>43075</v>
      </c>
      <c r="AH1217" s="1">
        <v>43070</v>
      </c>
      <c r="AI1217" s="1">
        <v>43070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11519.7</v>
      </c>
      <c r="AP1217">
        <v>20</v>
      </c>
      <c r="AQ1217">
        <v>31</v>
      </c>
      <c r="AR1217">
        <v>230394</v>
      </c>
      <c r="AS1217">
        <v>0.23151644574077401</v>
      </c>
      <c r="AT1217">
        <v>0.64516129032257996</v>
      </c>
      <c r="AU1217">
        <v>12</v>
      </c>
      <c r="AV1217">
        <v>0.22654787625673101</v>
      </c>
      <c r="AW1217">
        <v>4.9685694840425404E-3</v>
      </c>
      <c r="AX1217">
        <v>11772.3460668316</v>
      </c>
      <c r="AY1217">
        <v>12</v>
      </c>
      <c r="AZ1217">
        <v>12</v>
      </c>
      <c r="BA1217">
        <v>2017</v>
      </c>
      <c r="BB1217">
        <v>7.8441908146590604</v>
      </c>
      <c r="BC1217">
        <v>7.4834414090644703</v>
      </c>
      <c r="BD1217">
        <v>-0.36074940559459301</v>
      </c>
      <c r="BE1217">
        <v>86207</v>
      </c>
      <c r="BF1217">
        <v>219798.32473962201</v>
      </c>
      <c r="BG1217">
        <v>4.8206351312863403E-2</v>
      </c>
      <c r="BH1217">
        <v>19.437033398249302</v>
      </c>
      <c r="BI1217">
        <v>1.0289636072653601</v>
      </c>
      <c r="BK1217">
        <f>AS1217-BI1217*AV1217</f>
        <v>-1.5930742306583534E-3</v>
      </c>
      <c r="BL1217">
        <f>BK1217*AO1217</f>
        <v>-18.351737214915033</v>
      </c>
      <c r="BM1217">
        <f t="shared" si="18"/>
        <v>-6772.9554038334363</v>
      </c>
      <c r="BN1217" s="12">
        <f>YEARFRAC(DATE(YEAR(A1217),1,1),A1217,3)</f>
        <v>0.9452054794520548</v>
      </c>
    </row>
    <row r="1218" spans="1:66" x14ac:dyDescent="0.25">
      <c r="A1218" s="1">
        <v>43082</v>
      </c>
      <c r="B1218">
        <v>8779</v>
      </c>
      <c r="C1218">
        <v>9</v>
      </c>
      <c r="D1218" s="2">
        <v>43070</v>
      </c>
      <c r="E1218">
        <v>2</v>
      </c>
      <c r="F1218">
        <v>1</v>
      </c>
      <c r="G1218" s="1">
        <v>43081</v>
      </c>
      <c r="H1218" s="1">
        <v>43083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s="1">
        <v>43087</v>
      </c>
      <c r="AF1218" s="1">
        <v>43073</v>
      </c>
      <c r="AG1218" s="1">
        <v>43075</v>
      </c>
      <c r="AH1218" s="1">
        <v>43070</v>
      </c>
      <c r="AI1218" s="1">
        <v>43070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11519.7</v>
      </c>
      <c r="AP1218">
        <v>20</v>
      </c>
      <c r="AQ1218">
        <v>31</v>
      </c>
      <c r="AR1218">
        <v>230394</v>
      </c>
      <c r="AS1218">
        <v>0.762085818207071</v>
      </c>
      <c r="AT1218">
        <v>0.64516129032257996</v>
      </c>
      <c r="AU1218">
        <v>11</v>
      </c>
      <c r="AV1218">
        <v>0.87578868199497595</v>
      </c>
      <c r="AW1218">
        <v>-0.11370286378790501</v>
      </c>
      <c r="AX1218">
        <v>10024.107619205701</v>
      </c>
      <c r="AY1218">
        <v>13</v>
      </c>
      <c r="AZ1218">
        <v>12</v>
      </c>
      <c r="BA1218">
        <v>2017</v>
      </c>
      <c r="BB1218">
        <v>8.7199794966540392</v>
      </c>
      <c r="BC1218">
        <v>8.2455272272715394</v>
      </c>
      <c r="BD1218">
        <v>-0.47445226938249702</v>
      </c>
      <c r="BE1218">
        <v>94986</v>
      </c>
      <c r="BF1218">
        <v>217858.31041563099</v>
      </c>
      <c r="BG1218">
        <v>5.7540561847067399E-2</v>
      </c>
      <c r="BH1218">
        <v>19.437033398249302</v>
      </c>
      <c r="BI1218">
        <v>1.0289636072653601</v>
      </c>
      <c r="BK1218">
        <f>AS1218-BI1218*AV1218</f>
        <v>-0.1390688632206547</v>
      </c>
      <c r="BL1218">
        <f>BK1218*AO1218</f>
        <v>-1602.0315836429761</v>
      </c>
      <c r="BM1218">
        <f t="shared" si="18"/>
        <v>-8374.9869874764117</v>
      </c>
      <c r="BN1218" s="12">
        <f>YEARFRAC(DATE(YEAR(A1218),1,1),A1218,3)</f>
        <v>0.94794520547945205</v>
      </c>
    </row>
    <row r="1219" spans="1:66" x14ac:dyDescent="0.25">
      <c r="A1219" s="1">
        <v>43083</v>
      </c>
      <c r="B1219">
        <v>3823</v>
      </c>
      <c r="C1219">
        <v>10</v>
      </c>
      <c r="D1219" s="2">
        <v>43070</v>
      </c>
      <c r="E1219">
        <v>3</v>
      </c>
      <c r="F1219">
        <v>2</v>
      </c>
      <c r="G1219" s="1">
        <v>43082</v>
      </c>
      <c r="H1219" s="1">
        <v>43084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s="1">
        <v>43087</v>
      </c>
      <c r="AF1219" s="1">
        <v>43073</v>
      </c>
      <c r="AG1219" s="1">
        <v>43075</v>
      </c>
      <c r="AH1219" s="1">
        <v>43070</v>
      </c>
      <c r="AI1219" s="1">
        <v>43070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11519.7</v>
      </c>
      <c r="AP1219">
        <v>20</v>
      </c>
      <c r="AQ1219">
        <v>31</v>
      </c>
      <c r="AR1219">
        <v>230394</v>
      </c>
      <c r="AS1219">
        <v>0.33186628123996198</v>
      </c>
      <c r="AT1219">
        <v>0.64516129032257996</v>
      </c>
      <c r="AU1219">
        <v>10</v>
      </c>
      <c r="AV1219">
        <v>0.27210605278577099</v>
      </c>
      <c r="AW1219">
        <v>5.9760228454190899E-2</v>
      </c>
      <c r="AX1219">
        <v>14049.669093578799</v>
      </c>
      <c r="AY1219">
        <v>14</v>
      </c>
      <c r="AZ1219">
        <v>12</v>
      </c>
      <c r="BA1219">
        <v>2017</v>
      </c>
      <c r="BB1219">
        <v>8.9920855494398104</v>
      </c>
      <c r="BC1219">
        <v>8.5773935085115003</v>
      </c>
      <c r="BD1219">
        <v>-0.41469204092830803</v>
      </c>
      <c r="BE1219">
        <v>98809</v>
      </c>
      <c r="BF1219">
        <v>219768.81660374199</v>
      </c>
      <c r="BG1219">
        <v>4.8347092915441203E-2</v>
      </c>
      <c r="BH1219">
        <v>19.437033398249302</v>
      </c>
      <c r="BI1219">
        <v>1.0289636072653601</v>
      </c>
      <c r="BK1219">
        <f>AS1219-BI1219*AV1219</f>
        <v>5.1879055606776581E-2</v>
      </c>
      <c r="BL1219">
        <f>BK1219*AO1219</f>
        <v>597.63115687338427</v>
      </c>
      <c r="BM1219">
        <f t="shared" si="18"/>
        <v>-7777.3558306030272</v>
      </c>
      <c r="BN1219" s="12">
        <f>YEARFRAC(DATE(YEAR(A1219),1,1),A1219,3)</f>
        <v>0.9506849315068493</v>
      </c>
    </row>
    <row r="1220" spans="1:66" x14ac:dyDescent="0.25">
      <c r="A1220" s="1">
        <v>43084</v>
      </c>
      <c r="B1220">
        <v>15586</v>
      </c>
      <c r="C1220">
        <v>11</v>
      </c>
      <c r="D1220" s="2">
        <v>43070</v>
      </c>
      <c r="E1220">
        <v>4</v>
      </c>
      <c r="F1220">
        <v>3</v>
      </c>
      <c r="G1220" s="1">
        <v>43083</v>
      </c>
      <c r="H1220" s="1">
        <v>43087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s="1">
        <v>43087</v>
      </c>
      <c r="AF1220" s="1">
        <v>43073</v>
      </c>
      <c r="AG1220" s="1">
        <v>43075</v>
      </c>
      <c r="AH1220" s="1">
        <v>43070</v>
      </c>
      <c r="AI1220" s="1">
        <v>43070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11519.7</v>
      </c>
      <c r="AP1220">
        <v>20</v>
      </c>
      <c r="AQ1220">
        <v>31</v>
      </c>
      <c r="AR1220">
        <v>230394</v>
      </c>
      <c r="AS1220">
        <v>1.3529866229155201</v>
      </c>
      <c r="AT1220">
        <v>0.64516129032257996</v>
      </c>
      <c r="AU1220">
        <v>9</v>
      </c>
      <c r="AV1220">
        <v>1.12372626393346</v>
      </c>
      <c r="AW1220">
        <v>0.22926035898206301</v>
      </c>
      <c r="AX1220">
        <v>13869.9258887508</v>
      </c>
      <c r="AY1220">
        <v>15</v>
      </c>
      <c r="AZ1220">
        <v>12</v>
      </c>
      <c r="BA1220">
        <v>2017</v>
      </c>
      <c r="BB1220">
        <v>10.115811813373201</v>
      </c>
      <c r="BC1220">
        <v>9.9303801314270306</v>
      </c>
      <c r="BD1220">
        <v>-0.18543168194624399</v>
      </c>
      <c r="BE1220">
        <v>114395</v>
      </c>
      <c r="BF1220">
        <v>226170.67638361501</v>
      </c>
      <c r="BG1220">
        <v>1.8673170562665702E-2</v>
      </c>
      <c r="BH1220">
        <v>19.437033398249302</v>
      </c>
      <c r="BI1220">
        <v>1.0289636072653601</v>
      </c>
      <c r="BK1220">
        <f>AS1220-BI1220*AV1220</f>
        <v>0.19671319279972099</v>
      </c>
      <c r="BL1220">
        <f>BK1220*AO1220</f>
        <v>2266.0769670949462</v>
      </c>
      <c r="BM1220">
        <f t="shared" ref="BM1220:BM1283" si="19">BM1219+BL1220</f>
        <v>-5511.2788635080815</v>
      </c>
      <c r="BN1220" s="12">
        <f>YEARFRAC(DATE(YEAR(A1220),1,1),A1220,3)</f>
        <v>0.95342465753424654</v>
      </c>
    </row>
    <row r="1221" spans="1:66" x14ac:dyDescent="0.25">
      <c r="A1221" s="1">
        <v>43087</v>
      </c>
      <c r="B1221">
        <v>30681</v>
      </c>
      <c r="C1221">
        <v>12</v>
      </c>
      <c r="D1221" s="2">
        <v>43070</v>
      </c>
      <c r="E1221">
        <v>0</v>
      </c>
      <c r="F1221">
        <v>4</v>
      </c>
      <c r="G1221" s="1">
        <v>43084</v>
      </c>
      <c r="H1221" s="1">
        <v>43088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s="1">
        <v>43087</v>
      </c>
      <c r="AF1221" s="1">
        <v>43073</v>
      </c>
      <c r="AG1221" s="1">
        <v>43075</v>
      </c>
      <c r="AH1221" s="1">
        <v>43070</v>
      </c>
      <c r="AI1221" s="1">
        <v>43070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11519.7</v>
      </c>
      <c r="AP1221">
        <v>20</v>
      </c>
      <c r="AQ1221">
        <v>31</v>
      </c>
      <c r="AR1221">
        <v>230394</v>
      </c>
      <c r="AS1221">
        <v>2.6633506080887499</v>
      </c>
      <c r="AT1221">
        <v>0.64516129032257996</v>
      </c>
      <c r="AU1221">
        <v>8</v>
      </c>
      <c r="AV1221">
        <v>2.64052704010561</v>
      </c>
      <c r="AW1221">
        <v>2.2823567983141099E-2</v>
      </c>
      <c r="AX1221">
        <v>11619.2712795597</v>
      </c>
      <c r="AY1221">
        <v>18</v>
      </c>
      <c r="AZ1221">
        <v>12</v>
      </c>
      <c r="BA1221">
        <v>2017</v>
      </c>
      <c r="BB1221">
        <v>12.7563388534788</v>
      </c>
      <c r="BC1221">
        <v>12.593730739515699</v>
      </c>
      <c r="BD1221">
        <v>-0.16260811396310201</v>
      </c>
      <c r="BE1221">
        <v>145076</v>
      </c>
      <c r="BF1221">
        <v>227457.112367997</v>
      </c>
      <c r="BG1221">
        <v>1.2911830284959101E-2</v>
      </c>
      <c r="BH1221">
        <v>19.437033398249302</v>
      </c>
      <c r="BI1221">
        <v>1.0289636072653601</v>
      </c>
      <c r="BK1221">
        <f>AS1221-BI1221*AV1221</f>
        <v>-5.3655620180042884E-2</v>
      </c>
      <c r="BL1221">
        <f>BK1221*AO1221</f>
        <v>-618.09664778804006</v>
      </c>
      <c r="BM1221">
        <f t="shared" si="19"/>
        <v>-6129.3755112961217</v>
      </c>
      <c r="BN1221" s="12">
        <f>YEARFRAC(DATE(YEAR(A1221),1,1),A1221,3)</f>
        <v>0.9616438356164384</v>
      </c>
    </row>
    <row r="1222" spans="1:66" x14ac:dyDescent="0.25">
      <c r="A1222" s="1">
        <v>43088</v>
      </c>
      <c r="B1222">
        <v>3364</v>
      </c>
      <c r="C1222">
        <v>13</v>
      </c>
      <c r="D1222" s="2">
        <v>43070</v>
      </c>
      <c r="E1222">
        <v>1</v>
      </c>
      <c r="F1222">
        <v>0</v>
      </c>
      <c r="G1222" s="1">
        <v>43087</v>
      </c>
      <c r="H1222" s="1">
        <v>43089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s="1">
        <v>43087</v>
      </c>
      <c r="AF1222" s="1">
        <v>43073</v>
      </c>
      <c r="AG1222" s="1">
        <v>43075</v>
      </c>
      <c r="AH1222" s="1">
        <v>43070</v>
      </c>
      <c r="AI1222" s="1">
        <v>43070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11519.7</v>
      </c>
      <c r="AP1222">
        <v>20</v>
      </c>
      <c r="AQ1222">
        <v>31</v>
      </c>
      <c r="AR1222">
        <v>230394</v>
      </c>
      <c r="AS1222">
        <v>0.29202149361528501</v>
      </c>
      <c r="AT1222">
        <v>0.64516129032257996</v>
      </c>
      <c r="AU1222">
        <v>7</v>
      </c>
      <c r="AV1222">
        <v>0.22654787625673101</v>
      </c>
      <c r="AW1222">
        <v>6.5473617358553199E-2</v>
      </c>
      <c r="AX1222">
        <v>14848.958443502601</v>
      </c>
      <c r="AY1222">
        <v>19</v>
      </c>
      <c r="AZ1222">
        <v>12</v>
      </c>
      <c r="BA1222">
        <v>2017</v>
      </c>
      <c r="BB1222">
        <v>12.982886729735601</v>
      </c>
      <c r="BC1222">
        <v>12.885752233131001</v>
      </c>
      <c r="BD1222">
        <v>-9.7134496604549897E-2</v>
      </c>
      <c r="BE1222">
        <v>148440</v>
      </c>
      <c r="BF1222">
        <v>228670.25352692499</v>
      </c>
      <c r="BG1222">
        <v>7.53813163928462E-3</v>
      </c>
      <c r="BH1222">
        <v>19.437033398249302</v>
      </c>
      <c r="BI1222">
        <v>1.0289636072653601</v>
      </c>
      <c r="BK1222">
        <f>AS1222-BI1222*AV1222</f>
        <v>5.8911973643852644E-2</v>
      </c>
      <c r="BL1222">
        <f>BK1222*AO1222</f>
        <v>678.6482627850894</v>
      </c>
      <c r="BM1222">
        <f t="shared" si="19"/>
        <v>-5450.7272485110325</v>
      </c>
      <c r="BN1222" s="12">
        <f>YEARFRAC(DATE(YEAR(A1222),1,1),A1222,3)</f>
        <v>0.96438356164383565</v>
      </c>
    </row>
    <row r="1223" spans="1:66" x14ac:dyDescent="0.25">
      <c r="A1223" s="1">
        <v>43089</v>
      </c>
      <c r="B1223">
        <v>12328</v>
      </c>
      <c r="C1223">
        <v>14</v>
      </c>
      <c r="D1223" s="2">
        <v>43070</v>
      </c>
      <c r="E1223">
        <v>2</v>
      </c>
      <c r="F1223">
        <v>1</v>
      </c>
      <c r="G1223" s="1">
        <v>43088</v>
      </c>
      <c r="H1223" s="1">
        <v>43090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s="1">
        <v>43087</v>
      </c>
      <c r="AF1223" s="1">
        <v>43073</v>
      </c>
      <c r="AG1223" s="1">
        <v>43075</v>
      </c>
      <c r="AH1223" s="1">
        <v>43070</v>
      </c>
      <c r="AI1223" s="1">
        <v>43070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11519.7</v>
      </c>
      <c r="AP1223">
        <v>20</v>
      </c>
      <c r="AQ1223">
        <v>31</v>
      </c>
      <c r="AR1223">
        <v>230394</v>
      </c>
      <c r="AS1223">
        <v>1.0701667578148699</v>
      </c>
      <c r="AT1223">
        <v>0.64516129032257996</v>
      </c>
      <c r="AU1223">
        <v>6</v>
      </c>
      <c r="AV1223">
        <v>0.87578868199497595</v>
      </c>
      <c r="AW1223">
        <v>0.19437807581989699</v>
      </c>
      <c r="AX1223">
        <v>14076.4550324146</v>
      </c>
      <c r="AY1223">
        <v>20</v>
      </c>
      <c r="AZ1223">
        <v>12</v>
      </c>
      <c r="BA1223">
        <v>2017</v>
      </c>
      <c r="BB1223">
        <v>13.8586754117305</v>
      </c>
      <c r="BC1223">
        <v>13.9559189909459</v>
      </c>
      <c r="BD1223">
        <v>9.7243579215348305E-2</v>
      </c>
      <c r="BE1223">
        <v>160768</v>
      </c>
      <c r="BF1223">
        <v>232010.62904455999</v>
      </c>
      <c r="BG1223">
        <v>-6.9679094066420399E-3</v>
      </c>
      <c r="BH1223">
        <v>19.437033398249302</v>
      </c>
      <c r="BI1223">
        <v>1.0289636072653601</v>
      </c>
      <c r="BK1223">
        <f>AS1223-BI1223*AV1223</f>
        <v>0.16901207638714422</v>
      </c>
      <c r="BL1223">
        <f>BK1223*AO1223</f>
        <v>1946.9684163569852</v>
      </c>
      <c r="BM1223">
        <f t="shared" si="19"/>
        <v>-3503.758832154047</v>
      </c>
      <c r="BN1223" s="12">
        <f>YEARFRAC(DATE(YEAR(A1223),1,1),A1223,3)</f>
        <v>0.9671232876712329</v>
      </c>
    </row>
    <row r="1224" spans="1:66" x14ac:dyDescent="0.25">
      <c r="A1224" s="1">
        <v>43090</v>
      </c>
      <c r="B1224">
        <v>5812</v>
      </c>
      <c r="C1224">
        <v>15</v>
      </c>
      <c r="D1224" s="2">
        <v>43070</v>
      </c>
      <c r="E1224">
        <v>3</v>
      </c>
      <c r="F1224">
        <v>2</v>
      </c>
      <c r="G1224" s="1">
        <v>43089</v>
      </c>
      <c r="H1224" s="1">
        <v>43091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s="1">
        <v>43087</v>
      </c>
      <c r="AF1224" s="1">
        <v>43073</v>
      </c>
      <c r="AG1224" s="1">
        <v>43075</v>
      </c>
      <c r="AH1224" s="1">
        <v>43070</v>
      </c>
      <c r="AI1224" s="1">
        <v>43070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11519.7</v>
      </c>
      <c r="AP1224">
        <v>20</v>
      </c>
      <c r="AQ1224">
        <v>31</v>
      </c>
      <c r="AR1224">
        <v>230394</v>
      </c>
      <c r="AS1224">
        <v>0.50452702761356605</v>
      </c>
      <c r="AT1224">
        <v>0.64516129032257996</v>
      </c>
      <c r="AU1224">
        <v>5</v>
      </c>
      <c r="AV1224">
        <v>0.27210605278577199</v>
      </c>
      <c r="AW1224">
        <v>0.232420974827794</v>
      </c>
      <c r="AX1224">
        <v>21359.319061438699</v>
      </c>
      <c r="AY1224">
        <v>21</v>
      </c>
      <c r="AZ1224">
        <v>12</v>
      </c>
      <c r="BA1224">
        <v>2017</v>
      </c>
      <c r="BB1224">
        <v>14.1307814645163</v>
      </c>
      <c r="BC1224">
        <v>14.4604460185595</v>
      </c>
      <c r="BD1224">
        <v>0.32966455404314299</v>
      </c>
      <c r="BE1224">
        <v>166580</v>
      </c>
      <c r="BF1224">
        <v>235768.98477737699</v>
      </c>
      <c r="BG1224">
        <v>-2.2797675370457501E-2</v>
      </c>
      <c r="BH1224">
        <v>19.437033398249302</v>
      </c>
      <c r="BI1224">
        <v>1.0289636072653601</v>
      </c>
      <c r="BK1224">
        <f>AS1224-BI1224*AV1224</f>
        <v>0.22453980198037959</v>
      </c>
      <c r="BL1224">
        <f>BK1224*AO1224</f>
        <v>2586.631156873379</v>
      </c>
      <c r="BM1224">
        <f t="shared" si="19"/>
        <v>-917.12767528066797</v>
      </c>
      <c r="BN1224" s="12">
        <f>YEARFRAC(DATE(YEAR(A1224),1,1),A1224,3)</f>
        <v>0.96986301369863015</v>
      </c>
    </row>
    <row r="1225" spans="1:66" x14ac:dyDescent="0.25">
      <c r="A1225" s="1">
        <v>43091</v>
      </c>
      <c r="B1225">
        <v>10489</v>
      </c>
      <c r="C1225">
        <v>16</v>
      </c>
      <c r="D1225" s="2">
        <v>43070</v>
      </c>
      <c r="E1225">
        <v>4</v>
      </c>
      <c r="F1225">
        <v>3</v>
      </c>
      <c r="G1225" s="1">
        <v>43090</v>
      </c>
      <c r="H1225" s="1">
        <v>43095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 s="1">
        <v>43087</v>
      </c>
      <c r="AF1225" s="1">
        <v>43073</v>
      </c>
      <c r="AG1225" s="1">
        <v>43075</v>
      </c>
      <c r="AH1225" s="1">
        <v>43070</v>
      </c>
      <c r="AI1225" s="1">
        <v>43070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11519.7</v>
      </c>
      <c r="AP1225">
        <v>20</v>
      </c>
      <c r="AQ1225">
        <v>31</v>
      </c>
      <c r="AR1225">
        <v>230394</v>
      </c>
      <c r="AS1225">
        <v>0.91052718386763498</v>
      </c>
      <c r="AT1225">
        <v>0.64516129032257996</v>
      </c>
      <c r="AU1225">
        <v>4</v>
      </c>
      <c r="AV1225">
        <v>1.04639987153083</v>
      </c>
      <c r="AW1225">
        <v>-0.13587268766319699</v>
      </c>
      <c r="AX1225">
        <v>10023.8926679674</v>
      </c>
      <c r="AY1225">
        <v>22</v>
      </c>
      <c r="AZ1225">
        <v>12</v>
      </c>
      <c r="BA1225">
        <v>2017</v>
      </c>
      <c r="BB1225">
        <v>15.1771813360472</v>
      </c>
      <c r="BC1225">
        <v>15.3709732024271</v>
      </c>
      <c r="BD1225">
        <v>0.193791866379942</v>
      </c>
      <c r="BE1225">
        <v>177069</v>
      </c>
      <c r="BF1225">
        <v>233335.81655171301</v>
      </c>
      <c r="BG1225">
        <v>-1.2607651046411501E-2</v>
      </c>
      <c r="BH1225">
        <v>19.437033398249302</v>
      </c>
      <c r="BI1225">
        <v>1.0289636072653601</v>
      </c>
      <c r="BK1225">
        <f>AS1225-BI1225*AV1225</f>
        <v>-0.1661802025847372</v>
      </c>
      <c r="BL1225">
        <f>BK1225*AO1225</f>
        <v>-1914.3460797153973</v>
      </c>
      <c r="BM1225">
        <f t="shared" si="19"/>
        <v>-2831.4737549960655</v>
      </c>
      <c r="BN1225" s="12">
        <f>YEARFRAC(DATE(YEAR(A1225),1,1),A1225,3)</f>
        <v>0.9726027397260274</v>
      </c>
    </row>
    <row r="1226" spans="1:66" x14ac:dyDescent="0.25">
      <c r="A1226" s="1">
        <v>43095</v>
      </c>
      <c r="B1226">
        <v>20086</v>
      </c>
      <c r="C1226">
        <v>17</v>
      </c>
      <c r="D1226" s="2">
        <v>43070</v>
      </c>
      <c r="E1226">
        <v>1</v>
      </c>
      <c r="F1226">
        <v>4</v>
      </c>
      <c r="G1226" s="1">
        <v>43091</v>
      </c>
      <c r="H1226" s="1">
        <v>43096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s="1">
        <v>43087</v>
      </c>
      <c r="AF1226" s="1">
        <v>43073</v>
      </c>
      <c r="AG1226" s="1">
        <v>43075</v>
      </c>
      <c r="AH1226" s="1">
        <v>43070</v>
      </c>
      <c r="AI1226" s="1">
        <v>43070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11519.7</v>
      </c>
      <c r="AP1226">
        <v>20</v>
      </c>
      <c r="AQ1226">
        <v>31</v>
      </c>
      <c r="AR1226">
        <v>230394</v>
      </c>
      <c r="AS1226">
        <v>1.7436217957064799</v>
      </c>
      <c r="AT1226">
        <v>0.64516129032257996</v>
      </c>
      <c r="AU1226">
        <v>3</v>
      </c>
      <c r="AV1226">
        <v>1.61693845017241</v>
      </c>
      <c r="AW1226">
        <v>0.12668334553406699</v>
      </c>
      <c r="AX1226">
        <v>12422.2415502941</v>
      </c>
      <c r="AY1226">
        <v>26</v>
      </c>
      <c r="AZ1226">
        <v>12</v>
      </c>
      <c r="BA1226">
        <v>2017</v>
      </c>
      <c r="BB1226">
        <v>16.7941197862196</v>
      </c>
      <c r="BC1226">
        <v>17.114594998133601</v>
      </c>
      <c r="BD1226">
        <v>0.32047521191401102</v>
      </c>
      <c r="BE1226">
        <v>197155</v>
      </c>
      <c r="BF1226">
        <v>234790.513000598</v>
      </c>
      <c r="BG1226">
        <v>-1.87252582926421E-2</v>
      </c>
      <c r="BH1226">
        <v>19.437033398249302</v>
      </c>
      <c r="BI1226">
        <v>1.0289636072653601</v>
      </c>
      <c r="BK1226">
        <f>AS1226-BI1226*AV1226</f>
        <v>7.9850975291016146E-2</v>
      </c>
      <c r="BL1226">
        <f>BK1226*AO1226</f>
        <v>919.85928005991877</v>
      </c>
      <c r="BM1226">
        <f t="shared" si="19"/>
        <v>-1911.6144749361467</v>
      </c>
      <c r="BN1226" s="12">
        <f>YEARFRAC(DATE(YEAR(A1226),1,1),A1226,3)</f>
        <v>0.98356164383561639</v>
      </c>
    </row>
    <row r="1227" spans="1:66" x14ac:dyDescent="0.25">
      <c r="A1227" s="1">
        <v>43096</v>
      </c>
      <c r="B1227">
        <v>5177</v>
      </c>
      <c r="C1227">
        <v>18</v>
      </c>
      <c r="D1227" s="2">
        <v>43070</v>
      </c>
      <c r="E1227">
        <v>2</v>
      </c>
      <c r="F1227">
        <v>1</v>
      </c>
      <c r="G1227" s="1">
        <v>43095</v>
      </c>
      <c r="H1227" s="1">
        <v>43097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s="1">
        <v>43087</v>
      </c>
      <c r="AF1227" s="1">
        <v>43073</v>
      </c>
      <c r="AG1227" s="1">
        <v>43075</v>
      </c>
      <c r="AH1227" s="1">
        <v>43070</v>
      </c>
      <c r="AI1227" s="1">
        <v>43070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11519.7</v>
      </c>
      <c r="AP1227">
        <v>20</v>
      </c>
      <c r="AQ1227">
        <v>31</v>
      </c>
      <c r="AR1227">
        <v>230394</v>
      </c>
      <c r="AS1227">
        <v>0.44940406434195301</v>
      </c>
      <c r="AT1227">
        <v>0.64516129032257996</v>
      </c>
      <c r="AU1227">
        <v>2</v>
      </c>
      <c r="AV1227">
        <v>0.353371531792529</v>
      </c>
      <c r="AW1227">
        <v>9.6032532549423399E-2</v>
      </c>
      <c r="AX1227">
        <v>14650.302965094201</v>
      </c>
      <c r="AY1227">
        <v>27</v>
      </c>
      <c r="AZ1227">
        <v>12</v>
      </c>
      <c r="BA1227">
        <v>2017</v>
      </c>
      <c r="BB1227">
        <v>17.147491318012101</v>
      </c>
      <c r="BC1227">
        <v>17.563999062475499</v>
      </c>
      <c r="BD1227">
        <v>0.41650774446343403</v>
      </c>
      <c r="BE1227">
        <v>202332</v>
      </c>
      <c r="BF1227">
        <v>235990.205503081</v>
      </c>
      <c r="BG1227">
        <v>-2.3713719351834701E-2</v>
      </c>
      <c r="BH1227">
        <v>19.437033398249302</v>
      </c>
      <c r="BI1227">
        <v>1.0289636072653601</v>
      </c>
      <c r="BK1227">
        <f>AS1227-BI1227*AV1227</f>
        <v>8.5797618283826482E-2</v>
      </c>
      <c r="BL1227">
        <f>BK1227*AO1227</f>
        <v>988.36282334419604</v>
      </c>
      <c r="BM1227">
        <f t="shared" si="19"/>
        <v>-923.25165159195069</v>
      </c>
      <c r="BN1227" s="12">
        <f>YEARFRAC(DATE(YEAR(A1227),1,1),A1227,3)</f>
        <v>0.98630136986301364</v>
      </c>
    </row>
    <row r="1228" spans="1:66" x14ac:dyDescent="0.25">
      <c r="A1228" s="1">
        <v>43097</v>
      </c>
      <c r="B1228">
        <v>11617</v>
      </c>
      <c r="C1228">
        <v>19</v>
      </c>
      <c r="D1228" s="2">
        <v>43070</v>
      </c>
      <c r="E1228">
        <v>3</v>
      </c>
      <c r="F1228">
        <v>2</v>
      </c>
      <c r="G1228" s="1">
        <v>43096</v>
      </c>
      <c r="H1228" s="1">
        <v>43098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s="1">
        <v>43087</v>
      </c>
      <c r="AF1228" s="1">
        <v>43073</v>
      </c>
      <c r="AG1228" s="1">
        <v>43075</v>
      </c>
      <c r="AH1228" s="1">
        <v>43070</v>
      </c>
      <c r="AI1228" s="1">
        <v>43070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11519.7</v>
      </c>
      <c r="AP1228">
        <v>20</v>
      </c>
      <c r="AQ1228">
        <v>31</v>
      </c>
      <c r="AR1228">
        <v>230394</v>
      </c>
      <c r="AS1228">
        <v>1.0084464005139</v>
      </c>
      <c r="AT1228">
        <v>0.64516129032257996</v>
      </c>
      <c r="AU1228">
        <v>1</v>
      </c>
      <c r="AV1228">
        <v>0.79452320298821799</v>
      </c>
      <c r="AW1228">
        <v>0.21392319752568301</v>
      </c>
      <c r="AX1228">
        <v>14621.3476916825</v>
      </c>
      <c r="AY1228">
        <v>28</v>
      </c>
      <c r="AZ1228">
        <v>12</v>
      </c>
      <c r="BA1228">
        <v>2017</v>
      </c>
      <c r="BB1228">
        <v>17.942014521000299</v>
      </c>
      <c r="BC1228">
        <v>18.5724454629894</v>
      </c>
      <c r="BD1228">
        <v>0.63043094198911798</v>
      </c>
      <c r="BE1228">
        <v>213949</v>
      </c>
      <c r="BF1228">
        <v>238489.38451095499</v>
      </c>
      <c r="BG1228">
        <v>-3.3944422841107297E-2</v>
      </c>
      <c r="BH1228">
        <v>19.437033398249302</v>
      </c>
      <c r="BI1228">
        <v>1.0289636072653601</v>
      </c>
      <c r="BK1228">
        <f>AS1228-BI1228*AV1228</f>
        <v>0.19091093951111526</v>
      </c>
      <c r="BL1228">
        <f>BK1228*AO1228</f>
        <v>2199.2367498861945</v>
      </c>
      <c r="BM1228">
        <f t="shared" si="19"/>
        <v>1275.9850982942439</v>
      </c>
      <c r="BN1228" s="12">
        <f>YEARFRAC(DATE(YEAR(A1228),1,1),A1228,3)</f>
        <v>0.989041095890411</v>
      </c>
    </row>
    <row r="1229" spans="1:66" x14ac:dyDescent="0.25">
      <c r="A1229" s="1">
        <v>43098</v>
      </c>
      <c r="B1229">
        <v>16445</v>
      </c>
      <c r="C1229">
        <v>20</v>
      </c>
      <c r="D1229" s="2">
        <v>43070</v>
      </c>
      <c r="E1229">
        <v>4</v>
      </c>
      <c r="F1229">
        <v>3</v>
      </c>
      <c r="G1229" s="1">
        <v>43097</v>
      </c>
      <c r="H1229" s="1">
        <v>43102</v>
      </c>
      <c r="I1229">
        <v>0</v>
      </c>
      <c r="J1229">
        <v>1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s="1">
        <v>43087</v>
      </c>
      <c r="AF1229" s="1">
        <v>43073</v>
      </c>
      <c r="AG1229" s="1">
        <v>43075</v>
      </c>
      <c r="AH1229" s="1">
        <v>43070</v>
      </c>
      <c r="AI1229" s="1">
        <v>43070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11519.7</v>
      </c>
      <c r="AP1229">
        <v>20</v>
      </c>
      <c r="AQ1229">
        <v>31</v>
      </c>
      <c r="AR1229">
        <v>230394</v>
      </c>
      <c r="AS1229">
        <v>1.42755453701051</v>
      </c>
      <c r="AT1229">
        <v>0.64516129032257996</v>
      </c>
      <c r="AU1229">
        <v>0</v>
      </c>
      <c r="AV1229">
        <v>1.4950188772489801</v>
      </c>
      <c r="AW1229">
        <v>-6.7464340238468604E-2</v>
      </c>
      <c r="AX1229">
        <v>10999.861105607401</v>
      </c>
      <c r="AY1229">
        <v>29</v>
      </c>
      <c r="AZ1229">
        <v>12</v>
      </c>
      <c r="BA1229">
        <v>2017</v>
      </c>
      <c r="BB1229">
        <v>19.437033398249302</v>
      </c>
      <c r="BC1229">
        <v>20</v>
      </c>
      <c r="BD1229">
        <v>0.56296660175065205</v>
      </c>
      <c r="BE1229">
        <v>230394</v>
      </c>
      <c r="BF1229">
        <v>237067.04133229601</v>
      </c>
      <c r="BG1229">
        <v>-2.8148330087532501E-2</v>
      </c>
      <c r="BH1229">
        <v>19.437033398249302</v>
      </c>
      <c r="BI1229">
        <v>1.0289636072653601</v>
      </c>
      <c r="BK1229">
        <f>AS1229-BI1229*AV1229</f>
        <v>-0.11076547985340901</v>
      </c>
      <c r="BL1229">
        <f>BK1229*AO1229</f>
        <v>-1275.9850982673158</v>
      </c>
      <c r="BM1229">
        <f t="shared" si="19"/>
        <v>2.6928091756417416E-8</v>
      </c>
      <c r="BN1229" s="12">
        <f>YEARFRAC(DATE(YEAR(A1229),1,1),A1229,3)</f>
        <v>0.99178082191780825</v>
      </c>
    </row>
    <row r="1230" spans="1:66" x14ac:dyDescent="0.25">
      <c r="A1230" s="1">
        <v>43102</v>
      </c>
      <c r="B1230">
        <v>46295</v>
      </c>
      <c r="C1230">
        <v>1</v>
      </c>
      <c r="D1230" s="2">
        <v>43101</v>
      </c>
      <c r="E1230">
        <v>1</v>
      </c>
      <c r="F1230">
        <v>4</v>
      </c>
      <c r="G1230" s="1">
        <v>43098</v>
      </c>
      <c r="H1230" s="1">
        <v>43103</v>
      </c>
      <c r="I1230">
        <v>0</v>
      </c>
      <c r="J1230">
        <v>0</v>
      </c>
      <c r="K1230">
        <v>1</v>
      </c>
      <c r="L1230">
        <v>0</v>
      </c>
      <c r="M1230">
        <v>1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s="1">
        <v>43115</v>
      </c>
      <c r="AF1230" s="1">
        <v>43101</v>
      </c>
      <c r="AG1230" s="1">
        <v>43103</v>
      </c>
      <c r="AH1230" s="1">
        <v>43105</v>
      </c>
      <c r="AI1230" s="1">
        <v>43103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11304.9523809523</v>
      </c>
      <c r="AP1230">
        <v>21</v>
      </c>
      <c r="AQ1230">
        <v>31</v>
      </c>
      <c r="AR1230">
        <v>237404</v>
      </c>
      <c r="AS1230">
        <v>4.09510791730552</v>
      </c>
      <c r="AT1230">
        <v>0.67741935483870896</v>
      </c>
      <c r="AU1230">
        <v>20</v>
      </c>
      <c r="AV1230">
        <v>3.81936466142148</v>
      </c>
      <c r="AW1230">
        <v>0.27574325588403498</v>
      </c>
      <c r="AX1230">
        <v>12121.125921181299</v>
      </c>
      <c r="AY1230">
        <v>2</v>
      </c>
      <c r="AZ1230">
        <v>1</v>
      </c>
      <c r="BA1230">
        <v>2018</v>
      </c>
      <c r="BB1230">
        <v>3.81936466142148</v>
      </c>
      <c r="BC1230">
        <v>4.09510791730552</v>
      </c>
      <c r="BD1230">
        <v>0.27574325588403498</v>
      </c>
      <c r="BE1230">
        <v>46295</v>
      </c>
      <c r="BF1230">
        <v>254543.64434480801</v>
      </c>
      <c r="BG1230">
        <v>-6.7334795920462098E-2</v>
      </c>
      <c r="BH1230">
        <v>22.260486753432499</v>
      </c>
      <c r="BI1230">
        <v>0.94337559787464198</v>
      </c>
      <c r="BK1230">
        <f>AS1230-BI1230*AV1230</f>
        <v>0.49201249633575195</v>
      </c>
      <c r="BL1230">
        <f>BK1230*AO1230</f>
        <v>5562.1778419091434</v>
      </c>
      <c r="BM1230">
        <f t="shared" si="19"/>
        <v>5562.1778419360717</v>
      </c>
      <c r="BN1230" s="12">
        <f>YEARFRAC(DATE(YEAR(A1230),1,1),A1230,3)</f>
        <v>2.7397260273972603E-3</v>
      </c>
    </row>
    <row r="1231" spans="1:66" x14ac:dyDescent="0.25">
      <c r="A1231" s="1">
        <v>43103</v>
      </c>
      <c r="B1231">
        <v>8097</v>
      </c>
      <c r="C1231">
        <v>2</v>
      </c>
      <c r="D1231" s="2">
        <v>43101</v>
      </c>
      <c r="E1231">
        <v>2</v>
      </c>
      <c r="F1231">
        <v>1</v>
      </c>
      <c r="G1231" s="1">
        <v>43102</v>
      </c>
      <c r="H1231" s="1">
        <v>43104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s="1">
        <v>43115</v>
      </c>
      <c r="AF1231" s="1">
        <v>43101</v>
      </c>
      <c r="AG1231" s="1">
        <v>43103</v>
      </c>
      <c r="AH1231" s="1">
        <v>43105</v>
      </c>
      <c r="AI1231" s="1">
        <v>43103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11304.9523809523</v>
      </c>
      <c r="AP1231">
        <v>21</v>
      </c>
      <c r="AQ1231">
        <v>31</v>
      </c>
      <c r="AR1231">
        <v>237404</v>
      </c>
      <c r="AS1231">
        <v>0.71623477279237002</v>
      </c>
      <c r="AT1231">
        <v>0.67741935483870896</v>
      </c>
      <c r="AU1231">
        <v>19</v>
      </c>
      <c r="AV1231">
        <v>0.80317944335560099</v>
      </c>
      <c r="AW1231">
        <v>-8.6944670563230797E-2</v>
      </c>
      <c r="AX1231">
        <v>10081.1843069234</v>
      </c>
      <c r="AY1231">
        <v>3</v>
      </c>
      <c r="AZ1231">
        <v>1</v>
      </c>
      <c r="BA1231">
        <v>2018</v>
      </c>
      <c r="BB1231">
        <v>4.6225441047770799</v>
      </c>
      <c r="BC1231">
        <v>4.8113426900978897</v>
      </c>
      <c r="BD1231">
        <v>0.18879858532080299</v>
      </c>
      <c r="BE1231">
        <v>54392</v>
      </c>
      <c r="BF1231">
        <v>247100.29241680499</v>
      </c>
      <c r="BG1231">
        <v>-3.92403113811381E-2</v>
      </c>
      <c r="BH1231">
        <v>22.260486753432499</v>
      </c>
      <c r="BI1231">
        <v>0.94337559787464198</v>
      </c>
      <c r="BK1231">
        <f>AS1231-BI1231*AV1231</f>
        <v>-4.1465114783842183E-2</v>
      </c>
      <c r="BL1231">
        <f>BK1231*AO1231</f>
        <v>-468.76114810205706</v>
      </c>
      <c r="BM1231">
        <f t="shared" si="19"/>
        <v>5093.4166938340149</v>
      </c>
      <c r="BN1231" s="12">
        <f>YEARFRAC(DATE(YEAR(A1231),1,1),A1231,3)</f>
        <v>5.4794520547945206E-3</v>
      </c>
    </row>
    <row r="1232" spans="1:66" x14ac:dyDescent="0.25">
      <c r="A1232" s="1">
        <v>43104</v>
      </c>
      <c r="B1232">
        <v>11473</v>
      </c>
      <c r="C1232">
        <v>3</v>
      </c>
      <c r="D1232" s="2">
        <v>43101</v>
      </c>
      <c r="E1232">
        <v>3</v>
      </c>
      <c r="F1232">
        <v>2</v>
      </c>
      <c r="G1232" s="1">
        <v>43103</v>
      </c>
      <c r="H1232" s="1">
        <v>43105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s="1">
        <v>43115</v>
      </c>
      <c r="AF1232" s="1">
        <v>43101</v>
      </c>
      <c r="AG1232" s="1">
        <v>43103</v>
      </c>
      <c r="AH1232" s="1">
        <v>43105</v>
      </c>
      <c r="AI1232" s="1">
        <v>43103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11304.9523809523</v>
      </c>
      <c r="AP1232">
        <v>21</v>
      </c>
      <c r="AQ1232">
        <v>31</v>
      </c>
      <c r="AR1232">
        <v>237404</v>
      </c>
      <c r="AS1232">
        <v>1.01486495594008</v>
      </c>
      <c r="AT1232">
        <v>0.67741935483870896</v>
      </c>
      <c r="AU1232">
        <v>18</v>
      </c>
      <c r="AV1232">
        <v>0.90163973163540501</v>
      </c>
      <c r="AW1232">
        <v>0.113225224304679</v>
      </c>
      <c r="AX1232">
        <v>12724.594533107</v>
      </c>
      <c r="AY1232">
        <v>4</v>
      </c>
      <c r="AZ1232">
        <v>1</v>
      </c>
      <c r="BA1232">
        <v>2018</v>
      </c>
      <c r="BB1232">
        <v>5.5241838364124902</v>
      </c>
      <c r="BC1232">
        <v>5.8262076460379699</v>
      </c>
      <c r="BD1232">
        <v>0.30202380962548397</v>
      </c>
      <c r="BE1232">
        <v>65865</v>
      </c>
      <c r="BF1232">
        <v>250383.593479078</v>
      </c>
      <c r="BG1232">
        <v>-5.18388337619363E-2</v>
      </c>
      <c r="BH1232">
        <v>22.260486753432499</v>
      </c>
      <c r="BI1232">
        <v>0.94337559787464198</v>
      </c>
      <c r="BK1232">
        <f>AS1232-BI1232*AV1232</f>
        <v>0.16428003504099797</v>
      </c>
      <c r="BL1232">
        <f>BK1232*AO1232</f>
        <v>1857.1779732796572</v>
      </c>
      <c r="BM1232">
        <f t="shared" si="19"/>
        <v>6950.5946671136717</v>
      </c>
      <c r="BN1232" s="12">
        <f>YEARFRAC(DATE(YEAR(A1232),1,1),A1232,3)</f>
        <v>8.21917808219178E-3</v>
      </c>
    </row>
    <row r="1233" spans="1:66" x14ac:dyDescent="0.25">
      <c r="A1233" s="1">
        <v>43105</v>
      </c>
      <c r="B1233">
        <v>6913</v>
      </c>
      <c r="C1233">
        <v>4</v>
      </c>
      <c r="D1233" s="2">
        <v>43101</v>
      </c>
      <c r="E1233">
        <v>4</v>
      </c>
      <c r="F1233">
        <v>3</v>
      </c>
      <c r="G1233" s="1">
        <v>43104</v>
      </c>
      <c r="H1233" s="1">
        <v>43108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s="1">
        <v>43115</v>
      </c>
      <c r="AF1233" s="1">
        <v>43101</v>
      </c>
      <c r="AG1233" s="1">
        <v>43103</v>
      </c>
      <c r="AH1233" s="1">
        <v>43105</v>
      </c>
      <c r="AI1233" s="1">
        <v>43103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11304.9523809523</v>
      </c>
      <c r="AP1233">
        <v>21</v>
      </c>
      <c r="AQ1233">
        <v>31</v>
      </c>
      <c r="AR1233">
        <v>237404</v>
      </c>
      <c r="AS1233">
        <v>0.61150191235193996</v>
      </c>
      <c r="AT1233">
        <v>0.67741935483870896</v>
      </c>
      <c r="AU1233">
        <v>17</v>
      </c>
      <c r="AV1233">
        <v>0.81935963698752701</v>
      </c>
      <c r="AW1233">
        <v>-0.20785772463558699</v>
      </c>
      <c r="AX1233">
        <v>8437.0765753319993</v>
      </c>
      <c r="AY1233">
        <v>5</v>
      </c>
      <c r="AZ1233">
        <v>1</v>
      </c>
      <c r="BA1233">
        <v>2018</v>
      </c>
      <c r="BB1233">
        <v>6.34354347340002</v>
      </c>
      <c r="BC1233">
        <v>6.4377095583899102</v>
      </c>
      <c r="BD1233">
        <v>9.4166084989896398E-2</v>
      </c>
      <c r="BE1233">
        <v>72778</v>
      </c>
      <c r="BF1233">
        <v>240928.11949798701</v>
      </c>
      <c r="BG1233">
        <v>-1.46272651998062E-2</v>
      </c>
      <c r="BH1233">
        <v>22.260486753432499</v>
      </c>
      <c r="BI1233">
        <v>0.94337559787464198</v>
      </c>
      <c r="BK1233">
        <f>AS1233-BI1233*AV1233</f>
        <v>-0.16146197506551796</v>
      </c>
      <c r="BL1233">
        <f>BK1233*AO1233</f>
        <v>-1825.319939450188</v>
      </c>
      <c r="BM1233">
        <f t="shared" si="19"/>
        <v>5125.2747276634836</v>
      </c>
      <c r="BN1233" s="12">
        <f>YEARFRAC(DATE(YEAR(A1233),1,1),A1233,3)</f>
        <v>1.0958904109589041E-2</v>
      </c>
    </row>
    <row r="1234" spans="1:66" x14ac:dyDescent="0.25">
      <c r="A1234" s="1">
        <v>43108</v>
      </c>
      <c r="B1234">
        <v>15684</v>
      </c>
      <c r="C1234">
        <v>5</v>
      </c>
      <c r="D1234" s="2">
        <v>43101</v>
      </c>
      <c r="E1234">
        <v>0</v>
      </c>
      <c r="F1234">
        <v>4</v>
      </c>
      <c r="G1234" s="1">
        <v>43105</v>
      </c>
      <c r="H1234" s="1">
        <v>43109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 s="1">
        <v>43115</v>
      </c>
      <c r="AF1234" s="1">
        <v>43101</v>
      </c>
      <c r="AG1234" s="1">
        <v>43103</v>
      </c>
      <c r="AH1234" s="1">
        <v>43105</v>
      </c>
      <c r="AI1234" s="1">
        <v>43103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11304.9523809523</v>
      </c>
      <c r="AP1234">
        <v>21</v>
      </c>
      <c r="AQ1234">
        <v>31</v>
      </c>
      <c r="AR1234">
        <v>237404</v>
      </c>
      <c r="AS1234">
        <v>1.3873565736044799</v>
      </c>
      <c r="AT1234">
        <v>0.67741935483870896</v>
      </c>
      <c r="AU1234">
        <v>16</v>
      </c>
      <c r="AV1234">
        <v>1.64714304452937</v>
      </c>
      <c r="AW1234">
        <v>-0.25978647092488799</v>
      </c>
      <c r="AX1234">
        <v>9521.9416747628293</v>
      </c>
      <c r="AY1234">
        <v>8</v>
      </c>
      <c r="AZ1234">
        <v>1</v>
      </c>
      <c r="BA1234">
        <v>2018</v>
      </c>
      <c r="BB1234">
        <v>7.9906865179293902</v>
      </c>
      <c r="BC1234">
        <v>7.8250661319943999</v>
      </c>
      <c r="BD1234">
        <v>-0.16562038593499201</v>
      </c>
      <c r="BE1234">
        <v>88462</v>
      </c>
      <c r="BF1234">
        <v>232483.40375156901</v>
      </c>
      <c r="BG1234">
        <v>2.1165365652031601E-2</v>
      </c>
      <c r="BH1234">
        <v>22.260486753432499</v>
      </c>
      <c r="BI1234">
        <v>0.94337559787464198</v>
      </c>
      <c r="BK1234">
        <f>AS1234-BI1234*AV1234</f>
        <v>-0.16651798081347247</v>
      </c>
      <c r="BL1234">
        <f>BK1234*AO1234</f>
        <v>-1882.4778436686349</v>
      </c>
      <c r="BM1234">
        <f t="shared" si="19"/>
        <v>3242.7968839948489</v>
      </c>
      <c r="BN1234" s="12">
        <f>YEARFRAC(DATE(YEAR(A1234),1,1),A1234,3)</f>
        <v>1.9178082191780823E-2</v>
      </c>
    </row>
    <row r="1235" spans="1:66" x14ac:dyDescent="0.25">
      <c r="A1235" s="1">
        <v>43109</v>
      </c>
      <c r="B1235">
        <v>2343</v>
      </c>
      <c r="C1235">
        <v>6</v>
      </c>
      <c r="D1235" s="2">
        <v>43101</v>
      </c>
      <c r="E1235">
        <v>1</v>
      </c>
      <c r="F1235">
        <v>0</v>
      </c>
      <c r="G1235" s="1">
        <v>43108</v>
      </c>
      <c r="H1235" s="1">
        <v>43110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s="1">
        <v>43115</v>
      </c>
      <c r="AF1235" s="1">
        <v>43101</v>
      </c>
      <c r="AG1235" s="1">
        <v>43103</v>
      </c>
      <c r="AH1235" s="1">
        <v>43105</v>
      </c>
      <c r="AI1235" s="1">
        <v>43103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11304.9523809523</v>
      </c>
      <c r="AP1235">
        <v>21</v>
      </c>
      <c r="AQ1235">
        <v>31</v>
      </c>
      <c r="AR1235">
        <v>237404</v>
      </c>
      <c r="AS1235">
        <v>0.20725430068574999</v>
      </c>
      <c r="AT1235">
        <v>0.67741935483870896</v>
      </c>
      <c r="AU1235">
        <v>15</v>
      </c>
      <c r="AV1235">
        <v>0.25675247061369</v>
      </c>
      <c r="AW1235">
        <v>-4.94981699279399E-2</v>
      </c>
      <c r="AX1235">
        <v>9125.5207570145303</v>
      </c>
      <c r="AY1235">
        <v>9</v>
      </c>
      <c r="AZ1235">
        <v>1</v>
      </c>
      <c r="BA1235">
        <v>2018</v>
      </c>
      <c r="BB1235">
        <v>8.2474389885430792</v>
      </c>
      <c r="BC1235">
        <v>8.0323204326801498</v>
      </c>
      <c r="BD1235">
        <v>-0.21511855586293099</v>
      </c>
      <c r="BE1235">
        <v>90805</v>
      </c>
      <c r="BF1235">
        <v>231211.77406088999</v>
      </c>
      <c r="BG1235">
        <v>2.6781620288416699E-2</v>
      </c>
      <c r="BH1235">
        <v>22.260486753432499</v>
      </c>
      <c r="BI1235">
        <v>0.94337559787464198</v>
      </c>
      <c r="BK1235">
        <f>AS1235-BI1235*AV1235</f>
        <v>-3.4959714785231272E-2</v>
      </c>
      <c r="BL1235">
        <f>BK1235*AO1235</f>
        <v>-395.21791089871357</v>
      </c>
      <c r="BM1235">
        <f t="shared" si="19"/>
        <v>2847.5789730961355</v>
      </c>
      <c r="BN1235" s="12">
        <f>YEARFRAC(DATE(YEAR(A1235),1,1),A1235,3)</f>
        <v>2.1917808219178082E-2</v>
      </c>
    </row>
    <row r="1236" spans="1:66" x14ac:dyDescent="0.25">
      <c r="A1236" s="1">
        <v>43110</v>
      </c>
      <c r="B1236">
        <v>7929</v>
      </c>
      <c r="C1236">
        <v>7</v>
      </c>
      <c r="D1236" s="2">
        <v>43101</v>
      </c>
      <c r="E1236">
        <v>2</v>
      </c>
      <c r="F1236">
        <v>1</v>
      </c>
      <c r="G1236" s="1">
        <v>43109</v>
      </c>
      <c r="H1236" s="1">
        <v>43111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s="1">
        <v>43115</v>
      </c>
      <c r="AF1236" s="1">
        <v>43101</v>
      </c>
      <c r="AG1236" s="1">
        <v>43103</v>
      </c>
      <c r="AH1236" s="1">
        <v>43105</v>
      </c>
      <c r="AI1236" s="1">
        <v>43103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11304.9523809523</v>
      </c>
      <c r="AP1236">
        <v>21</v>
      </c>
      <c r="AQ1236">
        <v>31</v>
      </c>
      <c r="AR1236">
        <v>237404</v>
      </c>
      <c r="AS1236">
        <v>0.70137402908122803</v>
      </c>
      <c r="AT1236">
        <v>0.67741935483870896</v>
      </c>
      <c r="AU1236">
        <v>14</v>
      </c>
      <c r="AV1236">
        <v>0.90599327635193505</v>
      </c>
      <c r="AW1236">
        <v>-0.20461924727070599</v>
      </c>
      <c r="AX1236">
        <v>8751.72057780256</v>
      </c>
      <c r="AY1236">
        <v>10</v>
      </c>
      <c r="AZ1236">
        <v>1</v>
      </c>
      <c r="BA1236">
        <v>2018</v>
      </c>
      <c r="BB1236">
        <v>9.1534322648950202</v>
      </c>
      <c r="BC1236">
        <v>8.7336944617613792</v>
      </c>
      <c r="BD1236">
        <v>-0.41973780313363901</v>
      </c>
      <c r="BE1236">
        <v>98734</v>
      </c>
      <c r="BF1236">
        <v>226517.65370590999</v>
      </c>
      <c r="BG1236">
        <v>4.8059593219269302E-2</v>
      </c>
      <c r="BH1236">
        <v>22.260486753432499</v>
      </c>
      <c r="BI1236">
        <v>0.94337559787464198</v>
      </c>
      <c r="BK1236">
        <f>AS1236-BI1236*AV1236</f>
        <v>-0.15331791966768438</v>
      </c>
      <c r="BL1236">
        <f>BK1236*AO1236</f>
        <v>-1733.251780989842</v>
      </c>
      <c r="BM1236">
        <f t="shared" si="19"/>
        <v>1114.3271921062935</v>
      </c>
      <c r="BN1236" s="12">
        <f>YEARFRAC(DATE(YEAR(A1236),1,1),A1236,3)</f>
        <v>2.4657534246575342E-2</v>
      </c>
    </row>
    <row r="1237" spans="1:66" x14ac:dyDescent="0.25">
      <c r="A1237" s="1">
        <v>43111</v>
      </c>
      <c r="B1237">
        <v>3447</v>
      </c>
      <c r="C1237">
        <v>8</v>
      </c>
      <c r="D1237" s="2">
        <v>43101</v>
      </c>
      <c r="E1237">
        <v>3</v>
      </c>
      <c r="F1237">
        <v>2</v>
      </c>
      <c r="G1237" s="1">
        <v>43110</v>
      </c>
      <c r="H1237" s="1">
        <v>43112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s="1">
        <v>43115</v>
      </c>
      <c r="AF1237" s="1">
        <v>43101</v>
      </c>
      <c r="AG1237" s="1">
        <v>43103</v>
      </c>
      <c r="AH1237" s="1">
        <v>43105</v>
      </c>
      <c r="AI1237" s="1">
        <v>43103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11304.9523809523</v>
      </c>
      <c r="AP1237">
        <v>21</v>
      </c>
      <c r="AQ1237">
        <v>31</v>
      </c>
      <c r="AR1237">
        <v>237404</v>
      </c>
      <c r="AS1237">
        <v>0.30491061650182799</v>
      </c>
      <c r="AT1237">
        <v>0.67741935483870896</v>
      </c>
      <c r="AU1237">
        <v>13</v>
      </c>
      <c r="AV1237">
        <v>0.30231064714272998</v>
      </c>
      <c r="AW1237">
        <v>2.5999693590972399E-3</v>
      </c>
      <c r="AX1237">
        <v>11402.178628437599</v>
      </c>
      <c r="AY1237">
        <v>11</v>
      </c>
      <c r="AZ1237">
        <v>1</v>
      </c>
      <c r="BA1237">
        <v>2018</v>
      </c>
      <c r="BB1237">
        <v>9.4557429120377492</v>
      </c>
      <c r="BC1237">
        <v>9.0386050782632097</v>
      </c>
      <c r="BD1237">
        <v>-0.417137833774541</v>
      </c>
      <c r="BE1237">
        <v>102181</v>
      </c>
      <c r="BF1237">
        <v>226930.97940176199</v>
      </c>
      <c r="BG1237">
        <v>4.61506869879411E-2</v>
      </c>
      <c r="BH1237">
        <v>22.260486753432499</v>
      </c>
      <c r="BI1237">
        <v>0.94337559787464198</v>
      </c>
      <c r="BK1237">
        <f>AS1237-BI1237*AV1237</f>
        <v>1.971812900968517E-2</v>
      </c>
      <c r="BL1237">
        <f>BK1237*AO1237</f>
        <v>222.91250949596497</v>
      </c>
      <c r="BM1237">
        <f t="shared" si="19"/>
        <v>1337.2397016022585</v>
      </c>
      <c r="BN1237" s="12">
        <f>YEARFRAC(DATE(YEAR(A1237),1,1),A1237,3)</f>
        <v>2.7397260273972601E-2</v>
      </c>
    </row>
    <row r="1238" spans="1:66" x14ac:dyDescent="0.25">
      <c r="A1238" s="1">
        <v>43112</v>
      </c>
      <c r="B1238">
        <v>9434</v>
      </c>
      <c r="C1238">
        <v>9</v>
      </c>
      <c r="D1238" s="2">
        <v>43101</v>
      </c>
      <c r="E1238">
        <v>4</v>
      </c>
      <c r="F1238">
        <v>3</v>
      </c>
      <c r="G1238" s="1">
        <v>43111</v>
      </c>
      <c r="H1238" s="1">
        <v>43116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s="1">
        <v>43115</v>
      </c>
      <c r="AF1238" s="1">
        <v>43101</v>
      </c>
      <c r="AG1238" s="1">
        <v>43103</v>
      </c>
      <c r="AH1238" s="1">
        <v>43105</v>
      </c>
      <c r="AI1238" s="1">
        <v>43103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11304.9523809523</v>
      </c>
      <c r="AP1238">
        <v>21</v>
      </c>
      <c r="AQ1238">
        <v>31</v>
      </c>
      <c r="AR1238">
        <v>237404</v>
      </c>
      <c r="AS1238">
        <v>0.83450152482687701</v>
      </c>
      <c r="AT1238">
        <v>0.67741935483870896</v>
      </c>
      <c r="AU1238">
        <v>12</v>
      </c>
      <c r="AV1238">
        <v>0.81935963698752701</v>
      </c>
      <c r="AW1238">
        <v>1.51418878393496E-2</v>
      </c>
      <c r="AX1238">
        <v>11513.8695807438</v>
      </c>
      <c r="AY1238">
        <v>12</v>
      </c>
      <c r="AZ1238">
        <v>1</v>
      </c>
      <c r="BA1238">
        <v>2018</v>
      </c>
      <c r="BB1238">
        <v>10.275102549025201</v>
      </c>
      <c r="BC1238">
        <v>9.8731066030900898</v>
      </c>
      <c r="BD1238">
        <v>-0.401995945935192</v>
      </c>
      <c r="BE1238">
        <v>111615</v>
      </c>
      <c r="BF1238">
        <v>228115.971477321</v>
      </c>
      <c r="BG1238">
        <v>4.0716257009660403E-2</v>
      </c>
      <c r="BH1238">
        <v>22.260486753432499</v>
      </c>
      <c r="BI1238">
        <v>0.94337559787464198</v>
      </c>
      <c r="BK1238">
        <f>AS1238-BI1238*AV1238</f>
        <v>6.1537637409419088E-2</v>
      </c>
      <c r="BL1238">
        <f>BK1238*AO1238</f>
        <v>695.68006054979162</v>
      </c>
      <c r="BM1238">
        <f t="shared" si="19"/>
        <v>2032.9197621520502</v>
      </c>
      <c r="BN1238" s="12">
        <f>YEARFRAC(DATE(YEAR(A1238),1,1),A1238,3)</f>
        <v>3.0136986301369864E-2</v>
      </c>
    </row>
    <row r="1239" spans="1:66" x14ac:dyDescent="0.25">
      <c r="A1239" s="1">
        <v>43116</v>
      </c>
      <c r="B1239">
        <v>32098</v>
      </c>
      <c r="C1239">
        <v>10</v>
      </c>
      <c r="D1239" s="2">
        <v>43101</v>
      </c>
      <c r="E1239">
        <v>1</v>
      </c>
      <c r="F1239">
        <v>4</v>
      </c>
      <c r="G1239" s="1">
        <v>43112</v>
      </c>
      <c r="H1239" s="1">
        <v>43117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s="1">
        <v>43115</v>
      </c>
      <c r="AF1239" s="1">
        <v>43101</v>
      </c>
      <c r="AG1239" s="1">
        <v>43103</v>
      </c>
      <c r="AH1239" s="1">
        <v>43105</v>
      </c>
      <c r="AI1239" s="1">
        <v>43103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11304.9523809523</v>
      </c>
      <c r="AP1239">
        <v>21</v>
      </c>
      <c r="AQ1239">
        <v>31</v>
      </c>
      <c r="AR1239">
        <v>237404</v>
      </c>
      <c r="AS1239">
        <v>2.8392866169061999</v>
      </c>
      <c r="AT1239">
        <v>0.67741935483870896</v>
      </c>
      <c r="AU1239">
        <v>11</v>
      </c>
      <c r="AV1239">
        <v>2.8938159498857998</v>
      </c>
      <c r="AW1239">
        <v>-5.4529332979597701E-2</v>
      </c>
      <c r="AX1239">
        <v>11091.92863536</v>
      </c>
      <c r="AY1239">
        <v>16</v>
      </c>
      <c r="AZ1239">
        <v>1</v>
      </c>
      <c r="BA1239">
        <v>2018</v>
      </c>
      <c r="BB1239">
        <v>13.168918498910999</v>
      </c>
      <c r="BC1239">
        <v>12.7123932199962</v>
      </c>
      <c r="BD1239">
        <v>-0.45652527891479</v>
      </c>
      <c r="BE1239">
        <v>143713</v>
      </c>
      <c r="BF1239">
        <v>229173.94471304101</v>
      </c>
      <c r="BG1239">
        <v>3.59118280102197E-2</v>
      </c>
      <c r="BH1239">
        <v>22.260486753432499</v>
      </c>
      <c r="BI1239">
        <v>0.94337559787464198</v>
      </c>
      <c r="BK1239">
        <f>AS1239-BI1239*AV1239</f>
        <v>0.10933126504350854</v>
      </c>
      <c r="BL1239">
        <f>BK1239*AO1239</f>
        <v>1235.9847450661389</v>
      </c>
      <c r="BM1239">
        <f t="shared" si="19"/>
        <v>3268.9045072181889</v>
      </c>
      <c r="BN1239" s="12">
        <f>YEARFRAC(DATE(YEAR(A1239),1,1),A1239,3)</f>
        <v>4.1095890410958902E-2</v>
      </c>
    </row>
    <row r="1240" spans="1:66" x14ac:dyDescent="0.25">
      <c r="A1240" s="1">
        <v>43117</v>
      </c>
      <c r="B1240">
        <v>5571</v>
      </c>
      <c r="C1240">
        <v>11</v>
      </c>
      <c r="D1240" s="2">
        <v>43101</v>
      </c>
      <c r="E1240">
        <v>2</v>
      </c>
      <c r="F1240">
        <v>1</v>
      </c>
      <c r="G1240" s="1">
        <v>43116</v>
      </c>
      <c r="H1240" s="1">
        <v>43118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s="1">
        <v>43115</v>
      </c>
      <c r="AF1240" s="1">
        <v>43101</v>
      </c>
      <c r="AG1240" s="1">
        <v>43103</v>
      </c>
      <c r="AH1240" s="1">
        <v>43105</v>
      </c>
      <c r="AI1240" s="1">
        <v>43103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11304.9523809523</v>
      </c>
      <c r="AP1240">
        <v>21</v>
      </c>
      <c r="AQ1240">
        <v>31</v>
      </c>
      <c r="AR1240">
        <v>237404</v>
      </c>
      <c r="AS1240">
        <v>0.49279287627841101</v>
      </c>
      <c r="AT1240">
        <v>0.67741935483870896</v>
      </c>
      <c r="AU1240">
        <v>10</v>
      </c>
      <c r="AV1240">
        <v>0.38357612614948799</v>
      </c>
      <c r="AW1240">
        <v>0.109216750128922</v>
      </c>
      <c r="AX1240">
        <v>14523.8444736491</v>
      </c>
      <c r="AY1240">
        <v>17</v>
      </c>
      <c r="AZ1240">
        <v>1</v>
      </c>
      <c r="BA1240">
        <v>2018</v>
      </c>
      <c r="BB1240">
        <v>13.552494625060501</v>
      </c>
      <c r="BC1240">
        <v>13.2051860962747</v>
      </c>
      <c r="BD1240">
        <v>-0.34730852878586799</v>
      </c>
      <c r="BE1240">
        <v>149284</v>
      </c>
      <c r="BF1240">
        <v>231320.06960570801</v>
      </c>
      <c r="BG1240">
        <v>2.6300918915776999E-2</v>
      </c>
      <c r="BH1240">
        <v>22.260486753432499</v>
      </c>
      <c r="BI1240">
        <v>0.94337559787464198</v>
      </c>
      <c r="BK1240">
        <f>AS1240-BI1240*AV1240</f>
        <v>0.13093651894169867</v>
      </c>
      <c r="BL1240">
        <f>BK1240*AO1240</f>
        <v>1480.2311115635623</v>
      </c>
      <c r="BM1240">
        <f t="shared" si="19"/>
        <v>4749.135618781751</v>
      </c>
      <c r="BN1240" s="12">
        <f>YEARFRAC(DATE(YEAR(A1240),1,1),A1240,3)</f>
        <v>4.3835616438356165E-2</v>
      </c>
    </row>
    <row r="1241" spans="1:66" x14ac:dyDescent="0.25">
      <c r="A1241" s="1">
        <v>43118</v>
      </c>
      <c r="B1241">
        <v>8676</v>
      </c>
      <c r="C1241">
        <v>12</v>
      </c>
      <c r="D1241" s="2">
        <v>43101</v>
      </c>
      <c r="E1241">
        <v>3</v>
      </c>
      <c r="F1241">
        <v>2</v>
      </c>
      <c r="G1241" s="1">
        <v>43117</v>
      </c>
      <c r="H1241" s="1">
        <v>43119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s="1">
        <v>43115</v>
      </c>
      <c r="AF1241" s="1">
        <v>43101</v>
      </c>
      <c r="AG1241" s="1">
        <v>43103</v>
      </c>
      <c r="AH1241" s="1">
        <v>43105</v>
      </c>
      <c r="AI1241" s="1">
        <v>43103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11304.9523809523</v>
      </c>
      <c r="AP1241">
        <v>21</v>
      </c>
      <c r="AQ1241">
        <v>31</v>
      </c>
      <c r="AR1241">
        <v>237404</v>
      </c>
      <c r="AS1241">
        <v>0.767451264511128</v>
      </c>
      <c r="AT1241">
        <v>0.67741935483870896</v>
      </c>
      <c r="AU1241">
        <v>9</v>
      </c>
      <c r="AV1241">
        <v>0.93621470322484202</v>
      </c>
      <c r="AW1241">
        <v>-0.16876343871371299</v>
      </c>
      <c r="AX1241">
        <v>9267.1050455788009</v>
      </c>
      <c r="AY1241">
        <v>18</v>
      </c>
      <c r="AZ1241">
        <v>1</v>
      </c>
      <c r="BA1241">
        <v>2018</v>
      </c>
      <c r="BB1241">
        <v>14.488709328285401</v>
      </c>
      <c r="BC1241">
        <v>13.9726373607858</v>
      </c>
      <c r="BD1241">
        <v>-0.51607196749958095</v>
      </c>
      <c r="BE1241">
        <v>157960</v>
      </c>
      <c r="BF1241">
        <v>228947.92937312301</v>
      </c>
      <c r="BG1241">
        <v>3.6934470864314603E-2</v>
      </c>
      <c r="BH1241">
        <v>22.260486753432499</v>
      </c>
      <c r="BI1241">
        <v>0.94337559787464198</v>
      </c>
      <c r="BK1241">
        <f>AS1241-BI1241*AV1241</f>
        <v>-0.11575084088263787</v>
      </c>
      <c r="BL1241">
        <f>BK1241*AO1241</f>
        <v>-1308.5577442334079</v>
      </c>
      <c r="BM1241">
        <f t="shared" si="19"/>
        <v>3440.5778745483431</v>
      </c>
      <c r="BN1241" s="12">
        <f>YEARFRAC(DATE(YEAR(A1241),1,1),A1241,3)</f>
        <v>4.6575342465753428E-2</v>
      </c>
    </row>
    <row r="1242" spans="1:66" x14ac:dyDescent="0.25">
      <c r="A1242" s="1">
        <v>43119</v>
      </c>
      <c r="B1242">
        <v>7254</v>
      </c>
      <c r="C1242">
        <v>13</v>
      </c>
      <c r="D1242" s="2">
        <v>43101</v>
      </c>
      <c r="E1242">
        <v>4</v>
      </c>
      <c r="F1242">
        <v>3</v>
      </c>
      <c r="G1242" s="1">
        <v>43118</v>
      </c>
      <c r="H1242" s="1">
        <v>43122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s="1">
        <v>43115</v>
      </c>
      <c r="AF1242" s="1">
        <v>43101</v>
      </c>
      <c r="AG1242" s="1">
        <v>43103</v>
      </c>
      <c r="AH1242" s="1">
        <v>43105</v>
      </c>
      <c r="AI1242" s="1">
        <v>43103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11304.9523809523</v>
      </c>
      <c r="AP1242">
        <v>21</v>
      </c>
      <c r="AQ1242">
        <v>31</v>
      </c>
      <c r="AR1242">
        <v>237404</v>
      </c>
      <c r="AS1242">
        <v>0.64166568381324596</v>
      </c>
      <c r="AT1242">
        <v>0.67741935483870896</v>
      </c>
      <c r="AU1242">
        <v>8</v>
      </c>
      <c r="AV1242">
        <v>0.81935963698752701</v>
      </c>
      <c r="AW1242">
        <v>-0.17769395317428099</v>
      </c>
      <c r="AX1242">
        <v>8853.2552404829003</v>
      </c>
      <c r="AY1242">
        <v>19</v>
      </c>
      <c r="AZ1242">
        <v>1</v>
      </c>
      <c r="BA1242">
        <v>2018</v>
      </c>
      <c r="BB1242">
        <v>15.3080689652729</v>
      </c>
      <c r="BC1242">
        <v>14.614303044599</v>
      </c>
      <c r="BD1242">
        <v>-0.693765920673861</v>
      </c>
      <c r="BE1242">
        <v>165214</v>
      </c>
      <c r="BF1242">
        <v>226644.78503922999</v>
      </c>
      <c r="BG1242">
        <v>4.7471707583773601E-2</v>
      </c>
      <c r="BH1242">
        <v>22.260486753432499</v>
      </c>
      <c r="BI1242">
        <v>0.94337559787464198</v>
      </c>
      <c r="BK1242">
        <f>AS1242-BI1242*AV1242</f>
        <v>-0.13129820360421196</v>
      </c>
      <c r="BL1242">
        <f>BK1242*AO1242</f>
        <v>-1484.3199394501958</v>
      </c>
      <c r="BM1242">
        <f t="shared" si="19"/>
        <v>1956.2579350981473</v>
      </c>
      <c r="BN1242" s="12">
        <f>YEARFRAC(DATE(YEAR(A1242),1,1),A1242,3)</f>
        <v>4.9315068493150684E-2</v>
      </c>
    </row>
    <row r="1243" spans="1:66" x14ac:dyDescent="0.25">
      <c r="A1243" s="1">
        <v>43122</v>
      </c>
      <c r="B1243">
        <v>16677</v>
      </c>
      <c r="C1243">
        <v>14</v>
      </c>
      <c r="D1243" s="2">
        <v>43101</v>
      </c>
      <c r="E1243">
        <v>0</v>
      </c>
      <c r="F1243">
        <v>4</v>
      </c>
      <c r="G1243" s="1">
        <v>43119</v>
      </c>
      <c r="H1243" s="1">
        <v>43123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s="1">
        <v>43115</v>
      </c>
      <c r="AF1243" s="1">
        <v>43101</v>
      </c>
      <c r="AG1243" s="1">
        <v>43103</v>
      </c>
      <c r="AH1243" s="1">
        <v>43105</v>
      </c>
      <c r="AI1243" s="1">
        <v>43103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11304.9523809523</v>
      </c>
      <c r="AP1243">
        <v>21</v>
      </c>
      <c r="AQ1243">
        <v>31</v>
      </c>
      <c r="AR1243">
        <v>237404</v>
      </c>
      <c r="AS1243">
        <v>1.4751941837542699</v>
      </c>
      <c r="AT1243">
        <v>0.67741935483870896</v>
      </c>
      <c r="AU1243">
        <v>7</v>
      </c>
      <c r="AV1243">
        <v>1.64714304452937</v>
      </c>
      <c r="AW1243">
        <v>-0.17194886077510099</v>
      </c>
      <c r="AX1243">
        <v>10124.803705050899</v>
      </c>
      <c r="AY1243">
        <v>22</v>
      </c>
      <c r="AZ1243">
        <v>1</v>
      </c>
      <c r="BA1243">
        <v>2018</v>
      </c>
      <c r="BB1243">
        <v>16.955212009802299</v>
      </c>
      <c r="BC1243">
        <v>16.089497228353299</v>
      </c>
      <c r="BD1243">
        <v>-0.86571478144896097</v>
      </c>
      <c r="BE1243">
        <v>181891</v>
      </c>
      <c r="BF1243">
        <v>225282.408606374</v>
      </c>
      <c r="BG1243">
        <v>5.3806204703735303E-2</v>
      </c>
      <c r="BH1243">
        <v>22.260486753432499</v>
      </c>
      <c r="BI1243">
        <v>0.94337559787464198</v>
      </c>
      <c r="BK1243">
        <f>AS1243-BI1243*AV1243</f>
        <v>-7.8680370663682497E-2</v>
      </c>
      <c r="BL1243">
        <f>BK1243*AO1243</f>
        <v>-889.47784366860697</v>
      </c>
      <c r="BM1243">
        <f t="shared" si="19"/>
        <v>1066.7800914295403</v>
      </c>
      <c r="BN1243" s="12">
        <f>YEARFRAC(DATE(YEAR(A1243),1,1),A1243,3)</f>
        <v>5.7534246575342465E-2</v>
      </c>
    </row>
    <row r="1244" spans="1:66" x14ac:dyDescent="0.25">
      <c r="A1244" s="1">
        <v>43123</v>
      </c>
      <c r="B1244">
        <v>2920</v>
      </c>
      <c r="C1244">
        <v>15</v>
      </c>
      <c r="D1244" s="2">
        <v>43101</v>
      </c>
      <c r="E1244">
        <v>1</v>
      </c>
      <c r="F1244">
        <v>0</v>
      </c>
      <c r="G1244" s="1">
        <v>43122</v>
      </c>
      <c r="H1244" s="1">
        <v>43124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s="1">
        <v>43115</v>
      </c>
      <c r="AF1244" s="1">
        <v>43101</v>
      </c>
      <c r="AG1244" s="1">
        <v>43103</v>
      </c>
      <c r="AH1244" s="1">
        <v>43105</v>
      </c>
      <c r="AI1244" s="1">
        <v>43103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11304.9523809523</v>
      </c>
      <c r="AP1244">
        <v>21</v>
      </c>
      <c r="AQ1244">
        <v>31</v>
      </c>
      <c r="AR1244">
        <v>237404</v>
      </c>
      <c r="AS1244">
        <v>0.25829387878889898</v>
      </c>
      <c r="AT1244">
        <v>0.67741935483870896</v>
      </c>
      <c r="AU1244">
        <v>6</v>
      </c>
      <c r="AV1244">
        <v>0.25675247061369</v>
      </c>
      <c r="AW1244">
        <v>1.5414081752092E-3</v>
      </c>
      <c r="AX1244">
        <v>11372.8214299967</v>
      </c>
      <c r="AY1244">
        <v>23</v>
      </c>
      <c r="AZ1244">
        <v>1</v>
      </c>
      <c r="BA1244">
        <v>2018</v>
      </c>
      <c r="BB1244">
        <v>17.211964480416</v>
      </c>
      <c r="BC1244">
        <v>16.3477911071422</v>
      </c>
      <c r="BD1244">
        <v>-0.86417337327375399</v>
      </c>
      <c r="BE1244">
        <v>184811</v>
      </c>
      <c r="BF1244">
        <v>225484.48809639801</v>
      </c>
      <c r="BG1244">
        <v>5.2861782219384798E-2</v>
      </c>
      <c r="BH1244">
        <v>22.260486753432499</v>
      </c>
      <c r="BI1244">
        <v>0.94337559787464198</v>
      </c>
      <c r="BK1244">
        <f>AS1244-BI1244*AV1244</f>
        <v>1.607986331791772E-2</v>
      </c>
      <c r="BL1244">
        <f>BK1244*AO1244</f>
        <v>181.78208910128149</v>
      </c>
      <c r="BM1244">
        <f t="shared" si="19"/>
        <v>1248.5621805308219</v>
      </c>
      <c r="BN1244" s="12">
        <f>YEARFRAC(DATE(YEAR(A1244),1,1),A1244,3)</f>
        <v>6.0273972602739728E-2</v>
      </c>
    </row>
    <row r="1245" spans="1:66" x14ac:dyDescent="0.25">
      <c r="A1245" s="1">
        <v>43124</v>
      </c>
      <c r="B1245">
        <v>9833</v>
      </c>
      <c r="C1245">
        <v>16</v>
      </c>
      <c r="D1245" s="2">
        <v>43101</v>
      </c>
      <c r="E1245">
        <v>2</v>
      </c>
      <c r="F1245">
        <v>1</v>
      </c>
      <c r="G1245" s="1">
        <v>43123</v>
      </c>
      <c r="H1245" s="1">
        <v>43125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s="1">
        <v>43115</v>
      </c>
      <c r="AF1245" s="1">
        <v>43101</v>
      </c>
      <c r="AG1245" s="1">
        <v>43103</v>
      </c>
      <c r="AH1245" s="1">
        <v>43105</v>
      </c>
      <c r="AI1245" s="1">
        <v>43103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11304.9523809523</v>
      </c>
      <c r="AP1245">
        <v>21</v>
      </c>
      <c r="AQ1245">
        <v>31</v>
      </c>
      <c r="AR1245">
        <v>237404</v>
      </c>
      <c r="AS1245">
        <v>0.86979579114084005</v>
      </c>
      <c r="AT1245">
        <v>0.67741935483870896</v>
      </c>
      <c r="AU1245">
        <v>5</v>
      </c>
      <c r="AV1245">
        <v>0.90599327635193505</v>
      </c>
      <c r="AW1245">
        <v>-3.61974852110954E-2</v>
      </c>
      <c r="AX1245">
        <v>10853.2814278638</v>
      </c>
      <c r="AY1245">
        <v>24</v>
      </c>
      <c r="AZ1245">
        <v>1</v>
      </c>
      <c r="BA1245">
        <v>2018</v>
      </c>
      <c r="BB1245">
        <v>18.1179577567679</v>
      </c>
      <c r="BC1245">
        <v>17.217586898282999</v>
      </c>
      <c r="BD1245">
        <v>-0.90037085848484799</v>
      </c>
      <c r="BE1245">
        <v>194644</v>
      </c>
      <c r="BF1245">
        <v>225606.222007726</v>
      </c>
      <c r="BG1245">
        <v>5.2293672963813001E-2</v>
      </c>
      <c r="BH1245">
        <v>22.260486753432499</v>
      </c>
      <c r="BI1245">
        <v>0.94337559787464198</v>
      </c>
      <c r="BK1245">
        <f>AS1245-BI1245*AV1245</f>
        <v>1.5103842391927635E-2</v>
      </c>
      <c r="BL1245">
        <f>BK1245*AO1245</f>
        <v>170.74821901015059</v>
      </c>
      <c r="BM1245">
        <f t="shared" si="19"/>
        <v>1419.3103995409724</v>
      </c>
      <c r="BN1245" s="12">
        <f>YEARFRAC(DATE(YEAR(A1245),1,1),A1245,3)</f>
        <v>6.3013698630136991E-2</v>
      </c>
    </row>
    <row r="1246" spans="1:66" x14ac:dyDescent="0.25">
      <c r="A1246" s="1">
        <v>43125</v>
      </c>
      <c r="B1246">
        <v>2427</v>
      </c>
      <c r="C1246">
        <v>17</v>
      </c>
      <c r="D1246" s="2">
        <v>43101</v>
      </c>
      <c r="E1246">
        <v>3</v>
      </c>
      <c r="F1246">
        <v>2</v>
      </c>
      <c r="G1246" s="1">
        <v>43124</v>
      </c>
      <c r="H1246" s="1">
        <v>43126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s="1">
        <v>43115</v>
      </c>
      <c r="AF1246" s="1">
        <v>43101</v>
      </c>
      <c r="AG1246" s="1">
        <v>43103</v>
      </c>
      <c r="AH1246" s="1">
        <v>43105</v>
      </c>
      <c r="AI1246" s="1">
        <v>43103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11304.9523809523</v>
      </c>
      <c r="AP1246">
        <v>21</v>
      </c>
      <c r="AQ1246">
        <v>31</v>
      </c>
      <c r="AR1246">
        <v>237404</v>
      </c>
      <c r="AS1246">
        <v>0.21468467254132101</v>
      </c>
      <c r="AT1246">
        <v>0.67741935483870896</v>
      </c>
      <c r="AU1246">
        <v>4</v>
      </c>
      <c r="AV1246">
        <v>0.30231064714272998</v>
      </c>
      <c r="AW1246">
        <v>-8.7625974601408793E-2</v>
      </c>
      <c r="AX1246">
        <v>8028.1658054012596</v>
      </c>
      <c r="AY1246">
        <v>25</v>
      </c>
      <c r="AZ1246">
        <v>1</v>
      </c>
      <c r="BA1246">
        <v>2018</v>
      </c>
      <c r="BB1246">
        <v>18.420268403910601</v>
      </c>
      <c r="BC1246">
        <v>17.432271570824401</v>
      </c>
      <c r="BD1246">
        <v>-0.98799683308625996</v>
      </c>
      <c r="BE1246">
        <v>197071</v>
      </c>
      <c r="BF1246">
        <v>224670.50475341501</v>
      </c>
      <c r="BG1246">
        <v>5.6676310317458498E-2</v>
      </c>
      <c r="BH1246">
        <v>22.260486753432499</v>
      </c>
      <c r="BI1246">
        <v>0.94337559787464198</v>
      </c>
      <c r="BK1246">
        <f>AS1246-BI1246*AV1246</f>
        <v>-7.0507814950821812E-2</v>
      </c>
      <c r="BL1246">
        <f>BK1246*AO1246</f>
        <v>-797.08749050403719</v>
      </c>
      <c r="BM1246">
        <f t="shared" si="19"/>
        <v>622.22290903693522</v>
      </c>
      <c r="BN1246" s="12">
        <f>YEARFRAC(DATE(YEAR(A1246),1,1),A1246,3)</f>
        <v>6.575342465753424E-2</v>
      </c>
    </row>
    <row r="1247" spans="1:66" x14ac:dyDescent="0.25">
      <c r="A1247" s="1">
        <v>43126</v>
      </c>
      <c r="B1247">
        <v>8317</v>
      </c>
      <c r="C1247">
        <v>18</v>
      </c>
      <c r="D1247" s="2">
        <v>43101</v>
      </c>
      <c r="E1247">
        <v>4</v>
      </c>
      <c r="F1247">
        <v>3</v>
      </c>
      <c r="G1247" s="1">
        <v>43125</v>
      </c>
      <c r="H1247" s="1">
        <v>43129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s="1">
        <v>43115</v>
      </c>
      <c r="AF1247" s="1">
        <v>43101</v>
      </c>
      <c r="AG1247" s="1">
        <v>43103</v>
      </c>
      <c r="AH1247" s="1">
        <v>43105</v>
      </c>
      <c r="AI1247" s="1">
        <v>43103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11304.9523809523</v>
      </c>
      <c r="AP1247">
        <v>21</v>
      </c>
      <c r="AQ1247">
        <v>31</v>
      </c>
      <c r="AR1247">
        <v>237404</v>
      </c>
      <c r="AS1247">
        <v>0.73569527050934203</v>
      </c>
      <c r="AT1247">
        <v>0.67741935483870896</v>
      </c>
      <c r="AU1247">
        <v>3</v>
      </c>
      <c r="AV1247">
        <v>0.81935963698752701</v>
      </c>
      <c r="AW1247">
        <v>-8.3664366478184996E-2</v>
      </c>
      <c r="AX1247">
        <v>10150.6098476835</v>
      </c>
      <c r="AY1247">
        <v>26</v>
      </c>
      <c r="AZ1247">
        <v>1</v>
      </c>
      <c r="BA1247">
        <v>2018</v>
      </c>
      <c r="BB1247">
        <v>19.2396280408982</v>
      </c>
      <c r="BC1247">
        <v>18.167966841333701</v>
      </c>
      <c r="BD1247">
        <v>-1.0716611995644401</v>
      </c>
      <c r="BE1247">
        <v>205388</v>
      </c>
      <c r="BF1247">
        <v>224180.42546515999</v>
      </c>
      <c r="BG1247">
        <v>5.8986303141324199E-2</v>
      </c>
      <c r="BH1247">
        <v>22.260486753432499</v>
      </c>
      <c r="BI1247">
        <v>0.94337559787464198</v>
      </c>
      <c r="BK1247">
        <f>AS1247-BI1247*AV1247</f>
        <v>-3.7268616908115892E-2</v>
      </c>
      <c r="BL1247">
        <f>BK1247*AO1247</f>
        <v>-421.31993945020389</v>
      </c>
      <c r="BM1247">
        <f t="shared" si="19"/>
        <v>200.90296958673133</v>
      </c>
      <c r="BN1247" s="12">
        <f>YEARFRAC(DATE(YEAR(A1247),1,1),A1247,3)</f>
        <v>6.8493150684931503E-2</v>
      </c>
    </row>
    <row r="1248" spans="1:66" x14ac:dyDescent="0.25">
      <c r="A1248" s="1">
        <v>43129</v>
      </c>
      <c r="B1248">
        <v>18294</v>
      </c>
      <c r="C1248">
        <v>19</v>
      </c>
      <c r="D1248" s="2">
        <v>43101</v>
      </c>
      <c r="E1248">
        <v>0</v>
      </c>
      <c r="F1248">
        <v>4</v>
      </c>
      <c r="G1248" s="1">
        <v>43126</v>
      </c>
      <c r="H1248" s="1">
        <v>43130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s="1">
        <v>43115</v>
      </c>
      <c r="AF1248" s="1">
        <v>43101</v>
      </c>
      <c r="AG1248" s="1">
        <v>43103</v>
      </c>
      <c r="AH1248" s="1">
        <v>43105</v>
      </c>
      <c r="AI1248" s="1">
        <v>43103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11304.9523809523</v>
      </c>
      <c r="AP1248">
        <v>21</v>
      </c>
      <c r="AQ1248">
        <v>31</v>
      </c>
      <c r="AR1248">
        <v>237404</v>
      </c>
      <c r="AS1248">
        <v>1.6182288419740101</v>
      </c>
      <c r="AT1248">
        <v>0.67741935483870896</v>
      </c>
      <c r="AU1248">
        <v>2</v>
      </c>
      <c r="AV1248">
        <v>1.64714304452937</v>
      </c>
      <c r="AW1248">
        <v>-2.8914202555357999E-2</v>
      </c>
      <c r="AX1248">
        <v>11106.503506638001</v>
      </c>
      <c r="AY1248">
        <v>29</v>
      </c>
      <c r="AZ1248">
        <v>1</v>
      </c>
      <c r="BA1248">
        <v>2018</v>
      </c>
      <c r="BB1248">
        <v>20.886771085427501</v>
      </c>
      <c r="BC1248">
        <v>19.7861956833077</v>
      </c>
      <c r="BD1248">
        <v>-1.1005754021198</v>
      </c>
      <c r="BE1248">
        <v>223682</v>
      </c>
      <c r="BF1248">
        <v>224894.598633163</v>
      </c>
      <c r="BG1248">
        <v>5.5623396217003601E-2</v>
      </c>
      <c r="BH1248">
        <v>22.260486753432499</v>
      </c>
      <c r="BI1248">
        <v>0.94337559787464198</v>
      </c>
      <c r="BK1248">
        <f>AS1248-BI1248*AV1248</f>
        <v>6.4354287556057654E-2</v>
      </c>
      <c r="BL1248">
        <f>BK1248*AO1248</f>
        <v>727.5221563313429</v>
      </c>
      <c r="BM1248">
        <f t="shared" si="19"/>
        <v>928.42512591807417</v>
      </c>
      <c r="BN1248" s="12">
        <f>YEARFRAC(DATE(YEAR(A1248),1,1),A1248,3)</f>
        <v>7.6712328767123292E-2</v>
      </c>
    </row>
    <row r="1249" spans="1:66" x14ac:dyDescent="0.25">
      <c r="A1249" s="1">
        <v>43130</v>
      </c>
      <c r="B1249">
        <v>2860</v>
      </c>
      <c r="C1249">
        <v>20</v>
      </c>
      <c r="D1249" s="2">
        <v>43101</v>
      </c>
      <c r="E1249">
        <v>1</v>
      </c>
      <c r="F1249">
        <v>0</v>
      </c>
      <c r="G1249" s="1">
        <v>43129</v>
      </c>
      <c r="H1249" s="1">
        <v>43131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s="1">
        <v>43115</v>
      </c>
      <c r="AF1249" s="1">
        <v>43101</v>
      </c>
      <c r="AG1249" s="1">
        <v>43103</v>
      </c>
      <c r="AH1249" s="1">
        <v>43105</v>
      </c>
      <c r="AI1249" s="1">
        <v>43103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11304.9523809523</v>
      </c>
      <c r="AP1249">
        <v>21</v>
      </c>
      <c r="AQ1249">
        <v>31</v>
      </c>
      <c r="AR1249">
        <v>237404</v>
      </c>
      <c r="AS1249">
        <v>0.25298647032063398</v>
      </c>
      <c r="AT1249">
        <v>0.67741935483870896</v>
      </c>
      <c r="AU1249">
        <v>1</v>
      </c>
      <c r="AV1249">
        <v>0.25675247061369</v>
      </c>
      <c r="AW1249">
        <v>-3.76600029305595E-3</v>
      </c>
      <c r="AX1249">
        <v>11139.1333184214</v>
      </c>
      <c r="AY1249">
        <v>30</v>
      </c>
      <c r="AZ1249">
        <v>1</v>
      </c>
      <c r="BA1249">
        <v>2018</v>
      </c>
      <c r="BB1249">
        <v>21.143523556041199</v>
      </c>
      <c r="BC1249">
        <v>20.039182153628399</v>
      </c>
      <c r="BD1249">
        <v>-1.1043414024128499</v>
      </c>
      <c r="BE1249">
        <v>226542</v>
      </c>
      <c r="BF1249">
        <v>225004.218780775</v>
      </c>
      <c r="BG1249">
        <v>5.5109105448841698E-2</v>
      </c>
      <c r="BH1249">
        <v>22.260486753432499</v>
      </c>
      <c r="BI1249">
        <v>0.94337559787464198</v>
      </c>
      <c r="BK1249">
        <f>AS1249-BI1249*AV1249</f>
        <v>1.0772454849652724E-2</v>
      </c>
      <c r="BL1249">
        <f>BK1249*AO1249</f>
        <v>121.78208910128271</v>
      </c>
      <c r="BM1249">
        <f t="shared" si="19"/>
        <v>1050.2072150193569</v>
      </c>
      <c r="BN1249" s="12">
        <f>YEARFRAC(DATE(YEAR(A1249),1,1),A1249,3)</f>
        <v>7.9452054794520555E-2</v>
      </c>
    </row>
    <row r="1250" spans="1:66" x14ac:dyDescent="0.25">
      <c r="A1250" s="1">
        <v>43131</v>
      </c>
      <c r="B1250">
        <v>10862</v>
      </c>
      <c r="C1250">
        <v>21</v>
      </c>
      <c r="D1250" s="2">
        <v>43101</v>
      </c>
      <c r="E1250">
        <v>2</v>
      </c>
      <c r="F1250">
        <v>1</v>
      </c>
      <c r="G1250" s="1">
        <v>43130</v>
      </c>
      <c r="H1250" s="1">
        <v>43132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s="1">
        <v>43115</v>
      </c>
      <c r="AF1250" s="1">
        <v>43101</v>
      </c>
      <c r="AG1250" s="1">
        <v>43103</v>
      </c>
      <c r="AH1250" s="1">
        <v>43105</v>
      </c>
      <c r="AI1250" s="1">
        <v>43103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11304.9523809523</v>
      </c>
      <c r="AP1250">
        <v>21</v>
      </c>
      <c r="AQ1250">
        <v>31</v>
      </c>
      <c r="AR1250">
        <v>237404</v>
      </c>
      <c r="AS1250">
        <v>0.96081784637158596</v>
      </c>
      <c r="AT1250">
        <v>0.67741935483870896</v>
      </c>
      <c r="AU1250">
        <v>0</v>
      </c>
      <c r="AV1250">
        <v>1.1169631973912899</v>
      </c>
      <c r="AW1250">
        <v>-0.156145351019705</v>
      </c>
      <c r="AX1250">
        <v>9724.5818173495809</v>
      </c>
      <c r="AY1250">
        <v>31</v>
      </c>
      <c r="AZ1250">
        <v>1</v>
      </c>
      <c r="BA1250">
        <v>2018</v>
      </c>
      <c r="BB1250">
        <v>22.260486753432499</v>
      </c>
      <c r="BC1250">
        <v>21</v>
      </c>
      <c r="BD1250">
        <v>-1.2604867534325599</v>
      </c>
      <c r="BE1250">
        <v>237404</v>
      </c>
      <c r="BF1250">
        <v>223961.140437831</v>
      </c>
      <c r="BG1250">
        <v>6.00231787348839E-2</v>
      </c>
      <c r="BH1250">
        <v>22.260486753432499</v>
      </c>
      <c r="BI1250">
        <v>0.94337559787464198</v>
      </c>
      <c r="BK1250">
        <f>AS1250-BI1250*AV1250</f>
        <v>-9.2897977771393858E-2</v>
      </c>
      <c r="BL1250">
        <f>BK1250*AO1250</f>
        <v>-1050.2072149923729</v>
      </c>
      <c r="BM1250">
        <f t="shared" si="19"/>
        <v>2.6984025680576451E-8</v>
      </c>
      <c r="BN1250" s="12">
        <f>YEARFRAC(DATE(YEAR(A1250),1,1),A1250,3)</f>
        <v>8.2191780821917804E-2</v>
      </c>
    </row>
    <row r="1251" spans="1:66" x14ac:dyDescent="0.25">
      <c r="A1251" s="1">
        <v>43132</v>
      </c>
      <c r="B1251">
        <v>20516</v>
      </c>
      <c r="C1251">
        <v>1</v>
      </c>
      <c r="D1251" s="2">
        <v>43132</v>
      </c>
      <c r="E1251">
        <v>3</v>
      </c>
      <c r="F1251">
        <v>2</v>
      </c>
      <c r="G1251" s="1">
        <v>43131</v>
      </c>
      <c r="H1251" s="1">
        <v>43133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s="1">
        <v>43150</v>
      </c>
      <c r="AF1251" s="1">
        <v>43136</v>
      </c>
      <c r="AG1251" s="1">
        <v>43138</v>
      </c>
      <c r="AH1251" s="1">
        <v>43133</v>
      </c>
      <c r="AI1251" s="1">
        <v>43133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10562.368421052601</v>
      </c>
      <c r="AP1251">
        <v>19</v>
      </c>
      <c r="AQ1251">
        <v>28</v>
      </c>
      <c r="AR1251">
        <v>200685</v>
      </c>
      <c r="AS1251">
        <v>1.94236739168348</v>
      </c>
      <c r="AT1251">
        <v>0.67857142857142805</v>
      </c>
      <c r="AU1251">
        <v>18</v>
      </c>
      <c r="AV1251">
        <v>1.95863052311728</v>
      </c>
      <c r="AW1251">
        <v>-1.62631314338029E-2</v>
      </c>
      <c r="AX1251">
        <v>10474.6657206931</v>
      </c>
      <c r="AY1251">
        <v>1</v>
      </c>
      <c r="AZ1251">
        <v>2</v>
      </c>
      <c r="BA1251">
        <v>2018</v>
      </c>
      <c r="BB1251">
        <v>1.95863052311728</v>
      </c>
      <c r="BC1251">
        <v>1.94236739168348</v>
      </c>
      <c r="BD1251">
        <v>-1.6263131433802799E-2</v>
      </c>
      <c r="BE1251">
        <v>20516</v>
      </c>
      <c r="BF1251">
        <v>199018.64869316999</v>
      </c>
      <c r="BG1251">
        <v>8.3728400216331808E-3</v>
      </c>
      <c r="BH1251">
        <v>19.2108659308631</v>
      </c>
      <c r="BI1251">
        <v>0.98902361134463901</v>
      </c>
      <c r="BK1251">
        <f>AS1251-BI1251*AV1251</f>
        <v>5.2355584201881911E-3</v>
      </c>
      <c r="BL1251">
        <f>BK1251*AO1251</f>
        <v>55.299896923971794</v>
      </c>
      <c r="BM1251">
        <f t="shared" si="19"/>
        <v>55.299896950955819</v>
      </c>
      <c r="BN1251" s="12">
        <f>YEARFRAC(DATE(YEAR(A1251),1,1),A1251,3)</f>
        <v>8.4931506849315067E-2</v>
      </c>
    </row>
    <row r="1252" spans="1:66" x14ac:dyDescent="0.25">
      <c r="A1252" s="1">
        <v>43133</v>
      </c>
      <c r="B1252">
        <v>11940</v>
      </c>
      <c r="C1252">
        <v>2</v>
      </c>
      <c r="D1252" s="2">
        <v>43132</v>
      </c>
      <c r="E1252">
        <v>4</v>
      </c>
      <c r="F1252">
        <v>3</v>
      </c>
      <c r="G1252" s="1">
        <v>43132</v>
      </c>
      <c r="H1252" s="1">
        <v>43136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s="1">
        <v>43150</v>
      </c>
      <c r="AF1252" s="1">
        <v>43136</v>
      </c>
      <c r="AG1252" s="1">
        <v>43138</v>
      </c>
      <c r="AH1252" s="1">
        <v>43133</v>
      </c>
      <c r="AI1252" s="1">
        <v>43133</v>
      </c>
      <c r="AJ1252">
        <v>0</v>
      </c>
      <c r="AK1252">
        <v>0</v>
      </c>
      <c r="AL1252">
        <v>0</v>
      </c>
      <c r="AM1252">
        <v>1</v>
      </c>
      <c r="AN1252">
        <v>1</v>
      </c>
      <c r="AO1252">
        <v>10562.368421052601</v>
      </c>
      <c r="AP1252">
        <v>19</v>
      </c>
      <c r="AQ1252">
        <v>28</v>
      </c>
      <c r="AR1252">
        <v>200685</v>
      </c>
      <c r="AS1252">
        <v>1.1304282831302701</v>
      </c>
      <c r="AT1252">
        <v>0.67857142857142805</v>
      </c>
      <c r="AU1252">
        <v>17</v>
      </c>
      <c r="AV1252">
        <v>1.12186276107365</v>
      </c>
      <c r="AW1252">
        <v>8.5655220566275801E-3</v>
      </c>
      <c r="AX1252">
        <v>10643.013044281</v>
      </c>
      <c r="AY1252">
        <v>2</v>
      </c>
      <c r="AZ1252">
        <v>2</v>
      </c>
      <c r="BA1252">
        <v>2018</v>
      </c>
      <c r="BB1252">
        <v>3.08049328419093</v>
      </c>
      <c r="BC1252">
        <v>3.0727956748137601</v>
      </c>
      <c r="BD1252">
        <v>-7.6976093771752296E-3</v>
      </c>
      <c r="BE1252">
        <v>32456</v>
      </c>
      <c r="BF1252">
        <v>200183.52358199001</v>
      </c>
      <c r="BG1252">
        <v>2.5050833806716799E-3</v>
      </c>
      <c r="BH1252">
        <v>19.2108659308631</v>
      </c>
      <c r="BI1252">
        <v>0.98902361134463901</v>
      </c>
      <c r="BK1252">
        <f>AS1252-BI1252*AV1252</f>
        <v>2.0879523740140904E-2</v>
      </c>
      <c r="BL1252">
        <f>BK1252*AO1252</f>
        <v>220.53722219948239</v>
      </c>
      <c r="BM1252">
        <f t="shared" si="19"/>
        <v>275.83711915043818</v>
      </c>
      <c r="BN1252" s="12">
        <f>YEARFRAC(DATE(YEAR(A1252),1,1),A1252,3)</f>
        <v>8.7671232876712329E-2</v>
      </c>
    </row>
    <row r="1253" spans="1:66" x14ac:dyDescent="0.25">
      <c r="A1253" s="1">
        <v>43136</v>
      </c>
      <c r="B1253">
        <v>14625</v>
      </c>
      <c r="C1253">
        <v>3</v>
      </c>
      <c r="D1253" s="2">
        <v>43132</v>
      </c>
      <c r="E1253">
        <v>0</v>
      </c>
      <c r="F1253">
        <v>4</v>
      </c>
      <c r="G1253" s="1">
        <v>43133</v>
      </c>
      <c r="H1253" s="1">
        <v>43137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s="1">
        <v>43150</v>
      </c>
      <c r="AF1253" s="1">
        <v>43136</v>
      </c>
      <c r="AG1253" s="1">
        <v>43138</v>
      </c>
      <c r="AH1253" s="1">
        <v>43133</v>
      </c>
      <c r="AI1253" s="1">
        <v>43133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10562.368421052601</v>
      </c>
      <c r="AP1253">
        <v>19</v>
      </c>
      <c r="AQ1253">
        <v>28</v>
      </c>
      <c r="AR1253">
        <v>200685</v>
      </c>
      <c r="AS1253">
        <v>1.38463263323118</v>
      </c>
      <c r="AT1253">
        <v>0.67857142857142805</v>
      </c>
      <c r="AU1253">
        <v>16</v>
      </c>
      <c r="AV1253">
        <v>1.72513371433235</v>
      </c>
      <c r="AW1253">
        <v>-0.34050108110117</v>
      </c>
      <c r="AX1253">
        <v>8477.6037234076302</v>
      </c>
      <c r="AY1253">
        <v>5</v>
      </c>
      <c r="AZ1253">
        <v>2</v>
      </c>
      <c r="BA1253">
        <v>2018</v>
      </c>
      <c r="BB1253">
        <v>4.80562699852329</v>
      </c>
      <c r="BC1253">
        <v>4.4574283080449399</v>
      </c>
      <c r="BD1253">
        <v>-0.34819869047834501</v>
      </c>
      <c r="BE1253">
        <v>47081</v>
      </c>
      <c r="BF1253">
        <v>186144.07657416601</v>
      </c>
      <c r="BG1253">
        <v>7.8116498217122701E-2</v>
      </c>
      <c r="BH1253">
        <v>19.2108659308631</v>
      </c>
      <c r="BI1253">
        <v>0.98902361134463901</v>
      </c>
      <c r="BK1253">
        <f>AS1253-BI1253*AV1253</f>
        <v>-0.32156534297019146</v>
      </c>
      <c r="BL1253">
        <f>BK1253*AO1253</f>
        <v>-3396.4916238932992</v>
      </c>
      <c r="BM1253">
        <f t="shared" si="19"/>
        <v>-3120.6545047428608</v>
      </c>
      <c r="BN1253" s="12">
        <f>YEARFRAC(DATE(YEAR(A1253),1,1),A1253,3)</f>
        <v>9.5890410958904104E-2</v>
      </c>
    </row>
    <row r="1254" spans="1:66" x14ac:dyDescent="0.25">
      <c r="A1254" s="1">
        <v>43137</v>
      </c>
      <c r="B1254">
        <v>2687</v>
      </c>
      <c r="C1254">
        <v>4</v>
      </c>
      <c r="D1254" s="2">
        <v>43132</v>
      </c>
      <c r="E1254">
        <v>1</v>
      </c>
      <c r="F1254">
        <v>0</v>
      </c>
      <c r="G1254" s="1">
        <v>43136</v>
      </c>
      <c r="H1254" s="1">
        <v>43138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s="1">
        <v>43150</v>
      </c>
      <c r="AF1254" s="1">
        <v>43136</v>
      </c>
      <c r="AG1254" s="1">
        <v>43138</v>
      </c>
      <c r="AH1254" s="1">
        <v>43133</v>
      </c>
      <c r="AI1254" s="1">
        <v>43133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10562.368421052601</v>
      </c>
      <c r="AP1254">
        <v>19</v>
      </c>
      <c r="AQ1254">
        <v>28</v>
      </c>
      <c r="AR1254">
        <v>200685</v>
      </c>
      <c r="AS1254">
        <v>0.25439370157211499</v>
      </c>
      <c r="AT1254">
        <v>0.67857142857142805</v>
      </c>
      <c r="AU1254">
        <v>15</v>
      </c>
      <c r="AV1254">
        <v>0.25783120612643901</v>
      </c>
      <c r="AW1254">
        <v>-3.4375045543238798E-3</v>
      </c>
      <c r="AX1254">
        <v>10421.5468731209</v>
      </c>
      <c r="AY1254">
        <v>6</v>
      </c>
      <c r="AZ1254">
        <v>2</v>
      </c>
      <c r="BA1254">
        <v>2018</v>
      </c>
      <c r="BB1254">
        <v>5.0634582046497298</v>
      </c>
      <c r="BC1254">
        <v>4.7118220096170598</v>
      </c>
      <c r="BD1254">
        <v>-0.35163619503266902</v>
      </c>
      <c r="BE1254">
        <v>49768</v>
      </c>
      <c r="BF1254">
        <v>186748.25816310101</v>
      </c>
      <c r="BG1254">
        <v>7.46284970686419E-2</v>
      </c>
      <c r="BH1254">
        <v>19.2108659308631</v>
      </c>
      <c r="BI1254">
        <v>0.98902361134463901</v>
      </c>
      <c r="BK1254">
        <f>AS1254-BI1254*AV1254</f>
        <v>-6.0744902839970916E-4</v>
      </c>
      <c r="BL1254">
        <f>BK1254*AO1254</f>
        <v>-6.4161004349681727</v>
      </c>
      <c r="BM1254">
        <f t="shared" si="19"/>
        <v>-3127.0706051778288</v>
      </c>
      <c r="BN1254" s="12">
        <f>YEARFRAC(DATE(YEAR(A1254),1,1),A1254,3)</f>
        <v>9.8630136986301367E-2</v>
      </c>
    </row>
    <row r="1255" spans="1:66" x14ac:dyDescent="0.25">
      <c r="A1255" s="1">
        <v>43138</v>
      </c>
      <c r="B1255">
        <v>10339</v>
      </c>
      <c r="C1255">
        <v>5</v>
      </c>
      <c r="D1255" s="2">
        <v>43132</v>
      </c>
      <c r="E1255">
        <v>2</v>
      </c>
      <c r="F1255">
        <v>1</v>
      </c>
      <c r="G1255" s="1">
        <v>43137</v>
      </c>
      <c r="H1255" s="1">
        <v>43139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s="1">
        <v>43150</v>
      </c>
      <c r="AF1255" s="1">
        <v>43136</v>
      </c>
      <c r="AG1255" s="1">
        <v>43138</v>
      </c>
      <c r="AH1255" s="1">
        <v>43133</v>
      </c>
      <c r="AI1255" s="1">
        <v>43133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10562.368421052601</v>
      </c>
      <c r="AP1255">
        <v>19</v>
      </c>
      <c r="AQ1255">
        <v>28</v>
      </c>
      <c r="AR1255">
        <v>200685</v>
      </c>
      <c r="AS1255">
        <v>0.97885243042579095</v>
      </c>
      <c r="AT1255">
        <v>0.67857142857142805</v>
      </c>
      <c r="AU1255">
        <v>14</v>
      </c>
      <c r="AV1255">
        <v>1.0252509404974199</v>
      </c>
      <c r="AW1255">
        <v>-4.63985100716304E-2</v>
      </c>
      <c r="AX1255">
        <v>10084.360415201099</v>
      </c>
      <c r="AY1255">
        <v>7</v>
      </c>
      <c r="AZ1255">
        <v>2</v>
      </c>
      <c r="BA1255">
        <v>2018</v>
      </c>
      <c r="BB1255">
        <v>6.08870914514715</v>
      </c>
      <c r="BC1255">
        <v>5.6906744400428497</v>
      </c>
      <c r="BD1255">
        <v>-0.398034705104299</v>
      </c>
      <c r="BE1255">
        <v>60107</v>
      </c>
      <c r="BF1255">
        <v>187565.70116511901</v>
      </c>
      <c r="BG1255">
        <v>6.9945084593752094E-2</v>
      </c>
      <c r="BH1255">
        <v>19.2108659308631</v>
      </c>
      <c r="BI1255">
        <v>0.98902361134463901</v>
      </c>
      <c r="BK1255">
        <f>AS1255-BI1255*AV1255</f>
        <v>-3.5144957279454991E-2</v>
      </c>
      <c r="BL1255">
        <f>BK1255*AO1255</f>
        <v>-371.21398692775813</v>
      </c>
      <c r="BM1255">
        <f t="shared" si="19"/>
        <v>-3498.2845921055869</v>
      </c>
      <c r="BN1255" s="12">
        <f>YEARFRAC(DATE(YEAR(A1255),1,1),A1255,3)</f>
        <v>0.10136986301369863</v>
      </c>
    </row>
    <row r="1256" spans="1:66" x14ac:dyDescent="0.25">
      <c r="A1256" s="1">
        <v>43139</v>
      </c>
      <c r="B1256">
        <v>2650</v>
      </c>
      <c r="C1256">
        <v>6</v>
      </c>
      <c r="D1256" s="2">
        <v>43132</v>
      </c>
      <c r="E1256">
        <v>3</v>
      </c>
      <c r="F1256">
        <v>2</v>
      </c>
      <c r="G1256" s="1">
        <v>43138</v>
      </c>
      <c r="H1256" s="1">
        <v>43140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s="1">
        <v>43150</v>
      </c>
      <c r="AF1256" s="1">
        <v>43136</v>
      </c>
      <c r="AG1256" s="1">
        <v>43138</v>
      </c>
      <c r="AH1256" s="1">
        <v>43133</v>
      </c>
      <c r="AI1256" s="1">
        <v>43133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10562.368421052601</v>
      </c>
      <c r="AP1256">
        <v>19</v>
      </c>
      <c r="AQ1256">
        <v>28</v>
      </c>
      <c r="AR1256">
        <v>200685</v>
      </c>
      <c r="AS1256">
        <v>0.25089069935470998</v>
      </c>
      <c r="AT1256">
        <v>0.67857142857142805</v>
      </c>
      <c r="AU1256">
        <v>13</v>
      </c>
      <c r="AV1256">
        <v>0.30338938265547899</v>
      </c>
      <c r="AW1256">
        <v>-5.2498683300769303E-2</v>
      </c>
      <c r="AX1256">
        <v>8734.6497652795697</v>
      </c>
      <c r="AY1256">
        <v>8</v>
      </c>
      <c r="AZ1256">
        <v>2</v>
      </c>
      <c r="BA1256">
        <v>2018</v>
      </c>
      <c r="BB1256">
        <v>6.3920985278026299</v>
      </c>
      <c r="BC1256">
        <v>5.9415651393975599</v>
      </c>
      <c r="BD1256">
        <v>-0.45053338840506901</v>
      </c>
      <c r="BE1256">
        <v>62757</v>
      </c>
      <c r="BF1256">
        <v>186540.14715412899</v>
      </c>
      <c r="BG1256">
        <v>7.5827391913564093E-2</v>
      </c>
      <c r="BH1256">
        <v>19.2108659308631</v>
      </c>
      <c r="BI1256">
        <v>0.98902361134463901</v>
      </c>
      <c r="BK1256">
        <f>AS1256-BI1256*AV1256</f>
        <v>-4.9168563522832442E-2</v>
      </c>
      <c r="BL1256">
        <f>BK1256*AO1256</f>
        <v>-519.33648266208422</v>
      </c>
      <c r="BM1256">
        <f t="shared" si="19"/>
        <v>-4017.621074767671</v>
      </c>
      <c r="BN1256" s="12">
        <f>YEARFRAC(DATE(YEAR(A1256),1,1),A1256,3)</f>
        <v>0.10410958904109589</v>
      </c>
    </row>
    <row r="1257" spans="1:66" x14ac:dyDescent="0.25">
      <c r="A1257" s="1">
        <v>43140</v>
      </c>
      <c r="B1257">
        <v>7838</v>
      </c>
      <c r="C1257">
        <v>7</v>
      </c>
      <c r="D1257" s="2">
        <v>43132</v>
      </c>
      <c r="E1257">
        <v>4</v>
      </c>
      <c r="F1257">
        <v>3</v>
      </c>
      <c r="G1257" s="1">
        <v>43139</v>
      </c>
      <c r="H1257" s="1">
        <v>43143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s="1">
        <v>43150</v>
      </c>
      <c r="AF1257" s="1">
        <v>43136</v>
      </c>
      <c r="AG1257" s="1">
        <v>43138</v>
      </c>
      <c r="AH1257" s="1">
        <v>43133</v>
      </c>
      <c r="AI1257" s="1">
        <v>43133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10562.368421052601</v>
      </c>
      <c r="AP1257">
        <v>19</v>
      </c>
      <c r="AQ1257">
        <v>28</v>
      </c>
      <c r="AR1257">
        <v>200685</v>
      </c>
      <c r="AS1257">
        <v>0.74206841567630799</v>
      </c>
      <c r="AT1257">
        <v>0.67857142857142805</v>
      </c>
      <c r="AU1257">
        <v>12</v>
      </c>
      <c r="AV1257">
        <v>0.82043837250027596</v>
      </c>
      <c r="AW1257">
        <v>-7.8369956823967593E-2</v>
      </c>
      <c r="AX1257">
        <v>9553.4293162249196</v>
      </c>
      <c r="AY1257">
        <v>9</v>
      </c>
      <c r="AZ1257">
        <v>2</v>
      </c>
      <c r="BA1257">
        <v>2018</v>
      </c>
      <c r="BB1257">
        <v>7.2125369003028998</v>
      </c>
      <c r="BC1257">
        <v>6.6836335550738699</v>
      </c>
      <c r="BD1257">
        <v>-0.52890334522903704</v>
      </c>
      <c r="BE1257">
        <v>70595</v>
      </c>
      <c r="BF1257">
        <v>185968.54595553799</v>
      </c>
      <c r="BG1257">
        <v>7.9134102860489705E-2</v>
      </c>
      <c r="BH1257">
        <v>19.2108659308631</v>
      </c>
      <c r="BI1257">
        <v>0.98902361134463901</v>
      </c>
      <c r="BK1257">
        <f>AS1257-BI1257*AV1257</f>
        <v>-6.9364506379633095E-2</v>
      </c>
      <c r="BL1257">
        <f>BK1257*AO1257</f>
        <v>-732.65347172613826</v>
      </c>
      <c r="BM1257">
        <f t="shared" si="19"/>
        <v>-4750.2745464938089</v>
      </c>
      <c r="BN1257" s="12">
        <f>YEARFRAC(DATE(YEAR(A1257),1,1),A1257,3)</f>
        <v>0.10684931506849316</v>
      </c>
    </row>
    <row r="1258" spans="1:66" x14ac:dyDescent="0.25">
      <c r="A1258" s="1">
        <v>43143</v>
      </c>
      <c r="B1258">
        <v>17687</v>
      </c>
      <c r="C1258">
        <v>8</v>
      </c>
      <c r="D1258" s="2">
        <v>43132</v>
      </c>
      <c r="E1258">
        <v>0</v>
      </c>
      <c r="F1258">
        <v>4</v>
      </c>
      <c r="G1258" s="1">
        <v>43140</v>
      </c>
      <c r="H1258" s="1">
        <v>43144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s="1">
        <v>43150</v>
      </c>
      <c r="AF1258" s="1">
        <v>43136</v>
      </c>
      <c r="AG1258" s="1">
        <v>43138</v>
      </c>
      <c r="AH1258" s="1">
        <v>43133</v>
      </c>
      <c r="AI1258" s="1">
        <v>43133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10562.368421052601</v>
      </c>
      <c r="AP1258">
        <v>19</v>
      </c>
      <c r="AQ1258">
        <v>28</v>
      </c>
      <c r="AR1258">
        <v>200685</v>
      </c>
      <c r="AS1258">
        <v>1.6745297356553801</v>
      </c>
      <c r="AT1258">
        <v>0.67857142857142805</v>
      </c>
      <c r="AU1258">
        <v>11</v>
      </c>
      <c r="AV1258">
        <v>1.6482217800421199</v>
      </c>
      <c r="AW1258">
        <v>2.6307955613254701E-2</v>
      </c>
      <c r="AX1258">
        <v>10730.958790963101</v>
      </c>
      <c r="AY1258">
        <v>12</v>
      </c>
      <c r="AZ1258">
        <v>2</v>
      </c>
      <c r="BA1258">
        <v>2018</v>
      </c>
      <c r="BB1258">
        <v>8.8607586803450307</v>
      </c>
      <c r="BC1258">
        <v>8.3581632907292498</v>
      </c>
      <c r="BD1258">
        <v>-0.50259538961578198</v>
      </c>
      <c r="BE1258">
        <v>88282</v>
      </c>
      <c r="BF1258">
        <v>189301.848804518</v>
      </c>
      <c r="BG1258">
        <v>6.01322769289818E-2</v>
      </c>
      <c r="BH1258">
        <v>19.2108659308631</v>
      </c>
      <c r="BI1258">
        <v>0.98902361134463901</v>
      </c>
      <c r="BK1258">
        <f>AS1258-BI1258*AV1258</f>
        <v>4.4399478461233377E-2</v>
      </c>
      <c r="BL1258">
        <f>BK1258*AO1258</f>
        <v>468.96364921013657</v>
      </c>
      <c r="BM1258">
        <f t="shared" si="19"/>
        <v>-4281.3108972836726</v>
      </c>
      <c r="BN1258" s="12">
        <f>YEARFRAC(DATE(YEAR(A1258),1,1),A1258,3)</f>
        <v>0.11506849315068493</v>
      </c>
    </row>
    <row r="1259" spans="1:66" x14ac:dyDescent="0.25">
      <c r="A1259" s="1">
        <v>43144</v>
      </c>
      <c r="B1259">
        <v>2263</v>
      </c>
      <c r="C1259">
        <v>9</v>
      </c>
      <c r="D1259" s="2">
        <v>43132</v>
      </c>
      <c r="E1259">
        <v>1</v>
      </c>
      <c r="F1259">
        <v>0</v>
      </c>
      <c r="G1259" s="1">
        <v>43143</v>
      </c>
      <c r="H1259" s="1">
        <v>43145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s="1">
        <v>43150</v>
      </c>
      <c r="AF1259" s="1">
        <v>43136</v>
      </c>
      <c r="AG1259" s="1">
        <v>43138</v>
      </c>
      <c r="AH1259" s="1">
        <v>43133</v>
      </c>
      <c r="AI1259" s="1">
        <v>43133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10562.368421052601</v>
      </c>
      <c r="AP1259">
        <v>19</v>
      </c>
      <c r="AQ1259">
        <v>28</v>
      </c>
      <c r="AR1259">
        <v>200685</v>
      </c>
      <c r="AS1259">
        <v>0.214251189675361</v>
      </c>
      <c r="AT1259">
        <v>0.67857142857142805</v>
      </c>
      <c r="AU1259">
        <v>10</v>
      </c>
      <c r="AV1259">
        <v>0.25783120612643901</v>
      </c>
      <c r="AW1259">
        <v>-4.3580016451077501E-2</v>
      </c>
      <c r="AX1259">
        <v>8777.0601316980701</v>
      </c>
      <c r="AY1259">
        <v>13</v>
      </c>
      <c r="AZ1259">
        <v>2</v>
      </c>
      <c r="BA1259">
        <v>2018</v>
      </c>
      <c r="BB1259">
        <v>9.1185898864714705</v>
      </c>
      <c r="BC1259">
        <v>8.5724144804046105</v>
      </c>
      <c r="BD1259">
        <v>-0.54617540606685999</v>
      </c>
      <c r="BE1259">
        <v>90545</v>
      </c>
      <c r="BF1259">
        <v>188664.587553427</v>
      </c>
      <c r="BG1259">
        <v>6.3713135583369496E-2</v>
      </c>
      <c r="BH1259">
        <v>19.2108659308631</v>
      </c>
      <c r="BI1259">
        <v>0.98902361134463901</v>
      </c>
      <c r="BK1259">
        <f>AS1259-BI1259*AV1259</f>
        <v>-4.0749960925153705E-2</v>
      </c>
      <c r="BL1259">
        <f>BK1259*AO1259</f>
        <v>-430.41610043497093</v>
      </c>
      <c r="BM1259">
        <f t="shared" si="19"/>
        <v>-4711.7269977186434</v>
      </c>
      <c r="BN1259" s="12">
        <f>YEARFRAC(DATE(YEAR(A1259),1,1),A1259,3)</f>
        <v>0.11780821917808219</v>
      </c>
    </row>
    <row r="1260" spans="1:66" x14ac:dyDescent="0.25">
      <c r="A1260" s="1">
        <v>43145</v>
      </c>
      <c r="B1260">
        <v>8050</v>
      </c>
      <c r="C1260">
        <v>10</v>
      </c>
      <c r="D1260" s="2">
        <v>43132</v>
      </c>
      <c r="E1260">
        <v>2</v>
      </c>
      <c r="F1260">
        <v>1</v>
      </c>
      <c r="G1260" s="1">
        <v>43144</v>
      </c>
      <c r="H1260" s="1">
        <v>43146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s="1">
        <v>43150</v>
      </c>
      <c r="AF1260" s="1">
        <v>43136</v>
      </c>
      <c r="AG1260" s="1">
        <v>43138</v>
      </c>
      <c r="AH1260" s="1">
        <v>43133</v>
      </c>
      <c r="AI1260" s="1">
        <v>43133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10562.368421052601</v>
      </c>
      <c r="AP1260">
        <v>19</v>
      </c>
      <c r="AQ1260">
        <v>28</v>
      </c>
      <c r="AR1260">
        <v>200685</v>
      </c>
      <c r="AS1260">
        <v>0.76213967162468499</v>
      </c>
      <c r="AT1260">
        <v>0.67857142857142805</v>
      </c>
      <c r="AU1260">
        <v>9</v>
      </c>
      <c r="AV1260">
        <v>0.907072011864684</v>
      </c>
      <c r="AW1260">
        <v>-0.14493234023999799</v>
      </c>
      <c r="AX1260">
        <v>8874.7088375612693</v>
      </c>
      <c r="AY1260">
        <v>14</v>
      </c>
      <c r="AZ1260">
        <v>2</v>
      </c>
      <c r="BA1260">
        <v>2018</v>
      </c>
      <c r="BB1260">
        <v>10.0256618983361</v>
      </c>
      <c r="BC1260">
        <v>9.3345541520293001</v>
      </c>
      <c r="BD1260">
        <v>-0.69110774630685601</v>
      </c>
      <c r="BE1260">
        <v>98595</v>
      </c>
      <c r="BF1260">
        <v>186851.00485095</v>
      </c>
      <c r="BG1260">
        <v>7.4037574269855494E-2</v>
      </c>
      <c r="BH1260">
        <v>19.2108659308631</v>
      </c>
      <c r="BI1260">
        <v>0.98902361134463901</v>
      </c>
      <c r="BK1260">
        <f>AS1260-BI1260*AV1260</f>
        <v>-0.13497596529937206</v>
      </c>
      <c r="BL1260">
        <f>BK1260*AO1260</f>
        <v>-1425.665873479179</v>
      </c>
      <c r="BM1260">
        <f t="shared" si="19"/>
        <v>-6137.3928711978224</v>
      </c>
      <c r="BN1260" s="12">
        <f>YEARFRAC(DATE(YEAR(A1260),1,1),A1260,3)</f>
        <v>0.12054794520547946</v>
      </c>
    </row>
    <row r="1261" spans="1:66" x14ac:dyDescent="0.25">
      <c r="A1261" s="1">
        <v>43146</v>
      </c>
      <c r="B1261">
        <v>5960</v>
      </c>
      <c r="C1261">
        <v>11</v>
      </c>
      <c r="D1261" s="2">
        <v>43132</v>
      </c>
      <c r="E1261">
        <v>3</v>
      </c>
      <c r="F1261">
        <v>2</v>
      </c>
      <c r="G1261" s="1">
        <v>43145</v>
      </c>
      <c r="H1261" s="1">
        <v>43147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s="1">
        <v>43150</v>
      </c>
      <c r="AF1261" s="1">
        <v>43136</v>
      </c>
      <c r="AG1261" s="1">
        <v>43138</v>
      </c>
      <c r="AH1261" s="1">
        <v>43133</v>
      </c>
      <c r="AI1261" s="1">
        <v>43133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10562.368421052601</v>
      </c>
      <c r="AP1261">
        <v>19</v>
      </c>
      <c r="AQ1261">
        <v>28</v>
      </c>
      <c r="AR1261">
        <v>200685</v>
      </c>
      <c r="AS1261">
        <v>0.56426738420908296</v>
      </c>
      <c r="AT1261">
        <v>0.67857142857142805</v>
      </c>
      <c r="AU1261">
        <v>8</v>
      </c>
      <c r="AV1261">
        <v>0.63796060395837295</v>
      </c>
      <c r="AW1261">
        <v>-7.3693219749289995E-2</v>
      </c>
      <c r="AX1261">
        <v>9342.2696684086804</v>
      </c>
      <c r="AY1261">
        <v>15</v>
      </c>
      <c r="AZ1261">
        <v>2</v>
      </c>
      <c r="BA1261">
        <v>2018</v>
      </c>
      <c r="BB1261">
        <v>10.663622502294499</v>
      </c>
      <c r="BC1261">
        <v>9.8988215362383798</v>
      </c>
      <c r="BD1261">
        <v>-0.764800966056148</v>
      </c>
      <c r="BE1261">
        <v>104555</v>
      </c>
      <c r="BF1261">
        <v>186291.759631639</v>
      </c>
      <c r="BG1261">
        <v>7.7261819829391204E-2</v>
      </c>
      <c r="BH1261">
        <v>19.2108659308631</v>
      </c>
      <c r="BI1261">
        <v>0.98902361134463901</v>
      </c>
      <c r="BK1261">
        <f>AS1261-BI1261*AV1261</f>
        <v>-6.6690716213434031E-2</v>
      </c>
      <c r="BL1261">
        <f>BK1261*AO1261</f>
        <v>-704.41191491015627</v>
      </c>
      <c r="BM1261">
        <f t="shared" si="19"/>
        <v>-6841.8047861079785</v>
      </c>
      <c r="BN1261" s="12">
        <f>YEARFRAC(DATE(YEAR(A1261),1,1),A1261,3)</f>
        <v>0.12328767123287671</v>
      </c>
    </row>
    <row r="1262" spans="1:66" x14ac:dyDescent="0.25">
      <c r="A1262" s="1">
        <v>43147</v>
      </c>
      <c r="B1262">
        <v>18511</v>
      </c>
      <c r="C1262">
        <v>12</v>
      </c>
      <c r="D1262" s="2">
        <v>43132</v>
      </c>
      <c r="E1262">
        <v>4</v>
      </c>
      <c r="F1262">
        <v>3</v>
      </c>
      <c r="G1262" s="1">
        <v>43146</v>
      </c>
      <c r="H1262" s="1">
        <v>43151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s="1">
        <v>43150</v>
      </c>
      <c r="AF1262" s="1">
        <v>43136</v>
      </c>
      <c r="AG1262" s="1">
        <v>43138</v>
      </c>
      <c r="AH1262" s="1">
        <v>43133</v>
      </c>
      <c r="AI1262" s="1">
        <v>43133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10562.368421052601</v>
      </c>
      <c r="AP1262">
        <v>19</v>
      </c>
      <c r="AQ1262">
        <v>28</v>
      </c>
      <c r="AR1262">
        <v>200685</v>
      </c>
      <c r="AS1262">
        <v>1.7525425417943501</v>
      </c>
      <c r="AT1262">
        <v>0.67857142857142805</v>
      </c>
      <c r="AU1262">
        <v>7</v>
      </c>
      <c r="AV1262">
        <v>1.84402696243346</v>
      </c>
      <c r="AW1262">
        <v>-9.14844206391148E-2</v>
      </c>
      <c r="AX1262">
        <v>10038.356475857499</v>
      </c>
      <c r="AY1262">
        <v>16</v>
      </c>
      <c r="AZ1262">
        <v>2</v>
      </c>
      <c r="BA1262">
        <v>2018</v>
      </c>
      <c r="BB1262">
        <v>12.507649464728001</v>
      </c>
      <c r="BC1262">
        <v>11.651364078032699</v>
      </c>
      <c r="BD1262">
        <v>-0.85628538669526399</v>
      </c>
      <c r="BE1262">
        <v>123066</v>
      </c>
      <c r="BF1262">
        <v>186945.91710408501</v>
      </c>
      <c r="BG1262">
        <v>7.3492286479116098E-2</v>
      </c>
      <c r="BH1262">
        <v>19.2108659308631</v>
      </c>
      <c r="BI1262">
        <v>0.98902361134463901</v>
      </c>
      <c r="BK1262">
        <f>AS1262-BI1262*AV1262</f>
        <v>-7.1243664008475482E-2</v>
      </c>
      <c r="BL1262">
        <f>BK1262*AO1262</f>
        <v>-752.50182692320323</v>
      </c>
      <c r="BM1262">
        <f t="shared" si="19"/>
        <v>-7594.3066130311818</v>
      </c>
      <c r="BN1262" s="12">
        <f>YEARFRAC(DATE(YEAR(A1262),1,1),A1262,3)</f>
        <v>0.12602739726027398</v>
      </c>
    </row>
    <row r="1263" spans="1:66" x14ac:dyDescent="0.25">
      <c r="A1263" s="1">
        <v>43151</v>
      </c>
      <c r="B1263">
        <v>18652</v>
      </c>
      <c r="C1263">
        <v>13</v>
      </c>
      <c r="D1263" s="2">
        <v>43132</v>
      </c>
      <c r="E1263">
        <v>1</v>
      </c>
      <c r="F1263">
        <v>4</v>
      </c>
      <c r="G1263" s="1">
        <v>43147</v>
      </c>
      <c r="H1263" s="1">
        <v>43152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s="1">
        <v>43150</v>
      </c>
      <c r="AF1263" s="1">
        <v>43136</v>
      </c>
      <c r="AG1263" s="1">
        <v>43138</v>
      </c>
      <c r="AH1263" s="1">
        <v>43133</v>
      </c>
      <c r="AI1263" s="1">
        <v>43133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10562.368421052601</v>
      </c>
      <c r="AP1263">
        <v>19</v>
      </c>
      <c r="AQ1263">
        <v>28</v>
      </c>
      <c r="AR1263">
        <v>200685</v>
      </c>
      <c r="AS1263">
        <v>1.76589182051473</v>
      </c>
      <c r="AT1263">
        <v>0.67857142857142805</v>
      </c>
      <c r="AU1263">
        <v>6</v>
      </c>
      <c r="AV1263">
        <v>1.6482217800421199</v>
      </c>
      <c r="AW1263">
        <v>0.117670040472611</v>
      </c>
      <c r="AX1263">
        <v>11316.438252334699</v>
      </c>
      <c r="AY1263">
        <v>20</v>
      </c>
      <c r="AZ1263">
        <v>2</v>
      </c>
      <c r="BA1263">
        <v>2018</v>
      </c>
      <c r="BB1263">
        <v>14.155871244770101</v>
      </c>
      <c r="BC1263">
        <v>13.417255898547401</v>
      </c>
      <c r="BD1263">
        <v>-0.73861534622265101</v>
      </c>
      <c r="BE1263">
        <v>141718</v>
      </c>
      <c r="BF1263">
        <v>190213.79563584199</v>
      </c>
      <c r="BG1263">
        <v>5.5049657829259399E-2</v>
      </c>
      <c r="BH1263">
        <v>19.2108659308631</v>
      </c>
      <c r="BI1263">
        <v>0.98902361134463901</v>
      </c>
      <c r="BK1263">
        <f>AS1263-BI1263*AV1263</f>
        <v>0.13576156332058331</v>
      </c>
      <c r="BL1263">
        <f>BK1263*AO1263</f>
        <v>1433.9636492100622</v>
      </c>
      <c r="BM1263">
        <f t="shared" si="19"/>
        <v>-6160.3429638211201</v>
      </c>
      <c r="BN1263" s="12">
        <f>YEARFRAC(DATE(YEAR(A1263),1,1),A1263,3)</f>
        <v>0.13698630136986301</v>
      </c>
    </row>
    <row r="1264" spans="1:66" x14ac:dyDescent="0.25">
      <c r="A1264" s="1">
        <v>43152</v>
      </c>
      <c r="B1264">
        <v>5543</v>
      </c>
      <c r="C1264">
        <v>14</v>
      </c>
      <c r="D1264" s="2">
        <v>43132</v>
      </c>
      <c r="E1264">
        <v>2</v>
      </c>
      <c r="F1264">
        <v>1</v>
      </c>
      <c r="G1264" s="1">
        <v>43151</v>
      </c>
      <c r="H1264" s="1">
        <v>43153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s="1">
        <v>43150</v>
      </c>
      <c r="AF1264" s="1">
        <v>43136</v>
      </c>
      <c r="AG1264" s="1">
        <v>43138</v>
      </c>
      <c r="AH1264" s="1">
        <v>43133</v>
      </c>
      <c r="AI1264" s="1">
        <v>43133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10562.368421052601</v>
      </c>
      <c r="AP1264">
        <v>19</v>
      </c>
      <c r="AQ1264">
        <v>28</v>
      </c>
      <c r="AR1264">
        <v>200685</v>
      </c>
      <c r="AS1264">
        <v>0.52478760246156897</v>
      </c>
      <c r="AT1264">
        <v>0.67857142857142805</v>
      </c>
      <c r="AU1264">
        <v>5</v>
      </c>
      <c r="AV1264">
        <v>0.384654861662237</v>
      </c>
      <c r="AW1264">
        <v>0.140132740799331</v>
      </c>
      <c r="AX1264">
        <v>14410.3209200232</v>
      </c>
      <c r="AY1264">
        <v>21</v>
      </c>
      <c r="AZ1264">
        <v>2</v>
      </c>
      <c r="BA1264">
        <v>2018</v>
      </c>
      <c r="BB1264">
        <v>14.540526106432299</v>
      </c>
      <c r="BC1264">
        <v>13.942043501009</v>
      </c>
      <c r="BD1264">
        <v>-0.59848260542331899</v>
      </c>
      <c r="BE1264">
        <v>147261</v>
      </c>
      <c r="BF1264">
        <v>192424.88060746601</v>
      </c>
      <c r="BG1264">
        <v>4.2926462349654998E-2</v>
      </c>
      <c r="BH1264">
        <v>19.2108659308631</v>
      </c>
      <c r="BI1264">
        <v>0.98902361134463901</v>
      </c>
      <c r="BK1264">
        <f>AS1264-BI1264*AV1264</f>
        <v>0.1443548620591108</v>
      </c>
      <c r="BL1264">
        <f>BK1264*AO1264</f>
        <v>1524.7292364385562</v>
      </c>
      <c r="BM1264">
        <f t="shared" si="19"/>
        <v>-4635.6137273825643</v>
      </c>
      <c r="BN1264" s="12">
        <f>YEARFRAC(DATE(YEAR(A1264),1,1),A1264,3)</f>
        <v>0.13972602739726028</v>
      </c>
    </row>
    <row r="1265" spans="1:66" x14ac:dyDescent="0.25">
      <c r="A1265" s="1">
        <v>43153</v>
      </c>
      <c r="B1265">
        <v>9472</v>
      </c>
      <c r="C1265">
        <v>15</v>
      </c>
      <c r="D1265" s="2">
        <v>43132</v>
      </c>
      <c r="E1265">
        <v>3</v>
      </c>
      <c r="F1265">
        <v>2</v>
      </c>
      <c r="G1265" s="1">
        <v>43152</v>
      </c>
      <c r="H1265" s="1">
        <v>43154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 s="1">
        <v>43150</v>
      </c>
      <c r="AF1265" s="1">
        <v>43136</v>
      </c>
      <c r="AG1265" s="1">
        <v>43138</v>
      </c>
      <c r="AH1265" s="1">
        <v>43133</v>
      </c>
      <c r="AI1265" s="1">
        <v>43133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10562.368421052601</v>
      </c>
      <c r="AP1265">
        <v>19</v>
      </c>
      <c r="AQ1265">
        <v>28</v>
      </c>
      <c r="AR1265">
        <v>200685</v>
      </c>
      <c r="AS1265">
        <v>0.89676856765577895</v>
      </c>
      <c r="AT1265">
        <v>0.67857142857142805</v>
      </c>
      <c r="AU1265">
        <v>4</v>
      </c>
      <c r="AV1265">
        <v>0.82580653285792505</v>
      </c>
      <c r="AW1265">
        <v>7.0962034797852902E-2</v>
      </c>
      <c r="AX1265">
        <v>11469.998871551101</v>
      </c>
      <c r="AY1265">
        <v>22</v>
      </c>
      <c r="AZ1265">
        <v>2</v>
      </c>
      <c r="BA1265">
        <v>2018</v>
      </c>
      <c r="BB1265">
        <v>15.366332639290199</v>
      </c>
      <c r="BC1265">
        <v>14.838812068664801</v>
      </c>
      <c r="BD1265">
        <v>-0.52752057062546698</v>
      </c>
      <c r="BE1265">
        <v>156733</v>
      </c>
      <c r="BF1265">
        <v>193795.557463445</v>
      </c>
      <c r="BG1265">
        <v>3.5550054019447698E-2</v>
      </c>
      <c r="BH1265">
        <v>19.2108659308631</v>
      </c>
      <c r="BI1265">
        <v>0.98902361134463901</v>
      </c>
      <c r="BK1265">
        <f>AS1265-BI1265*AV1265</f>
        <v>8.0026408256638648E-2</v>
      </c>
      <c r="BL1265">
        <f>BK1265*AO1265</f>
        <v>845.26840742018317</v>
      </c>
      <c r="BM1265">
        <f t="shared" si="19"/>
        <v>-3790.3453199623809</v>
      </c>
      <c r="BN1265" s="12">
        <f>YEARFRAC(DATE(YEAR(A1265),1,1),A1265,3)</f>
        <v>0.14246575342465753</v>
      </c>
    </row>
    <row r="1266" spans="1:66" x14ac:dyDescent="0.25">
      <c r="A1266" s="1">
        <v>43154</v>
      </c>
      <c r="B1266">
        <v>9266</v>
      </c>
      <c r="C1266">
        <v>16</v>
      </c>
      <c r="D1266" s="2">
        <v>43132</v>
      </c>
      <c r="E1266">
        <v>4</v>
      </c>
      <c r="F1266">
        <v>3</v>
      </c>
      <c r="G1266" s="1">
        <v>43153</v>
      </c>
      <c r="H1266" s="1">
        <v>43157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s="1">
        <v>43150</v>
      </c>
      <c r="AF1266" s="1">
        <v>43136</v>
      </c>
      <c r="AG1266" s="1">
        <v>43138</v>
      </c>
      <c r="AH1266" s="1">
        <v>43133</v>
      </c>
      <c r="AI1266" s="1">
        <v>43133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10562.368421052601</v>
      </c>
      <c r="AP1266">
        <v>19</v>
      </c>
      <c r="AQ1266">
        <v>28</v>
      </c>
      <c r="AR1266">
        <v>200685</v>
      </c>
      <c r="AS1266">
        <v>0.87726536612103501</v>
      </c>
      <c r="AT1266">
        <v>0.67857142857142805</v>
      </c>
      <c r="AU1266">
        <v>3</v>
      </c>
      <c r="AV1266">
        <v>0.82043837250027596</v>
      </c>
      <c r="AW1266">
        <v>5.6826993620759103E-2</v>
      </c>
      <c r="AX1266">
        <v>11293.9622408956</v>
      </c>
      <c r="AY1266">
        <v>23</v>
      </c>
      <c r="AZ1266">
        <v>2</v>
      </c>
      <c r="BA1266">
        <v>2018</v>
      </c>
      <c r="BB1266">
        <v>16.186771011790501</v>
      </c>
      <c r="BC1266">
        <v>15.716077434785801</v>
      </c>
      <c r="BD1266">
        <v>-0.47069357700470699</v>
      </c>
      <c r="BE1266">
        <v>165999</v>
      </c>
      <c r="BF1266">
        <v>194849.29994392401</v>
      </c>
      <c r="BG1266">
        <v>2.9949812792527699E-2</v>
      </c>
      <c r="BH1266">
        <v>19.2108659308631</v>
      </c>
      <c r="BI1266">
        <v>0.98902361134463901</v>
      </c>
      <c r="BK1266">
        <f>AS1266-BI1266*AV1266</f>
        <v>6.583244406509392E-2</v>
      </c>
      <c r="BL1266">
        <f>BK1266*AO1266</f>
        <v>695.34652827385969</v>
      </c>
      <c r="BM1266">
        <f t="shared" si="19"/>
        <v>-3094.9987916885211</v>
      </c>
      <c r="BN1266" s="12">
        <f>YEARFRAC(DATE(YEAR(A1266),1,1),A1266,3)</f>
        <v>0.14520547945205478</v>
      </c>
    </row>
    <row r="1267" spans="1:66" x14ac:dyDescent="0.25">
      <c r="A1267" s="1">
        <v>43157</v>
      </c>
      <c r="B1267">
        <v>20828</v>
      </c>
      <c r="C1267">
        <v>17</v>
      </c>
      <c r="D1267" s="2">
        <v>43132</v>
      </c>
      <c r="E1267">
        <v>0</v>
      </c>
      <c r="F1267">
        <v>4</v>
      </c>
      <c r="G1267" s="1">
        <v>43154</v>
      </c>
      <c r="H1267" s="1">
        <v>43158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s="1">
        <v>43150</v>
      </c>
      <c r="AF1267" s="1">
        <v>43136</v>
      </c>
      <c r="AG1267" s="1">
        <v>43138</v>
      </c>
      <c r="AH1267" s="1">
        <v>43133</v>
      </c>
      <c r="AI1267" s="1">
        <v>43133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10562.368421052601</v>
      </c>
      <c r="AP1267">
        <v>19</v>
      </c>
      <c r="AQ1267">
        <v>28</v>
      </c>
      <c r="AR1267">
        <v>200685</v>
      </c>
      <c r="AS1267">
        <v>1.9719062211924101</v>
      </c>
      <c r="AT1267">
        <v>0.67857142857142805</v>
      </c>
      <c r="AU1267">
        <v>2</v>
      </c>
      <c r="AV1267">
        <v>1.6482217800421199</v>
      </c>
      <c r="AW1267">
        <v>0.32368444115028999</v>
      </c>
      <c r="AX1267">
        <v>12636.6489341426</v>
      </c>
      <c r="AY1267">
        <v>26</v>
      </c>
      <c r="AZ1267">
        <v>2</v>
      </c>
      <c r="BA1267">
        <v>2018</v>
      </c>
      <c r="BB1267">
        <v>17.834992791832601</v>
      </c>
      <c r="BC1267">
        <v>17.687983655978201</v>
      </c>
      <c r="BD1267">
        <v>-0.147009135854414</v>
      </c>
      <c r="BE1267">
        <v>186827</v>
      </c>
      <c r="BF1267">
        <v>199030.80654036099</v>
      </c>
      <c r="BG1267">
        <v>8.3112433114855798E-3</v>
      </c>
      <c r="BH1267">
        <v>19.2108659308631</v>
      </c>
      <c r="BI1267">
        <v>0.98902361134463901</v>
      </c>
      <c r="BK1267">
        <f>AS1267-BI1267*AV1267</f>
        <v>0.34177596399826338</v>
      </c>
      <c r="BL1267">
        <f>BK1267*AO1267</f>
        <v>3609.9636492100676</v>
      </c>
      <c r="BM1267">
        <f t="shared" si="19"/>
        <v>514.96485752154649</v>
      </c>
      <c r="BN1267" s="12">
        <f>YEARFRAC(DATE(YEAR(A1267),1,1),A1267,3)</f>
        <v>0.15342465753424658</v>
      </c>
    </row>
    <row r="1268" spans="1:66" x14ac:dyDescent="0.25">
      <c r="A1268" s="1">
        <v>43158</v>
      </c>
      <c r="B1268">
        <v>3002</v>
      </c>
      <c r="C1268">
        <v>18</v>
      </c>
      <c r="D1268" s="2">
        <v>43132</v>
      </c>
      <c r="E1268">
        <v>1</v>
      </c>
      <c r="F1268">
        <v>0</v>
      </c>
      <c r="G1268" s="1">
        <v>43157</v>
      </c>
      <c r="H1268" s="1">
        <v>43159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s="1">
        <v>43150</v>
      </c>
      <c r="AF1268" s="1">
        <v>43136</v>
      </c>
      <c r="AG1268" s="1">
        <v>43138</v>
      </c>
      <c r="AH1268" s="1">
        <v>43133</v>
      </c>
      <c r="AI1268" s="1">
        <v>43133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10562.368421052601</v>
      </c>
      <c r="AP1268">
        <v>19</v>
      </c>
      <c r="AQ1268">
        <v>28</v>
      </c>
      <c r="AR1268">
        <v>200685</v>
      </c>
      <c r="AS1268">
        <v>0.28421655828786402</v>
      </c>
      <c r="AT1268">
        <v>0.67857142857142805</v>
      </c>
      <c r="AU1268">
        <v>1</v>
      </c>
      <c r="AV1268">
        <v>0.25783120612643901</v>
      </c>
      <c r="AW1268">
        <v>2.63853521614246E-2</v>
      </c>
      <c r="AX1268">
        <v>11643.2764097912</v>
      </c>
      <c r="AY1268">
        <v>27</v>
      </c>
      <c r="AZ1268">
        <v>2</v>
      </c>
      <c r="BA1268">
        <v>2018</v>
      </c>
      <c r="BB1268">
        <v>18.092823997959101</v>
      </c>
      <c r="BC1268">
        <v>17.972200214266099</v>
      </c>
      <c r="BD1268">
        <v>-0.120623783692991</v>
      </c>
      <c r="BE1268">
        <v>189829</v>
      </c>
      <c r="BF1268">
        <v>199347.04501667799</v>
      </c>
      <c r="BG1268">
        <v>6.7116870641827902E-3</v>
      </c>
      <c r="BH1268">
        <v>19.2108659308631</v>
      </c>
      <c r="BI1268">
        <v>0.98902361134463901</v>
      </c>
      <c r="BK1268">
        <f>AS1268-BI1268*AV1268</f>
        <v>2.9215407687349315E-2</v>
      </c>
      <c r="BL1268">
        <f>BK1268*AO1268</f>
        <v>308.58389956503578</v>
      </c>
      <c r="BM1268">
        <f t="shared" si="19"/>
        <v>823.54875708658233</v>
      </c>
      <c r="BN1268" s="12">
        <f>YEARFRAC(DATE(YEAR(A1268),1,1),A1268,3)</f>
        <v>0.15616438356164383</v>
      </c>
    </row>
    <row r="1269" spans="1:66" x14ac:dyDescent="0.25">
      <c r="A1269" s="1">
        <v>43159</v>
      </c>
      <c r="B1269">
        <v>10856</v>
      </c>
      <c r="C1269">
        <v>19</v>
      </c>
      <c r="D1269" s="2">
        <v>43132</v>
      </c>
      <c r="E1269">
        <v>2</v>
      </c>
      <c r="F1269">
        <v>1</v>
      </c>
      <c r="G1269" s="1">
        <v>43158</v>
      </c>
      <c r="H1269" s="1">
        <v>43160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 s="1">
        <v>43150</v>
      </c>
      <c r="AF1269" s="1">
        <v>43136</v>
      </c>
      <c r="AG1269" s="1">
        <v>43138</v>
      </c>
      <c r="AH1269" s="1">
        <v>43133</v>
      </c>
      <c r="AI1269" s="1">
        <v>43133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10562.368421052601</v>
      </c>
      <c r="AP1269">
        <v>19</v>
      </c>
      <c r="AQ1269">
        <v>28</v>
      </c>
      <c r="AR1269">
        <v>200685</v>
      </c>
      <c r="AS1269">
        <v>1.0277997857338601</v>
      </c>
      <c r="AT1269">
        <v>0.67857142857142805</v>
      </c>
      <c r="AU1269">
        <v>0</v>
      </c>
      <c r="AV1269">
        <v>1.1180419329040301</v>
      </c>
      <c r="AW1269">
        <v>-9.0242147170178102E-2</v>
      </c>
      <c r="AX1269">
        <v>9709.8325925953905</v>
      </c>
      <c r="AY1269">
        <v>28</v>
      </c>
      <c r="AZ1269">
        <v>2</v>
      </c>
      <c r="BA1269">
        <v>2018</v>
      </c>
      <c r="BB1269">
        <v>19.2108659308631</v>
      </c>
      <c r="BC1269">
        <v>19</v>
      </c>
      <c r="BD1269">
        <v>-0.21086593086317101</v>
      </c>
      <c r="BE1269">
        <v>200685</v>
      </c>
      <c r="BF1269">
        <v>198482.20344269901</v>
      </c>
      <c r="BG1269">
        <v>1.10982068875353E-2</v>
      </c>
      <c r="BH1269">
        <v>19.2108659308631</v>
      </c>
      <c r="BI1269">
        <v>0.98902361134463901</v>
      </c>
      <c r="BK1269">
        <f>AS1269-BI1269*AV1269</f>
        <v>-7.7970084381624227E-2</v>
      </c>
      <c r="BL1269">
        <f>BK1269*AO1269</f>
        <v>-823.54875705927429</v>
      </c>
      <c r="BM1269">
        <f t="shared" si="19"/>
        <v>2.7308033168083057E-8</v>
      </c>
      <c r="BN1269" s="12">
        <f>YEARFRAC(DATE(YEAR(A1269),1,1),A1269,3)</f>
        <v>0.15890410958904111</v>
      </c>
    </row>
    <row r="1270" spans="1:66" x14ac:dyDescent="0.25">
      <c r="A1270" s="1">
        <v>43160</v>
      </c>
      <c r="B1270">
        <v>23405</v>
      </c>
      <c r="C1270">
        <v>1</v>
      </c>
      <c r="D1270" s="2">
        <v>43160</v>
      </c>
      <c r="E1270">
        <v>3</v>
      </c>
      <c r="F1270">
        <v>2</v>
      </c>
      <c r="G1270" s="1">
        <v>43159</v>
      </c>
      <c r="H1270" s="1">
        <v>43161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 s="1">
        <v>43178</v>
      </c>
      <c r="AF1270" s="1">
        <v>43164</v>
      </c>
      <c r="AG1270" s="1">
        <v>43166</v>
      </c>
      <c r="AH1270" s="1">
        <v>43161</v>
      </c>
      <c r="AI1270" s="1">
        <v>43161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10425.8181818181</v>
      </c>
      <c r="AP1270">
        <v>22</v>
      </c>
      <c r="AQ1270">
        <v>31</v>
      </c>
      <c r="AR1270">
        <v>229368</v>
      </c>
      <c r="AS1270">
        <v>2.2449077465034302</v>
      </c>
      <c r="AT1270">
        <v>0.70967741935483797</v>
      </c>
      <c r="AU1270">
        <v>21</v>
      </c>
      <c r="AV1270">
        <v>1.9877563819614901</v>
      </c>
      <c r="AW1270">
        <v>0.25715136454193699</v>
      </c>
      <c r="AX1270">
        <v>11774.5817406981</v>
      </c>
      <c r="AY1270">
        <v>1</v>
      </c>
      <c r="AZ1270">
        <v>3</v>
      </c>
      <c r="BA1270">
        <v>2018</v>
      </c>
      <c r="BB1270">
        <v>1.9877563819614901</v>
      </c>
      <c r="BC1270">
        <v>2.2449077465034302</v>
      </c>
      <c r="BD1270">
        <v>0.25715136454193699</v>
      </c>
      <c r="BE1270">
        <v>23405</v>
      </c>
      <c r="BF1270">
        <v>259040.79829535799</v>
      </c>
      <c r="BG1270">
        <v>-0.114548744794731</v>
      </c>
      <c r="BH1270">
        <v>21.811483145297299</v>
      </c>
      <c r="BI1270">
        <v>1.00864300943896</v>
      </c>
      <c r="BK1270">
        <f>AS1270-BI1270*AV1270</f>
        <v>0.23997116737029378</v>
      </c>
      <c r="BL1270">
        <f>BK1270*AO1270</f>
        <v>2501.8957598813231</v>
      </c>
      <c r="BM1270">
        <f t="shared" si="19"/>
        <v>2501.8957599086311</v>
      </c>
      <c r="BN1270" s="12">
        <f>YEARFRAC(DATE(YEAR(A1270),1,1),A1270,3)</f>
        <v>0.16164383561643836</v>
      </c>
    </row>
    <row r="1271" spans="1:66" x14ac:dyDescent="0.25">
      <c r="A1271" s="1">
        <v>43161</v>
      </c>
      <c r="B1271">
        <v>11275</v>
      </c>
      <c r="C1271">
        <v>2</v>
      </c>
      <c r="D1271" s="2">
        <v>43160</v>
      </c>
      <c r="E1271">
        <v>4</v>
      </c>
      <c r="F1271">
        <v>3</v>
      </c>
      <c r="G1271" s="1">
        <v>43160</v>
      </c>
      <c r="H1271" s="1">
        <v>43164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s="1">
        <v>43178</v>
      </c>
      <c r="AF1271" s="1">
        <v>43164</v>
      </c>
      <c r="AG1271" s="1">
        <v>43166</v>
      </c>
      <c r="AH1271" s="1">
        <v>43161</v>
      </c>
      <c r="AI1271" s="1">
        <v>43161</v>
      </c>
      <c r="AJ1271">
        <v>0</v>
      </c>
      <c r="AK1271">
        <v>0</v>
      </c>
      <c r="AL1271">
        <v>0</v>
      </c>
      <c r="AM1271">
        <v>1</v>
      </c>
      <c r="AN1271">
        <v>1</v>
      </c>
      <c r="AO1271">
        <v>10425.8181818181</v>
      </c>
      <c r="AP1271">
        <v>22</v>
      </c>
      <c r="AQ1271">
        <v>31</v>
      </c>
      <c r="AR1271">
        <v>229368</v>
      </c>
      <c r="AS1271">
        <v>1.08144989710857</v>
      </c>
      <c r="AT1271">
        <v>0.70967741935483797</v>
      </c>
      <c r="AU1271">
        <v>20</v>
      </c>
      <c r="AV1271">
        <v>1.1509886199178601</v>
      </c>
      <c r="AW1271">
        <v>-6.95387228092849E-2</v>
      </c>
      <c r="AX1271">
        <v>9795.9265668539992</v>
      </c>
      <c r="AY1271">
        <v>2</v>
      </c>
      <c r="AZ1271">
        <v>3</v>
      </c>
      <c r="BA1271">
        <v>2018</v>
      </c>
      <c r="BB1271">
        <v>3.1387450018793501</v>
      </c>
      <c r="BC1271">
        <v>3.3263576436120101</v>
      </c>
      <c r="BD1271">
        <v>0.18761264173265299</v>
      </c>
      <c r="BE1271">
        <v>34680</v>
      </c>
      <c r="BF1271">
        <v>243078.04537901899</v>
      </c>
      <c r="BG1271">
        <v>-5.6401825009089801E-2</v>
      </c>
      <c r="BH1271">
        <v>21.811483145297299</v>
      </c>
      <c r="BI1271">
        <v>1.00864300943896</v>
      </c>
      <c r="BK1271">
        <f>AS1271-BI1271*AV1271</f>
        <v>-7.9486728315375732E-2</v>
      </c>
      <c r="BL1271">
        <f>BK1271*AO1271</f>
        <v>-828.71417728367987</v>
      </c>
      <c r="BM1271">
        <f t="shared" si="19"/>
        <v>1673.1815826249513</v>
      </c>
      <c r="BN1271" s="12">
        <f>YEARFRAC(DATE(YEAR(A1271),1,1),A1271,3)</f>
        <v>0.16438356164383561</v>
      </c>
    </row>
    <row r="1272" spans="1:66" x14ac:dyDescent="0.25">
      <c r="A1272" s="1">
        <v>43164</v>
      </c>
      <c r="B1272">
        <v>16863</v>
      </c>
      <c r="C1272">
        <v>3</v>
      </c>
      <c r="D1272" s="2">
        <v>43160</v>
      </c>
      <c r="E1272">
        <v>0</v>
      </c>
      <c r="F1272">
        <v>4</v>
      </c>
      <c r="G1272" s="1">
        <v>43161</v>
      </c>
      <c r="H1272" s="1">
        <v>43165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s="1">
        <v>43178</v>
      </c>
      <c r="AF1272" s="1">
        <v>43164</v>
      </c>
      <c r="AG1272" s="1">
        <v>43166</v>
      </c>
      <c r="AH1272" s="1">
        <v>43161</v>
      </c>
      <c r="AI1272" s="1">
        <v>43161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10425.8181818181</v>
      </c>
      <c r="AP1272">
        <v>22</v>
      </c>
      <c r="AQ1272">
        <v>31</v>
      </c>
      <c r="AR1272">
        <v>229368</v>
      </c>
      <c r="AS1272">
        <v>1.6174270168462901</v>
      </c>
      <c r="AT1272">
        <v>0.70967741935483797</v>
      </c>
      <c r="AU1272">
        <v>19</v>
      </c>
      <c r="AV1272">
        <v>1.75425957317656</v>
      </c>
      <c r="AW1272">
        <v>-0.136832556330273</v>
      </c>
      <c r="AX1272">
        <v>9612.6025235050893</v>
      </c>
      <c r="AY1272">
        <v>5</v>
      </c>
      <c r="AZ1272">
        <v>3</v>
      </c>
      <c r="BA1272">
        <v>2018</v>
      </c>
      <c r="BB1272">
        <v>4.8930045750559197</v>
      </c>
      <c r="BC1272">
        <v>4.9437846604582996</v>
      </c>
      <c r="BD1272">
        <v>5.0780085402379799E-2</v>
      </c>
      <c r="BE1272">
        <v>51543</v>
      </c>
      <c r="BF1272">
        <v>231748.40378869601</v>
      </c>
      <c r="BG1272">
        <v>-1.02715002553676E-2</v>
      </c>
      <c r="BH1272">
        <v>21.811483145297299</v>
      </c>
      <c r="BI1272">
        <v>1.00864300943896</v>
      </c>
      <c r="BK1272">
        <f>AS1272-BI1272*AV1272</f>
        <v>-0.15199463837962091</v>
      </c>
      <c r="BL1272">
        <f>BK1272*AO1272</f>
        <v>-1584.6684643571189</v>
      </c>
      <c r="BM1272">
        <f t="shared" si="19"/>
        <v>88.513118267832397</v>
      </c>
      <c r="BN1272" s="12">
        <f>YEARFRAC(DATE(YEAR(A1272),1,1),A1272,3)</f>
        <v>0.17260273972602741</v>
      </c>
    </row>
    <row r="1273" spans="1:66" x14ac:dyDescent="0.25">
      <c r="A1273" s="1">
        <v>43165</v>
      </c>
      <c r="B1273">
        <v>2852</v>
      </c>
      <c r="C1273">
        <v>4</v>
      </c>
      <c r="D1273" s="2">
        <v>43160</v>
      </c>
      <c r="E1273">
        <v>1</v>
      </c>
      <c r="F1273">
        <v>0</v>
      </c>
      <c r="G1273" s="1">
        <v>43164</v>
      </c>
      <c r="H1273" s="1">
        <v>43166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s="1">
        <v>43178</v>
      </c>
      <c r="AF1273" s="1">
        <v>43164</v>
      </c>
      <c r="AG1273" s="1">
        <v>43166</v>
      </c>
      <c r="AH1273" s="1">
        <v>43161</v>
      </c>
      <c r="AI1273" s="1">
        <v>43161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10425.8181818181</v>
      </c>
      <c r="AP1273">
        <v>22</v>
      </c>
      <c r="AQ1273">
        <v>31</v>
      </c>
      <c r="AR1273">
        <v>229368</v>
      </c>
      <c r="AS1273">
        <v>0.27355167242160999</v>
      </c>
      <c r="AT1273">
        <v>0.70967741935483797</v>
      </c>
      <c r="AU1273">
        <v>18</v>
      </c>
      <c r="AV1273">
        <v>0.28695706497064899</v>
      </c>
      <c r="AW1273">
        <v>-1.3405392549039E-2</v>
      </c>
      <c r="AX1273">
        <v>9938.7690639075408</v>
      </c>
      <c r="AY1273">
        <v>6</v>
      </c>
      <c r="AZ1273">
        <v>3</v>
      </c>
      <c r="BA1273">
        <v>2018</v>
      </c>
      <c r="BB1273">
        <v>5.17996164002657</v>
      </c>
      <c r="BC1273">
        <v>5.2173363328799098</v>
      </c>
      <c r="BD1273">
        <v>3.7374692853340698E-2</v>
      </c>
      <c r="BE1273">
        <v>54395</v>
      </c>
      <c r="BF1273">
        <v>231022.946338626</v>
      </c>
      <c r="BG1273">
        <v>-7.1635582735588496E-3</v>
      </c>
      <c r="BH1273">
        <v>21.811483145297299</v>
      </c>
      <c r="BI1273">
        <v>1.00864300943896</v>
      </c>
      <c r="BK1273">
        <f>AS1273-BI1273*AV1273</f>
        <v>-1.5885565170156601E-2</v>
      </c>
      <c r="BL1273">
        <f>BK1273*AO1273</f>
        <v>-165.62001417947505</v>
      </c>
      <c r="BM1273">
        <f t="shared" si="19"/>
        <v>-77.106895911642653</v>
      </c>
      <c r="BN1273" s="12">
        <f>YEARFRAC(DATE(YEAR(A1273),1,1),A1273,3)</f>
        <v>0.17534246575342466</v>
      </c>
    </row>
    <row r="1274" spans="1:66" x14ac:dyDescent="0.25">
      <c r="A1274" s="1">
        <v>43166</v>
      </c>
      <c r="B1274">
        <v>11140</v>
      </c>
      <c r="C1274">
        <v>5</v>
      </c>
      <c r="D1274" s="2">
        <v>43160</v>
      </c>
      <c r="E1274">
        <v>2</v>
      </c>
      <c r="F1274">
        <v>1</v>
      </c>
      <c r="G1274" s="1">
        <v>43165</v>
      </c>
      <c r="H1274" s="1">
        <v>43167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s="1">
        <v>43178</v>
      </c>
      <c r="AF1274" s="1">
        <v>43164</v>
      </c>
      <c r="AG1274" s="1">
        <v>43166</v>
      </c>
      <c r="AH1274" s="1">
        <v>43161</v>
      </c>
      <c r="AI1274" s="1">
        <v>43161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10425.8181818181</v>
      </c>
      <c r="AP1274">
        <v>22</v>
      </c>
      <c r="AQ1274">
        <v>31</v>
      </c>
      <c r="AR1274">
        <v>229368</v>
      </c>
      <c r="AS1274">
        <v>1.0685012730633701</v>
      </c>
      <c r="AT1274">
        <v>0.70967741935483797</v>
      </c>
      <c r="AU1274">
        <v>17</v>
      </c>
      <c r="AV1274">
        <v>1.05437679934163</v>
      </c>
      <c r="AW1274">
        <v>1.41244737217417E-2</v>
      </c>
      <c r="AX1274">
        <v>10565.4828586478</v>
      </c>
      <c r="AY1274">
        <v>7</v>
      </c>
      <c r="AZ1274">
        <v>3</v>
      </c>
      <c r="BA1274">
        <v>2018</v>
      </c>
      <c r="BB1274">
        <v>6.2343384393681998</v>
      </c>
      <c r="BC1274">
        <v>6.2858376059432803</v>
      </c>
      <c r="BD1274">
        <v>5.14991665750823E-2</v>
      </c>
      <c r="BE1274">
        <v>65535</v>
      </c>
      <c r="BF1274">
        <v>231262.70959170201</v>
      </c>
      <c r="BG1274">
        <v>-8.1928884905313401E-3</v>
      </c>
      <c r="BH1274">
        <v>21.811483145297299</v>
      </c>
      <c r="BI1274">
        <v>1.00864300943896</v>
      </c>
      <c r="BK1274">
        <f>AS1274-BI1274*AV1274</f>
        <v>5.0114850928100196E-3</v>
      </c>
      <c r="BL1274">
        <f>BK1274*AO1274</f>
        <v>52.248832398529075</v>
      </c>
      <c r="BM1274">
        <f t="shared" si="19"/>
        <v>-24.858063513113578</v>
      </c>
      <c r="BN1274" s="12">
        <f>YEARFRAC(DATE(YEAR(A1274),1,1),A1274,3)</f>
        <v>0.17808219178082191</v>
      </c>
    </row>
    <row r="1275" spans="1:66" x14ac:dyDescent="0.25">
      <c r="A1275" s="1">
        <v>43167</v>
      </c>
      <c r="B1275">
        <v>3615</v>
      </c>
      <c r="C1275">
        <v>6</v>
      </c>
      <c r="D1275" s="2">
        <v>43160</v>
      </c>
      <c r="E1275">
        <v>3</v>
      </c>
      <c r="F1275">
        <v>2</v>
      </c>
      <c r="G1275" s="1">
        <v>43166</v>
      </c>
      <c r="H1275" s="1">
        <v>43168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s="1">
        <v>43178</v>
      </c>
      <c r="AF1275" s="1">
        <v>43164</v>
      </c>
      <c r="AG1275" s="1">
        <v>43166</v>
      </c>
      <c r="AH1275" s="1">
        <v>43161</v>
      </c>
      <c r="AI1275" s="1">
        <v>43161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10425.8181818181</v>
      </c>
      <c r="AP1275">
        <v>22</v>
      </c>
      <c r="AQ1275">
        <v>31</v>
      </c>
      <c r="AR1275">
        <v>229368</v>
      </c>
      <c r="AS1275">
        <v>0.34673537721042103</v>
      </c>
      <c r="AT1275">
        <v>0.70967741935483797</v>
      </c>
      <c r="AU1275">
        <v>16</v>
      </c>
      <c r="AV1275">
        <v>0.33251524149968897</v>
      </c>
      <c r="AW1275">
        <v>1.42201357107319E-2</v>
      </c>
      <c r="AX1275">
        <v>10871.6821030393</v>
      </c>
      <c r="AY1275">
        <v>8</v>
      </c>
      <c r="AZ1275">
        <v>3</v>
      </c>
      <c r="BA1275">
        <v>2018</v>
      </c>
      <c r="BB1275">
        <v>6.5668536808678901</v>
      </c>
      <c r="BC1275">
        <v>6.6325729831537004</v>
      </c>
      <c r="BD1275">
        <v>6.5719302285813797E-2</v>
      </c>
      <c r="BE1275">
        <v>69150</v>
      </c>
      <c r="BF1275">
        <v>231663.45314381001</v>
      </c>
      <c r="BG1275">
        <v>-9.9085682815306299E-3</v>
      </c>
      <c r="BH1275">
        <v>21.811483145297299</v>
      </c>
      <c r="BI1275">
        <v>1.00864300943896</v>
      </c>
      <c r="BK1275">
        <f>AS1275-BI1275*AV1275</f>
        <v>1.1346203339852146E-2</v>
      </c>
      <c r="BL1275">
        <f>BK1275*AO1275</f>
        <v>118.29345307523575</v>
      </c>
      <c r="BM1275">
        <f t="shared" si="19"/>
        <v>93.435389562122168</v>
      </c>
      <c r="BN1275" s="12">
        <f>YEARFRAC(DATE(YEAR(A1275),1,1),A1275,3)</f>
        <v>0.18082191780821918</v>
      </c>
    </row>
    <row r="1276" spans="1:66" x14ac:dyDescent="0.25">
      <c r="A1276" s="1">
        <v>43168</v>
      </c>
      <c r="B1276">
        <v>10272</v>
      </c>
      <c r="C1276">
        <v>7</v>
      </c>
      <c r="D1276" s="2">
        <v>43160</v>
      </c>
      <c r="E1276">
        <v>4</v>
      </c>
      <c r="F1276">
        <v>3</v>
      </c>
      <c r="G1276" s="1">
        <v>43167</v>
      </c>
      <c r="H1276" s="1">
        <v>43171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s="1">
        <v>43178</v>
      </c>
      <c r="AF1276" s="1">
        <v>43164</v>
      </c>
      <c r="AG1276" s="1">
        <v>43166</v>
      </c>
      <c r="AH1276" s="1">
        <v>43161</v>
      </c>
      <c r="AI1276" s="1">
        <v>43161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10425.8181818181</v>
      </c>
      <c r="AP1276">
        <v>22</v>
      </c>
      <c r="AQ1276">
        <v>31</v>
      </c>
      <c r="AR1276">
        <v>229368</v>
      </c>
      <c r="AS1276">
        <v>0.98524641623940501</v>
      </c>
      <c r="AT1276">
        <v>0.70967741935483797</v>
      </c>
      <c r="AU1276">
        <v>15</v>
      </c>
      <c r="AV1276">
        <v>0.849564231344486</v>
      </c>
      <c r="AW1276">
        <v>0.13568218489491901</v>
      </c>
      <c r="AX1276">
        <v>12090.904514357801</v>
      </c>
      <c r="AY1276">
        <v>9</v>
      </c>
      <c r="AZ1276">
        <v>3</v>
      </c>
      <c r="BA1276">
        <v>2018</v>
      </c>
      <c r="BB1276">
        <v>7.4164179122123803</v>
      </c>
      <c r="BC1276">
        <v>7.6178193993931096</v>
      </c>
      <c r="BD1276">
        <v>0.201401487180732</v>
      </c>
      <c r="BE1276">
        <v>79422</v>
      </c>
      <c r="BF1276">
        <v>235596.75583043901</v>
      </c>
      <c r="BG1276">
        <v>-2.6438207132710001E-2</v>
      </c>
      <c r="BH1276">
        <v>21.811483145297299</v>
      </c>
      <c r="BI1276">
        <v>1.00864300943896</v>
      </c>
      <c r="BK1276">
        <f>AS1276-BI1276*AV1276</f>
        <v>0.1283393932244058</v>
      </c>
      <c r="BL1276">
        <f>BK1276*AO1276</f>
        <v>1338.0431793225127</v>
      </c>
      <c r="BM1276">
        <f t="shared" si="19"/>
        <v>1431.478568884635</v>
      </c>
      <c r="BN1276" s="12">
        <f>YEARFRAC(DATE(YEAR(A1276),1,1),A1276,3)</f>
        <v>0.18356164383561643</v>
      </c>
    </row>
    <row r="1277" spans="1:66" x14ac:dyDescent="0.25">
      <c r="A1277" s="1">
        <v>43171</v>
      </c>
      <c r="B1277">
        <v>25371</v>
      </c>
      <c r="C1277">
        <v>8</v>
      </c>
      <c r="D1277" s="2">
        <v>43160</v>
      </c>
      <c r="E1277">
        <v>0</v>
      </c>
      <c r="F1277">
        <v>4</v>
      </c>
      <c r="G1277" s="1">
        <v>43168</v>
      </c>
      <c r="H1277" s="1">
        <v>43172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s="1">
        <v>43178</v>
      </c>
      <c r="AF1277" s="1">
        <v>43164</v>
      </c>
      <c r="AG1277" s="1">
        <v>43166</v>
      </c>
      <c r="AH1277" s="1">
        <v>43161</v>
      </c>
      <c r="AI1277" s="1">
        <v>43161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10425.8181818181</v>
      </c>
      <c r="AP1277">
        <v>22</v>
      </c>
      <c r="AQ1277">
        <v>31</v>
      </c>
      <c r="AR1277">
        <v>229368</v>
      </c>
      <c r="AS1277">
        <v>2.4334780788950501</v>
      </c>
      <c r="AT1277">
        <v>0.70967741935483797</v>
      </c>
      <c r="AU1277">
        <v>14</v>
      </c>
      <c r="AV1277">
        <v>1.67734763888633</v>
      </c>
      <c r="AW1277">
        <v>0.75613044000871399</v>
      </c>
      <c r="AX1277">
        <v>15125.665909569499</v>
      </c>
      <c r="AY1277">
        <v>12</v>
      </c>
      <c r="AZ1277">
        <v>3</v>
      </c>
      <c r="BA1277">
        <v>2018</v>
      </c>
      <c r="BB1277">
        <v>9.0937655510987092</v>
      </c>
      <c r="BC1277">
        <v>10.051297478288101</v>
      </c>
      <c r="BD1277">
        <v>0.95753192718944802</v>
      </c>
      <c r="BE1277">
        <v>104793</v>
      </c>
      <c r="BF1277">
        <v>253519.401511451</v>
      </c>
      <c r="BG1277">
        <v>-9.5264509806601005E-2</v>
      </c>
      <c r="BH1277">
        <v>21.811483145297299</v>
      </c>
      <c r="BI1277">
        <v>1.00864300943896</v>
      </c>
      <c r="BK1277">
        <f>AS1277-BI1277*AV1277</f>
        <v>0.74163310853340825</v>
      </c>
      <c r="BL1277">
        <f>BK1277*AO1277</f>
        <v>7732.1319471858842</v>
      </c>
      <c r="BM1277">
        <f t="shared" si="19"/>
        <v>9163.6105160705192</v>
      </c>
      <c r="BN1277" s="12">
        <f>YEARFRAC(DATE(YEAR(A1277),1,1),A1277,3)</f>
        <v>0.19178082191780821</v>
      </c>
    </row>
    <row r="1278" spans="1:66" x14ac:dyDescent="0.25">
      <c r="A1278" s="1">
        <v>43172</v>
      </c>
      <c r="B1278">
        <v>3090</v>
      </c>
      <c r="C1278">
        <v>9</v>
      </c>
      <c r="D1278" s="2">
        <v>43160</v>
      </c>
      <c r="E1278">
        <v>1</v>
      </c>
      <c r="F1278">
        <v>0</v>
      </c>
      <c r="G1278" s="1">
        <v>43171</v>
      </c>
      <c r="H1278" s="1">
        <v>43173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s="1">
        <v>43178</v>
      </c>
      <c r="AF1278" s="1">
        <v>43164</v>
      </c>
      <c r="AG1278" s="1">
        <v>43166</v>
      </c>
      <c r="AH1278" s="1">
        <v>43161</v>
      </c>
      <c r="AI1278" s="1">
        <v>43161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10425.8181818181</v>
      </c>
      <c r="AP1278">
        <v>22</v>
      </c>
      <c r="AQ1278">
        <v>31</v>
      </c>
      <c r="AR1278">
        <v>229368</v>
      </c>
      <c r="AS1278">
        <v>0.296379617034634</v>
      </c>
      <c r="AT1278">
        <v>0.70967741935483797</v>
      </c>
      <c r="AU1278">
        <v>13</v>
      </c>
      <c r="AV1278">
        <v>0.28695706497064899</v>
      </c>
      <c r="AW1278">
        <v>9.4225520639845007E-3</v>
      </c>
      <c r="AX1278">
        <v>10768.161433195701</v>
      </c>
      <c r="AY1278">
        <v>13</v>
      </c>
      <c r="AZ1278">
        <v>3</v>
      </c>
      <c r="BA1278">
        <v>2018</v>
      </c>
      <c r="BB1278">
        <v>9.3807226160693595</v>
      </c>
      <c r="BC1278">
        <v>10.347677095322799</v>
      </c>
      <c r="BD1278">
        <v>0.96695447925343203</v>
      </c>
      <c r="BE1278">
        <v>107883</v>
      </c>
      <c r="BF1278">
        <v>253010.99895377699</v>
      </c>
      <c r="BG1278">
        <v>-9.3446526244088293E-2</v>
      </c>
      <c r="BH1278">
        <v>21.811483145297299</v>
      </c>
      <c r="BI1278">
        <v>1.00864300943896</v>
      </c>
      <c r="BK1278">
        <f>AS1278-BI1278*AV1278</f>
        <v>6.9423794428674079E-3</v>
      </c>
      <c r="BL1278">
        <f>BK1278*AO1278</f>
        <v>72.379985820527239</v>
      </c>
      <c r="BM1278">
        <f t="shared" si="19"/>
        <v>9235.9905018910467</v>
      </c>
      <c r="BN1278" s="12">
        <f>YEARFRAC(DATE(YEAR(A1278),1,1),A1278,3)</f>
        <v>0.19452054794520549</v>
      </c>
    </row>
    <row r="1279" spans="1:66" x14ac:dyDescent="0.25">
      <c r="A1279" s="1">
        <v>43173</v>
      </c>
      <c r="B1279">
        <v>8922</v>
      </c>
      <c r="C1279">
        <v>10</v>
      </c>
      <c r="D1279" s="2">
        <v>43160</v>
      </c>
      <c r="E1279">
        <v>2</v>
      </c>
      <c r="F1279">
        <v>1</v>
      </c>
      <c r="G1279" s="1">
        <v>43172</v>
      </c>
      <c r="H1279" s="1">
        <v>43174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s="1">
        <v>43178</v>
      </c>
      <c r="AF1279" s="1">
        <v>43164</v>
      </c>
      <c r="AG1279" s="1">
        <v>43166</v>
      </c>
      <c r="AH1279" s="1">
        <v>43161</v>
      </c>
      <c r="AI1279" s="1">
        <v>43161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10425.8181818181</v>
      </c>
      <c r="AP1279">
        <v>22</v>
      </c>
      <c r="AQ1279">
        <v>31</v>
      </c>
      <c r="AR1279">
        <v>229368</v>
      </c>
      <c r="AS1279">
        <v>0.85576017578738095</v>
      </c>
      <c r="AT1279">
        <v>0.70967741935483797</v>
      </c>
      <c r="AU1279">
        <v>12</v>
      </c>
      <c r="AV1279">
        <v>0.93619787070889404</v>
      </c>
      <c r="AW1279">
        <v>-8.0437694921513397E-2</v>
      </c>
      <c r="AX1279">
        <v>9530.0366291628106</v>
      </c>
      <c r="AY1279">
        <v>14</v>
      </c>
      <c r="AZ1279">
        <v>3</v>
      </c>
      <c r="BA1279">
        <v>2018</v>
      </c>
      <c r="BB1279">
        <v>10.3169204867782</v>
      </c>
      <c r="BC1279">
        <v>11.203437271110101</v>
      </c>
      <c r="BD1279">
        <v>0.88651678433191805</v>
      </c>
      <c r="BE1279">
        <v>116805</v>
      </c>
      <c r="BF1279">
        <v>249077.232231578</v>
      </c>
      <c r="BG1279">
        <v>-7.9128999688152998E-2</v>
      </c>
      <c r="BH1279">
        <v>21.811483145297299</v>
      </c>
      <c r="BI1279">
        <v>1.00864300943896</v>
      </c>
      <c r="BK1279">
        <f>AS1279-BI1279*AV1279</f>
        <v>-8.8529261954784277E-2</v>
      </c>
      <c r="BL1279">
        <f>BK1279*AO1279</f>
        <v>-922.98998891112728</v>
      </c>
      <c r="BM1279">
        <f t="shared" si="19"/>
        <v>8313.0005129799192</v>
      </c>
      <c r="BN1279" s="12">
        <f>YEARFRAC(DATE(YEAR(A1279),1,1),A1279,3)</f>
        <v>0.19726027397260273</v>
      </c>
    </row>
    <row r="1280" spans="1:66" x14ac:dyDescent="0.25">
      <c r="A1280" s="1">
        <v>43174</v>
      </c>
      <c r="B1280">
        <v>7806</v>
      </c>
      <c r="C1280">
        <v>11</v>
      </c>
      <c r="D1280" s="2">
        <v>43160</v>
      </c>
      <c r="E1280">
        <v>3</v>
      </c>
      <c r="F1280">
        <v>2</v>
      </c>
      <c r="G1280" s="1">
        <v>43173</v>
      </c>
      <c r="H1280" s="1">
        <v>43175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s="1">
        <v>43178</v>
      </c>
      <c r="AF1280" s="1">
        <v>43164</v>
      </c>
      <c r="AG1280" s="1">
        <v>43166</v>
      </c>
      <c r="AH1280" s="1">
        <v>43161</v>
      </c>
      <c r="AI1280" s="1">
        <v>43161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10425.8181818181</v>
      </c>
      <c r="AP1280">
        <v>22</v>
      </c>
      <c r="AQ1280">
        <v>31</v>
      </c>
      <c r="AR1280">
        <v>229368</v>
      </c>
      <c r="AS1280">
        <v>0.748718217013707</v>
      </c>
      <c r="AT1280">
        <v>0.70967741935483797</v>
      </c>
      <c r="AU1280">
        <v>11</v>
      </c>
      <c r="AV1280">
        <v>0.66708646280258399</v>
      </c>
      <c r="AW1280">
        <v>8.1631754211122995E-2</v>
      </c>
      <c r="AX1280">
        <v>11701.631550436699</v>
      </c>
      <c r="AY1280">
        <v>15</v>
      </c>
      <c r="AZ1280">
        <v>3</v>
      </c>
      <c r="BA1280">
        <v>2018</v>
      </c>
      <c r="BB1280">
        <v>10.984006949580801</v>
      </c>
      <c r="BC1280">
        <v>11.9521554881238</v>
      </c>
      <c r="BD1280">
        <v>0.96814853854303995</v>
      </c>
      <c r="BE1280">
        <v>124611</v>
      </c>
      <c r="BF1280">
        <v>249584.874862503</v>
      </c>
      <c r="BG1280">
        <v>-8.1002003321077098E-2</v>
      </c>
      <c r="BH1280">
        <v>21.811483145297299</v>
      </c>
      <c r="BI1280">
        <v>1.00864300943896</v>
      </c>
      <c r="BK1280">
        <f>AS1280-BI1280*AV1280</f>
        <v>7.5866119616517791E-2</v>
      </c>
      <c r="BL1280">
        <f>BK1280*AO1280</f>
        <v>790.96636928187797</v>
      </c>
      <c r="BM1280">
        <f t="shared" si="19"/>
        <v>9103.9668822617969</v>
      </c>
      <c r="BN1280" s="12">
        <f>YEARFRAC(DATE(YEAR(A1280),1,1),A1280,3)</f>
        <v>0.2</v>
      </c>
    </row>
    <row r="1281" spans="1:66" x14ac:dyDescent="0.25">
      <c r="A1281" s="1">
        <v>43175</v>
      </c>
      <c r="B1281">
        <v>23827</v>
      </c>
      <c r="C1281">
        <v>12</v>
      </c>
      <c r="D1281" s="2">
        <v>43160</v>
      </c>
      <c r="E1281">
        <v>4</v>
      </c>
      <c r="F1281">
        <v>3</v>
      </c>
      <c r="G1281" s="1">
        <v>43174</v>
      </c>
      <c r="H1281" s="1">
        <v>43178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1</v>
      </c>
      <c r="AC1281">
        <v>0</v>
      </c>
      <c r="AD1281">
        <v>0</v>
      </c>
      <c r="AE1281" s="1">
        <v>43178</v>
      </c>
      <c r="AF1281" s="1">
        <v>43164</v>
      </c>
      <c r="AG1281" s="1">
        <v>43166</v>
      </c>
      <c r="AH1281" s="1">
        <v>43161</v>
      </c>
      <c r="AI1281" s="1">
        <v>43161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10425.8181818181</v>
      </c>
      <c r="AP1281">
        <v>22</v>
      </c>
      <c r="AQ1281">
        <v>31</v>
      </c>
      <c r="AR1281">
        <v>229368</v>
      </c>
      <c r="AS1281">
        <v>2.2853841861114002</v>
      </c>
      <c r="AT1281">
        <v>0.70967741935483797</v>
      </c>
      <c r="AU1281">
        <v>10</v>
      </c>
      <c r="AV1281">
        <v>2.4513421798570501</v>
      </c>
      <c r="AW1281">
        <v>-0.16595799374565301</v>
      </c>
      <c r="AX1281">
        <v>9719.9812395792906</v>
      </c>
      <c r="AY1281">
        <v>16</v>
      </c>
      <c r="AZ1281">
        <v>3</v>
      </c>
      <c r="BA1281">
        <v>2018</v>
      </c>
      <c r="BB1281">
        <v>13.435349129437901</v>
      </c>
      <c r="BC1281">
        <v>14.237539674235199</v>
      </c>
      <c r="BD1281">
        <v>0.80219054479738705</v>
      </c>
      <c r="BE1281">
        <v>148438</v>
      </c>
      <c r="BF1281">
        <v>243062.98024252499</v>
      </c>
      <c r="BG1281">
        <v>-5.6343340433253002E-2</v>
      </c>
      <c r="BH1281">
        <v>21.811483145297299</v>
      </c>
      <c r="BI1281">
        <v>1.00864300943896</v>
      </c>
      <c r="BK1281">
        <f>AS1281-BI1281*AV1281</f>
        <v>-0.18714496734427533</v>
      </c>
      <c r="BL1281">
        <f>BK1281*AO1281</f>
        <v>-1951.1394031737002</v>
      </c>
      <c r="BM1281">
        <f t="shared" si="19"/>
        <v>7152.8274790880969</v>
      </c>
      <c r="BN1281" s="12">
        <f>YEARFRAC(DATE(YEAR(A1281),1,1),A1281,3)</f>
        <v>0.20273972602739726</v>
      </c>
    </row>
    <row r="1282" spans="1:66" x14ac:dyDescent="0.25">
      <c r="A1282" s="1">
        <v>43178</v>
      </c>
      <c r="B1282">
        <v>14670</v>
      </c>
      <c r="C1282">
        <v>13</v>
      </c>
      <c r="D1282" s="2">
        <v>43160</v>
      </c>
      <c r="E1282">
        <v>0</v>
      </c>
      <c r="F1282">
        <v>4</v>
      </c>
      <c r="G1282" s="1">
        <v>43175</v>
      </c>
      <c r="H1282" s="1">
        <v>43179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s="1">
        <v>43178</v>
      </c>
      <c r="AF1282" s="1">
        <v>43164</v>
      </c>
      <c r="AG1282" s="1">
        <v>43166</v>
      </c>
      <c r="AH1282" s="1">
        <v>43161</v>
      </c>
      <c r="AI1282" s="1">
        <v>43161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10425.8181818181</v>
      </c>
      <c r="AP1282">
        <v>22</v>
      </c>
      <c r="AQ1282">
        <v>31</v>
      </c>
      <c r="AR1282">
        <v>229368</v>
      </c>
      <c r="AS1282">
        <v>1.407083812912</v>
      </c>
      <c r="AT1282">
        <v>0.70967741935483797</v>
      </c>
      <c r="AU1282">
        <v>9</v>
      </c>
      <c r="AV1282">
        <v>1.67734763888633</v>
      </c>
      <c r="AW1282">
        <v>-0.27026382597433402</v>
      </c>
      <c r="AX1282">
        <v>8745.9508451927395</v>
      </c>
      <c r="AY1282">
        <v>19</v>
      </c>
      <c r="AZ1282">
        <v>3</v>
      </c>
      <c r="BA1282">
        <v>2018</v>
      </c>
      <c r="BB1282">
        <v>15.1126967683242</v>
      </c>
      <c r="BC1282">
        <v>15.6446234871472</v>
      </c>
      <c r="BD1282">
        <v>0.53192671882305298</v>
      </c>
      <c r="BE1282">
        <v>163108</v>
      </c>
      <c r="BF1282">
        <v>237441.143365036</v>
      </c>
      <c r="BG1282">
        <v>-3.4000608532385103E-2</v>
      </c>
      <c r="BH1282">
        <v>21.811483145297299</v>
      </c>
      <c r="BI1282">
        <v>1.00864300943896</v>
      </c>
      <c r="BK1282">
        <f>AS1282-BI1282*AV1282</f>
        <v>-0.28476115744964181</v>
      </c>
      <c r="BL1282">
        <f>BK1282*AO1282</f>
        <v>-2968.8680528140421</v>
      </c>
      <c r="BM1282">
        <f t="shared" si="19"/>
        <v>4183.9594262740547</v>
      </c>
      <c r="BN1282" s="12">
        <f>YEARFRAC(DATE(YEAR(A1282),1,1),A1282,3)</f>
        <v>0.21095890410958903</v>
      </c>
    </row>
    <row r="1283" spans="1:66" x14ac:dyDescent="0.25">
      <c r="A1283" s="1">
        <v>43179</v>
      </c>
      <c r="B1283">
        <v>2049</v>
      </c>
      <c r="C1283">
        <v>14</v>
      </c>
      <c r="D1283" s="2">
        <v>43160</v>
      </c>
      <c r="E1283">
        <v>1</v>
      </c>
      <c r="F1283">
        <v>0</v>
      </c>
      <c r="G1283" s="1">
        <v>43178</v>
      </c>
      <c r="H1283" s="1">
        <v>43180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s="1">
        <v>43178</v>
      </c>
      <c r="AF1283" s="1">
        <v>43164</v>
      </c>
      <c r="AG1283" s="1">
        <v>43166</v>
      </c>
      <c r="AH1283" s="1">
        <v>43161</v>
      </c>
      <c r="AI1283" s="1">
        <v>43161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10425.8181818181</v>
      </c>
      <c r="AP1283">
        <v>22</v>
      </c>
      <c r="AQ1283">
        <v>31</v>
      </c>
      <c r="AR1283">
        <v>229368</v>
      </c>
      <c r="AS1283">
        <v>0.196531338286073</v>
      </c>
      <c r="AT1283">
        <v>0.70967741935483797</v>
      </c>
      <c r="AU1283">
        <v>8</v>
      </c>
      <c r="AV1283">
        <v>0.28695706497064899</v>
      </c>
      <c r="AW1283">
        <v>-9.0425726684576602E-2</v>
      </c>
      <c r="AX1283">
        <v>7140.4410280317497</v>
      </c>
      <c r="AY1283">
        <v>20</v>
      </c>
      <c r="AZ1283">
        <v>3</v>
      </c>
      <c r="BA1283">
        <v>2018</v>
      </c>
      <c r="BB1283">
        <v>15.399653833294799</v>
      </c>
      <c r="BC1283">
        <v>15.8411548254333</v>
      </c>
      <c r="BD1283">
        <v>0.44150099213847499</v>
      </c>
      <c r="BE1283">
        <v>165157</v>
      </c>
      <c r="BF1283">
        <v>235943.87505933901</v>
      </c>
      <c r="BG1283">
        <v>-2.7870505465273001E-2</v>
      </c>
      <c r="BH1283">
        <v>21.811483145297299</v>
      </c>
      <c r="BI1283">
        <v>1.00864300943896</v>
      </c>
      <c r="BK1283">
        <f>AS1283-BI1283*AV1283</f>
        <v>-9.2905899305693596E-2</v>
      </c>
      <c r="BL1283">
        <f>BK1283*AO1283</f>
        <v>-968.62001417946192</v>
      </c>
      <c r="BM1283">
        <f t="shared" si="19"/>
        <v>3215.3394120945927</v>
      </c>
      <c r="BN1283" s="12">
        <f>YEARFRAC(DATE(YEAR(A1283),1,1),A1283,3)</f>
        <v>0.21369863013698631</v>
      </c>
    </row>
    <row r="1284" spans="1:66" x14ac:dyDescent="0.25">
      <c r="A1284" s="1">
        <v>43180</v>
      </c>
      <c r="B1284">
        <v>10303</v>
      </c>
      <c r="C1284">
        <v>15</v>
      </c>
      <c r="D1284" s="2">
        <v>43160</v>
      </c>
      <c r="E1284">
        <v>2</v>
      </c>
      <c r="F1284">
        <v>1</v>
      </c>
      <c r="G1284" s="1">
        <v>43179</v>
      </c>
      <c r="H1284" s="1">
        <v>43181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s="1">
        <v>43178</v>
      </c>
      <c r="AF1284" s="1">
        <v>43164</v>
      </c>
      <c r="AG1284" s="1">
        <v>43166</v>
      </c>
      <c r="AH1284" s="1">
        <v>43161</v>
      </c>
      <c r="AI1284" s="1">
        <v>43161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10425.8181818181</v>
      </c>
      <c r="AP1284">
        <v>22</v>
      </c>
      <c r="AQ1284">
        <v>31</v>
      </c>
      <c r="AR1284">
        <v>229368</v>
      </c>
      <c r="AS1284">
        <v>0.98821980398311804</v>
      </c>
      <c r="AT1284">
        <v>0.70967741935483797</v>
      </c>
      <c r="AU1284">
        <v>7</v>
      </c>
      <c r="AV1284">
        <v>0.93619787070889404</v>
      </c>
      <c r="AW1284">
        <v>5.2021933274224302E-2</v>
      </c>
      <c r="AX1284">
        <v>11005.1521396844</v>
      </c>
      <c r="AY1284">
        <v>21</v>
      </c>
      <c r="AZ1284">
        <v>3</v>
      </c>
      <c r="BA1284">
        <v>2018</v>
      </c>
      <c r="BB1284">
        <v>16.335851704003701</v>
      </c>
      <c r="BC1284">
        <v>16.8293746294164</v>
      </c>
      <c r="BD1284">
        <v>0.49352292541270099</v>
      </c>
      <c r="BE1284">
        <v>175460</v>
      </c>
      <c r="BF1284">
        <v>236297.44380293999</v>
      </c>
      <c r="BG1284">
        <v>-2.9325089985819099E-2</v>
      </c>
      <c r="BH1284">
        <v>21.811483145297299</v>
      </c>
      <c r="BI1284">
        <v>1.00864300943896</v>
      </c>
      <c r="BK1284">
        <f>AS1284-BI1284*AV1284</f>
        <v>4.3930366240952812E-2</v>
      </c>
      <c r="BL1284">
        <f>BK1284*AO1284</f>
        <v>458.0100110888539</v>
      </c>
      <c r="BM1284">
        <f t="shared" ref="BM1284:BM1347" si="20">BM1283+BL1284</f>
        <v>3673.3494231834466</v>
      </c>
      <c r="BN1284" s="12">
        <f>YEARFRAC(DATE(YEAR(A1284),1,1),A1284,3)</f>
        <v>0.21643835616438356</v>
      </c>
    </row>
    <row r="1285" spans="1:66" x14ac:dyDescent="0.25">
      <c r="A1285" s="1">
        <v>43181</v>
      </c>
      <c r="B1285">
        <v>2393</v>
      </c>
      <c r="C1285">
        <v>16</v>
      </c>
      <c r="D1285" s="2">
        <v>43160</v>
      </c>
      <c r="E1285">
        <v>3</v>
      </c>
      <c r="F1285">
        <v>2</v>
      </c>
      <c r="G1285" s="1">
        <v>43180</v>
      </c>
      <c r="H1285" s="1">
        <v>43182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s="1">
        <v>43178</v>
      </c>
      <c r="AF1285" s="1">
        <v>43164</v>
      </c>
      <c r="AG1285" s="1">
        <v>43166</v>
      </c>
      <c r="AH1285" s="1">
        <v>43161</v>
      </c>
      <c r="AI1285" s="1">
        <v>43161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10425.8181818181</v>
      </c>
      <c r="AP1285">
        <v>22</v>
      </c>
      <c r="AQ1285">
        <v>31</v>
      </c>
      <c r="AR1285">
        <v>229368</v>
      </c>
      <c r="AS1285">
        <v>0.22952635066792201</v>
      </c>
      <c r="AT1285">
        <v>0.70967741935483797</v>
      </c>
      <c r="AU1285">
        <v>6</v>
      </c>
      <c r="AV1285">
        <v>0.33251524149968897</v>
      </c>
      <c r="AW1285">
        <v>-0.102988890831767</v>
      </c>
      <c r="AX1285">
        <v>7196.6625926897004</v>
      </c>
      <c r="AY1285">
        <v>22</v>
      </c>
      <c r="AZ1285">
        <v>3</v>
      </c>
      <c r="BA1285">
        <v>2018</v>
      </c>
      <c r="BB1285">
        <v>16.668366945503401</v>
      </c>
      <c r="BC1285">
        <v>17.058900980084399</v>
      </c>
      <c r="BD1285">
        <v>0.390534034580934</v>
      </c>
      <c r="BE1285">
        <v>177853</v>
      </c>
      <c r="BF1285">
        <v>234742.012387453</v>
      </c>
      <c r="BG1285">
        <v>-2.28932705006533E-2</v>
      </c>
      <c r="BH1285">
        <v>21.811483145297299</v>
      </c>
      <c r="BI1285">
        <v>1.00864300943896</v>
      </c>
      <c r="BK1285">
        <f>AS1285-BI1285*AV1285</f>
        <v>-0.10586282320264687</v>
      </c>
      <c r="BL1285">
        <f>BK1285*AO1285</f>
        <v>-1103.7065469247507</v>
      </c>
      <c r="BM1285">
        <f t="shared" si="20"/>
        <v>2569.6428762586957</v>
      </c>
      <c r="BN1285" s="12">
        <f>YEARFRAC(DATE(YEAR(A1285),1,1),A1285,3)</f>
        <v>0.21917808219178081</v>
      </c>
    </row>
    <row r="1286" spans="1:66" x14ac:dyDescent="0.25">
      <c r="A1286" s="1">
        <v>43182</v>
      </c>
      <c r="B1286">
        <v>8578</v>
      </c>
      <c r="C1286">
        <v>17</v>
      </c>
      <c r="D1286" s="2">
        <v>43160</v>
      </c>
      <c r="E1286">
        <v>4</v>
      </c>
      <c r="F1286">
        <v>3</v>
      </c>
      <c r="G1286" s="1">
        <v>43181</v>
      </c>
      <c r="H1286" s="1">
        <v>43185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s="1">
        <v>43178</v>
      </c>
      <c r="AF1286" s="1">
        <v>43164</v>
      </c>
      <c r="AG1286" s="1">
        <v>43166</v>
      </c>
      <c r="AH1286" s="1">
        <v>43161</v>
      </c>
      <c r="AI1286" s="1">
        <v>43161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10425.8181818181</v>
      </c>
      <c r="AP1286">
        <v>22</v>
      </c>
      <c r="AQ1286">
        <v>31</v>
      </c>
      <c r="AR1286">
        <v>229368</v>
      </c>
      <c r="AS1286">
        <v>0.82276516340553096</v>
      </c>
      <c r="AT1286">
        <v>0.70967741935483797</v>
      </c>
      <c r="AU1286">
        <v>5</v>
      </c>
      <c r="AV1286">
        <v>0.849564231344486</v>
      </c>
      <c r="AW1286">
        <v>-2.6799067938954899E-2</v>
      </c>
      <c r="AX1286">
        <v>10096.941094641799</v>
      </c>
      <c r="AY1286">
        <v>23</v>
      </c>
      <c r="AZ1286">
        <v>3</v>
      </c>
      <c r="BA1286">
        <v>2018</v>
      </c>
      <c r="BB1286">
        <v>17.517931176847899</v>
      </c>
      <c r="BC1286">
        <v>17.881666143489898</v>
      </c>
      <c r="BD1286">
        <v>0.36373496664197802</v>
      </c>
      <c r="BE1286">
        <v>186431</v>
      </c>
      <c r="BF1286">
        <v>234130.50083337401</v>
      </c>
      <c r="BG1286">
        <v>-2.0341223447704199E-2</v>
      </c>
      <c r="BH1286">
        <v>21.811483145297299</v>
      </c>
      <c r="BI1286">
        <v>1.00864300943896</v>
      </c>
      <c r="BK1286">
        <f>AS1286-BI1286*AV1286</f>
        <v>-3.414185960946825E-2</v>
      </c>
      <c r="BL1286">
        <f>BK1286*AO1286</f>
        <v>-355.95682067747509</v>
      </c>
      <c r="BM1286">
        <f t="shared" si="20"/>
        <v>2213.6860555812204</v>
      </c>
      <c r="BN1286" s="12">
        <f>YEARFRAC(DATE(YEAR(A1286),1,1),A1286,3)</f>
        <v>0.22191780821917809</v>
      </c>
    </row>
    <row r="1287" spans="1:66" x14ac:dyDescent="0.25">
      <c r="A1287" s="1">
        <v>43185</v>
      </c>
      <c r="B1287">
        <v>17515</v>
      </c>
      <c r="C1287">
        <v>18</v>
      </c>
      <c r="D1287" s="2">
        <v>43160</v>
      </c>
      <c r="E1287">
        <v>0</v>
      </c>
      <c r="F1287">
        <v>4</v>
      </c>
      <c r="G1287" s="1">
        <v>43182</v>
      </c>
      <c r="H1287" s="1">
        <v>43186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s="1">
        <v>43178</v>
      </c>
      <c r="AF1287" s="1">
        <v>43164</v>
      </c>
      <c r="AG1287" s="1">
        <v>43166</v>
      </c>
      <c r="AH1287" s="1">
        <v>43161</v>
      </c>
      <c r="AI1287" s="1">
        <v>43161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10425.8181818181</v>
      </c>
      <c r="AP1287">
        <v>22</v>
      </c>
      <c r="AQ1287">
        <v>31</v>
      </c>
      <c r="AR1287">
        <v>229368</v>
      </c>
      <c r="AS1287">
        <v>1.6799640751979299</v>
      </c>
      <c r="AT1287">
        <v>0.70967741935483797</v>
      </c>
      <c r="AU1287">
        <v>4</v>
      </c>
      <c r="AV1287">
        <v>1.67734763888633</v>
      </c>
      <c r="AW1287">
        <v>2.61643631159926E-3</v>
      </c>
      <c r="AX1287">
        <v>10442.081053411701</v>
      </c>
      <c r="AY1287">
        <v>26</v>
      </c>
      <c r="AZ1287">
        <v>3</v>
      </c>
      <c r="BA1287">
        <v>2018</v>
      </c>
      <c r="BB1287">
        <v>19.195278815734198</v>
      </c>
      <c r="BC1287">
        <v>19.561630218687799</v>
      </c>
      <c r="BD1287">
        <v>0.36635140295357899</v>
      </c>
      <c r="BE1287">
        <v>203946</v>
      </c>
      <c r="BF1287">
        <v>233745.60187800799</v>
      </c>
      <c r="BG1287">
        <v>-1.8728060946760602E-2</v>
      </c>
      <c r="BH1287">
        <v>21.811483145297299</v>
      </c>
      <c r="BI1287">
        <v>1.00864300943896</v>
      </c>
      <c r="BK1287">
        <f>AS1287-BI1287*AV1287</f>
        <v>-1.1880895163711935E-2</v>
      </c>
      <c r="BL1287">
        <f>BK1287*AO1287</f>
        <v>-123.86805281410263</v>
      </c>
      <c r="BM1287">
        <f t="shared" si="20"/>
        <v>2089.8180027671178</v>
      </c>
      <c r="BN1287" s="12">
        <f>YEARFRAC(DATE(YEAR(A1287),1,1),A1287,3)</f>
        <v>0.23013698630136986</v>
      </c>
    </row>
    <row r="1288" spans="1:66" x14ac:dyDescent="0.25">
      <c r="A1288" s="1">
        <v>43186</v>
      </c>
      <c r="B1288">
        <v>1972</v>
      </c>
      <c r="C1288">
        <v>19</v>
      </c>
      <c r="D1288" s="2">
        <v>43160</v>
      </c>
      <c r="E1288">
        <v>1</v>
      </c>
      <c r="F1288">
        <v>0</v>
      </c>
      <c r="G1288" s="1">
        <v>43185</v>
      </c>
      <c r="H1288" s="1">
        <v>43187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s="1">
        <v>43178</v>
      </c>
      <c r="AF1288" s="1">
        <v>43164</v>
      </c>
      <c r="AG1288" s="1">
        <v>43166</v>
      </c>
      <c r="AH1288" s="1">
        <v>43161</v>
      </c>
      <c r="AI1288" s="1">
        <v>43161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10425.8181818181</v>
      </c>
      <c r="AP1288">
        <v>22</v>
      </c>
      <c r="AQ1288">
        <v>31</v>
      </c>
      <c r="AR1288">
        <v>229368</v>
      </c>
      <c r="AS1288">
        <v>0.18914582679362399</v>
      </c>
      <c r="AT1288">
        <v>0.70967741935483797</v>
      </c>
      <c r="AU1288">
        <v>3</v>
      </c>
      <c r="AV1288">
        <v>0.28695706497064899</v>
      </c>
      <c r="AW1288">
        <v>-9.7811238177025403E-2</v>
      </c>
      <c r="AX1288">
        <v>6872.1082026737904</v>
      </c>
      <c r="AY1288">
        <v>27</v>
      </c>
      <c r="AZ1288">
        <v>3</v>
      </c>
      <c r="BA1288">
        <v>2018</v>
      </c>
      <c r="BB1288">
        <v>19.482235880704899</v>
      </c>
      <c r="BC1288">
        <v>19.750776045481398</v>
      </c>
      <c r="BD1288">
        <v>0.26854016477655301</v>
      </c>
      <c r="BE1288">
        <v>205918</v>
      </c>
      <c r="BF1288">
        <v>232529.57349144199</v>
      </c>
      <c r="BG1288">
        <v>-1.3596436117657699E-2</v>
      </c>
      <c r="BH1288">
        <v>21.811483145297299</v>
      </c>
      <c r="BI1288">
        <v>1.00864300943896</v>
      </c>
      <c r="BK1288">
        <f>AS1288-BI1288*AV1288</f>
        <v>-0.10029141079814261</v>
      </c>
      <c r="BL1288">
        <f>BK1288*AO1288</f>
        <v>-1045.6200141794634</v>
      </c>
      <c r="BM1288">
        <f t="shared" si="20"/>
        <v>1044.1979885876544</v>
      </c>
      <c r="BN1288" s="12">
        <f>YEARFRAC(DATE(YEAR(A1288),1,1),A1288,3)</f>
        <v>0.23287671232876711</v>
      </c>
    </row>
    <row r="1289" spans="1:66" x14ac:dyDescent="0.25">
      <c r="A1289" s="1">
        <v>43187</v>
      </c>
      <c r="B1289">
        <v>7593</v>
      </c>
      <c r="C1289">
        <v>20</v>
      </c>
      <c r="D1289" s="2">
        <v>43160</v>
      </c>
      <c r="E1289">
        <v>2</v>
      </c>
      <c r="F1289">
        <v>1</v>
      </c>
      <c r="G1289" s="1">
        <v>43186</v>
      </c>
      <c r="H1289" s="1">
        <v>43188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s="1">
        <v>43178</v>
      </c>
      <c r="AF1289" s="1">
        <v>43164</v>
      </c>
      <c r="AG1289" s="1">
        <v>43166</v>
      </c>
      <c r="AH1289" s="1">
        <v>43161</v>
      </c>
      <c r="AI1289" s="1">
        <v>43161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10425.8181818181</v>
      </c>
      <c r="AP1289">
        <v>22</v>
      </c>
      <c r="AQ1289">
        <v>31</v>
      </c>
      <c r="AR1289">
        <v>229368</v>
      </c>
      <c r="AS1289">
        <v>0.72828816574238697</v>
      </c>
      <c r="AT1289">
        <v>0.70967741935483797</v>
      </c>
      <c r="AU1289">
        <v>2</v>
      </c>
      <c r="AV1289">
        <v>0.93619787070889404</v>
      </c>
      <c r="AW1289">
        <v>-0.20790970496650599</v>
      </c>
      <c r="AX1289">
        <v>8110.4649322162304</v>
      </c>
      <c r="AY1289">
        <v>28</v>
      </c>
      <c r="AZ1289">
        <v>3</v>
      </c>
      <c r="BA1289">
        <v>2018</v>
      </c>
      <c r="BB1289">
        <v>20.418433751413801</v>
      </c>
      <c r="BC1289">
        <v>20.4790642112238</v>
      </c>
      <c r="BD1289">
        <v>6.0630459810045702E-2</v>
      </c>
      <c r="BE1289">
        <v>213511</v>
      </c>
      <c r="BF1289">
        <v>230049.08491939199</v>
      </c>
      <c r="BG1289">
        <v>-2.96060694886712E-3</v>
      </c>
      <c r="BH1289">
        <v>21.811483145297299</v>
      </c>
      <c r="BI1289">
        <v>1.00864300943896</v>
      </c>
      <c r="BK1289">
        <f>AS1289-BI1289*AV1289</f>
        <v>-0.21600127199977825</v>
      </c>
      <c r="BL1289">
        <f>BK1289*AO1289</f>
        <v>-2251.9899889111252</v>
      </c>
      <c r="BM1289">
        <f t="shared" si="20"/>
        <v>-1207.7920003234708</v>
      </c>
      <c r="BN1289" s="12">
        <f>YEARFRAC(DATE(YEAR(A1289),1,1),A1289,3)</f>
        <v>0.23561643835616439</v>
      </c>
    </row>
    <row r="1290" spans="1:66" x14ac:dyDescent="0.25">
      <c r="A1290" s="1">
        <v>43188</v>
      </c>
      <c r="B1290">
        <v>4699</v>
      </c>
      <c r="C1290">
        <v>21</v>
      </c>
      <c r="D1290" s="2">
        <v>43160</v>
      </c>
      <c r="E1290">
        <v>3</v>
      </c>
      <c r="F1290">
        <v>2</v>
      </c>
      <c r="G1290" s="1">
        <v>43187</v>
      </c>
      <c r="H1290" s="1">
        <v>43189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s="1">
        <v>43178</v>
      </c>
      <c r="AF1290" s="1">
        <v>43164</v>
      </c>
      <c r="AG1290" s="1">
        <v>43166</v>
      </c>
      <c r="AH1290" s="1">
        <v>43161</v>
      </c>
      <c r="AI1290" s="1">
        <v>43161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10425.8181818181</v>
      </c>
      <c r="AP1290">
        <v>22</v>
      </c>
      <c r="AQ1290">
        <v>31</v>
      </c>
      <c r="AR1290">
        <v>229368</v>
      </c>
      <c r="AS1290">
        <v>0.45070803250671398</v>
      </c>
      <c r="AT1290">
        <v>0.70967741935483797</v>
      </c>
      <c r="AU1290">
        <v>1</v>
      </c>
      <c r="AV1290">
        <v>0.33251524149968897</v>
      </c>
      <c r="AW1290">
        <v>0.118192791007024</v>
      </c>
      <c r="AX1290">
        <v>14131.6830434805</v>
      </c>
      <c r="AY1290">
        <v>29</v>
      </c>
      <c r="AZ1290">
        <v>3</v>
      </c>
      <c r="BA1290">
        <v>2018</v>
      </c>
      <c r="BB1290">
        <v>20.7509489929135</v>
      </c>
      <c r="BC1290">
        <v>20.9297722437306</v>
      </c>
      <c r="BD1290">
        <v>0.17882325081707101</v>
      </c>
      <c r="BE1290">
        <v>218210</v>
      </c>
      <c r="BF1290">
        <v>231344.600270542</v>
      </c>
      <c r="BG1290">
        <v>-8.5439654447570998E-3</v>
      </c>
      <c r="BH1290">
        <v>21.811483145297299</v>
      </c>
      <c r="BI1290">
        <v>1.00864300943896</v>
      </c>
      <c r="BK1290">
        <f>AS1290-BI1290*AV1290</f>
        <v>0.11531885863614511</v>
      </c>
      <c r="BL1290">
        <f>BK1290*AO1290</f>
        <v>1202.2934530752329</v>
      </c>
      <c r="BM1290">
        <f t="shared" si="20"/>
        <v>-5.4985472482378555</v>
      </c>
      <c r="BN1290" s="12">
        <f>YEARFRAC(DATE(YEAR(A1290),1,1),A1290,3)</f>
        <v>0.23835616438356164</v>
      </c>
    </row>
    <row r="1291" spans="1:66" x14ac:dyDescent="0.25">
      <c r="A1291" s="1">
        <v>43189</v>
      </c>
      <c r="B1291">
        <v>11158</v>
      </c>
      <c r="C1291">
        <v>22</v>
      </c>
      <c r="D1291" s="2">
        <v>43160</v>
      </c>
      <c r="E1291">
        <v>4</v>
      </c>
      <c r="F1291">
        <v>3</v>
      </c>
      <c r="G1291" s="1">
        <v>43188</v>
      </c>
      <c r="H1291" s="1">
        <v>43192</v>
      </c>
      <c r="I1291">
        <v>0</v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s="1">
        <v>43178</v>
      </c>
      <c r="AF1291" s="1">
        <v>43164</v>
      </c>
      <c r="AG1291" s="1">
        <v>43166</v>
      </c>
      <c r="AH1291" s="1">
        <v>43161</v>
      </c>
      <c r="AI1291" s="1">
        <v>43161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10425.8181818181</v>
      </c>
      <c r="AP1291">
        <v>22</v>
      </c>
      <c r="AQ1291">
        <v>31</v>
      </c>
      <c r="AR1291">
        <v>229368</v>
      </c>
      <c r="AS1291">
        <v>1.0702277562694</v>
      </c>
      <c r="AT1291">
        <v>0.70967741935483797</v>
      </c>
      <c r="AU1291">
        <v>0</v>
      </c>
      <c r="AV1291">
        <v>1.0605341523838401</v>
      </c>
      <c r="AW1291">
        <v>9.6936038855590205E-3</v>
      </c>
      <c r="AX1291">
        <v>10521.1133228659</v>
      </c>
      <c r="AY1291">
        <v>30</v>
      </c>
      <c r="AZ1291">
        <v>3</v>
      </c>
      <c r="BA1291">
        <v>2018</v>
      </c>
      <c r="BB1291">
        <v>21.811483145297299</v>
      </c>
      <c r="BC1291">
        <v>22</v>
      </c>
      <c r="BD1291">
        <v>0.18851685470262999</v>
      </c>
      <c r="BE1291">
        <v>229368</v>
      </c>
      <c r="BF1291">
        <v>231350.429788996</v>
      </c>
      <c r="BG1291">
        <v>-8.5689479410286894E-3</v>
      </c>
      <c r="BH1291">
        <v>21.811483145297299</v>
      </c>
      <c r="BI1291">
        <v>1.00864300943896</v>
      </c>
      <c r="BK1291">
        <f>AS1291-BI1291*AV1291</f>
        <v>5.2739719616701208E-4</v>
      </c>
      <c r="BL1291">
        <f>BK1291*AO1291</f>
        <v>5.4985472768379218</v>
      </c>
      <c r="BM1291">
        <f t="shared" si="20"/>
        <v>2.8600066315220829E-8</v>
      </c>
      <c r="BN1291" s="12">
        <f>YEARFRAC(DATE(YEAR(A1291),1,1),A1291,3)</f>
        <v>0.24109589041095891</v>
      </c>
    </row>
    <row r="1292" spans="1:66" x14ac:dyDescent="0.25">
      <c r="A1292" s="1">
        <v>43192</v>
      </c>
      <c r="B1292">
        <v>28432</v>
      </c>
      <c r="C1292">
        <v>1</v>
      </c>
      <c r="D1292" s="2">
        <v>43191</v>
      </c>
      <c r="E1292">
        <v>0</v>
      </c>
      <c r="F1292">
        <v>4</v>
      </c>
      <c r="G1292" s="1">
        <v>43189</v>
      </c>
      <c r="H1292" s="1">
        <v>43193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s="1">
        <v>43206</v>
      </c>
      <c r="AF1292" s="1">
        <v>43192</v>
      </c>
      <c r="AG1292" s="1">
        <v>43194</v>
      </c>
      <c r="AH1292" s="1">
        <v>43196</v>
      </c>
      <c r="AI1292" s="1">
        <v>43194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9282.4285714285706</v>
      </c>
      <c r="AP1292">
        <v>21</v>
      </c>
      <c r="AQ1292">
        <v>30</v>
      </c>
      <c r="AR1292">
        <v>194931</v>
      </c>
      <c r="AS1292">
        <v>3.0629915200763298</v>
      </c>
      <c r="AT1292">
        <v>0.7</v>
      </c>
      <c r="AU1292">
        <v>20</v>
      </c>
      <c r="AV1292">
        <v>3.32352740104105</v>
      </c>
      <c r="AW1292">
        <v>-0.26053588096472102</v>
      </c>
      <c r="AX1292">
        <v>8554.7662375505006</v>
      </c>
      <c r="AY1292">
        <v>2</v>
      </c>
      <c r="AZ1292">
        <v>4</v>
      </c>
      <c r="BA1292">
        <v>2018</v>
      </c>
      <c r="BB1292">
        <v>3.32352740104105</v>
      </c>
      <c r="BC1292">
        <v>3.0629915200763298</v>
      </c>
      <c r="BD1292">
        <v>-0.26053588096472102</v>
      </c>
      <c r="BE1292">
        <v>28432</v>
      </c>
      <c r="BF1292">
        <v>179650.09098856</v>
      </c>
      <c r="BG1292">
        <v>8.5059289017629602E-2</v>
      </c>
      <c r="BH1292">
        <v>21.643183233468001</v>
      </c>
      <c r="BI1292">
        <v>0.97028241056179398</v>
      </c>
      <c r="BK1292">
        <f>AS1292-BI1292*AV1292</f>
        <v>-0.16176865817395436</v>
      </c>
      <c r="BL1292">
        <f>BK1292*AO1292</f>
        <v>-1501.606014595576</v>
      </c>
      <c r="BM1292">
        <f t="shared" si="20"/>
        <v>-1501.606014566976</v>
      </c>
      <c r="BN1292" s="12">
        <f>YEARFRAC(DATE(YEAR(A1292),1,1),A1292,3)</f>
        <v>0.24931506849315069</v>
      </c>
    </row>
    <row r="1293" spans="1:66" x14ac:dyDescent="0.25">
      <c r="A1293" s="1">
        <v>43193</v>
      </c>
      <c r="B1293">
        <v>4550</v>
      </c>
      <c r="C1293">
        <v>2</v>
      </c>
      <c r="D1293" s="2">
        <v>43191</v>
      </c>
      <c r="E1293">
        <v>1</v>
      </c>
      <c r="F1293">
        <v>0</v>
      </c>
      <c r="G1293" s="1">
        <v>43192</v>
      </c>
      <c r="H1293" s="1">
        <v>43194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s="1">
        <v>43206</v>
      </c>
      <c r="AF1293" s="1">
        <v>43192</v>
      </c>
      <c r="AG1293" s="1">
        <v>43194</v>
      </c>
      <c r="AH1293" s="1">
        <v>43196</v>
      </c>
      <c r="AI1293" s="1">
        <v>43194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9282.4285714285706</v>
      </c>
      <c r="AP1293">
        <v>21</v>
      </c>
      <c r="AQ1293">
        <v>30</v>
      </c>
      <c r="AR1293">
        <v>194931</v>
      </c>
      <c r="AS1293">
        <v>0.49017344598857998</v>
      </c>
      <c r="AT1293">
        <v>0.7</v>
      </c>
      <c r="AU1293">
        <v>19</v>
      </c>
      <c r="AV1293">
        <v>0.57932007523693696</v>
      </c>
      <c r="AW1293">
        <v>-8.9146629248356299E-2</v>
      </c>
      <c r="AX1293">
        <v>7854.0347460582798</v>
      </c>
      <c r="AY1293">
        <v>3</v>
      </c>
      <c r="AZ1293">
        <v>4</v>
      </c>
      <c r="BA1293">
        <v>2018</v>
      </c>
      <c r="BB1293">
        <v>3.9028474762779899</v>
      </c>
      <c r="BC1293">
        <v>3.5531649660649101</v>
      </c>
      <c r="BD1293">
        <v>-0.349682510213077</v>
      </c>
      <c r="BE1293">
        <v>32982</v>
      </c>
      <c r="BF1293">
        <v>177465.81289938799</v>
      </c>
      <c r="BG1293">
        <v>9.8414375226812706E-2</v>
      </c>
      <c r="BH1293">
        <v>21.643183233468001</v>
      </c>
      <c r="BI1293">
        <v>0.97028241056179398</v>
      </c>
      <c r="BK1293">
        <f>AS1293-BI1293*AV1293</f>
        <v>-7.1930633099155095E-2</v>
      </c>
      <c r="BL1293">
        <f>BK1293*AO1293</f>
        <v>-667.69096384054285</v>
      </c>
      <c r="BM1293">
        <f t="shared" si="20"/>
        <v>-2169.296978407519</v>
      </c>
      <c r="BN1293" s="12">
        <f>YEARFRAC(DATE(YEAR(A1293),1,1),A1293,3)</f>
        <v>0.25205479452054796</v>
      </c>
    </row>
    <row r="1294" spans="1:66" x14ac:dyDescent="0.25">
      <c r="A1294" s="1">
        <v>43194</v>
      </c>
      <c r="B1294">
        <v>10328</v>
      </c>
      <c r="C1294">
        <v>3</v>
      </c>
      <c r="D1294" s="2">
        <v>43191</v>
      </c>
      <c r="E1294">
        <v>2</v>
      </c>
      <c r="F1294">
        <v>1</v>
      </c>
      <c r="G1294" s="1">
        <v>43193</v>
      </c>
      <c r="H1294" s="1">
        <v>43195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s="1">
        <v>43206</v>
      </c>
      <c r="AF1294" s="1">
        <v>43192</v>
      </c>
      <c r="AG1294" s="1">
        <v>43194</v>
      </c>
      <c r="AH1294" s="1">
        <v>43196</v>
      </c>
      <c r="AI1294" s="1">
        <v>43194</v>
      </c>
      <c r="AJ1294">
        <v>0</v>
      </c>
      <c r="AK1294">
        <v>0</v>
      </c>
      <c r="AL1294">
        <v>1</v>
      </c>
      <c r="AM1294">
        <v>0</v>
      </c>
      <c r="AN1294">
        <v>1</v>
      </c>
      <c r="AO1294">
        <v>9282.4285714285706</v>
      </c>
      <c r="AP1294">
        <v>21</v>
      </c>
      <c r="AQ1294">
        <v>30</v>
      </c>
      <c r="AR1294">
        <v>194931</v>
      </c>
      <c r="AS1294">
        <v>1.1126398571802301</v>
      </c>
      <c r="AT1294">
        <v>0.7</v>
      </c>
      <c r="AU1294">
        <v>18</v>
      </c>
      <c r="AV1294">
        <v>1.1222273553247699</v>
      </c>
      <c r="AW1294">
        <v>-9.5874981445395607E-3</v>
      </c>
      <c r="AX1294">
        <v>9203.1262212558304</v>
      </c>
      <c r="AY1294">
        <v>4</v>
      </c>
      <c r="AZ1294">
        <v>4</v>
      </c>
      <c r="BA1294">
        <v>2018</v>
      </c>
      <c r="BB1294">
        <v>5.02507483160276</v>
      </c>
      <c r="BC1294">
        <v>4.6658048232451401</v>
      </c>
      <c r="BD1294">
        <v>-0.35927000835761702</v>
      </c>
      <c r="BE1294">
        <v>43310</v>
      </c>
      <c r="BF1294">
        <v>180994.31958307899</v>
      </c>
      <c r="BG1294">
        <v>7.7000650899010203E-2</v>
      </c>
      <c r="BH1294">
        <v>21.643183233468001</v>
      </c>
      <c r="BI1294">
        <v>0.97028241056179398</v>
      </c>
      <c r="BK1294">
        <f>AS1294-BI1294*AV1294</f>
        <v>2.3762393657325465E-2</v>
      </c>
      <c r="BL1294">
        <f>BK1294*AO1294</f>
        <v>220.57272181029094</v>
      </c>
      <c r="BM1294">
        <f t="shared" si="20"/>
        <v>-1948.7242565972281</v>
      </c>
      <c r="BN1294" s="12">
        <f>YEARFRAC(DATE(YEAR(A1294),1,1),A1294,3)</f>
        <v>0.25479452054794521</v>
      </c>
    </row>
    <row r="1295" spans="1:66" x14ac:dyDescent="0.25">
      <c r="A1295" s="1">
        <v>43195</v>
      </c>
      <c r="B1295">
        <v>2264</v>
      </c>
      <c r="C1295">
        <v>4</v>
      </c>
      <c r="D1295" s="2">
        <v>43191</v>
      </c>
      <c r="E1295">
        <v>3</v>
      </c>
      <c r="F1295">
        <v>2</v>
      </c>
      <c r="G1295" s="1">
        <v>43194</v>
      </c>
      <c r="H1295" s="1">
        <v>43196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s="1">
        <v>43206</v>
      </c>
      <c r="AF1295" s="1">
        <v>43192</v>
      </c>
      <c r="AG1295" s="1">
        <v>43194</v>
      </c>
      <c r="AH1295" s="1">
        <v>43196</v>
      </c>
      <c r="AI1295" s="1">
        <v>43194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9282.4285714285706</v>
      </c>
      <c r="AP1295">
        <v>21</v>
      </c>
      <c r="AQ1295">
        <v>30</v>
      </c>
      <c r="AR1295">
        <v>194931</v>
      </c>
      <c r="AS1295">
        <v>0.24390168828970199</v>
      </c>
      <c r="AT1295">
        <v>0.7</v>
      </c>
      <c r="AU1295">
        <v>17</v>
      </c>
      <c r="AV1295">
        <v>0.323453863192602</v>
      </c>
      <c r="AW1295">
        <v>-7.9552174902899495E-2</v>
      </c>
      <c r="AX1295">
        <v>6999.4526503827501</v>
      </c>
      <c r="AY1295">
        <v>5</v>
      </c>
      <c r="AZ1295">
        <v>4</v>
      </c>
      <c r="BA1295">
        <v>2018</v>
      </c>
      <c r="BB1295">
        <v>5.3485286947953599</v>
      </c>
      <c r="BC1295">
        <v>4.9097065115348499</v>
      </c>
      <c r="BD1295">
        <v>-0.43882218326051597</v>
      </c>
      <c r="BE1295">
        <v>45574</v>
      </c>
      <c r="BF1295">
        <v>178937.80787439799</v>
      </c>
      <c r="BG1295">
        <v>8.9378495889631898E-2</v>
      </c>
      <c r="BH1295">
        <v>21.643183233468001</v>
      </c>
      <c r="BI1295">
        <v>0.97028241056179398</v>
      </c>
      <c r="BK1295">
        <f>AS1295-BI1295*AV1295</f>
        <v>-6.9939905794340618E-2</v>
      </c>
      <c r="BL1295">
        <f>BK1295*AO1295</f>
        <v>-649.21217982840994</v>
      </c>
      <c r="BM1295">
        <f t="shared" si="20"/>
        <v>-2597.936436425638</v>
      </c>
      <c r="BN1295" s="12">
        <f>YEARFRAC(DATE(YEAR(A1295),1,1),A1295,3)</f>
        <v>0.25753424657534246</v>
      </c>
    </row>
    <row r="1296" spans="1:66" x14ac:dyDescent="0.25">
      <c r="A1296" s="1">
        <v>43196</v>
      </c>
      <c r="B1296">
        <v>7711</v>
      </c>
      <c r="C1296">
        <v>5</v>
      </c>
      <c r="D1296" s="2">
        <v>43191</v>
      </c>
      <c r="E1296">
        <v>4</v>
      </c>
      <c r="F1296">
        <v>3</v>
      </c>
      <c r="G1296" s="1">
        <v>43195</v>
      </c>
      <c r="H1296" s="1">
        <v>43199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s="1">
        <v>43206</v>
      </c>
      <c r="AF1296" s="1">
        <v>43192</v>
      </c>
      <c r="AG1296" s="1">
        <v>43194</v>
      </c>
      <c r="AH1296" s="1">
        <v>43196</v>
      </c>
      <c r="AI1296" s="1">
        <v>43194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9282.4285714285706</v>
      </c>
      <c r="AP1296">
        <v>21</v>
      </c>
      <c r="AQ1296">
        <v>30</v>
      </c>
      <c r="AR1296">
        <v>194931</v>
      </c>
      <c r="AS1296">
        <v>0.83070932791603103</v>
      </c>
      <c r="AT1296">
        <v>0.7</v>
      </c>
      <c r="AU1296">
        <v>16</v>
      </c>
      <c r="AV1296">
        <v>0.84050285303739802</v>
      </c>
      <c r="AW1296">
        <v>-9.7935251213670197E-3</v>
      </c>
      <c r="AX1296">
        <v>9174.2698696786993</v>
      </c>
      <c r="AY1296">
        <v>6</v>
      </c>
      <c r="AZ1296">
        <v>4</v>
      </c>
      <c r="BA1296">
        <v>2018</v>
      </c>
      <c r="BB1296">
        <v>6.1890315478327604</v>
      </c>
      <c r="BC1296">
        <v>5.74041583945088</v>
      </c>
      <c r="BD1296">
        <v>-0.44861570838188303</v>
      </c>
      <c r="BE1296">
        <v>53285</v>
      </c>
      <c r="BF1296">
        <v>180801.30814518701</v>
      </c>
      <c r="BG1296">
        <v>7.8150385081648899E-2</v>
      </c>
      <c r="BH1296">
        <v>21.643183233468001</v>
      </c>
      <c r="BI1296">
        <v>0.97028241056179398</v>
      </c>
      <c r="BK1296">
        <f>AS1296-BI1296*AV1296</f>
        <v>1.5184193586839201E-2</v>
      </c>
      <c r="BL1296">
        <f>BK1296*AO1296</f>
        <v>140.94619238457867</v>
      </c>
      <c r="BM1296">
        <f t="shared" si="20"/>
        <v>-2456.9902440410592</v>
      </c>
      <c r="BN1296" s="12">
        <f>YEARFRAC(DATE(YEAR(A1296),1,1),A1296,3)</f>
        <v>0.26027397260273971</v>
      </c>
    </row>
    <row r="1297" spans="1:66" x14ac:dyDescent="0.25">
      <c r="A1297" s="1">
        <v>43199</v>
      </c>
      <c r="B1297">
        <v>16325</v>
      </c>
      <c r="C1297">
        <v>6</v>
      </c>
      <c r="D1297" s="2">
        <v>43191</v>
      </c>
      <c r="E1297">
        <v>0</v>
      </c>
      <c r="F1297">
        <v>4</v>
      </c>
      <c r="G1297" s="1">
        <v>43196</v>
      </c>
      <c r="H1297" s="1">
        <v>43200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s="1">
        <v>43206</v>
      </c>
      <c r="AF1297" s="1">
        <v>43192</v>
      </c>
      <c r="AG1297" s="1">
        <v>43194</v>
      </c>
      <c r="AH1297" s="1">
        <v>43196</v>
      </c>
      <c r="AI1297" s="1">
        <v>43194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9282.4285714285706</v>
      </c>
      <c r="AP1297">
        <v>21</v>
      </c>
      <c r="AQ1297">
        <v>30</v>
      </c>
      <c r="AR1297">
        <v>194931</v>
      </c>
      <c r="AS1297">
        <v>1.75869923203595</v>
      </c>
      <c r="AT1297">
        <v>0.7</v>
      </c>
      <c r="AU1297">
        <v>15</v>
      </c>
      <c r="AV1297">
        <v>1.6682862605792399</v>
      </c>
      <c r="AW1297">
        <v>9.0412971456703101E-2</v>
      </c>
      <c r="AX1297">
        <v>9785.4908871165608</v>
      </c>
      <c r="AY1297">
        <v>9</v>
      </c>
      <c r="AZ1297">
        <v>4</v>
      </c>
      <c r="BA1297">
        <v>2018</v>
      </c>
      <c r="BB1297">
        <v>7.8573178084120103</v>
      </c>
      <c r="BC1297">
        <v>7.4991150714868304</v>
      </c>
      <c r="BD1297">
        <v>-0.35820273692517901</v>
      </c>
      <c r="BE1297">
        <v>69610</v>
      </c>
      <c r="BF1297">
        <v>186044.40289216599</v>
      </c>
      <c r="BG1297">
        <v>4.7766000856173101E-2</v>
      </c>
      <c r="BH1297">
        <v>21.643183233468001</v>
      </c>
      <c r="BI1297">
        <v>0.97028241056179398</v>
      </c>
      <c r="BK1297">
        <f>AS1297-BI1297*AV1297</f>
        <v>0.13999041761400388</v>
      </c>
      <c r="BL1297">
        <f>BK1297*AO1297</f>
        <v>1299.451052186447</v>
      </c>
      <c r="BM1297">
        <f t="shared" si="20"/>
        <v>-1157.5391918546122</v>
      </c>
      <c r="BN1297" s="12">
        <f>YEARFRAC(DATE(YEAR(A1297),1,1),A1297,3)</f>
        <v>0.26849315068493151</v>
      </c>
    </row>
    <row r="1298" spans="1:66" x14ac:dyDescent="0.25">
      <c r="A1298" s="1">
        <v>43200</v>
      </c>
      <c r="B1298">
        <v>2123</v>
      </c>
      <c r="C1298">
        <v>7</v>
      </c>
      <c r="D1298" s="2">
        <v>43191</v>
      </c>
      <c r="E1298">
        <v>1</v>
      </c>
      <c r="F1298">
        <v>0</v>
      </c>
      <c r="G1298" s="1">
        <v>43199</v>
      </c>
      <c r="H1298" s="1">
        <v>43201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s="1">
        <v>43206</v>
      </c>
      <c r="AF1298" s="1">
        <v>43192</v>
      </c>
      <c r="AG1298" s="1">
        <v>43194</v>
      </c>
      <c r="AH1298" s="1">
        <v>43196</v>
      </c>
      <c r="AI1298" s="1">
        <v>43194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9282.4285714285706</v>
      </c>
      <c r="AP1298">
        <v>21</v>
      </c>
      <c r="AQ1298">
        <v>30</v>
      </c>
      <c r="AR1298">
        <v>194931</v>
      </c>
      <c r="AS1298">
        <v>0.228711697985441</v>
      </c>
      <c r="AT1298">
        <v>0.7</v>
      </c>
      <c r="AU1298">
        <v>14</v>
      </c>
      <c r="AV1298">
        <v>0.27789568666356201</v>
      </c>
      <c r="AW1298">
        <v>-4.9183988678120898E-2</v>
      </c>
      <c r="AX1298">
        <v>7639.5572219522601</v>
      </c>
      <c r="AY1298">
        <v>10</v>
      </c>
      <c r="AZ1298">
        <v>4</v>
      </c>
      <c r="BA1298">
        <v>2018</v>
      </c>
      <c r="BB1298">
        <v>8.1352134950755701</v>
      </c>
      <c r="BC1298">
        <v>7.7278267694722702</v>
      </c>
      <c r="BD1298">
        <v>-0.40738672560330103</v>
      </c>
      <c r="BE1298">
        <v>71733</v>
      </c>
      <c r="BF1298">
        <v>185169.448953226</v>
      </c>
      <c r="BG1298">
        <v>5.2716855301755398E-2</v>
      </c>
      <c r="BH1298">
        <v>21.643183233468001</v>
      </c>
      <c r="BI1298">
        <v>0.97028241056179398</v>
      </c>
      <c r="BK1298">
        <f>AS1298-BI1298*AV1298</f>
        <v>-4.0925598755204962E-2</v>
      </c>
      <c r="BL1298">
        <f>BK1298*AO1298</f>
        <v>-379.88894718813606</v>
      </c>
      <c r="BM1298">
        <f t="shared" si="20"/>
        <v>-1537.4281390427482</v>
      </c>
      <c r="BN1298" s="12">
        <f>YEARFRAC(DATE(YEAR(A1298),1,1),A1298,3)</f>
        <v>0.27123287671232876</v>
      </c>
    </row>
    <row r="1299" spans="1:66" x14ac:dyDescent="0.25">
      <c r="A1299" s="1">
        <v>43201</v>
      </c>
      <c r="B1299">
        <v>9007</v>
      </c>
      <c r="C1299">
        <v>8</v>
      </c>
      <c r="D1299" s="2">
        <v>43191</v>
      </c>
      <c r="E1299">
        <v>2</v>
      </c>
      <c r="F1299">
        <v>1</v>
      </c>
      <c r="G1299" s="1">
        <v>43200</v>
      </c>
      <c r="H1299" s="1">
        <v>43202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s="1">
        <v>43206</v>
      </c>
      <c r="AF1299" s="1">
        <v>43192</v>
      </c>
      <c r="AG1299" s="1">
        <v>43194</v>
      </c>
      <c r="AH1299" s="1">
        <v>43196</v>
      </c>
      <c r="AI1299" s="1">
        <v>43194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9282.4285714285706</v>
      </c>
      <c r="AP1299">
        <v>21</v>
      </c>
      <c r="AQ1299">
        <v>30</v>
      </c>
      <c r="AR1299">
        <v>194931</v>
      </c>
      <c r="AS1299">
        <v>0.97032796220201001</v>
      </c>
      <c r="AT1299">
        <v>0.7</v>
      </c>
      <c r="AU1299">
        <v>13</v>
      </c>
      <c r="AV1299">
        <v>0.92713649240180596</v>
      </c>
      <c r="AW1299">
        <v>4.3191469800203303E-2</v>
      </c>
      <c r="AX1299">
        <v>9714.8586791862599</v>
      </c>
      <c r="AY1299">
        <v>11</v>
      </c>
      <c r="AZ1299">
        <v>4</v>
      </c>
      <c r="BA1299">
        <v>2018</v>
      </c>
      <c r="BB1299">
        <v>9.0623499874773792</v>
      </c>
      <c r="BC1299">
        <v>8.6981547316742809</v>
      </c>
      <c r="BD1299">
        <v>-0.36419525580309797</v>
      </c>
      <c r="BE1299">
        <v>80740</v>
      </c>
      <c r="BF1299">
        <v>187097.16600472701</v>
      </c>
      <c r="BG1299">
        <v>4.1870404360235501E-2</v>
      </c>
      <c r="BH1299">
        <v>21.643183233468001</v>
      </c>
      <c r="BI1299">
        <v>0.97028241056179398</v>
      </c>
      <c r="BK1299">
        <f>AS1299-BI1299*AV1299</f>
        <v>7.0743731434579349E-2</v>
      </c>
      <c r="BL1299">
        <f>BK1299*AO1299</f>
        <v>656.67363391780884</v>
      </c>
      <c r="BM1299">
        <f t="shared" si="20"/>
        <v>-880.75450512493933</v>
      </c>
      <c r="BN1299" s="12">
        <f>YEARFRAC(DATE(YEAR(A1299),1,1),A1299,3)</f>
        <v>0.27397260273972601</v>
      </c>
    </row>
    <row r="1300" spans="1:66" x14ac:dyDescent="0.25">
      <c r="A1300" s="1">
        <v>43202</v>
      </c>
      <c r="B1300">
        <v>1269</v>
      </c>
      <c r="C1300">
        <v>9</v>
      </c>
      <c r="D1300" s="2">
        <v>43191</v>
      </c>
      <c r="E1300">
        <v>3</v>
      </c>
      <c r="F1300">
        <v>2</v>
      </c>
      <c r="G1300" s="1">
        <v>43201</v>
      </c>
      <c r="H1300" s="1">
        <v>43203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s="1">
        <v>43206</v>
      </c>
      <c r="AF1300" s="1">
        <v>43192</v>
      </c>
      <c r="AG1300" s="1">
        <v>43194</v>
      </c>
      <c r="AH1300" s="1">
        <v>43196</v>
      </c>
      <c r="AI1300" s="1">
        <v>43194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9282.4285714285706</v>
      </c>
      <c r="AP1300">
        <v>21</v>
      </c>
      <c r="AQ1300">
        <v>30</v>
      </c>
      <c r="AR1300">
        <v>194931</v>
      </c>
      <c r="AS1300">
        <v>0.13670991273835301</v>
      </c>
      <c r="AT1300">
        <v>0.7</v>
      </c>
      <c r="AU1300">
        <v>12</v>
      </c>
      <c r="AV1300">
        <v>0.323453863192602</v>
      </c>
      <c r="AW1300">
        <v>-0.18674395045424799</v>
      </c>
      <c r="AX1300">
        <v>3923.2797762083501</v>
      </c>
      <c r="AY1300">
        <v>12</v>
      </c>
      <c r="AZ1300">
        <v>4</v>
      </c>
      <c r="BA1300">
        <v>2018</v>
      </c>
      <c r="BB1300">
        <v>9.3858038506699799</v>
      </c>
      <c r="BC1300">
        <v>8.8348646444126402</v>
      </c>
      <c r="BD1300">
        <v>-0.55093920625734605</v>
      </c>
      <c r="BE1300">
        <v>82009</v>
      </c>
      <c r="BF1300">
        <v>183488.70564528799</v>
      </c>
      <c r="BG1300">
        <v>6.2359665759653203E-2</v>
      </c>
      <c r="BH1300">
        <v>21.643183233468001</v>
      </c>
      <c r="BI1300">
        <v>0.97028241056179398</v>
      </c>
      <c r="BK1300">
        <f>AS1300-BI1300*AV1300</f>
        <v>-0.1771316813456896</v>
      </c>
      <c r="BL1300">
        <f>BK1300*AO1300</f>
        <v>-1644.2121798284104</v>
      </c>
      <c r="BM1300">
        <f t="shared" si="20"/>
        <v>-2524.9666849533496</v>
      </c>
      <c r="BN1300" s="12">
        <f>YEARFRAC(DATE(YEAR(A1300),1,1),A1300,3)</f>
        <v>0.27671232876712326</v>
      </c>
    </row>
    <row r="1301" spans="1:66" x14ac:dyDescent="0.25">
      <c r="A1301" s="1">
        <v>43203</v>
      </c>
      <c r="B1301">
        <v>10216</v>
      </c>
      <c r="C1301">
        <v>10</v>
      </c>
      <c r="D1301" s="2">
        <v>43191</v>
      </c>
      <c r="E1301">
        <v>4</v>
      </c>
      <c r="F1301">
        <v>3</v>
      </c>
      <c r="G1301" s="1">
        <v>43202</v>
      </c>
      <c r="H1301" s="1">
        <v>43206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s="1">
        <v>43206</v>
      </c>
      <c r="AF1301" s="1">
        <v>43192</v>
      </c>
      <c r="AG1301" s="1">
        <v>43194</v>
      </c>
      <c r="AH1301" s="1">
        <v>43196</v>
      </c>
      <c r="AI1301" s="1">
        <v>43194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9282.4285714285706</v>
      </c>
      <c r="AP1301">
        <v>21</v>
      </c>
      <c r="AQ1301">
        <v>30</v>
      </c>
      <c r="AR1301">
        <v>194931</v>
      </c>
      <c r="AS1301">
        <v>1.10057404927897</v>
      </c>
      <c r="AT1301">
        <v>0.7</v>
      </c>
      <c r="AU1301">
        <v>11</v>
      </c>
      <c r="AV1301">
        <v>0.84050285303739802</v>
      </c>
      <c r="AW1301">
        <v>0.26007119624157599</v>
      </c>
      <c r="AX1301">
        <v>12154.6285810708</v>
      </c>
      <c r="AY1301">
        <v>13</v>
      </c>
      <c r="AZ1301">
        <v>4</v>
      </c>
      <c r="BA1301">
        <v>2018</v>
      </c>
      <c r="BB1301">
        <v>10.2263067037073</v>
      </c>
      <c r="BC1301">
        <v>9.9354386936916104</v>
      </c>
      <c r="BD1301">
        <v>-0.29086801001576901</v>
      </c>
      <c r="BE1301">
        <v>92225</v>
      </c>
      <c r="BF1301">
        <v>189386.55529448</v>
      </c>
      <c r="BG1301">
        <v>2.92758094517209E-2</v>
      </c>
      <c r="BH1301">
        <v>21.643183233468001</v>
      </c>
      <c r="BI1301">
        <v>0.97028241056179398</v>
      </c>
      <c r="BK1301">
        <f>AS1301-BI1301*AV1301</f>
        <v>0.28504891494977813</v>
      </c>
      <c r="BL1301">
        <f>BK1301*AO1301</f>
        <v>2645.9461923845333</v>
      </c>
      <c r="BM1301">
        <f t="shared" si="20"/>
        <v>120.97950743118372</v>
      </c>
      <c r="BN1301" s="12">
        <f>YEARFRAC(DATE(YEAR(A1301),1,1),A1301,3)</f>
        <v>0.27945205479452057</v>
      </c>
    </row>
    <row r="1302" spans="1:66" x14ac:dyDescent="0.25">
      <c r="A1302" s="1">
        <v>43206</v>
      </c>
      <c r="B1302">
        <v>13430</v>
      </c>
      <c r="C1302">
        <v>11</v>
      </c>
      <c r="D1302" s="2">
        <v>43191</v>
      </c>
      <c r="E1302">
        <v>0</v>
      </c>
      <c r="F1302">
        <v>4</v>
      </c>
      <c r="G1302" s="1">
        <v>43203</v>
      </c>
      <c r="H1302" s="1">
        <v>43207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 s="1">
        <v>43206</v>
      </c>
      <c r="AF1302" s="1">
        <v>43192</v>
      </c>
      <c r="AG1302" s="1">
        <v>43194</v>
      </c>
      <c r="AH1302" s="1">
        <v>43196</v>
      </c>
      <c r="AI1302" s="1">
        <v>43194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9282.4285714285706</v>
      </c>
      <c r="AP1302">
        <v>21</v>
      </c>
      <c r="AQ1302">
        <v>30</v>
      </c>
      <c r="AR1302">
        <v>194931</v>
      </c>
      <c r="AS1302">
        <v>1.44681964387398</v>
      </c>
      <c r="AT1302">
        <v>0.7</v>
      </c>
      <c r="AU1302">
        <v>10</v>
      </c>
      <c r="AV1302">
        <v>1.9724247344501</v>
      </c>
      <c r="AW1302">
        <v>-0.52560509057611704</v>
      </c>
      <c r="AX1302">
        <v>6808.8783137999799</v>
      </c>
      <c r="AY1302">
        <v>16</v>
      </c>
      <c r="AZ1302">
        <v>4</v>
      </c>
      <c r="BA1302">
        <v>2018</v>
      </c>
      <c r="BB1302">
        <v>12.198731438157401</v>
      </c>
      <c r="BC1302">
        <v>11.382258337565601</v>
      </c>
      <c r="BD1302">
        <v>-0.81647310059188805</v>
      </c>
      <c r="BE1302">
        <v>105655</v>
      </c>
      <c r="BF1302">
        <v>181884.076327786</v>
      </c>
      <c r="BG1302">
        <v>7.1732083069774494E-2</v>
      </c>
      <c r="BH1302">
        <v>21.643183233468001</v>
      </c>
      <c r="BI1302">
        <v>0.97028241056179398</v>
      </c>
      <c r="BK1302">
        <f>AS1302-BI1302*AV1302</f>
        <v>-0.46698938211996954</v>
      </c>
      <c r="BL1302">
        <f>BK1302*AO1302</f>
        <v>-4334.7955831441795</v>
      </c>
      <c r="BM1302">
        <f t="shared" si="20"/>
        <v>-4213.8160757129954</v>
      </c>
      <c r="BN1302" s="12">
        <f>YEARFRAC(DATE(YEAR(A1302),1,1),A1302,3)</f>
        <v>0.28767123287671231</v>
      </c>
    </row>
    <row r="1303" spans="1:66" x14ac:dyDescent="0.25">
      <c r="A1303" s="1">
        <v>43207</v>
      </c>
      <c r="B1303">
        <v>17775</v>
      </c>
      <c r="C1303">
        <v>12</v>
      </c>
      <c r="D1303" s="2">
        <v>43191</v>
      </c>
      <c r="E1303">
        <v>1</v>
      </c>
      <c r="F1303">
        <v>0</v>
      </c>
      <c r="G1303" s="1">
        <v>43206</v>
      </c>
      <c r="H1303" s="1">
        <v>43208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1</v>
      </c>
      <c r="AE1303" s="1">
        <v>43206</v>
      </c>
      <c r="AF1303" s="1">
        <v>43192</v>
      </c>
      <c r="AG1303" s="1">
        <v>43194</v>
      </c>
      <c r="AH1303" s="1">
        <v>43196</v>
      </c>
      <c r="AI1303" s="1">
        <v>43194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9282.4285714285706</v>
      </c>
      <c r="AP1303">
        <v>21</v>
      </c>
      <c r="AQ1303">
        <v>30</v>
      </c>
      <c r="AR1303">
        <v>194931</v>
      </c>
      <c r="AS1303">
        <v>1.9149083521861501</v>
      </c>
      <c r="AT1303">
        <v>0.7</v>
      </c>
      <c r="AU1303">
        <v>9</v>
      </c>
      <c r="AV1303">
        <v>0.91310492086438699</v>
      </c>
      <c r="AW1303">
        <v>1.0018034313217701</v>
      </c>
      <c r="AX1303">
        <v>19466.547155581298</v>
      </c>
      <c r="AY1303">
        <v>17</v>
      </c>
      <c r="AZ1303">
        <v>4</v>
      </c>
      <c r="BA1303">
        <v>2018</v>
      </c>
      <c r="BB1303">
        <v>13.111836359021799</v>
      </c>
      <c r="BC1303">
        <v>13.2971666897517</v>
      </c>
      <c r="BD1303">
        <v>0.185330330729883</v>
      </c>
      <c r="BE1303">
        <v>123430</v>
      </c>
      <c r="BF1303">
        <v>197686.26827137699</v>
      </c>
      <c r="BG1303">
        <v>-1.39375804676282E-2</v>
      </c>
      <c r="BH1303">
        <v>21.643183233468001</v>
      </c>
      <c r="BI1303">
        <v>0.97028241056179398</v>
      </c>
      <c r="BK1303">
        <f>AS1303-BI1303*AV1303</f>
        <v>1.0289387084740165</v>
      </c>
      <c r="BL1303">
        <f>BK1303*AO1303</f>
        <v>9551.0500657880239</v>
      </c>
      <c r="BM1303">
        <f t="shared" si="20"/>
        <v>5337.2339900750285</v>
      </c>
      <c r="BN1303" s="12">
        <f>YEARFRAC(DATE(YEAR(A1303),1,1),A1303,3)</f>
        <v>0.29041095890410956</v>
      </c>
    </row>
    <row r="1304" spans="1:66" x14ac:dyDescent="0.25">
      <c r="A1304" s="1">
        <v>43208</v>
      </c>
      <c r="B1304">
        <v>6508</v>
      </c>
      <c r="C1304">
        <v>13</v>
      </c>
      <c r="D1304" s="2">
        <v>43191</v>
      </c>
      <c r="E1304">
        <v>2</v>
      </c>
      <c r="F1304">
        <v>1</v>
      </c>
      <c r="G1304" s="1">
        <v>43207</v>
      </c>
      <c r="H1304" s="1">
        <v>43209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 s="1">
        <v>43206</v>
      </c>
      <c r="AF1304" s="1">
        <v>43192</v>
      </c>
      <c r="AG1304" s="1">
        <v>43194</v>
      </c>
      <c r="AH1304" s="1">
        <v>43196</v>
      </c>
      <c r="AI1304" s="1">
        <v>43194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9282.4285714285706</v>
      </c>
      <c r="AP1304">
        <v>21</v>
      </c>
      <c r="AQ1304">
        <v>30</v>
      </c>
      <c r="AR1304">
        <v>194931</v>
      </c>
      <c r="AS1304">
        <v>0.701109623405205</v>
      </c>
      <c r="AT1304">
        <v>0.7</v>
      </c>
      <c r="AU1304">
        <v>8</v>
      </c>
      <c r="AV1304">
        <v>1.45085882072296</v>
      </c>
      <c r="AW1304">
        <v>-0.74974919731776202</v>
      </c>
      <c r="AX1304">
        <v>4485.6190740578304</v>
      </c>
      <c r="AY1304">
        <v>18</v>
      </c>
      <c r="AZ1304">
        <v>4</v>
      </c>
      <c r="BA1304">
        <v>2018</v>
      </c>
      <c r="BB1304">
        <v>14.5626951797448</v>
      </c>
      <c r="BC1304">
        <v>13.9982763131569</v>
      </c>
      <c r="BD1304">
        <v>-0.56441886658787999</v>
      </c>
      <c r="BE1304">
        <v>129938</v>
      </c>
      <c r="BF1304">
        <v>187375.892052957</v>
      </c>
      <c r="BG1304">
        <v>4.0320597619392898E-2</v>
      </c>
      <c r="BH1304">
        <v>21.643183233468001</v>
      </c>
      <c r="BI1304">
        <v>0.97028241056179398</v>
      </c>
      <c r="BK1304">
        <f>AS1304-BI1304*AV1304</f>
        <v>-0.70663317055071029</v>
      </c>
      <c r="BL1304">
        <f>BK1304*AO1304</f>
        <v>-6559.2719318390709</v>
      </c>
      <c r="BM1304">
        <f t="shared" si="20"/>
        <v>-1222.0379417640424</v>
      </c>
      <c r="BN1304" s="12">
        <f>YEARFRAC(DATE(YEAR(A1304),1,1),A1304,3)</f>
        <v>0.29315068493150687</v>
      </c>
    </row>
    <row r="1305" spans="1:66" x14ac:dyDescent="0.25">
      <c r="A1305" s="1">
        <v>43209</v>
      </c>
      <c r="B1305">
        <v>4663</v>
      </c>
      <c r="C1305">
        <v>14</v>
      </c>
      <c r="D1305" s="2">
        <v>43191</v>
      </c>
      <c r="E1305">
        <v>3</v>
      </c>
      <c r="F1305">
        <v>2</v>
      </c>
      <c r="G1305" s="1">
        <v>43208</v>
      </c>
      <c r="H1305" s="1">
        <v>43210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s="1">
        <v>43206</v>
      </c>
      <c r="AF1305" s="1">
        <v>43192</v>
      </c>
      <c r="AG1305" s="1">
        <v>43194</v>
      </c>
      <c r="AH1305" s="1">
        <v>43196</v>
      </c>
      <c r="AI1305" s="1">
        <v>43194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9282.4285714285706</v>
      </c>
      <c r="AP1305">
        <v>21</v>
      </c>
      <c r="AQ1305">
        <v>30</v>
      </c>
      <c r="AR1305">
        <v>194931</v>
      </c>
      <c r="AS1305">
        <v>0.502346984317527</v>
      </c>
      <c r="AT1305">
        <v>0.7</v>
      </c>
      <c r="AU1305">
        <v>7</v>
      </c>
      <c r="AV1305">
        <v>0.323453863192602</v>
      </c>
      <c r="AW1305">
        <v>0.178893121124925</v>
      </c>
      <c r="AX1305">
        <v>14416.275489723799</v>
      </c>
      <c r="AY1305">
        <v>19</v>
      </c>
      <c r="AZ1305">
        <v>4</v>
      </c>
      <c r="BA1305">
        <v>2018</v>
      </c>
      <c r="BB1305">
        <v>14.886149042937401</v>
      </c>
      <c r="BC1305">
        <v>14.5006232974744</v>
      </c>
      <c r="BD1305">
        <v>-0.38552574546295398</v>
      </c>
      <c r="BE1305">
        <v>134601</v>
      </c>
      <c r="BF1305">
        <v>189882.62121028901</v>
      </c>
      <c r="BG1305">
        <v>2.6586839582964698E-2</v>
      </c>
      <c r="BH1305">
        <v>21.643183233468001</v>
      </c>
      <c r="BI1305">
        <v>0.97028241056179398</v>
      </c>
      <c r="BK1305">
        <f>AS1305-BI1305*AV1305</f>
        <v>0.18850539023348439</v>
      </c>
      <c r="BL1305">
        <f>BK1305*AO1305</f>
        <v>1749.7878201715878</v>
      </c>
      <c r="BM1305">
        <f t="shared" si="20"/>
        <v>527.74987840754534</v>
      </c>
      <c r="BN1305" s="12">
        <f>YEARFRAC(DATE(YEAR(A1305),1,1),A1305,3)</f>
        <v>0.29589041095890412</v>
      </c>
    </row>
    <row r="1306" spans="1:66" x14ac:dyDescent="0.25">
      <c r="A1306" s="1">
        <v>43210</v>
      </c>
      <c r="B1306">
        <v>7323</v>
      </c>
      <c r="C1306">
        <v>15</v>
      </c>
      <c r="D1306" s="2">
        <v>43191</v>
      </c>
      <c r="E1306">
        <v>4</v>
      </c>
      <c r="F1306">
        <v>3</v>
      </c>
      <c r="G1306" s="1">
        <v>43209</v>
      </c>
      <c r="H1306" s="1">
        <v>43213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 s="1">
        <v>43206</v>
      </c>
      <c r="AF1306" s="1">
        <v>43192</v>
      </c>
      <c r="AG1306" s="1">
        <v>43194</v>
      </c>
      <c r="AH1306" s="1">
        <v>43196</v>
      </c>
      <c r="AI1306" s="1">
        <v>43194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9282.4285714285706</v>
      </c>
      <c r="AP1306">
        <v>21</v>
      </c>
      <c r="AQ1306">
        <v>30</v>
      </c>
      <c r="AR1306">
        <v>194931</v>
      </c>
      <c r="AS1306">
        <v>0.78890992197238996</v>
      </c>
      <c r="AT1306">
        <v>0.7</v>
      </c>
      <c r="AU1306">
        <v>6</v>
      </c>
      <c r="AV1306">
        <v>0.84050285303739802</v>
      </c>
      <c r="AW1306">
        <v>-5.1592931065008597E-2</v>
      </c>
      <c r="AX1306">
        <v>8712.6414545009902</v>
      </c>
      <c r="AY1306">
        <v>20</v>
      </c>
      <c r="AZ1306">
        <v>4</v>
      </c>
      <c r="BA1306">
        <v>2018</v>
      </c>
      <c r="BB1306">
        <v>15.726651895974801</v>
      </c>
      <c r="BC1306">
        <v>15.289533219446801</v>
      </c>
      <c r="BD1306">
        <v>-0.43711867652796199</v>
      </c>
      <c r="BE1306">
        <v>141924</v>
      </c>
      <c r="BF1306">
        <v>189512.93763695599</v>
      </c>
      <c r="BG1306">
        <v>2.8589406246358699E-2</v>
      </c>
      <c r="BH1306">
        <v>21.643183233468001</v>
      </c>
      <c r="BI1306">
        <v>0.97028241056179398</v>
      </c>
      <c r="BK1306">
        <f>AS1306-BI1306*AV1306</f>
        <v>-2.6615212356801865E-2</v>
      </c>
      <c r="BL1306">
        <f>BK1306*AO1306</f>
        <v>-247.05380761541639</v>
      </c>
      <c r="BM1306">
        <f t="shared" si="20"/>
        <v>280.69607079212892</v>
      </c>
      <c r="BN1306" s="12">
        <f>YEARFRAC(DATE(YEAR(A1306),1,1),A1306,3)</f>
        <v>0.29863013698630136</v>
      </c>
    </row>
    <row r="1307" spans="1:66" x14ac:dyDescent="0.25">
      <c r="A1307" s="1">
        <v>43213</v>
      </c>
      <c r="B1307">
        <v>17443</v>
      </c>
      <c r="C1307">
        <v>16</v>
      </c>
      <c r="D1307" s="2">
        <v>43191</v>
      </c>
      <c r="E1307">
        <v>0</v>
      </c>
      <c r="F1307">
        <v>4</v>
      </c>
      <c r="G1307" s="1">
        <v>43210</v>
      </c>
      <c r="H1307" s="1">
        <v>43214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s="1">
        <v>43206</v>
      </c>
      <c r="AF1307" s="1">
        <v>43192</v>
      </c>
      <c r="AG1307" s="1">
        <v>43194</v>
      </c>
      <c r="AH1307" s="1">
        <v>43196</v>
      </c>
      <c r="AI1307" s="1">
        <v>43194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9282.4285714285706</v>
      </c>
      <c r="AP1307">
        <v>21</v>
      </c>
      <c r="AQ1307">
        <v>30</v>
      </c>
      <c r="AR1307">
        <v>194931</v>
      </c>
      <c r="AS1307">
        <v>1.8791418501931401</v>
      </c>
      <c r="AT1307">
        <v>0.7</v>
      </c>
      <c r="AU1307">
        <v>5</v>
      </c>
      <c r="AV1307">
        <v>1.6682862605792399</v>
      </c>
      <c r="AW1307">
        <v>0.210855589613897</v>
      </c>
      <c r="AX1307">
        <v>10455.639665786999</v>
      </c>
      <c r="AY1307">
        <v>23</v>
      </c>
      <c r="AZ1307">
        <v>4</v>
      </c>
      <c r="BA1307">
        <v>2018</v>
      </c>
      <c r="BB1307">
        <v>17.394938156554002</v>
      </c>
      <c r="BC1307">
        <v>17.168675069639999</v>
      </c>
      <c r="BD1307">
        <v>-0.22626308691406599</v>
      </c>
      <c r="BE1307">
        <v>159367</v>
      </c>
      <c r="BF1307">
        <v>192395.45262418801</v>
      </c>
      <c r="BG1307">
        <v>1.31788321461203E-2</v>
      </c>
      <c r="BH1307">
        <v>21.643183233468001</v>
      </c>
      <c r="BI1307">
        <v>0.97028241056179398</v>
      </c>
      <c r="BK1307">
        <f>AS1307-BI1307*AV1307</f>
        <v>0.26043303577119392</v>
      </c>
      <c r="BL1307">
        <f>BK1307*AO1307</f>
        <v>2417.4510521864095</v>
      </c>
      <c r="BM1307">
        <f t="shared" si="20"/>
        <v>2698.1471229785384</v>
      </c>
      <c r="BN1307" s="12">
        <f>YEARFRAC(DATE(YEAR(A1307),1,1),A1307,3)</f>
        <v>0.30684931506849317</v>
      </c>
    </row>
    <row r="1308" spans="1:66" x14ac:dyDescent="0.25">
      <c r="A1308" s="1">
        <v>43214</v>
      </c>
      <c r="B1308">
        <v>2050</v>
      </c>
      <c r="C1308">
        <v>17</v>
      </c>
      <c r="D1308" s="2">
        <v>43191</v>
      </c>
      <c r="E1308">
        <v>1</v>
      </c>
      <c r="F1308">
        <v>0</v>
      </c>
      <c r="G1308" s="1">
        <v>43213</v>
      </c>
      <c r="H1308" s="1">
        <v>43215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s="1">
        <v>43206</v>
      </c>
      <c r="AF1308" s="1">
        <v>43192</v>
      </c>
      <c r="AG1308" s="1">
        <v>43194</v>
      </c>
      <c r="AH1308" s="1">
        <v>43196</v>
      </c>
      <c r="AI1308" s="1">
        <v>43194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9282.4285714285706</v>
      </c>
      <c r="AP1308">
        <v>21</v>
      </c>
      <c r="AQ1308">
        <v>30</v>
      </c>
      <c r="AR1308">
        <v>194931</v>
      </c>
      <c r="AS1308">
        <v>0.220847376764085</v>
      </c>
      <c r="AT1308">
        <v>0.7</v>
      </c>
      <c r="AU1308">
        <v>4</v>
      </c>
      <c r="AV1308">
        <v>0.27789568666356201</v>
      </c>
      <c r="AW1308">
        <v>-5.70483098994762E-2</v>
      </c>
      <c r="AX1308">
        <v>7376.8687258606396</v>
      </c>
      <c r="AY1308">
        <v>24</v>
      </c>
      <c r="AZ1308">
        <v>4</v>
      </c>
      <c r="BA1308">
        <v>2018</v>
      </c>
      <c r="BB1308">
        <v>17.6728338432176</v>
      </c>
      <c r="BC1308">
        <v>17.389522446404101</v>
      </c>
      <c r="BD1308">
        <v>-0.28331139681354101</v>
      </c>
      <c r="BE1308">
        <v>161417</v>
      </c>
      <c r="BF1308">
        <v>191806.08102083701</v>
      </c>
      <c r="BG1308">
        <v>1.62920745918546E-2</v>
      </c>
      <c r="BH1308">
        <v>21.643183233468001</v>
      </c>
      <c r="BI1308">
        <v>0.97028241056179398</v>
      </c>
      <c r="BK1308">
        <f>AS1308-BI1308*AV1308</f>
        <v>-4.8789919976560958E-2</v>
      </c>
      <c r="BL1308">
        <f>BK1308*AO1308</f>
        <v>-452.88894718814299</v>
      </c>
      <c r="BM1308">
        <f t="shared" si="20"/>
        <v>2245.2581757903954</v>
      </c>
      <c r="BN1308" s="12">
        <f>YEARFRAC(DATE(YEAR(A1308),1,1),A1308,3)</f>
        <v>0.30958904109589042</v>
      </c>
    </row>
    <row r="1309" spans="1:66" x14ac:dyDescent="0.25">
      <c r="A1309" s="1">
        <v>43215</v>
      </c>
      <c r="B1309">
        <v>7579</v>
      </c>
      <c r="C1309">
        <v>18</v>
      </c>
      <c r="D1309" s="2">
        <v>43191</v>
      </c>
      <c r="E1309">
        <v>2</v>
      </c>
      <c r="F1309">
        <v>1</v>
      </c>
      <c r="G1309" s="1">
        <v>43214</v>
      </c>
      <c r="H1309" s="1">
        <v>43216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s="1">
        <v>43206</v>
      </c>
      <c r="AF1309" s="1">
        <v>43192</v>
      </c>
      <c r="AG1309" s="1">
        <v>43194</v>
      </c>
      <c r="AH1309" s="1">
        <v>43196</v>
      </c>
      <c r="AI1309" s="1">
        <v>43194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9282.4285714285706</v>
      </c>
      <c r="AP1309">
        <v>21</v>
      </c>
      <c r="AQ1309">
        <v>30</v>
      </c>
      <c r="AR1309">
        <v>194931</v>
      </c>
      <c r="AS1309">
        <v>0.81648891146097802</v>
      </c>
      <c r="AT1309">
        <v>0.7</v>
      </c>
      <c r="AU1309">
        <v>3</v>
      </c>
      <c r="AV1309">
        <v>0.92713649240180596</v>
      </c>
      <c r="AW1309">
        <v>-0.11064758094082799</v>
      </c>
      <c r="AX1309">
        <v>8174.6323892031396</v>
      </c>
      <c r="AY1309">
        <v>25</v>
      </c>
      <c r="AZ1309">
        <v>4</v>
      </c>
      <c r="BA1309">
        <v>2018</v>
      </c>
      <c r="BB1309">
        <v>18.5999703356194</v>
      </c>
      <c r="BC1309">
        <v>18.206011357864998</v>
      </c>
      <c r="BD1309">
        <v>-0.393958977754373</v>
      </c>
      <c r="BE1309">
        <v>168996</v>
      </c>
      <c r="BF1309">
        <v>190802.239786572</v>
      </c>
      <c r="BG1309">
        <v>2.16389504549101E-2</v>
      </c>
      <c r="BH1309">
        <v>21.643183233468001</v>
      </c>
      <c r="BI1309">
        <v>0.97028241056179398</v>
      </c>
      <c r="BK1309">
        <f>AS1309-BI1309*AV1309</f>
        <v>-8.3095319306452642E-2</v>
      </c>
      <c r="BL1309">
        <f>BK1309*AO1309</f>
        <v>-771.32636608219616</v>
      </c>
      <c r="BM1309">
        <f t="shared" si="20"/>
        <v>1473.9318097081991</v>
      </c>
      <c r="BN1309" s="12">
        <f>YEARFRAC(DATE(YEAR(A1309),1,1),A1309,3)</f>
        <v>0.31232876712328766</v>
      </c>
    </row>
    <row r="1310" spans="1:66" x14ac:dyDescent="0.25">
      <c r="A1310" s="1">
        <v>43216</v>
      </c>
      <c r="B1310">
        <v>2695</v>
      </c>
      <c r="C1310">
        <v>19</v>
      </c>
      <c r="D1310" s="2">
        <v>43191</v>
      </c>
      <c r="E1310">
        <v>3</v>
      </c>
      <c r="F1310">
        <v>2</v>
      </c>
      <c r="G1310" s="1">
        <v>43215</v>
      </c>
      <c r="H1310" s="1">
        <v>43217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s="1">
        <v>43206</v>
      </c>
      <c r="AF1310" s="1">
        <v>43192</v>
      </c>
      <c r="AG1310" s="1">
        <v>43194</v>
      </c>
      <c r="AH1310" s="1">
        <v>43196</v>
      </c>
      <c r="AI1310" s="1">
        <v>43194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9282.4285714285706</v>
      </c>
      <c r="AP1310">
        <v>21</v>
      </c>
      <c r="AQ1310">
        <v>30</v>
      </c>
      <c r="AR1310">
        <v>194931</v>
      </c>
      <c r="AS1310">
        <v>0.29033350262400498</v>
      </c>
      <c r="AT1310">
        <v>0.7</v>
      </c>
      <c r="AU1310">
        <v>2</v>
      </c>
      <c r="AV1310">
        <v>0.323453863192601</v>
      </c>
      <c r="AW1310">
        <v>-3.3120360568596498E-2</v>
      </c>
      <c r="AX1310">
        <v>8331.9456240201107</v>
      </c>
      <c r="AY1310">
        <v>26</v>
      </c>
      <c r="AZ1310">
        <v>4</v>
      </c>
      <c r="BA1310">
        <v>2018</v>
      </c>
      <c r="BB1310">
        <v>18.923424198812</v>
      </c>
      <c r="BC1310">
        <v>18.496344860489099</v>
      </c>
      <c r="BD1310">
        <v>-0.42707933832296502</v>
      </c>
      <c r="BE1310">
        <v>171691</v>
      </c>
      <c r="BF1310">
        <v>190531.63751549399</v>
      </c>
      <c r="BG1310">
        <v>2.3089931634831799E-2</v>
      </c>
      <c r="BH1310">
        <v>21.643183233468001</v>
      </c>
      <c r="BI1310">
        <v>0.97028241056179398</v>
      </c>
      <c r="BK1310">
        <f>AS1310-BI1310*AV1310</f>
        <v>-2.3508091460036629E-2</v>
      </c>
      <c r="BL1310">
        <f>BK1310*AO1310</f>
        <v>-218.2121798284</v>
      </c>
      <c r="BM1310">
        <f t="shared" si="20"/>
        <v>1255.7196298797992</v>
      </c>
      <c r="BN1310" s="12">
        <f>YEARFRAC(DATE(YEAR(A1310),1,1),A1310,3)</f>
        <v>0.31506849315068491</v>
      </c>
    </row>
    <row r="1311" spans="1:66" x14ac:dyDescent="0.25">
      <c r="A1311" s="1">
        <v>43217</v>
      </c>
      <c r="B1311">
        <v>6988</v>
      </c>
      <c r="C1311">
        <v>20</v>
      </c>
      <c r="D1311" s="2">
        <v>43191</v>
      </c>
      <c r="E1311">
        <v>4</v>
      </c>
      <c r="F1311">
        <v>3</v>
      </c>
      <c r="G1311" s="1">
        <v>43216</v>
      </c>
      <c r="H1311" s="1">
        <v>43220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s="1">
        <v>43206</v>
      </c>
      <c r="AF1311" s="1">
        <v>43192</v>
      </c>
      <c r="AG1311" s="1">
        <v>43194</v>
      </c>
      <c r="AH1311" s="1">
        <v>43196</v>
      </c>
      <c r="AI1311" s="1">
        <v>43194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9282.4285714285706</v>
      </c>
      <c r="AP1311">
        <v>21</v>
      </c>
      <c r="AQ1311">
        <v>30</v>
      </c>
      <c r="AR1311">
        <v>194931</v>
      </c>
      <c r="AS1311">
        <v>0.75282022869630705</v>
      </c>
      <c r="AT1311">
        <v>0.7</v>
      </c>
      <c r="AU1311">
        <v>1</v>
      </c>
      <c r="AV1311">
        <v>0.84050285303739802</v>
      </c>
      <c r="AW1311">
        <v>-8.7682624341091003E-2</v>
      </c>
      <c r="AX1311">
        <v>8314.07052902539</v>
      </c>
      <c r="AY1311">
        <v>27</v>
      </c>
      <c r="AZ1311">
        <v>4</v>
      </c>
      <c r="BA1311">
        <v>2018</v>
      </c>
      <c r="BB1311">
        <v>19.7639270518494</v>
      </c>
      <c r="BC1311">
        <v>19.2491650891854</v>
      </c>
      <c r="BD1311">
        <v>-0.51476196266405605</v>
      </c>
      <c r="BE1311">
        <v>178679</v>
      </c>
      <c r="BF1311">
        <v>189853.918715454</v>
      </c>
      <c r="BG1311">
        <v>2.6742041032899701E-2</v>
      </c>
      <c r="BH1311">
        <v>21.643183233468001</v>
      </c>
      <c r="BI1311">
        <v>0.97028241056179398</v>
      </c>
      <c r="BK1311">
        <f>AS1311-BI1311*AV1311</f>
        <v>-6.2704905632884778E-2</v>
      </c>
      <c r="BL1311">
        <f>BK1311*AO1311</f>
        <v>-582.05380761542199</v>
      </c>
      <c r="BM1311">
        <f t="shared" si="20"/>
        <v>673.6658222643772</v>
      </c>
      <c r="BN1311" s="12">
        <f>YEARFRAC(DATE(YEAR(A1311),1,1),A1311,3)</f>
        <v>0.31780821917808222</v>
      </c>
    </row>
    <row r="1312" spans="1:66" x14ac:dyDescent="0.25">
      <c r="A1312" s="1">
        <v>43220</v>
      </c>
      <c r="B1312">
        <v>16252</v>
      </c>
      <c r="C1312">
        <v>21</v>
      </c>
      <c r="D1312" s="2">
        <v>43191</v>
      </c>
      <c r="E1312">
        <v>0</v>
      </c>
      <c r="F1312">
        <v>4</v>
      </c>
      <c r="G1312" s="1">
        <v>43217</v>
      </c>
      <c r="H1312" s="1">
        <v>43221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s="1">
        <v>43206</v>
      </c>
      <c r="AF1312" s="1">
        <v>43192</v>
      </c>
      <c r="AG1312" s="1">
        <v>43194</v>
      </c>
      <c r="AH1312" s="1">
        <v>43196</v>
      </c>
      <c r="AI1312" s="1">
        <v>43194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9282.4285714285706</v>
      </c>
      <c r="AP1312">
        <v>21</v>
      </c>
      <c r="AQ1312">
        <v>30</v>
      </c>
      <c r="AR1312">
        <v>194931</v>
      </c>
      <c r="AS1312">
        <v>1.75083491081459</v>
      </c>
      <c r="AT1312">
        <v>0.7</v>
      </c>
      <c r="AU1312">
        <v>0</v>
      </c>
      <c r="AV1312">
        <v>1.8792561816186</v>
      </c>
      <c r="AW1312">
        <v>-0.128421270804007</v>
      </c>
      <c r="AX1312">
        <v>8648.1024561548293</v>
      </c>
      <c r="AY1312">
        <v>30</v>
      </c>
      <c r="AZ1312">
        <v>4</v>
      </c>
      <c r="BA1312">
        <v>2018</v>
      </c>
      <c r="BB1312">
        <v>21.643183233468001</v>
      </c>
      <c r="BC1312">
        <v>21</v>
      </c>
      <c r="BD1312">
        <v>-0.64318323346806106</v>
      </c>
      <c r="BE1312">
        <v>194931</v>
      </c>
      <c r="BF1312">
        <v>189138.12057322101</v>
      </c>
      <c r="BG1312">
        <v>3.06277730222888E-2</v>
      </c>
      <c r="BH1312">
        <v>21.643183233468001</v>
      </c>
      <c r="BI1312">
        <v>0.97028241056179398</v>
      </c>
      <c r="BK1312">
        <f>AS1312-BI1312*AV1312</f>
        <v>-7.2574307149457784E-2</v>
      </c>
      <c r="BL1312">
        <f>BK1312*AO1312</f>
        <v>-673.66582223575972</v>
      </c>
      <c r="BM1312">
        <f t="shared" si="20"/>
        <v>2.861747816496063E-8</v>
      </c>
      <c r="BN1312" s="12">
        <f>YEARFRAC(DATE(YEAR(A1312),1,1),A1312,3)</f>
        <v>0.32602739726027397</v>
      </c>
    </row>
    <row r="1313" spans="1:66" x14ac:dyDescent="0.25">
      <c r="A1313" s="1">
        <v>43221</v>
      </c>
      <c r="B1313">
        <v>16162</v>
      </c>
      <c r="C1313">
        <v>1</v>
      </c>
      <c r="D1313" s="2">
        <v>43221</v>
      </c>
      <c r="E1313">
        <v>1</v>
      </c>
      <c r="F1313">
        <v>0</v>
      </c>
      <c r="G1313" s="1">
        <v>43220</v>
      </c>
      <c r="H1313" s="1">
        <v>43222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s="1">
        <v>43241</v>
      </c>
      <c r="AF1313" s="1">
        <v>43227</v>
      </c>
      <c r="AG1313" s="1">
        <v>43222</v>
      </c>
      <c r="AH1313" s="1">
        <v>43224</v>
      </c>
      <c r="AI1313" s="1">
        <v>43222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8495</v>
      </c>
      <c r="AP1313">
        <v>22</v>
      </c>
      <c r="AQ1313">
        <v>31</v>
      </c>
      <c r="AR1313">
        <v>186890</v>
      </c>
      <c r="AS1313">
        <v>1.90253090052972</v>
      </c>
      <c r="AT1313">
        <v>0.70967741935483797</v>
      </c>
      <c r="AU1313">
        <v>21</v>
      </c>
      <c r="AV1313">
        <v>1.94219820543245</v>
      </c>
      <c r="AW1313">
        <v>-3.9667304902733999E-2</v>
      </c>
      <c r="AX1313">
        <v>8321.4987815320801</v>
      </c>
      <c r="AY1313">
        <v>1</v>
      </c>
      <c r="AZ1313">
        <v>5</v>
      </c>
      <c r="BA1313">
        <v>2018</v>
      </c>
      <c r="BB1313">
        <v>1.94219820543245</v>
      </c>
      <c r="BC1313">
        <v>1.90253090052972</v>
      </c>
      <c r="BD1313">
        <v>-3.9667304902733999E-2</v>
      </c>
      <c r="BE1313">
        <v>16162</v>
      </c>
      <c r="BF1313">
        <v>183072.97319370499</v>
      </c>
      <c r="BG1313">
        <v>2.0849755918124199E-2</v>
      </c>
      <c r="BH1313">
        <v>21.319927426082401</v>
      </c>
      <c r="BI1313">
        <v>1.03189844694713</v>
      </c>
      <c r="BK1313">
        <f>AS1313-BI1313*AV1313</f>
        <v>-0.10162041131952804</v>
      </c>
      <c r="BL1313">
        <f>BK1313*AO1313</f>
        <v>-863.26539415939067</v>
      </c>
      <c r="BM1313">
        <f t="shared" si="20"/>
        <v>-863.26539413077319</v>
      </c>
      <c r="BN1313" s="12">
        <f>YEARFRAC(DATE(YEAR(A1313),1,1),A1313,3)</f>
        <v>0.32876712328767121</v>
      </c>
    </row>
    <row r="1314" spans="1:66" x14ac:dyDescent="0.25">
      <c r="A1314" s="1">
        <v>43222</v>
      </c>
      <c r="B1314">
        <v>11754</v>
      </c>
      <c r="C1314">
        <v>2</v>
      </c>
      <c r="D1314" s="2">
        <v>43221</v>
      </c>
      <c r="E1314">
        <v>2</v>
      </c>
      <c r="F1314">
        <v>1</v>
      </c>
      <c r="G1314" s="1">
        <v>43221</v>
      </c>
      <c r="H1314" s="1">
        <v>43223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s="1">
        <v>43241</v>
      </c>
      <c r="AF1314" s="1">
        <v>43227</v>
      </c>
      <c r="AG1314" s="1">
        <v>43222</v>
      </c>
      <c r="AH1314" s="1">
        <v>43224</v>
      </c>
      <c r="AI1314" s="1">
        <v>43222</v>
      </c>
      <c r="AJ1314">
        <v>0</v>
      </c>
      <c r="AK1314">
        <v>0</v>
      </c>
      <c r="AL1314">
        <v>1</v>
      </c>
      <c r="AM1314">
        <v>0</v>
      </c>
      <c r="AN1314">
        <v>1</v>
      </c>
      <c r="AO1314">
        <v>8495</v>
      </c>
      <c r="AP1314">
        <v>22</v>
      </c>
      <c r="AQ1314">
        <v>31</v>
      </c>
      <c r="AR1314">
        <v>186890</v>
      </c>
      <c r="AS1314">
        <v>1.38363743378457</v>
      </c>
      <c r="AT1314">
        <v>0.70967741935483797</v>
      </c>
      <c r="AU1314">
        <v>20</v>
      </c>
      <c r="AV1314">
        <v>1.355801187915</v>
      </c>
      <c r="AW1314">
        <v>2.78362458695719E-2</v>
      </c>
      <c r="AX1314">
        <v>8669.4126725730803</v>
      </c>
      <c r="AY1314">
        <v>2</v>
      </c>
      <c r="AZ1314">
        <v>5</v>
      </c>
      <c r="BA1314">
        <v>2018</v>
      </c>
      <c r="BB1314">
        <v>3.2979993933474598</v>
      </c>
      <c r="BC1314">
        <v>3.2861683343143002</v>
      </c>
      <c r="BD1314">
        <v>-1.18310590331622E-2</v>
      </c>
      <c r="BE1314">
        <v>27916</v>
      </c>
      <c r="BF1314">
        <v>186219.561240318</v>
      </c>
      <c r="BG1314">
        <v>3.6002595818425101E-3</v>
      </c>
      <c r="BH1314">
        <v>21.319927426082401</v>
      </c>
      <c r="BI1314">
        <v>1.03189844694713</v>
      </c>
      <c r="BK1314">
        <f>AS1314-BI1314*AV1314</f>
        <v>-1.5411706393992475E-2</v>
      </c>
      <c r="BL1314">
        <f>BK1314*AO1314</f>
        <v>-130.92244581696607</v>
      </c>
      <c r="BM1314">
        <f t="shared" si="20"/>
        <v>-994.18783994773923</v>
      </c>
      <c r="BN1314" s="12">
        <f>YEARFRAC(DATE(YEAR(A1314),1,1),A1314,3)</f>
        <v>0.33150684931506852</v>
      </c>
    </row>
    <row r="1315" spans="1:66" x14ac:dyDescent="0.25">
      <c r="A1315" s="1">
        <v>43223</v>
      </c>
      <c r="B1315">
        <v>3950</v>
      </c>
      <c r="C1315">
        <v>3</v>
      </c>
      <c r="D1315" s="2">
        <v>43221</v>
      </c>
      <c r="E1315">
        <v>3</v>
      </c>
      <c r="F1315">
        <v>2</v>
      </c>
      <c r="G1315" s="1">
        <v>43222</v>
      </c>
      <c r="H1315" s="1">
        <v>43224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s="1">
        <v>43241</v>
      </c>
      <c r="AF1315" s="1">
        <v>43227</v>
      </c>
      <c r="AG1315" s="1">
        <v>43222</v>
      </c>
      <c r="AH1315" s="1">
        <v>43224</v>
      </c>
      <c r="AI1315" s="1">
        <v>43222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8495</v>
      </c>
      <c r="AP1315">
        <v>22</v>
      </c>
      <c r="AQ1315">
        <v>31</v>
      </c>
      <c r="AR1315">
        <v>186890</v>
      </c>
      <c r="AS1315">
        <v>0.46497939964685098</v>
      </c>
      <c r="AT1315">
        <v>0.70967741935483797</v>
      </c>
      <c r="AU1315">
        <v>19</v>
      </c>
      <c r="AV1315">
        <v>0.409427175789917</v>
      </c>
      <c r="AW1315">
        <v>5.5552223856933203E-2</v>
      </c>
      <c r="AX1315">
        <v>9647.6253496831705</v>
      </c>
      <c r="AY1315">
        <v>3</v>
      </c>
      <c r="AZ1315">
        <v>5</v>
      </c>
      <c r="BA1315">
        <v>2018</v>
      </c>
      <c r="BB1315">
        <v>3.7074265691373798</v>
      </c>
      <c r="BC1315">
        <v>3.7511477339611501</v>
      </c>
      <c r="BD1315">
        <v>4.3721164823771197E-2</v>
      </c>
      <c r="BE1315">
        <v>31866</v>
      </c>
      <c r="BF1315">
        <v>189093.96772303799</v>
      </c>
      <c r="BG1315">
        <v>-1.16554100037009E-2</v>
      </c>
      <c r="BH1315">
        <v>21.319927426082401</v>
      </c>
      <c r="BI1315">
        <v>1.03189844694713</v>
      </c>
      <c r="BK1315">
        <f>AS1315-BI1315*AV1315</f>
        <v>4.2492132811286054E-2</v>
      </c>
      <c r="BL1315">
        <f>BK1315*AO1315</f>
        <v>360.97066823187504</v>
      </c>
      <c r="BM1315">
        <f t="shared" si="20"/>
        <v>-633.2171717158642</v>
      </c>
      <c r="BN1315" s="12">
        <f>YEARFRAC(DATE(YEAR(A1315),1,1),A1315,3)</f>
        <v>0.33424657534246577</v>
      </c>
    </row>
    <row r="1316" spans="1:66" x14ac:dyDescent="0.25">
      <c r="A1316" s="1">
        <v>43224</v>
      </c>
      <c r="B1316">
        <v>9872</v>
      </c>
      <c r="C1316">
        <v>4</v>
      </c>
      <c r="D1316" s="2">
        <v>43221</v>
      </c>
      <c r="E1316">
        <v>4</v>
      </c>
      <c r="F1316">
        <v>3</v>
      </c>
      <c r="G1316" s="1">
        <v>43223</v>
      </c>
      <c r="H1316" s="1">
        <v>43227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s="1">
        <v>43241</v>
      </c>
      <c r="AF1316" s="1">
        <v>43227</v>
      </c>
      <c r="AG1316" s="1">
        <v>43222</v>
      </c>
      <c r="AH1316" s="1">
        <v>43224</v>
      </c>
      <c r="AI1316" s="1">
        <v>43222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8495</v>
      </c>
      <c r="AP1316">
        <v>22</v>
      </c>
      <c r="AQ1316">
        <v>31</v>
      </c>
      <c r="AR1316">
        <v>186890</v>
      </c>
      <c r="AS1316">
        <v>1.1620953502060001</v>
      </c>
      <c r="AT1316">
        <v>0.70967741935483797</v>
      </c>
      <c r="AU1316">
        <v>18</v>
      </c>
      <c r="AV1316">
        <v>0.849564231344486</v>
      </c>
      <c r="AW1316">
        <v>0.31253111886151702</v>
      </c>
      <c r="AX1316">
        <v>11620.0748993127</v>
      </c>
      <c r="AY1316">
        <v>4</v>
      </c>
      <c r="AZ1316">
        <v>5</v>
      </c>
      <c r="BA1316">
        <v>2018</v>
      </c>
      <c r="BB1316">
        <v>4.5569908004818602</v>
      </c>
      <c r="BC1316">
        <v>4.9132430841671502</v>
      </c>
      <c r="BD1316">
        <v>0.356252283685288</v>
      </c>
      <c r="BE1316">
        <v>41738</v>
      </c>
      <c r="BF1316">
        <v>201500.516503764</v>
      </c>
      <c r="BG1316">
        <v>-7.2508580907243297E-2</v>
      </c>
      <c r="BH1316">
        <v>21.319927426082401</v>
      </c>
      <c r="BI1316">
        <v>1.03189844694713</v>
      </c>
      <c r="BK1316">
        <f>AS1316-BI1316*AV1316</f>
        <v>0.28543133929979281</v>
      </c>
      <c r="BL1316">
        <f>BK1316*AO1316</f>
        <v>2424.7392273517398</v>
      </c>
      <c r="BM1316">
        <f t="shared" si="20"/>
        <v>1791.5220556358756</v>
      </c>
      <c r="BN1316" s="12">
        <f>YEARFRAC(DATE(YEAR(A1316),1,1),A1316,3)</f>
        <v>0.33698630136986302</v>
      </c>
    </row>
    <row r="1317" spans="1:66" x14ac:dyDescent="0.25">
      <c r="A1317" s="1">
        <v>43227</v>
      </c>
      <c r="B1317">
        <v>15376</v>
      </c>
      <c r="C1317">
        <v>5</v>
      </c>
      <c r="D1317" s="2">
        <v>43221</v>
      </c>
      <c r="E1317">
        <v>0</v>
      </c>
      <c r="F1317">
        <v>4</v>
      </c>
      <c r="G1317" s="1">
        <v>43224</v>
      </c>
      <c r="H1317" s="1">
        <v>43228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s="1">
        <v>43241</v>
      </c>
      <c r="AF1317" s="1">
        <v>43227</v>
      </c>
      <c r="AG1317" s="1">
        <v>43222</v>
      </c>
      <c r="AH1317" s="1">
        <v>43224</v>
      </c>
      <c r="AI1317" s="1">
        <v>43222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8495</v>
      </c>
      <c r="AP1317">
        <v>22</v>
      </c>
      <c r="AQ1317">
        <v>31</v>
      </c>
      <c r="AR1317">
        <v>186890</v>
      </c>
      <c r="AS1317">
        <v>1.81000588581518</v>
      </c>
      <c r="AT1317">
        <v>0.70967741935483797</v>
      </c>
      <c r="AU1317">
        <v>17</v>
      </c>
      <c r="AV1317">
        <v>1.67734763888633</v>
      </c>
      <c r="AW1317">
        <v>0.13265824692884901</v>
      </c>
      <c r="AX1317">
        <v>9166.8534557384792</v>
      </c>
      <c r="AY1317">
        <v>7</v>
      </c>
      <c r="AZ1317">
        <v>5</v>
      </c>
      <c r="BA1317">
        <v>2018</v>
      </c>
      <c r="BB1317">
        <v>6.2343384393681998</v>
      </c>
      <c r="BC1317">
        <v>6.7232489699823397</v>
      </c>
      <c r="BD1317">
        <v>0.48891053061413697</v>
      </c>
      <c r="BE1317">
        <v>57114</v>
      </c>
      <c r="BF1317">
        <v>201546.324797749</v>
      </c>
      <c r="BG1317">
        <v>-7.2719385046872906E-2</v>
      </c>
      <c r="BH1317">
        <v>21.319927426082401</v>
      </c>
      <c r="BI1317">
        <v>1.03189844694713</v>
      </c>
      <c r="BK1317">
        <f>AS1317-BI1317*AV1317</f>
        <v>7.9153462257940621E-2</v>
      </c>
      <c r="BL1317">
        <f>BK1317*AO1317</f>
        <v>672.4086618812056</v>
      </c>
      <c r="BM1317">
        <f t="shared" si="20"/>
        <v>2463.9307175170811</v>
      </c>
      <c r="BN1317" s="12">
        <f>YEARFRAC(DATE(YEAR(A1317),1,1),A1317,3)</f>
        <v>0.34520547945205482</v>
      </c>
    </row>
    <row r="1318" spans="1:66" x14ac:dyDescent="0.25">
      <c r="A1318" s="1">
        <v>43228</v>
      </c>
      <c r="B1318">
        <v>2173</v>
      </c>
      <c r="C1318">
        <v>6</v>
      </c>
      <c r="D1318" s="2">
        <v>43221</v>
      </c>
      <c r="E1318">
        <v>1</v>
      </c>
      <c r="F1318">
        <v>0</v>
      </c>
      <c r="G1318" s="1">
        <v>43227</v>
      </c>
      <c r="H1318" s="1">
        <v>43229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s="1">
        <v>43241</v>
      </c>
      <c r="AF1318" s="1">
        <v>43227</v>
      </c>
      <c r="AG1318" s="1">
        <v>43222</v>
      </c>
      <c r="AH1318" s="1">
        <v>43224</v>
      </c>
      <c r="AI1318" s="1">
        <v>43222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8495</v>
      </c>
      <c r="AP1318">
        <v>22</v>
      </c>
      <c r="AQ1318">
        <v>31</v>
      </c>
      <c r="AR1318">
        <v>186890</v>
      </c>
      <c r="AS1318">
        <v>0.25579752795762201</v>
      </c>
      <c r="AT1318">
        <v>0.70967741935483797</v>
      </c>
      <c r="AU1318">
        <v>16</v>
      </c>
      <c r="AV1318">
        <v>0.28695706497064899</v>
      </c>
      <c r="AW1318">
        <v>-3.1159537013027601E-2</v>
      </c>
      <c r="AX1318">
        <v>7572.5614221146798</v>
      </c>
      <c r="AY1318">
        <v>8</v>
      </c>
      <c r="AZ1318">
        <v>5</v>
      </c>
      <c r="BA1318">
        <v>2018</v>
      </c>
      <c r="BB1318">
        <v>6.5212955043388501</v>
      </c>
      <c r="BC1318">
        <v>6.9790464979399598</v>
      </c>
      <c r="BD1318">
        <v>0.45775099360110999</v>
      </c>
      <c r="BE1318">
        <v>59287</v>
      </c>
      <c r="BF1318">
        <v>200008.41843958601</v>
      </c>
      <c r="BG1318">
        <v>-6.55893313988129E-2</v>
      </c>
      <c r="BH1318">
        <v>21.319927426082401</v>
      </c>
      <c r="BI1318">
        <v>1.03189844694713</v>
      </c>
      <c r="BK1318">
        <f>AS1318-BI1318*AV1318</f>
        <v>-4.0313021726097353E-2</v>
      </c>
      <c r="BL1318">
        <f>BK1318*AO1318</f>
        <v>-342.45911956319702</v>
      </c>
      <c r="BM1318">
        <f t="shared" si="20"/>
        <v>2121.4715979538842</v>
      </c>
      <c r="BN1318" s="12">
        <f>YEARFRAC(DATE(YEAR(A1318),1,1),A1318,3)</f>
        <v>0.34794520547945207</v>
      </c>
    </row>
    <row r="1319" spans="1:66" x14ac:dyDescent="0.25">
      <c r="A1319" s="1">
        <v>43229</v>
      </c>
      <c r="B1319">
        <v>7877</v>
      </c>
      <c r="C1319">
        <v>7</v>
      </c>
      <c r="D1319" s="2">
        <v>43221</v>
      </c>
      <c r="E1319">
        <v>2</v>
      </c>
      <c r="F1319">
        <v>1</v>
      </c>
      <c r="G1319" s="1">
        <v>43228</v>
      </c>
      <c r="H1319" s="1">
        <v>43230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s="1">
        <v>43241</v>
      </c>
      <c r="AF1319" s="1">
        <v>43227</v>
      </c>
      <c r="AG1319" s="1">
        <v>43222</v>
      </c>
      <c r="AH1319" s="1">
        <v>43224</v>
      </c>
      <c r="AI1319" s="1">
        <v>43222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8495</v>
      </c>
      <c r="AP1319">
        <v>22</v>
      </c>
      <c r="AQ1319">
        <v>31</v>
      </c>
      <c r="AR1319">
        <v>186890</v>
      </c>
      <c r="AS1319">
        <v>0.92725132430841595</v>
      </c>
      <c r="AT1319">
        <v>0.70967741935483797</v>
      </c>
      <c r="AU1319">
        <v>15</v>
      </c>
      <c r="AV1319">
        <v>0.93619787070889404</v>
      </c>
      <c r="AW1319">
        <v>-8.9465464004777097E-3</v>
      </c>
      <c r="AX1319">
        <v>8413.8196063568103</v>
      </c>
      <c r="AY1319">
        <v>9</v>
      </c>
      <c r="AZ1319">
        <v>5</v>
      </c>
      <c r="BA1319">
        <v>2018</v>
      </c>
      <c r="BB1319">
        <v>7.4574933750477399</v>
      </c>
      <c r="BC1319">
        <v>7.90629782224838</v>
      </c>
      <c r="BD1319">
        <v>0.44880444720063201</v>
      </c>
      <c r="BE1319">
        <v>67164</v>
      </c>
      <c r="BF1319">
        <v>198137.35335574899</v>
      </c>
      <c r="BG1319">
        <v>-5.6765436528041398E-2</v>
      </c>
      <c r="BH1319">
        <v>21.319927426082401</v>
      </c>
      <c r="BI1319">
        <v>1.03189844694713</v>
      </c>
      <c r="BK1319">
        <f>AS1319-BI1319*AV1319</f>
        <v>-3.8809804511301782E-2</v>
      </c>
      <c r="BL1319">
        <f>BK1319*AO1319</f>
        <v>-329.68928932350866</v>
      </c>
      <c r="BM1319">
        <f t="shared" si="20"/>
        <v>1791.7823086303756</v>
      </c>
      <c r="BN1319" s="12">
        <f>YEARFRAC(DATE(YEAR(A1319),1,1),A1319,3)</f>
        <v>0.35068493150684932</v>
      </c>
    </row>
    <row r="1320" spans="1:66" x14ac:dyDescent="0.25">
      <c r="A1320" s="1">
        <v>43230</v>
      </c>
      <c r="B1320">
        <v>2143</v>
      </c>
      <c r="C1320">
        <v>8</v>
      </c>
      <c r="D1320" s="2">
        <v>43221</v>
      </c>
      <c r="E1320">
        <v>3</v>
      </c>
      <c r="F1320">
        <v>2</v>
      </c>
      <c r="G1320" s="1">
        <v>43229</v>
      </c>
      <c r="H1320" s="1">
        <v>43231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s="1">
        <v>43241</v>
      </c>
      <c r="AF1320" s="1">
        <v>43227</v>
      </c>
      <c r="AG1320" s="1">
        <v>43222</v>
      </c>
      <c r="AH1320" s="1">
        <v>43224</v>
      </c>
      <c r="AI1320" s="1">
        <v>43222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8495</v>
      </c>
      <c r="AP1320">
        <v>22</v>
      </c>
      <c r="AQ1320">
        <v>31</v>
      </c>
      <c r="AR1320">
        <v>186890</v>
      </c>
      <c r="AS1320">
        <v>0.25226603884637999</v>
      </c>
      <c r="AT1320">
        <v>0.70967741935483797</v>
      </c>
      <c r="AU1320">
        <v>14</v>
      </c>
      <c r="AV1320">
        <v>0.33251524149968897</v>
      </c>
      <c r="AW1320">
        <v>-8.0249202653309495E-2</v>
      </c>
      <c r="AX1320">
        <v>6444.8173573481099</v>
      </c>
      <c r="AY1320">
        <v>10</v>
      </c>
      <c r="AZ1320">
        <v>5</v>
      </c>
      <c r="BA1320">
        <v>2018</v>
      </c>
      <c r="BB1320">
        <v>7.7900086165474303</v>
      </c>
      <c r="BC1320">
        <v>8.1585638610947608</v>
      </c>
      <c r="BD1320">
        <v>0.36855524454732402</v>
      </c>
      <c r="BE1320">
        <v>69307</v>
      </c>
      <c r="BF1320">
        <v>195732.00429600701</v>
      </c>
      <c r="BG1320">
        <v>-4.5174034403877003E-2</v>
      </c>
      <c r="BH1320">
        <v>21.319927426082401</v>
      </c>
      <c r="BI1320">
        <v>1.03189844694713</v>
      </c>
      <c r="BK1320">
        <f>AS1320-BI1320*AV1320</f>
        <v>-9.0855922443398907E-2</v>
      </c>
      <c r="BL1320">
        <f>BK1320*AO1320</f>
        <v>-771.82106115667375</v>
      </c>
      <c r="BM1320">
        <f t="shared" si="20"/>
        <v>1019.9612474737019</v>
      </c>
      <c r="BN1320" s="12">
        <f>YEARFRAC(DATE(YEAR(A1320),1,1),A1320,3)</f>
        <v>0.35342465753424657</v>
      </c>
    </row>
    <row r="1321" spans="1:66" x14ac:dyDescent="0.25">
      <c r="A1321" s="1">
        <v>43231</v>
      </c>
      <c r="B1321">
        <v>6544</v>
      </c>
      <c r="C1321">
        <v>9</v>
      </c>
      <c r="D1321" s="2">
        <v>43221</v>
      </c>
      <c r="E1321">
        <v>4</v>
      </c>
      <c r="F1321">
        <v>3</v>
      </c>
      <c r="G1321" s="1">
        <v>43230</v>
      </c>
      <c r="H1321" s="1">
        <v>43234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s="1">
        <v>43241</v>
      </c>
      <c r="AF1321" s="1">
        <v>43227</v>
      </c>
      <c r="AG1321" s="1">
        <v>43222</v>
      </c>
      <c r="AH1321" s="1">
        <v>43224</v>
      </c>
      <c r="AI1321" s="1">
        <v>43222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8495</v>
      </c>
      <c r="AP1321">
        <v>22</v>
      </c>
      <c r="AQ1321">
        <v>31</v>
      </c>
      <c r="AR1321">
        <v>186890</v>
      </c>
      <c r="AS1321">
        <v>0.77033549146556801</v>
      </c>
      <c r="AT1321">
        <v>0.70967741935483797</v>
      </c>
      <c r="AU1321">
        <v>13</v>
      </c>
      <c r="AV1321">
        <v>0.849564231344486</v>
      </c>
      <c r="AW1321">
        <v>-7.9228739878918597E-2</v>
      </c>
      <c r="AX1321">
        <v>7702.77250213762</v>
      </c>
      <c r="AY1321">
        <v>11</v>
      </c>
      <c r="AZ1321">
        <v>5</v>
      </c>
      <c r="BA1321">
        <v>2018</v>
      </c>
      <c r="BB1321">
        <v>8.6395728478919196</v>
      </c>
      <c r="BC1321">
        <v>8.92889935256032</v>
      </c>
      <c r="BD1321">
        <v>0.28932650466840298</v>
      </c>
      <c r="BE1321">
        <v>75851</v>
      </c>
      <c r="BF1321">
        <v>193148.66942839301</v>
      </c>
      <c r="BG1321">
        <v>-3.2403378428209097E-2</v>
      </c>
      <c r="BH1321">
        <v>21.319927426082401</v>
      </c>
      <c r="BI1321">
        <v>1.03189844694713</v>
      </c>
      <c r="BK1321">
        <f>AS1321-BI1321*AV1321</f>
        <v>-0.10632851944063926</v>
      </c>
      <c r="BL1321">
        <f>BK1321*AO1321</f>
        <v>-903.2607726482305</v>
      </c>
      <c r="BM1321">
        <f t="shared" si="20"/>
        <v>116.70047482547136</v>
      </c>
      <c r="BN1321" s="12">
        <f>YEARFRAC(DATE(YEAR(A1321),1,1),A1321,3)</f>
        <v>0.35616438356164382</v>
      </c>
    </row>
    <row r="1322" spans="1:66" x14ac:dyDescent="0.25">
      <c r="A1322" s="1">
        <v>43234</v>
      </c>
      <c r="B1322">
        <v>13520</v>
      </c>
      <c r="C1322">
        <v>10</v>
      </c>
      <c r="D1322" s="2">
        <v>43221</v>
      </c>
      <c r="E1322">
        <v>0</v>
      </c>
      <c r="F1322">
        <v>4</v>
      </c>
      <c r="G1322" s="1">
        <v>43231</v>
      </c>
      <c r="H1322" s="1">
        <v>43235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s="1">
        <v>43241</v>
      </c>
      <c r="AF1322" s="1">
        <v>43227</v>
      </c>
      <c r="AG1322" s="1">
        <v>43222</v>
      </c>
      <c r="AH1322" s="1">
        <v>43224</v>
      </c>
      <c r="AI1322" s="1">
        <v>43222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8495</v>
      </c>
      <c r="AP1322">
        <v>22</v>
      </c>
      <c r="AQ1322">
        <v>31</v>
      </c>
      <c r="AR1322">
        <v>186890</v>
      </c>
      <c r="AS1322">
        <v>1.5915244261330099</v>
      </c>
      <c r="AT1322">
        <v>0.70967741935483797</v>
      </c>
      <c r="AU1322">
        <v>12</v>
      </c>
      <c r="AV1322">
        <v>1.67734763888633</v>
      </c>
      <c r="AW1322">
        <v>-8.5823212753316405E-2</v>
      </c>
      <c r="AX1322">
        <v>8060.3446098845097</v>
      </c>
      <c r="AY1322">
        <v>14</v>
      </c>
      <c r="AZ1322">
        <v>5</v>
      </c>
      <c r="BA1322">
        <v>2018</v>
      </c>
      <c r="BB1322">
        <v>10.3169204867782</v>
      </c>
      <c r="BC1322">
        <v>10.520423778693299</v>
      </c>
      <c r="BD1322">
        <v>0.20350329191508701</v>
      </c>
      <c r="BE1322">
        <v>89371</v>
      </c>
      <c r="BF1322">
        <v>190576.44211950101</v>
      </c>
      <c r="BG1322">
        <v>-1.93436401608875E-2</v>
      </c>
      <c r="BH1322">
        <v>21.319927426082401</v>
      </c>
      <c r="BI1322">
        <v>1.03189844694713</v>
      </c>
      <c r="BK1322">
        <f>AS1322-BI1322*AV1322</f>
        <v>-0.13932799742422941</v>
      </c>
      <c r="BL1322">
        <f>BK1322*AO1322</f>
        <v>-1183.5913381188288</v>
      </c>
      <c r="BM1322">
        <f t="shared" si="20"/>
        <v>-1066.8908632933576</v>
      </c>
      <c r="BN1322" s="12">
        <f>YEARFRAC(DATE(YEAR(A1322),1,1),A1322,3)</f>
        <v>0.36438356164383562</v>
      </c>
    </row>
    <row r="1323" spans="1:66" x14ac:dyDescent="0.25">
      <c r="A1323" s="1">
        <v>43235</v>
      </c>
      <c r="B1323">
        <v>4777</v>
      </c>
      <c r="C1323">
        <v>11</v>
      </c>
      <c r="D1323" s="2">
        <v>43221</v>
      </c>
      <c r="E1323">
        <v>1</v>
      </c>
      <c r="F1323">
        <v>0</v>
      </c>
      <c r="G1323" s="1">
        <v>43234</v>
      </c>
      <c r="H1323" s="1">
        <v>43236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s="1">
        <v>43241</v>
      </c>
      <c r="AF1323" s="1">
        <v>43227</v>
      </c>
      <c r="AG1323" s="1">
        <v>43222</v>
      </c>
      <c r="AH1323" s="1">
        <v>43224</v>
      </c>
      <c r="AI1323" s="1">
        <v>43222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8495</v>
      </c>
      <c r="AP1323">
        <v>22</v>
      </c>
      <c r="AQ1323">
        <v>31</v>
      </c>
      <c r="AR1323">
        <v>186890</v>
      </c>
      <c r="AS1323">
        <v>0.56233078281341897</v>
      </c>
      <c r="AT1323">
        <v>0.70967741935483797</v>
      </c>
      <c r="AU1323">
        <v>11</v>
      </c>
      <c r="AV1323">
        <v>0.62152828627354395</v>
      </c>
      <c r="AW1323">
        <v>-5.9197503460124597E-2</v>
      </c>
      <c r="AX1323">
        <v>7685.8931532161396</v>
      </c>
      <c r="AY1323">
        <v>15</v>
      </c>
      <c r="AZ1323">
        <v>5</v>
      </c>
      <c r="BA1323">
        <v>2018</v>
      </c>
      <c r="BB1323">
        <v>10.9384487730518</v>
      </c>
      <c r="BC1323">
        <v>11.0827545615067</v>
      </c>
      <c r="BD1323">
        <v>0.144305788454964</v>
      </c>
      <c r="BE1323">
        <v>94148</v>
      </c>
      <c r="BF1323">
        <v>189355.55150221899</v>
      </c>
      <c r="BG1323">
        <v>-1.3020751082603199E-2</v>
      </c>
      <c r="BH1323">
        <v>21.319927426082401</v>
      </c>
      <c r="BI1323">
        <v>1.03189844694713</v>
      </c>
      <c r="BK1323">
        <f>AS1323-BI1323*AV1323</f>
        <v>-7.9023290525962242E-2</v>
      </c>
      <c r="BL1323">
        <f>BK1323*AO1323</f>
        <v>-671.30285301804929</v>
      </c>
      <c r="BM1323">
        <f t="shared" si="20"/>
        <v>-1738.1937163114069</v>
      </c>
      <c r="BN1323" s="12">
        <f>YEARFRAC(DATE(YEAR(A1323),1,1),A1323,3)</f>
        <v>0.36712328767123287</v>
      </c>
    </row>
    <row r="1324" spans="1:66" x14ac:dyDescent="0.25">
      <c r="A1324" s="1">
        <v>43236</v>
      </c>
      <c r="B1324">
        <v>17281</v>
      </c>
      <c r="C1324">
        <v>12</v>
      </c>
      <c r="D1324" s="2">
        <v>43221</v>
      </c>
      <c r="E1324">
        <v>2</v>
      </c>
      <c r="F1324">
        <v>1</v>
      </c>
      <c r="G1324" s="1">
        <v>43235</v>
      </c>
      <c r="H1324" s="1">
        <v>43237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s="1">
        <v>43241</v>
      </c>
      <c r="AF1324" s="1">
        <v>43227</v>
      </c>
      <c r="AG1324" s="1">
        <v>43222</v>
      </c>
      <c r="AH1324" s="1">
        <v>43224</v>
      </c>
      <c r="AI1324" s="1">
        <v>43222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8495</v>
      </c>
      <c r="AP1324">
        <v>22</v>
      </c>
      <c r="AQ1324">
        <v>31</v>
      </c>
      <c r="AR1324">
        <v>186890</v>
      </c>
      <c r="AS1324">
        <v>2.0342554443790402</v>
      </c>
      <c r="AT1324">
        <v>0.70967741935483797</v>
      </c>
      <c r="AU1324">
        <v>10</v>
      </c>
      <c r="AV1324">
        <v>1.9597864606420801</v>
      </c>
      <c r="AW1324">
        <v>7.4468983736958802E-2</v>
      </c>
      <c r="AX1324">
        <v>8817.7974218365598</v>
      </c>
      <c r="AY1324">
        <v>16</v>
      </c>
      <c r="AZ1324">
        <v>5</v>
      </c>
      <c r="BA1324">
        <v>2018</v>
      </c>
      <c r="BB1324">
        <v>12.8982352336938</v>
      </c>
      <c r="BC1324">
        <v>13.117010005885801</v>
      </c>
      <c r="BD1324">
        <v>0.21877477219192201</v>
      </c>
      <c r="BE1324">
        <v>111429</v>
      </c>
      <c r="BF1324">
        <v>190059.954372373</v>
      </c>
      <c r="BG1324">
        <v>-1.66787074259876E-2</v>
      </c>
      <c r="BH1324">
        <v>21.319927426082401</v>
      </c>
      <c r="BI1324">
        <v>1.03189844694713</v>
      </c>
      <c r="BK1324">
        <f>AS1324-BI1324*AV1324</f>
        <v>1.195483929446528E-2</v>
      </c>
      <c r="BL1324">
        <f>BK1324*AO1324</f>
        <v>101.55635980648256</v>
      </c>
      <c r="BM1324">
        <f t="shared" si="20"/>
        <v>-1636.6373565049244</v>
      </c>
      <c r="BN1324" s="12">
        <f>YEARFRAC(DATE(YEAR(A1324),1,1),A1324,3)</f>
        <v>0.36986301369863012</v>
      </c>
    </row>
    <row r="1325" spans="1:66" x14ac:dyDescent="0.25">
      <c r="A1325" s="1">
        <v>43237</v>
      </c>
      <c r="B1325">
        <v>3461</v>
      </c>
      <c r="C1325">
        <v>13</v>
      </c>
      <c r="D1325" s="2">
        <v>43221</v>
      </c>
      <c r="E1325">
        <v>3</v>
      </c>
      <c r="F1325">
        <v>2</v>
      </c>
      <c r="G1325" s="1">
        <v>43236</v>
      </c>
      <c r="H1325" s="1">
        <v>43238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s="1">
        <v>43241</v>
      </c>
      <c r="AF1325" s="1">
        <v>43227</v>
      </c>
      <c r="AG1325" s="1">
        <v>43222</v>
      </c>
      <c r="AH1325" s="1">
        <v>43224</v>
      </c>
      <c r="AI1325" s="1">
        <v>43222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8495</v>
      </c>
      <c r="AP1325">
        <v>22</v>
      </c>
      <c r="AQ1325">
        <v>31</v>
      </c>
      <c r="AR1325">
        <v>186890</v>
      </c>
      <c r="AS1325">
        <v>0.40741612713360797</v>
      </c>
      <c r="AT1325">
        <v>0.70967741935483797</v>
      </c>
      <c r="AU1325">
        <v>9</v>
      </c>
      <c r="AV1325">
        <v>0.33251524149968897</v>
      </c>
      <c r="AW1325">
        <v>7.4900885633918293E-2</v>
      </c>
      <c r="AX1325">
        <v>10408.545438068901</v>
      </c>
      <c r="AY1325">
        <v>17</v>
      </c>
      <c r="AZ1325">
        <v>5</v>
      </c>
      <c r="BA1325">
        <v>2018</v>
      </c>
      <c r="BB1325">
        <v>13.230750475193499</v>
      </c>
      <c r="BC1325">
        <v>13.5244261330194</v>
      </c>
      <c r="BD1325">
        <v>0.29367565782583999</v>
      </c>
      <c r="BE1325">
        <v>114890</v>
      </c>
      <c r="BF1325">
        <v>191038.29406645999</v>
      </c>
      <c r="BG1325">
        <v>-2.1714463514931701E-2</v>
      </c>
      <c r="BH1325">
        <v>21.319927426082401</v>
      </c>
      <c r="BI1325">
        <v>1.03189844694713</v>
      </c>
      <c r="BK1325">
        <f>AS1325-BI1325*AV1325</f>
        <v>6.4294165843829076E-2</v>
      </c>
      <c r="BL1325">
        <f>BK1325*AO1325</f>
        <v>546.17893884332796</v>
      </c>
      <c r="BM1325">
        <f t="shared" si="20"/>
        <v>-1090.4584176615963</v>
      </c>
      <c r="BN1325" s="12">
        <f>YEARFRAC(DATE(YEAR(A1325),1,1),A1325,3)</f>
        <v>0.37260273972602742</v>
      </c>
    </row>
    <row r="1326" spans="1:66" x14ac:dyDescent="0.25">
      <c r="A1326" s="1">
        <v>43238</v>
      </c>
      <c r="B1326">
        <v>10096</v>
      </c>
      <c r="C1326">
        <v>14</v>
      </c>
      <c r="D1326" s="2">
        <v>43221</v>
      </c>
      <c r="E1326">
        <v>4</v>
      </c>
      <c r="F1326">
        <v>3</v>
      </c>
      <c r="G1326" s="1">
        <v>43237</v>
      </c>
      <c r="H1326" s="1">
        <v>43241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s="1">
        <v>43241</v>
      </c>
      <c r="AF1326" s="1">
        <v>43227</v>
      </c>
      <c r="AG1326" s="1">
        <v>43222</v>
      </c>
      <c r="AH1326" s="1">
        <v>43224</v>
      </c>
      <c r="AI1326" s="1">
        <v>43222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8495</v>
      </c>
      <c r="AP1326">
        <v>22</v>
      </c>
      <c r="AQ1326">
        <v>31</v>
      </c>
      <c r="AR1326">
        <v>186890</v>
      </c>
      <c r="AS1326">
        <v>1.1884638022366001</v>
      </c>
      <c r="AT1326">
        <v>0.70967741935483797</v>
      </c>
      <c r="AU1326">
        <v>8</v>
      </c>
      <c r="AV1326">
        <v>0.849564231344486</v>
      </c>
      <c r="AW1326">
        <v>0.33889957089212303</v>
      </c>
      <c r="AX1326">
        <v>11883.739483738</v>
      </c>
      <c r="AY1326">
        <v>18</v>
      </c>
      <c r="AZ1326">
        <v>5</v>
      </c>
      <c r="BA1326">
        <v>2018</v>
      </c>
      <c r="BB1326">
        <v>14.080314706537999</v>
      </c>
      <c r="BC1326">
        <v>14.712889935255999</v>
      </c>
      <c r="BD1326">
        <v>0.63257522871796401</v>
      </c>
      <c r="BE1326">
        <v>124986</v>
      </c>
      <c r="BF1326">
        <v>195286.26009496799</v>
      </c>
      <c r="BG1326">
        <v>-4.2994627942002199E-2</v>
      </c>
      <c r="BH1326">
        <v>21.319927426082401</v>
      </c>
      <c r="BI1326">
        <v>1.03189844694713</v>
      </c>
      <c r="BK1326">
        <f>AS1326-BI1326*AV1326</f>
        <v>0.31179979133039282</v>
      </c>
      <c r="BL1326">
        <f>BK1326*AO1326</f>
        <v>2648.7392273516871</v>
      </c>
      <c r="BM1326">
        <f t="shared" si="20"/>
        <v>1558.2808096900908</v>
      </c>
      <c r="BN1326" s="12">
        <f>YEARFRAC(DATE(YEAR(A1326),1,1),A1326,3)</f>
        <v>0.37534246575342467</v>
      </c>
    </row>
    <row r="1327" spans="1:66" x14ac:dyDescent="0.25">
      <c r="A1327" s="1">
        <v>43241</v>
      </c>
      <c r="B1327">
        <v>15822</v>
      </c>
      <c r="C1327">
        <v>15</v>
      </c>
      <c r="D1327" s="2">
        <v>43221</v>
      </c>
      <c r="E1327">
        <v>0</v>
      </c>
      <c r="F1327">
        <v>4</v>
      </c>
      <c r="G1327" s="1">
        <v>43238</v>
      </c>
      <c r="H1327" s="1">
        <v>43242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s="1">
        <v>43241</v>
      </c>
      <c r="AF1327" s="1">
        <v>43227</v>
      </c>
      <c r="AG1327" s="1">
        <v>43222</v>
      </c>
      <c r="AH1327" s="1">
        <v>43224</v>
      </c>
      <c r="AI1327" s="1">
        <v>43222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8495</v>
      </c>
      <c r="AP1327">
        <v>22</v>
      </c>
      <c r="AQ1327">
        <v>31</v>
      </c>
      <c r="AR1327">
        <v>186890</v>
      </c>
      <c r="AS1327">
        <v>1.8625073572689801</v>
      </c>
      <c r="AT1327">
        <v>0.70967741935483797</v>
      </c>
      <c r="AU1327">
        <v>7</v>
      </c>
      <c r="AV1327">
        <v>1.67734763888633</v>
      </c>
      <c r="AW1327">
        <v>0.185159718382645</v>
      </c>
      <c r="AX1327">
        <v>9432.7494391710607</v>
      </c>
      <c r="AY1327">
        <v>21</v>
      </c>
      <c r="AZ1327">
        <v>5</v>
      </c>
      <c r="BA1327">
        <v>2018</v>
      </c>
      <c r="BB1327">
        <v>15.7576623454244</v>
      </c>
      <c r="BC1327">
        <v>16.575397292525</v>
      </c>
      <c r="BD1327">
        <v>0.81773494710060901</v>
      </c>
      <c r="BE1327">
        <v>140808</v>
      </c>
      <c r="BF1327">
        <v>196588.550515521</v>
      </c>
      <c r="BG1327">
        <v>-4.9334259243932699E-2</v>
      </c>
      <c r="BH1327">
        <v>21.319927426082401</v>
      </c>
      <c r="BI1327">
        <v>1.03189844694713</v>
      </c>
      <c r="BK1327">
        <f>AS1327-BI1327*AV1327</f>
        <v>0.13165493371174075</v>
      </c>
      <c r="BL1327">
        <f>BK1327*AO1327</f>
        <v>1118.4086618812378</v>
      </c>
      <c r="BM1327">
        <f t="shared" si="20"/>
        <v>2676.6894715713288</v>
      </c>
      <c r="BN1327" s="12">
        <f>YEARFRAC(DATE(YEAR(A1327),1,1),A1327,3)</f>
        <v>0.38356164383561642</v>
      </c>
    </row>
    <row r="1328" spans="1:66" x14ac:dyDescent="0.25">
      <c r="A1328" s="1">
        <v>43242</v>
      </c>
      <c r="B1328">
        <v>1948</v>
      </c>
      <c r="C1328">
        <v>16</v>
      </c>
      <c r="D1328" s="2">
        <v>43221</v>
      </c>
      <c r="E1328">
        <v>1</v>
      </c>
      <c r="F1328">
        <v>0</v>
      </c>
      <c r="G1328" s="1">
        <v>43241</v>
      </c>
      <c r="H1328" s="1">
        <v>43243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s="1">
        <v>43241</v>
      </c>
      <c r="AF1328" s="1">
        <v>43227</v>
      </c>
      <c r="AG1328" s="1">
        <v>43222</v>
      </c>
      <c r="AH1328" s="1">
        <v>43224</v>
      </c>
      <c r="AI1328" s="1">
        <v>43222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8495</v>
      </c>
      <c r="AP1328">
        <v>22</v>
      </c>
      <c r="AQ1328">
        <v>31</v>
      </c>
      <c r="AR1328">
        <v>186890</v>
      </c>
      <c r="AS1328">
        <v>0.22931135962330701</v>
      </c>
      <c r="AT1328">
        <v>0.70967741935483797</v>
      </c>
      <c r="AU1328">
        <v>6</v>
      </c>
      <c r="AV1328">
        <v>0.28695706497064899</v>
      </c>
      <c r="AW1328">
        <v>-5.76457053473418E-2</v>
      </c>
      <c r="AX1328">
        <v>6788.47199736742</v>
      </c>
      <c r="AY1328">
        <v>22</v>
      </c>
      <c r="AZ1328">
        <v>5</v>
      </c>
      <c r="BA1328">
        <v>2018</v>
      </c>
      <c r="BB1328">
        <v>16.044619410395001</v>
      </c>
      <c r="BC1328">
        <v>16.8047086521483</v>
      </c>
      <c r="BD1328">
        <v>0.76008924175326698</v>
      </c>
      <c r="BE1328">
        <v>142756</v>
      </c>
      <c r="BF1328">
        <v>195743.62717293401</v>
      </c>
      <c r="BG1328">
        <v>-4.5230730117781399E-2</v>
      </c>
      <c r="BH1328">
        <v>21.319927426082401</v>
      </c>
      <c r="BI1328">
        <v>1.03189844694713</v>
      </c>
      <c r="BK1328">
        <f>AS1328-BI1328*AV1328</f>
        <v>-6.679919006041235E-2</v>
      </c>
      <c r="BL1328">
        <f>BK1328*AO1328</f>
        <v>-567.45911956320288</v>
      </c>
      <c r="BM1328">
        <f t="shared" si="20"/>
        <v>2109.2303520081259</v>
      </c>
      <c r="BN1328" s="12">
        <f>YEARFRAC(DATE(YEAR(A1328),1,1),A1328,3)</f>
        <v>0.38630136986301372</v>
      </c>
    </row>
    <row r="1329" spans="1:66" x14ac:dyDescent="0.25">
      <c r="A1329" s="1">
        <v>43243</v>
      </c>
      <c r="B1329">
        <v>8062</v>
      </c>
      <c r="C1329">
        <v>17</v>
      </c>
      <c r="D1329" s="2">
        <v>43221</v>
      </c>
      <c r="E1329">
        <v>2</v>
      </c>
      <c r="F1329">
        <v>1</v>
      </c>
      <c r="G1329" s="1">
        <v>43242</v>
      </c>
      <c r="H1329" s="1">
        <v>43244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s="1">
        <v>43241</v>
      </c>
      <c r="AF1329" s="1">
        <v>43227</v>
      </c>
      <c r="AG1329" s="1">
        <v>43222</v>
      </c>
      <c r="AH1329" s="1">
        <v>43224</v>
      </c>
      <c r="AI1329" s="1">
        <v>43222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8495</v>
      </c>
      <c r="AP1329">
        <v>22</v>
      </c>
      <c r="AQ1329">
        <v>31</v>
      </c>
      <c r="AR1329">
        <v>186890</v>
      </c>
      <c r="AS1329">
        <v>0.94902884049440805</v>
      </c>
      <c r="AT1329">
        <v>0.70967741935483797</v>
      </c>
      <c r="AU1329">
        <v>5</v>
      </c>
      <c r="AV1329">
        <v>0.93619787070889404</v>
      </c>
      <c r="AW1329">
        <v>1.2830969785514E-2</v>
      </c>
      <c r="AX1329">
        <v>8611.4274046526098</v>
      </c>
      <c r="AY1329">
        <v>23</v>
      </c>
      <c r="AZ1329">
        <v>5</v>
      </c>
      <c r="BA1329">
        <v>2018</v>
      </c>
      <c r="BB1329">
        <v>16.980817281103899</v>
      </c>
      <c r="BC1329">
        <v>17.753737492642699</v>
      </c>
      <c r="BD1329">
        <v>0.77292021153878199</v>
      </c>
      <c r="BE1329">
        <v>150818</v>
      </c>
      <c r="BF1329">
        <v>195396.72002078599</v>
      </c>
      <c r="BG1329">
        <v>-4.3535633657931699E-2</v>
      </c>
      <c r="BH1329">
        <v>21.319927426082401</v>
      </c>
      <c r="BI1329">
        <v>1.03189844694713</v>
      </c>
      <c r="BK1329">
        <f>AS1329-BI1329*AV1329</f>
        <v>-1.7032288325309675E-2</v>
      </c>
      <c r="BL1329">
        <f>BK1329*AO1329</f>
        <v>-144.68928932350568</v>
      </c>
      <c r="BM1329">
        <f t="shared" si="20"/>
        <v>1964.5410626846203</v>
      </c>
      <c r="BN1329" s="12">
        <f>YEARFRAC(DATE(YEAR(A1329),1,1),A1329,3)</f>
        <v>0.38904109589041097</v>
      </c>
    </row>
    <row r="1330" spans="1:66" x14ac:dyDescent="0.25">
      <c r="A1330" s="1">
        <v>43244</v>
      </c>
      <c r="B1330">
        <v>2183</v>
      </c>
      <c r="C1330">
        <v>18</v>
      </c>
      <c r="D1330" s="2">
        <v>43221</v>
      </c>
      <c r="E1330">
        <v>3</v>
      </c>
      <c r="F1330">
        <v>2</v>
      </c>
      <c r="G1330" s="1">
        <v>43243</v>
      </c>
      <c r="H1330" s="1">
        <v>43245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s="1">
        <v>43241</v>
      </c>
      <c r="AF1330" s="1">
        <v>43227</v>
      </c>
      <c r="AG1330" s="1">
        <v>43222</v>
      </c>
      <c r="AH1330" s="1">
        <v>43224</v>
      </c>
      <c r="AI1330" s="1">
        <v>43222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8495</v>
      </c>
      <c r="AP1330">
        <v>22</v>
      </c>
      <c r="AQ1330">
        <v>31</v>
      </c>
      <c r="AR1330">
        <v>186890</v>
      </c>
      <c r="AS1330">
        <v>0.25697469099470199</v>
      </c>
      <c r="AT1330">
        <v>0.70967741935483797</v>
      </c>
      <c r="AU1330">
        <v>4</v>
      </c>
      <c r="AV1330">
        <v>0.33251524149968897</v>
      </c>
      <c r="AW1330">
        <v>-7.5540550504986897E-2</v>
      </c>
      <c r="AX1330">
        <v>6565.1125950027599</v>
      </c>
      <c r="AY1330">
        <v>24</v>
      </c>
      <c r="AZ1330">
        <v>5</v>
      </c>
      <c r="BA1330">
        <v>2018</v>
      </c>
      <c r="BB1330">
        <v>17.313332522603599</v>
      </c>
      <c r="BC1330">
        <v>18.010712183637398</v>
      </c>
      <c r="BD1330">
        <v>0.69737966103379601</v>
      </c>
      <c r="BE1330">
        <v>153001</v>
      </c>
      <c r="BF1330">
        <v>194417.914379305</v>
      </c>
      <c r="BG1330">
        <v>-3.8720271243208003E-2</v>
      </c>
      <c r="BH1330">
        <v>21.319927426082401</v>
      </c>
      <c r="BI1330">
        <v>1.03189844694713</v>
      </c>
      <c r="BK1330">
        <f>AS1330-BI1330*AV1330</f>
        <v>-8.6147270295076905E-2</v>
      </c>
      <c r="BL1330">
        <f>BK1330*AO1330</f>
        <v>-731.8210611566783</v>
      </c>
      <c r="BM1330">
        <f t="shared" si="20"/>
        <v>1232.720001527942</v>
      </c>
      <c r="BN1330" s="12">
        <f>YEARFRAC(DATE(YEAR(A1330),1,1),A1330,3)</f>
        <v>0.39178082191780822</v>
      </c>
    </row>
    <row r="1331" spans="1:66" x14ac:dyDescent="0.25">
      <c r="A1331" s="1">
        <v>43245</v>
      </c>
      <c r="B1331">
        <v>6208</v>
      </c>
      <c r="C1331">
        <v>19</v>
      </c>
      <c r="D1331" s="2">
        <v>43221</v>
      </c>
      <c r="E1331">
        <v>4</v>
      </c>
      <c r="F1331">
        <v>3</v>
      </c>
      <c r="G1331" s="1">
        <v>43244</v>
      </c>
      <c r="H1331" s="1">
        <v>43249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s="1">
        <v>43241</v>
      </c>
      <c r="AF1331" s="1">
        <v>43227</v>
      </c>
      <c r="AG1331" s="1">
        <v>43222</v>
      </c>
      <c r="AH1331" s="1">
        <v>43224</v>
      </c>
      <c r="AI1331" s="1">
        <v>43222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8495</v>
      </c>
      <c r="AP1331">
        <v>22</v>
      </c>
      <c r="AQ1331">
        <v>31</v>
      </c>
      <c r="AR1331">
        <v>186890</v>
      </c>
      <c r="AS1331">
        <v>0.73078281341965801</v>
      </c>
      <c r="AT1331">
        <v>0.70967741935483797</v>
      </c>
      <c r="AU1331">
        <v>3</v>
      </c>
      <c r="AV1331">
        <v>0.849564231344486</v>
      </c>
      <c r="AW1331">
        <v>-0.11878141792482701</v>
      </c>
      <c r="AX1331">
        <v>7307.2756254997503</v>
      </c>
      <c r="AY1331">
        <v>25</v>
      </c>
      <c r="AZ1331">
        <v>5</v>
      </c>
      <c r="BA1331">
        <v>2018</v>
      </c>
      <c r="BB1331">
        <v>18.1628967539481</v>
      </c>
      <c r="BC1331">
        <v>18.741494997057</v>
      </c>
      <c r="BD1331">
        <v>0.57859824310896701</v>
      </c>
      <c r="BE1331">
        <v>159209</v>
      </c>
      <c r="BF1331">
        <v>192843.57817200199</v>
      </c>
      <c r="BG1331">
        <v>-3.0872576771480802E-2</v>
      </c>
      <c r="BH1331">
        <v>21.319927426082401</v>
      </c>
      <c r="BI1331">
        <v>1.03189844694713</v>
      </c>
      <c r="BK1331">
        <f>AS1331-BI1331*AV1331</f>
        <v>-0.14588119748654926</v>
      </c>
      <c r="BL1331">
        <f>BK1331*AO1331</f>
        <v>-1239.2607726482361</v>
      </c>
      <c r="BM1331">
        <f t="shared" si="20"/>
        <v>-6.5407711202940391</v>
      </c>
      <c r="BN1331" s="12">
        <f>YEARFRAC(DATE(YEAR(A1331),1,1),A1331,3)</f>
        <v>0.39452054794520547</v>
      </c>
    </row>
    <row r="1332" spans="1:66" x14ac:dyDescent="0.25">
      <c r="A1332" s="1">
        <v>43249</v>
      </c>
      <c r="B1332">
        <v>14929</v>
      </c>
      <c r="C1332">
        <v>20</v>
      </c>
      <c r="D1332" s="2">
        <v>43221</v>
      </c>
      <c r="E1332">
        <v>1</v>
      </c>
      <c r="F1332">
        <v>4</v>
      </c>
      <c r="G1332" s="1">
        <v>43245</v>
      </c>
      <c r="H1332" s="1">
        <v>43250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s="1">
        <v>43241</v>
      </c>
      <c r="AF1332" s="1">
        <v>43227</v>
      </c>
      <c r="AG1332" s="1">
        <v>43222</v>
      </c>
      <c r="AH1332" s="1">
        <v>43224</v>
      </c>
      <c r="AI1332" s="1">
        <v>43222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8495</v>
      </c>
      <c r="AP1332">
        <v>22</v>
      </c>
      <c r="AQ1332">
        <v>31</v>
      </c>
      <c r="AR1332">
        <v>186890</v>
      </c>
      <c r="AS1332">
        <v>1.75738669805768</v>
      </c>
      <c r="AT1332">
        <v>0.70967741935483797</v>
      </c>
      <c r="AU1332">
        <v>2</v>
      </c>
      <c r="AV1332">
        <v>1.67734763888633</v>
      </c>
      <c r="AW1332">
        <v>8.0039059171344906E-2</v>
      </c>
      <c r="AX1332">
        <v>8900.3612929708506</v>
      </c>
      <c r="AY1332">
        <v>29</v>
      </c>
      <c r="AZ1332">
        <v>5</v>
      </c>
      <c r="BA1332">
        <v>2018</v>
      </c>
      <c r="BB1332">
        <v>19.8402443928344</v>
      </c>
      <c r="BC1332">
        <v>20.498881695114701</v>
      </c>
      <c r="BD1332">
        <v>0.65863730228031103</v>
      </c>
      <c r="BE1332">
        <v>174138</v>
      </c>
      <c r="BF1332">
        <v>193094.194010212</v>
      </c>
      <c r="BG1332">
        <v>-3.2130401651972999E-2</v>
      </c>
      <c r="BH1332">
        <v>21.319927426082401</v>
      </c>
      <c r="BI1332">
        <v>1.03189844694713</v>
      </c>
      <c r="BK1332">
        <f>AS1332-BI1332*AV1332</f>
        <v>2.6534274500440658E-2</v>
      </c>
      <c r="BL1332">
        <f>BK1332*AO1332</f>
        <v>225.40866188124338</v>
      </c>
      <c r="BM1332">
        <f t="shared" si="20"/>
        <v>218.86789076094934</v>
      </c>
      <c r="BN1332" s="12">
        <f>YEARFRAC(DATE(YEAR(A1332),1,1),A1332,3)</f>
        <v>0.40547945205479452</v>
      </c>
    </row>
    <row r="1333" spans="1:66" x14ac:dyDescent="0.25">
      <c r="A1333" s="1">
        <v>43250</v>
      </c>
      <c r="B1333">
        <v>3544</v>
      </c>
      <c r="C1333">
        <v>21</v>
      </c>
      <c r="D1333" s="2">
        <v>43221</v>
      </c>
      <c r="E1333">
        <v>2</v>
      </c>
      <c r="F1333">
        <v>1</v>
      </c>
      <c r="G1333" s="1">
        <v>43249</v>
      </c>
      <c r="H1333" s="1">
        <v>43251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s="1">
        <v>43241</v>
      </c>
      <c r="AF1333" s="1">
        <v>43227</v>
      </c>
      <c r="AG1333" s="1">
        <v>43222</v>
      </c>
      <c r="AH1333" s="1">
        <v>43224</v>
      </c>
      <c r="AI1333" s="1">
        <v>43222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8495</v>
      </c>
      <c r="AP1333">
        <v>22</v>
      </c>
      <c r="AQ1333">
        <v>31</v>
      </c>
      <c r="AR1333">
        <v>186890</v>
      </c>
      <c r="AS1333">
        <v>0.41718658034137701</v>
      </c>
      <c r="AT1333">
        <v>0.70967741935483797</v>
      </c>
      <c r="AU1333">
        <v>1</v>
      </c>
      <c r="AV1333">
        <v>0.41378072050644699</v>
      </c>
      <c r="AW1333">
        <v>3.4058598349295099E-3</v>
      </c>
      <c r="AX1333">
        <v>8564.9229757788398</v>
      </c>
      <c r="AY1333">
        <v>30</v>
      </c>
      <c r="AZ1333">
        <v>5</v>
      </c>
      <c r="BA1333">
        <v>2018</v>
      </c>
      <c r="BB1333">
        <v>20.254025113340901</v>
      </c>
      <c r="BC1333">
        <v>20.916068275456102</v>
      </c>
      <c r="BD1333">
        <v>0.66204316211524195</v>
      </c>
      <c r="BE1333">
        <v>177682</v>
      </c>
      <c r="BF1333">
        <v>192998.87198348599</v>
      </c>
      <c r="BG1333">
        <v>-3.1652371439813698E-2</v>
      </c>
      <c r="BH1333">
        <v>21.319927426082401</v>
      </c>
      <c r="BI1333">
        <v>1.03189844694713</v>
      </c>
      <c r="BK1333">
        <f>AS1333-BI1333*AV1333</f>
        <v>-9.7931025258901072E-3</v>
      </c>
      <c r="BL1333">
        <f>BK1333*AO1333</f>
        <v>-83.192405957436463</v>
      </c>
      <c r="BM1333">
        <f t="shared" si="20"/>
        <v>135.67548480351286</v>
      </c>
      <c r="BN1333" s="12">
        <f>YEARFRAC(DATE(YEAR(A1333),1,1),A1333,3)</f>
        <v>0.40821917808219177</v>
      </c>
    </row>
    <row r="1334" spans="1:66" x14ac:dyDescent="0.25">
      <c r="A1334" s="1">
        <v>43251</v>
      </c>
      <c r="B1334">
        <v>9208</v>
      </c>
      <c r="C1334">
        <v>22</v>
      </c>
      <c r="D1334" s="2">
        <v>43221</v>
      </c>
      <c r="E1334">
        <v>3</v>
      </c>
      <c r="F1334">
        <v>2</v>
      </c>
      <c r="G1334" s="1">
        <v>43250</v>
      </c>
      <c r="H1334" s="1">
        <v>43252</v>
      </c>
      <c r="I1334">
        <v>1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s="1">
        <v>43241</v>
      </c>
      <c r="AF1334" s="1">
        <v>43227</v>
      </c>
      <c r="AG1334" s="1">
        <v>43222</v>
      </c>
      <c r="AH1334" s="1">
        <v>43224</v>
      </c>
      <c r="AI1334" s="1">
        <v>43222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8495</v>
      </c>
      <c r="AP1334">
        <v>22</v>
      </c>
      <c r="AQ1334">
        <v>31</v>
      </c>
      <c r="AR1334">
        <v>186890</v>
      </c>
      <c r="AS1334">
        <v>1.08393172454384</v>
      </c>
      <c r="AT1334">
        <v>0.70967741935483797</v>
      </c>
      <c r="AU1334">
        <v>0</v>
      </c>
      <c r="AV1334">
        <v>1.0659023127414899</v>
      </c>
      <c r="AW1334">
        <v>1.8029411802357401E-2</v>
      </c>
      <c r="AX1334">
        <v>8638.6903283070096</v>
      </c>
      <c r="AY1334">
        <v>31</v>
      </c>
      <c r="AZ1334">
        <v>5</v>
      </c>
      <c r="BA1334">
        <v>2018</v>
      </c>
      <c r="BB1334">
        <v>21.319927426082401</v>
      </c>
      <c r="BC1334">
        <v>22</v>
      </c>
      <c r="BD1334">
        <v>0.68007257391759801</v>
      </c>
      <c r="BE1334">
        <v>186890</v>
      </c>
      <c r="BF1334">
        <v>192851.50074994899</v>
      </c>
      <c r="BG1334">
        <v>-3.0912389723527101E-2</v>
      </c>
      <c r="BH1334">
        <v>21.319927426082401</v>
      </c>
      <c r="BI1334">
        <v>1.03189844694713</v>
      </c>
      <c r="BK1334">
        <f>AS1334-BI1334*AV1334</f>
        <v>-1.5971216571457392E-2</v>
      </c>
      <c r="BL1334">
        <f>BK1334*AO1334</f>
        <v>-135.67548477453053</v>
      </c>
      <c r="BM1334">
        <f t="shared" si="20"/>
        <v>2.8982327648918726E-8</v>
      </c>
      <c r="BN1334" s="12">
        <f>YEARFRAC(DATE(YEAR(A1334),1,1),A1334,3)</f>
        <v>0.41095890410958902</v>
      </c>
    </row>
    <row r="1335" spans="1:66" x14ac:dyDescent="0.25">
      <c r="A1335" s="1">
        <v>43252</v>
      </c>
      <c r="B1335">
        <v>21934</v>
      </c>
      <c r="C1335">
        <v>1</v>
      </c>
      <c r="D1335" s="2">
        <v>43252</v>
      </c>
      <c r="E1335">
        <v>4</v>
      </c>
      <c r="F1335">
        <v>3</v>
      </c>
      <c r="G1335" s="1">
        <v>43251</v>
      </c>
      <c r="H1335" s="1">
        <v>43255</v>
      </c>
      <c r="I1335">
        <v>0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s="1">
        <v>43269</v>
      </c>
      <c r="AF1335" s="1">
        <v>43255</v>
      </c>
      <c r="AG1335" s="1">
        <v>43257</v>
      </c>
      <c r="AH1335" s="1">
        <v>43252</v>
      </c>
      <c r="AI1335" s="1">
        <v>43252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8844.3333333333303</v>
      </c>
      <c r="AP1335">
        <v>21</v>
      </c>
      <c r="AQ1335">
        <v>30</v>
      </c>
      <c r="AR1335">
        <v>185731</v>
      </c>
      <c r="AS1335">
        <v>2.4800060302265101</v>
      </c>
      <c r="AT1335">
        <v>0.7</v>
      </c>
      <c r="AU1335">
        <v>20</v>
      </c>
      <c r="AV1335">
        <v>2.4957439934991998</v>
      </c>
      <c r="AW1335">
        <v>-1.5737963272696401E-2</v>
      </c>
      <c r="AX1335">
        <v>8788.5616702404604</v>
      </c>
      <c r="AY1335">
        <v>1</v>
      </c>
      <c r="AZ1335">
        <v>6</v>
      </c>
      <c r="BA1335">
        <v>2018</v>
      </c>
      <c r="BB1335">
        <v>2.4957439934991998</v>
      </c>
      <c r="BC1335">
        <v>2.4800060302265101</v>
      </c>
      <c r="BD1335">
        <v>-1.57379632726963E-2</v>
      </c>
      <c r="BE1335">
        <v>21934</v>
      </c>
      <c r="BF1335">
        <v>184559.79507504901</v>
      </c>
      <c r="BG1335">
        <v>6.3459375021190896E-3</v>
      </c>
      <c r="BH1335">
        <v>20.710489600769399</v>
      </c>
      <c r="BI1335">
        <v>1.01397892588786</v>
      </c>
      <c r="BK1335">
        <f>AS1335-BI1335*AV1335</f>
        <v>-5.0625783592886719E-2</v>
      </c>
      <c r="BL1335">
        <f>BK1335*AO1335</f>
        <v>-447.75130535668762</v>
      </c>
      <c r="BM1335">
        <f t="shared" si="20"/>
        <v>-447.75130532770527</v>
      </c>
      <c r="BN1335" s="12">
        <f>YEARFRAC(DATE(YEAR(A1335),1,1),A1335,3)</f>
        <v>0.41369863013698632</v>
      </c>
    </row>
    <row r="1336" spans="1:66" x14ac:dyDescent="0.25">
      <c r="A1336" s="1">
        <v>43255</v>
      </c>
      <c r="B1336">
        <v>18488</v>
      </c>
      <c r="C1336">
        <v>2</v>
      </c>
      <c r="D1336" s="2">
        <v>43252</v>
      </c>
      <c r="E1336">
        <v>0</v>
      </c>
      <c r="F1336">
        <v>4</v>
      </c>
      <c r="G1336" s="1">
        <v>43252</v>
      </c>
      <c r="H1336" s="1">
        <v>43256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s="1">
        <v>43269</v>
      </c>
      <c r="AF1336" s="1">
        <v>43255</v>
      </c>
      <c r="AG1336" s="1">
        <v>43257</v>
      </c>
      <c r="AH1336" s="1">
        <v>43252</v>
      </c>
      <c r="AI1336" s="1">
        <v>43252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8844.3333333333303</v>
      </c>
      <c r="AP1336">
        <v>21</v>
      </c>
      <c r="AQ1336">
        <v>30</v>
      </c>
      <c r="AR1336">
        <v>185731</v>
      </c>
      <c r="AS1336">
        <v>2.0903780198243598</v>
      </c>
      <c r="AT1336">
        <v>0.7</v>
      </c>
      <c r="AU1336">
        <v>19</v>
      </c>
      <c r="AV1336">
        <v>1.96971064915262</v>
      </c>
      <c r="AW1336">
        <v>0.120667370671746</v>
      </c>
      <c r="AX1336">
        <v>9386.1501982301797</v>
      </c>
      <c r="AY1336">
        <v>4</v>
      </c>
      <c r="AZ1336">
        <v>6</v>
      </c>
      <c r="BA1336">
        <v>2018</v>
      </c>
      <c r="BB1336">
        <v>4.4654546426518298</v>
      </c>
      <c r="BC1336">
        <v>4.5703840500508797</v>
      </c>
      <c r="BD1336">
        <v>0.104929407399049</v>
      </c>
      <c r="BE1336">
        <v>40422</v>
      </c>
      <c r="BF1336">
        <v>190095.31345186799</v>
      </c>
      <c r="BG1336">
        <v>-2.2958553646685802E-2</v>
      </c>
      <c r="BH1336">
        <v>20.710489600769399</v>
      </c>
      <c r="BI1336">
        <v>1.01397892588786</v>
      </c>
      <c r="BK1336">
        <f>AS1336-BI1336*AV1336</f>
        <v>9.3132931486706871E-2</v>
      </c>
      <c r="BL1336">
        <f>BK1336*AO1336</f>
        <v>823.69869037893091</v>
      </c>
      <c r="BM1336">
        <f t="shared" si="20"/>
        <v>375.94738505122564</v>
      </c>
      <c r="BN1336" s="12">
        <f>YEARFRAC(DATE(YEAR(A1336),1,1),A1336,3)</f>
        <v>0.42191780821917807</v>
      </c>
    </row>
    <row r="1337" spans="1:66" x14ac:dyDescent="0.25">
      <c r="A1337" s="1">
        <v>43256</v>
      </c>
      <c r="B1337">
        <v>2337</v>
      </c>
      <c r="C1337">
        <v>3</v>
      </c>
      <c r="D1337" s="2">
        <v>43252</v>
      </c>
      <c r="E1337">
        <v>1</v>
      </c>
      <c r="F1337">
        <v>0</v>
      </c>
      <c r="G1337" s="1">
        <v>43255</v>
      </c>
      <c r="H1337" s="1">
        <v>43257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s="1">
        <v>43269</v>
      </c>
      <c r="AF1337" s="1">
        <v>43255</v>
      </c>
      <c r="AG1337" s="1">
        <v>43257</v>
      </c>
      <c r="AH1337" s="1">
        <v>43252</v>
      </c>
      <c r="AI1337" s="1">
        <v>43252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8844.3333333333303</v>
      </c>
      <c r="AP1337">
        <v>21</v>
      </c>
      <c r="AQ1337">
        <v>30</v>
      </c>
      <c r="AR1337">
        <v>185731</v>
      </c>
      <c r="AS1337">
        <v>0.26423698790185801</v>
      </c>
      <c r="AT1337">
        <v>0.7</v>
      </c>
      <c r="AU1337">
        <v>18</v>
      </c>
      <c r="AV1337">
        <v>0.35480762095378998</v>
      </c>
      <c r="AW1337">
        <v>-9.0570633051932095E-2</v>
      </c>
      <c r="AX1337">
        <v>6586.66799128412</v>
      </c>
      <c r="AY1337">
        <v>5</v>
      </c>
      <c r="AZ1337">
        <v>6</v>
      </c>
      <c r="BA1337">
        <v>2018</v>
      </c>
      <c r="BB1337">
        <v>4.8202622636056196</v>
      </c>
      <c r="BC1337">
        <v>4.8346210379527301</v>
      </c>
      <c r="BD1337">
        <v>1.43587743471185E-2</v>
      </c>
      <c r="BE1337">
        <v>42759</v>
      </c>
      <c r="BF1337">
        <v>186284.26232732099</v>
      </c>
      <c r="BG1337">
        <v>-2.96998962987993E-3</v>
      </c>
      <c r="BH1337">
        <v>20.710489600769399</v>
      </c>
      <c r="BI1337">
        <v>1.01397892588786</v>
      </c>
      <c r="BK1337">
        <f>AS1337-BI1337*AV1337</f>
        <v>-9.5530462489692936E-2</v>
      </c>
      <c r="BL1337">
        <f>BK1337*AO1337</f>
        <v>-844.90325374634062</v>
      </c>
      <c r="BM1337">
        <f t="shared" si="20"/>
        <v>-468.95586869511499</v>
      </c>
      <c r="BN1337" s="12">
        <f>YEARFRAC(DATE(YEAR(A1337),1,1),A1337,3)</f>
        <v>0.42465753424657532</v>
      </c>
    </row>
    <row r="1338" spans="1:66" x14ac:dyDescent="0.25">
      <c r="A1338" s="1">
        <v>43257</v>
      </c>
      <c r="B1338">
        <v>10581</v>
      </c>
      <c r="C1338">
        <v>4</v>
      </c>
      <c r="D1338" s="2">
        <v>43252</v>
      </c>
      <c r="E1338">
        <v>2</v>
      </c>
      <c r="F1338">
        <v>1</v>
      </c>
      <c r="G1338" s="1">
        <v>43256</v>
      </c>
      <c r="H1338" s="1">
        <v>43258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s="1">
        <v>43269</v>
      </c>
      <c r="AF1338" s="1">
        <v>43255</v>
      </c>
      <c r="AG1338" s="1">
        <v>43257</v>
      </c>
      <c r="AH1338" s="1">
        <v>43252</v>
      </c>
      <c r="AI1338" s="1">
        <v>43252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8844.3333333333303</v>
      </c>
      <c r="AP1338">
        <v>21</v>
      </c>
      <c r="AQ1338">
        <v>30</v>
      </c>
      <c r="AR1338">
        <v>185731</v>
      </c>
      <c r="AS1338">
        <v>1.1963592507443499</v>
      </c>
      <c r="AT1338">
        <v>0.7</v>
      </c>
      <c r="AU1338">
        <v>17</v>
      </c>
      <c r="AV1338">
        <v>1.0453154210345399</v>
      </c>
      <c r="AW1338">
        <v>0.15104382970981101</v>
      </c>
      <c r="AX1338">
        <v>10122.303552671199</v>
      </c>
      <c r="AY1338">
        <v>6</v>
      </c>
      <c r="AZ1338">
        <v>6</v>
      </c>
      <c r="BA1338">
        <v>2018</v>
      </c>
      <c r="BB1338">
        <v>5.8655776846401597</v>
      </c>
      <c r="BC1338">
        <v>6.0309802886970898</v>
      </c>
      <c r="BD1338">
        <v>0.165402604056929</v>
      </c>
      <c r="BE1338">
        <v>53340</v>
      </c>
      <c r="BF1338">
        <v>190968.40247009901</v>
      </c>
      <c r="BG1338">
        <v>-2.7425492397466E-2</v>
      </c>
      <c r="BH1338">
        <v>20.710489600769399</v>
      </c>
      <c r="BI1338">
        <v>1.01397892588786</v>
      </c>
      <c r="BK1338">
        <f>AS1338-BI1338*AV1338</f>
        <v>0.13643144290973108</v>
      </c>
      <c r="BL1338">
        <f>BK1338*AO1338</f>
        <v>1206.6451582412978</v>
      </c>
      <c r="BM1338">
        <f t="shared" si="20"/>
        <v>737.68928954618286</v>
      </c>
      <c r="BN1338" s="12">
        <f>YEARFRAC(DATE(YEAR(A1338),1,1),A1338,3)</f>
        <v>0.42739726027397262</v>
      </c>
    </row>
    <row r="1339" spans="1:66" x14ac:dyDescent="0.25">
      <c r="A1339" s="1">
        <v>43258</v>
      </c>
      <c r="B1339">
        <v>2357</v>
      </c>
      <c r="C1339">
        <v>5</v>
      </c>
      <c r="D1339" s="2">
        <v>43252</v>
      </c>
      <c r="E1339">
        <v>3</v>
      </c>
      <c r="F1339">
        <v>2</v>
      </c>
      <c r="G1339" s="1">
        <v>43257</v>
      </c>
      <c r="H1339" s="1">
        <v>43259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s="1">
        <v>43269</v>
      </c>
      <c r="AF1339" s="1">
        <v>43255</v>
      </c>
      <c r="AG1339" s="1">
        <v>43257</v>
      </c>
      <c r="AH1339" s="1">
        <v>43252</v>
      </c>
      <c r="AI1339" s="1">
        <v>43252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8844.3333333333303</v>
      </c>
      <c r="AP1339">
        <v>21</v>
      </c>
      <c r="AQ1339">
        <v>30</v>
      </c>
      <c r="AR1339">
        <v>185731</v>
      </c>
      <c r="AS1339">
        <v>0.26649832284325098</v>
      </c>
      <c r="AT1339">
        <v>0.7</v>
      </c>
      <c r="AU1339">
        <v>16</v>
      </c>
      <c r="AV1339">
        <v>0.323453863192601</v>
      </c>
      <c r="AW1339">
        <v>-5.69555403493502E-2</v>
      </c>
      <c r="AX1339">
        <v>7286.9743361096098</v>
      </c>
      <c r="AY1339">
        <v>7</v>
      </c>
      <c r="AZ1339">
        <v>6</v>
      </c>
      <c r="BA1339">
        <v>2018</v>
      </c>
      <c r="BB1339">
        <v>6.1890315478327604</v>
      </c>
      <c r="BC1339">
        <v>6.2974786115403401</v>
      </c>
      <c r="BD1339">
        <v>0.10844706370757901</v>
      </c>
      <c r="BE1339">
        <v>55697</v>
      </c>
      <c r="BF1339">
        <v>188985.46419747599</v>
      </c>
      <c r="BG1339">
        <v>-1.72207117160901E-2</v>
      </c>
      <c r="BH1339">
        <v>20.710489600769399</v>
      </c>
      <c r="BI1339">
        <v>1.01397892588786</v>
      </c>
      <c r="BK1339">
        <f>AS1339-BI1339*AV1339</f>
        <v>-6.1477077931061386E-2</v>
      </c>
      <c r="BL1339">
        <f>BK1339*AO1339</f>
        <v>-543.72376958161703</v>
      </c>
      <c r="BM1339">
        <f t="shared" si="20"/>
        <v>193.96551996456583</v>
      </c>
      <c r="BN1339" s="12">
        <f>YEARFRAC(DATE(YEAR(A1339),1,1),A1339,3)</f>
        <v>0.43013698630136987</v>
      </c>
    </row>
    <row r="1340" spans="1:66" x14ac:dyDescent="0.25">
      <c r="A1340" s="1">
        <v>43259</v>
      </c>
      <c r="B1340">
        <v>6691</v>
      </c>
      <c r="C1340">
        <v>6</v>
      </c>
      <c r="D1340" s="2">
        <v>43252</v>
      </c>
      <c r="E1340">
        <v>4</v>
      </c>
      <c r="F1340">
        <v>3</v>
      </c>
      <c r="G1340" s="1">
        <v>43258</v>
      </c>
      <c r="H1340" s="1">
        <v>43262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s="1">
        <v>43269</v>
      </c>
      <c r="AF1340" s="1">
        <v>43255</v>
      </c>
      <c r="AG1340" s="1">
        <v>43257</v>
      </c>
      <c r="AH1340" s="1">
        <v>43252</v>
      </c>
      <c r="AI1340" s="1">
        <v>43252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8844.3333333333303</v>
      </c>
      <c r="AP1340">
        <v>21</v>
      </c>
      <c r="AQ1340">
        <v>30</v>
      </c>
      <c r="AR1340">
        <v>185731</v>
      </c>
      <c r="AS1340">
        <v>0.75652960464327401</v>
      </c>
      <c r="AT1340">
        <v>0.7</v>
      </c>
      <c r="AU1340">
        <v>15</v>
      </c>
      <c r="AV1340">
        <v>0.84050285303739802</v>
      </c>
      <c r="AW1340">
        <v>-8.3973248394124594E-2</v>
      </c>
      <c r="AX1340">
        <v>7960.7106339022403</v>
      </c>
      <c r="AY1340">
        <v>8</v>
      </c>
      <c r="AZ1340">
        <v>6</v>
      </c>
      <c r="BA1340">
        <v>2018</v>
      </c>
      <c r="BB1340">
        <v>7.0295344008701601</v>
      </c>
      <c r="BC1340">
        <v>7.05400821618362</v>
      </c>
      <c r="BD1340">
        <v>2.4473815313454401E-2</v>
      </c>
      <c r="BE1340">
        <v>62388</v>
      </c>
      <c r="BF1340">
        <v>186377.63545731001</v>
      </c>
      <c r="BG1340">
        <v>-3.46949061631463E-3</v>
      </c>
      <c r="BH1340">
        <v>20.710489600769399</v>
      </c>
      <c r="BI1340">
        <v>1.01397892588786</v>
      </c>
      <c r="BK1340">
        <f>AS1340-BI1340*AV1340</f>
        <v>-9.5722575485268635E-2</v>
      </c>
      <c r="BL1340">
        <f>BK1340*AO1340</f>
        <v>-846.60236511687731</v>
      </c>
      <c r="BM1340">
        <f t="shared" si="20"/>
        <v>-652.63684515231148</v>
      </c>
      <c r="BN1340" s="12">
        <f>YEARFRAC(DATE(YEAR(A1340),1,1),A1340,3)</f>
        <v>0.43287671232876712</v>
      </c>
    </row>
    <row r="1341" spans="1:66" x14ac:dyDescent="0.25">
      <c r="A1341" s="1">
        <v>43262</v>
      </c>
      <c r="B1341">
        <v>14199</v>
      </c>
      <c r="C1341">
        <v>7</v>
      </c>
      <c r="D1341" s="2">
        <v>43252</v>
      </c>
      <c r="E1341">
        <v>0</v>
      </c>
      <c r="F1341">
        <v>4</v>
      </c>
      <c r="G1341" s="1">
        <v>43259</v>
      </c>
      <c r="H1341" s="1">
        <v>43263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s="1">
        <v>43269</v>
      </c>
      <c r="AF1341" s="1">
        <v>43255</v>
      </c>
      <c r="AG1341" s="1">
        <v>43257</v>
      </c>
      <c r="AH1341" s="1">
        <v>43252</v>
      </c>
      <c r="AI1341" s="1">
        <v>43252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8844.3333333333303</v>
      </c>
      <c r="AP1341">
        <v>21</v>
      </c>
      <c r="AQ1341">
        <v>30</v>
      </c>
      <c r="AR1341">
        <v>185731</v>
      </c>
      <c r="AS1341">
        <v>1.6054347416424799</v>
      </c>
      <c r="AT1341">
        <v>0.7</v>
      </c>
      <c r="AU1341">
        <v>14</v>
      </c>
      <c r="AV1341">
        <v>1.6682862605792399</v>
      </c>
      <c r="AW1341">
        <v>-6.2851518936765299E-2</v>
      </c>
      <c r="AX1341">
        <v>8511.1292561205501</v>
      </c>
      <c r="AY1341">
        <v>11</v>
      </c>
      <c r="AZ1341">
        <v>6</v>
      </c>
      <c r="BA1341">
        <v>2018</v>
      </c>
      <c r="BB1341">
        <v>8.6978206614494091</v>
      </c>
      <c r="BC1341">
        <v>8.6594429578260996</v>
      </c>
      <c r="BD1341">
        <v>-3.83777036233095E-2</v>
      </c>
      <c r="BE1341">
        <v>76587</v>
      </c>
      <c r="BF1341">
        <v>184911.49249931599</v>
      </c>
      <c r="BG1341">
        <v>4.43189057428061E-3</v>
      </c>
      <c r="BH1341">
        <v>20.710489600769399</v>
      </c>
      <c r="BI1341">
        <v>1.01397892588786</v>
      </c>
      <c r="BK1341">
        <f>AS1341-BI1341*AV1341</f>
        <v>-8.6172368933132182E-2</v>
      </c>
      <c r="BL1341">
        <f>BK1341*AO1341</f>
        <v>-762.13715496759846</v>
      </c>
      <c r="BM1341">
        <f t="shared" si="20"/>
        <v>-1414.7740001199099</v>
      </c>
      <c r="BN1341" s="12">
        <f>YEARFRAC(DATE(YEAR(A1341),1,1),A1341,3)</f>
        <v>0.44109589041095892</v>
      </c>
    </row>
    <row r="1342" spans="1:66" x14ac:dyDescent="0.25">
      <c r="A1342" s="1">
        <v>43263</v>
      </c>
      <c r="B1342">
        <v>1878</v>
      </c>
      <c r="C1342">
        <v>8</v>
      </c>
      <c r="D1342" s="2">
        <v>43252</v>
      </c>
      <c r="E1342">
        <v>1</v>
      </c>
      <c r="F1342">
        <v>0</v>
      </c>
      <c r="G1342" s="1">
        <v>43262</v>
      </c>
      <c r="H1342" s="1">
        <v>43264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s="1">
        <v>43269</v>
      </c>
      <c r="AF1342" s="1">
        <v>43255</v>
      </c>
      <c r="AG1342" s="1">
        <v>43257</v>
      </c>
      <c r="AH1342" s="1">
        <v>43252</v>
      </c>
      <c r="AI1342" s="1">
        <v>43252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8844.3333333333303</v>
      </c>
      <c r="AP1342">
        <v>21</v>
      </c>
      <c r="AQ1342">
        <v>30</v>
      </c>
      <c r="AR1342">
        <v>185731</v>
      </c>
      <c r="AS1342">
        <v>0.21233935099687101</v>
      </c>
      <c r="AT1342">
        <v>0.7</v>
      </c>
      <c r="AU1342">
        <v>13</v>
      </c>
      <c r="AV1342">
        <v>0.27789568666356101</v>
      </c>
      <c r="AW1342">
        <v>-6.5556335666690099E-2</v>
      </c>
      <c r="AX1342">
        <v>6757.9314473981904</v>
      </c>
      <c r="AY1342">
        <v>12</v>
      </c>
      <c r="AZ1342">
        <v>6</v>
      </c>
      <c r="BA1342">
        <v>2018</v>
      </c>
      <c r="BB1342">
        <v>8.9757163481129698</v>
      </c>
      <c r="BC1342">
        <v>8.8717823088229704</v>
      </c>
      <c r="BD1342">
        <v>-0.103934039290001</v>
      </c>
      <c r="BE1342">
        <v>78465</v>
      </c>
      <c r="BF1342">
        <v>183580.33343449101</v>
      </c>
      <c r="BG1342">
        <v>1.17151250641756E-2</v>
      </c>
      <c r="BH1342">
        <v>20.710489600769399</v>
      </c>
      <c r="BI1342">
        <v>1.01397892588786</v>
      </c>
      <c r="BK1342">
        <f>AS1342-BI1342*AV1342</f>
        <v>-6.944101887511589E-2</v>
      </c>
      <c r="BL1342">
        <f>BK1342*AO1342</f>
        <v>-614.15951793781642</v>
      </c>
      <c r="BM1342">
        <f t="shared" si="20"/>
        <v>-2028.9335180577264</v>
      </c>
      <c r="BN1342" s="12">
        <f>YEARFRAC(DATE(YEAR(A1342),1,1),A1342,3)</f>
        <v>0.44383561643835617</v>
      </c>
    </row>
    <row r="1343" spans="1:66" x14ac:dyDescent="0.25">
      <c r="A1343" s="1">
        <v>43264</v>
      </c>
      <c r="B1343">
        <v>8233</v>
      </c>
      <c r="C1343">
        <v>9</v>
      </c>
      <c r="D1343" s="2">
        <v>43252</v>
      </c>
      <c r="E1343">
        <v>2</v>
      </c>
      <c r="F1343">
        <v>1</v>
      </c>
      <c r="G1343" s="1">
        <v>43263</v>
      </c>
      <c r="H1343" s="1">
        <v>43265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s="1">
        <v>43269</v>
      </c>
      <c r="AF1343" s="1">
        <v>43255</v>
      </c>
      <c r="AG1343" s="1">
        <v>43257</v>
      </c>
      <c r="AH1343" s="1">
        <v>43252</v>
      </c>
      <c r="AI1343" s="1">
        <v>43252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8844.3333333333303</v>
      </c>
      <c r="AP1343">
        <v>21</v>
      </c>
      <c r="AQ1343">
        <v>30</v>
      </c>
      <c r="AR1343">
        <v>185731</v>
      </c>
      <c r="AS1343">
        <v>0.93087852862473097</v>
      </c>
      <c r="AT1343">
        <v>0.7</v>
      </c>
      <c r="AU1343">
        <v>12</v>
      </c>
      <c r="AV1343">
        <v>0.92713649240180596</v>
      </c>
      <c r="AW1343">
        <v>3.7420362229247102E-3</v>
      </c>
      <c r="AX1343">
        <v>8880.0301438592705</v>
      </c>
      <c r="AY1343">
        <v>13</v>
      </c>
      <c r="AZ1343">
        <v>6</v>
      </c>
      <c r="BA1343">
        <v>2018</v>
      </c>
      <c r="BB1343">
        <v>9.9028528405147807</v>
      </c>
      <c r="BC1343">
        <v>9.8026608374477</v>
      </c>
      <c r="BD1343">
        <v>-0.100192003067077</v>
      </c>
      <c r="BE1343">
        <v>86698</v>
      </c>
      <c r="BF1343">
        <v>183851.86868083899</v>
      </c>
      <c r="BG1343">
        <v>1.0220898665016E-2</v>
      </c>
      <c r="BH1343">
        <v>20.710489600769399</v>
      </c>
      <c r="BI1343">
        <v>1.01397892588786</v>
      </c>
      <c r="BK1343">
        <f>AS1343-BI1343*AV1343</f>
        <v>-9.2183360922902802E-3</v>
      </c>
      <c r="BL1343">
        <f>BK1343*AO1343</f>
        <v>-81.530037178912636</v>
      </c>
      <c r="BM1343">
        <f t="shared" si="20"/>
        <v>-2110.463555236639</v>
      </c>
      <c r="BN1343" s="12">
        <f>YEARFRAC(DATE(YEAR(A1343),1,1),A1343,3)</f>
        <v>0.44657534246575342</v>
      </c>
    </row>
    <row r="1344" spans="1:66" x14ac:dyDescent="0.25">
      <c r="A1344" s="1">
        <v>43265</v>
      </c>
      <c r="B1344">
        <v>2652</v>
      </c>
      <c r="C1344">
        <v>10</v>
      </c>
      <c r="D1344" s="2">
        <v>43252</v>
      </c>
      <c r="E1344">
        <v>3</v>
      </c>
      <c r="F1344">
        <v>2</v>
      </c>
      <c r="G1344" s="1">
        <v>43264</v>
      </c>
      <c r="H1344" s="1">
        <v>43266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s="1">
        <v>43269</v>
      </c>
      <c r="AF1344" s="1">
        <v>43255</v>
      </c>
      <c r="AG1344" s="1">
        <v>43257</v>
      </c>
      <c r="AH1344" s="1">
        <v>43252</v>
      </c>
      <c r="AI1344" s="1">
        <v>43252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8844.3333333333303</v>
      </c>
      <c r="AP1344">
        <v>21</v>
      </c>
      <c r="AQ1344">
        <v>30</v>
      </c>
      <c r="AR1344">
        <v>185731</v>
      </c>
      <c r="AS1344">
        <v>0.29985301322880897</v>
      </c>
      <c r="AT1344">
        <v>0.7</v>
      </c>
      <c r="AU1344">
        <v>11</v>
      </c>
      <c r="AV1344">
        <v>0.323453863192602</v>
      </c>
      <c r="AW1344">
        <v>-2.3600849963792699E-2</v>
      </c>
      <c r="AX1344">
        <v>8199.0054897593</v>
      </c>
      <c r="AY1344">
        <v>14</v>
      </c>
      <c r="AZ1344">
        <v>6</v>
      </c>
      <c r="BA1344">
        <v>2018</v>
      </c>
      <c r="BB1344">
        <v>10.2263067037073</v>
      </c>
      <c r="BC1344">
        <v>10.1025138506765</v>
      </c>
      <c r="BD1344">
        <v>-0.123792853030867</v>
      </c>
      <c r="BE1344">
        <v>89350</v>
      </c>
      <c r="BF1344">
        <v>183482.66430536</v>
      </c>
      <c r="BG1344">
        <v>1.22536682315537E-2</v>
      </c>
      <c r="BH1344">
        <v>20.710489600769399</v>
      </c>
      <c r="BI1344">
        <v>1.01397892588786</v>
      </c>
      <c r="BK1344">
        <f>AS1344-BI1344*AV1344</f>
        <v>-2.812238754550439E-2</v>
      </c>
      <c r="BL1344">
        <f>BK1344*AO1344</f>
        <v>-248.72376958162258</v>
      </c>
      <c r="BM1344">
        <f t="shared" si="20"/>
        <v>-2359.1873248182615</v>
      </c>
      <c r="BN1344" s="12">
        <f>YEARFRAC(DATE(YEAR(A1344),1,1),A1344,3)</f>
        <v>0.44931506849315067</v>
      </c>
    </row>
    <row r="1345" spans="1:66" x14ac:dyDescent="0.25">
      <c r="A1345" s="1">
        <v>43266</v>
      </c>
      <c r="B1345">
        <v>11082</v>
      </c>
      <c r="C1345">
        <v>11</v>
      </c>
      <c r="D1345" s="2">
        <v>43252</v>
      </c>
      <c r="E1345">
        <v>4</v>
      </c>
      <c r="F1345">
        <v>3</v>
      </c>
      <c r="G1345" s="1">
        <v>43265</v>
      </c>
      <c r="H1345" s="1">
        <v>43269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 s="1">
        <v>43269</v>
      </c>
      <c r="AF1345" s="1">
        <v>43255</v>
      </c>
      <c r="AG1345" s="1">
        <v>43257</v>
      </c>
      <c r="AH1345" s="1">
        <v>43252</v>
      </c>
      <c r="AI1345" s="1">
        <v>43252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8844.3333333333303</v>
      </c>
      <c r="AP1345">
        <v>21</v>
      </c>
      <c r="AQ1345">
        <v>30</v>
      </c>
      <c r="AR1345">
        <v>185731</v>
      </c>
      <c r="AS1345">
        <v>1.2530056910262599</v>
      </c>
      <c r="AT1345">
        <v>0.7</v>
      </c>
      <c r="AU1345">
        <v>10</v>
      </c>
      <c r="AV1345">
        <v>1.1750740743402901</v>
      </c>
      <c r="AW1345">
        <v>7.7931616685975494E-2</v>
      </c>
      <c r="AX1345">
        <v>9430.8948193088308</v>
      </c>
      <c r="AY1345">
        <v>15</v>
      </c>
      <c r="AZ1345">
        <v>6</v>
      </c>
      <c r="BA1345">
        <v>2018</v>
      </c>
      <c r="BB1345">
        <v>11.401380778047599</v>
      </c>
      <c r="BC1345">
        <v>11.3555195417027</v>
      </c>
      <c r="BD1345">
        <v>-4.5861236344892399E-2</v>
      </c>
      <c r="BE1345">
        <v>100432</v>
      </c>
      <c r="BF1345">
        <v>184983.91037520801</v>
      </c>
      <c r="BG1345">
        <v>4.0386735434225704E-3</v>
      </c>
      <c r="BH1345">
        <v>20.710489600769399</v>
      </c>
      <c r="BI1345">
        <v>1.01397892588786</v>
      </c>
      <c r="BK1345">
        <f>AS1345-BI1345*AV1345</f>
        <v>6.1505343288021264E-2</v>
      </c>
      <c r="BL1345">
        <f>BK1345*AO1345</f>
        <v>543.9737578203559</v>
      </c>
      <c r="BM1345">
        <f t="shared" si="20"/>
        <v>-1815.2135669979057</v>
      </c>
      <c r="BN1345" s="12">
        <f>YEARFRAC(DATE(YEAR(A1345),1,1),A1345,3)</f>
        <v>0.45205479452054792</v>
      </c>
    </row>
    <row r="1346" spans="1:66" x14ac:dyDescent="0.25">
      <c r="A1346" s="1">
        <v>43269</v>
      </c>
      <c r="B1346">
        <v>25582</v>
      </c>
      <c r="C1346">
        <v>12</v>
      </c>
      <c r="D1346" s="2">
        <v>43252</v>
      </c>
      <c r="E1346">
        <v>0</v>
      </c>
      <c r="F1346">
        <v>4</v>
      </c>
      <c r="G1346" s="1">
        <v>43266</v>
      </c>
      <c r="H1346" s="1">
        <v>43270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s="1">
        <v>43269</v>
      </c>
      <c r="AF1346" s="1">
        <v>43255</v>
      </c>
      <c r="AG1346" s="1">
        <v>43257</v>
      </c>
      <c r="AH1346" s="1">
        <v>43252</v>
      </c>
      <c r="AI1346" s="1">
        <v>43252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8844.3333333333303</v>
      </c>
      <c r="AP1346">
        <v>21</v>
      </c>
      <c r="AQ1346">
        <v>30</v>
      </c>
      <c r="AR1346">
        <v>185731</v>
      </c>
      <c r="AS1346">
        <v>2.89247352353672</v>
      </c>
      <c r="AT1346">
        <v>0.7</v>
      </c>
      <c r="AU1346">
        <v>9</v>
      </c>
      <c r="AV1346">
        <v>2.6918748505124399</v>
      </c>
      <c r="AW1346">
        <v>0.200598673024286</v>
      </c>
      <c r="AX1346">
        <v>9503.4135762775295</v>
      </c>
      <c r="AY1346">
        <v>18</v>
      </c>
      <c r="AZ1346">
        <v>6</v>
      </c>
      <c r="BA1346">
        <v>2018</v>
      </c>
      <c r="BB1346">
        <v>14.093255628560099</v>
      </c>
      <c r="BC1346">
        <v>14.2479930652395</v>
      </c>
      <c r="BD1346">
        <v>0.15473743667939299</v>
      </c>
      <c r="BE1346">
        <v>126014</v>
      </c>
      <c r="BF1346">
        <v>187770.24058495401</v>
      </c>
      <c r="BG1346">
        <v>-1.08602970236491E-2</v>
      </c>
      <c r="BH1346">
        <v>20.710489600769399</v>
      </c>
      <c r="BI1346">
        <v>1.01397892588786</v>
      </c>
      <c r="BK1346">
        <f>AS1346-BI1346*AV1346</f>
        <v>0.16296915398957257</v>
      </c>
      <c r="BL1346">
        <f>BK1346*AO1346</f>
        <v>1441.3535209351091</v>
      </c>
      <c r="BM1346">
        <f t="shared" si="20"/>
        <v>-373.86004606279653</v>
      </c>
      <c r="BN1346" s="12">
        <f>YEARFRAC(DATE(YEAR(A1346),1,1),A1346,3)</f>
        <v>0.46027397260273972</v>
      </c>
    </row>
    <row r="1347" spans="1:66" x14ac:dyDescent="0.25">
      <c r="A1347" s="1">
        <v>43270</v>
      </c>
      <c r="B1347">
        <v>2367</v>
      </c>
      <c r="C1347">
        <v>13</v>
      </c>
      <c r="D1347" s="2">
        <v>43252</v>
      </c>
      <c r="E1347">
        <v>1</v>
      </c>
      <c r="F1347">
        <v>0</v>
      </c>
      <c r="G1347" s="1">
        <v>43269</v>
      </c>
      <c r="H1347" s="1">
        <v>43271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s="1">
        <v>43269</v>
      </c>
      <c r="AF1347" s="1">
        <v>43255</v>
      </c>
      <c r="AG1347" s="1">
        <v>43257</v>
      </c>
      <c r="AH1347" s="1">
        <v>43252</v>
      </c>
      <c r="AI1347" s="1">
        <v>43252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8844.3333333333303</v>
      </c>
      <c r="AP1347">
        <v>21</v>
      </c>
      <c r="AQ1347">
        <v>30</v>
      </c>
      <c r="AR1347">
        <v>185731</v>
      </c>
      <c r="AS1347">
        <v>0.26762899031394799</v>
      </c>
      <c r="AT1347">
        <v>0.7</v>
      </c>
      <c r="AU1347">
        <v>8</v>
      </c>
      <c r="AV1347">
        <v>0.27789568666356201</v>
      </c>
      <c r="AW1347">
        <v>-1.0266696349613301E-2</v>
      </c>
      <c r="AX1347">
        <v>8517.5845239571408</v>
      </c>
      <c r="AY1347">
        <v>19</v>
      </c>
      <c r="AZ1347">
        <v>6</v>
      </c>
      <c r="BA1347">
        <v>2018</v>
      </c>
      <c r="BB1347">
        <v>14.371151315223599</v>
      </c>
      <c r="BC1347">
        <v>14.515622055553401</v>
      </c>
      <c r="BD1347">
        <v>0.144470740329779</v>
      </c>
      <c r="BE1347">
        <v>128381</v>
      </c>
      <c r="BF1347">
        <v>187598.122159083</v>
      </c>
      <c r="BG1347">
        <v>-9.9527763796046706E-3</v>
      </c>
      <c r="BH1347">
        <v>20.710489600769399</v>
      </c>
      <c r="BI1347">
        <v>1.01397892588786</v>
      </c>
      <c r="BK1347">
        <f>AS1347-BI1347*AV1347</f>
        <v>-1.4151379558039912E-2</v>
      </c>
      <c r="BL1347">
        <f>BK1347*AO1347</f>
        <v>-125.15951793782428</v>
      </c>
      <c r="BM1347">
        <f t="shared" si="20"/>
        <v>-499.01956400062079</v>
      </c>
      <c r="BN1347" s="12">
        <f>YEARFRAC(DATE(YEAR(A1347),1,1),A1347,3)</f>
        <v>0.46301369863013697</v>
      </c>
    </row>
    <row r="1348" spans="1:66" x14ac:dyDescent="0.25">
      <c r="A1348" s="1">
        <v>43271</v>
      </c>
      <c r="B1348">
        <v>10104</v>
      </c>
      <c r="C1348">
        <v>14</v>
      </c>
      <c r="D1348" s="2">
        <v>43252</v>
      </c>
      <c r="E1348">
        <v>2</v>
      </c>
      <c r="F1348">
        <v>1</v>
      </c>
      <c r="G1348" s="1">
        <v>43270</v>
      </c>
      <c r="H1348" s="1">
        <v>43272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s="1">
        <v>43269</v>
      </c>
      <c r="AF1348" s="1">
        <v>43255</v>
      </c>
      <c r="AG1348" s="1">
        <v>43257</v>
      </c>
      <c r="AH1348" s="1">
        <v>43252</v>
      </c>
      <c r="AI1348" s="1">
        <v>43252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8844.3333333333303</v>
      </c>
      <c r="AP1348">
        <v>21</v>
      </c>
      <c r="AQ1348">
        <v>30</v>
      </c>
      <c r="AR1348">
        <v>185731</v>
      </c>
      <c r="AS1348">
        <v>1.14242641239211</v>
      </c>
      <c r="AT1348">
        <v>0.7</v>
      </c>
      <c r="AU1348">
        <v>7</v>
      </c>
      <c r="AV1348">
        <v>0.92713649240180596</v>
      </c>
      <c r="AW1348">
        <v>0.215289919990309</v>
      </c>
      <c r="AX1348">
        <v>10898.0717324856</v>
      </c>
      <c r="AY1348">
        <v>20</v>
      </c>
      <c r="AZ1348">
        <v>6</v>
      </c>
      <c r="BA1348">
        <v>2018</v>
      </c>
      <c r="BB1348">
        <v>15.2982878076254</v>
      </c>
      <c r="BC1348">
        <v>15.6580484679455</v>
      </c>
      <c r="BD1348">
        <v>0.35976066032008902</v>
      </c>
      <c r="BE1348">
        <v>138485</v>
      </c>
      <c r="BF1348">
        <v>190098.724548142</v>
      </c>
      <c r="BG1348">
        <v>-2.2976085497281001E-2</v>
      </c>
      <c r="BH1348">
        <v>20.710489600769399</v>
      </c>
      <c r="BI1348">
        <v>1.01397892588786</v>
      </c>
      <c r="BK1348">
        <f>AS1348-BI1348*AV1348</f>
        <v>0.20232954767508871</v>
      </c>
      <c r="BL1348">
        <f>BK1348*AO1348</f>
        <v>1789.4699628210424</v>
      </c>
      <c r="BM1348">
        <f t="shared" ref="BM1348:BM1411" si="21">BM1347+BL1348</f>
        <v>1290.4503988204215</v>
      </c>
      <c r="BN1348" s="12">
        <f>YEARFRAC(DATE(YEAR(A1348),1,1),A1348,3)</f>
        <v>0.46575342465753422</v>
      </c>
    </row>
    <row r="1349" spans="1:66" x14ac:dyDescent="0.25">
      <c r="A1349" s="1">
        <v>43272</v>
      </c>
      <c r="B1349">
        <v>2746</v>
      </c>
      <c r="C1349">
        <v>15</v>
      </c>
      <c r="D1349" s="2">
        <v>43252</v>
      </c>
      <c r="E1349">
        <v>3</v>
      </c>
      <c r="F1349">
        <v>2</v>
      </c>
      <c r="G1349" s="1">
        <v>43271</v>
      </c>
      <c r="H1349" s="1">
        <v>43273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s="1">
        <v>43269</v>
      </c>
      <c r="AF1349" s="1">
        <v>43255</v>
      </c>
      <c r="AG1349" s="1">
        <v>43257</v>
      </c>
      <c r="AH1349" s="1">
        <v>43252</v>
      </c>
      <c r="AI1349" s="1">
        <v>43252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8844.3333333333303</v>
      </c>
      <c r="AP1349">
        <v>21</v>
      </c>
      <c r="AQ1349">
        <v>30</v>
      </c>
      <c r="AR1349">
        <v>185731</v>
      </c>
      <c r="AS1349">
        <v>0.31048128745335901</v>
      </c>
      <c r="AT1349">
        <v>0.7</v>
      </c>
      <c r="AU1349">
        <v>6</v>
      </c>
      <c r="AV1349">
        <v>0.323453863192601</v>
      </c>
      <c r="AW1349">
        <v>-1.2972575739241999E-2</v>
      </c>
      <c r="AX1349">
        <v>8489.6188065154802</v>
      </c>
      <c r="AY1349">
        <v>21</v>
      </c>
      <c r="AZ1349">
        <v>6</v>
      </c>
      <c r="BA1349">
        <v>2018</v>
      </c>
      <c r="BB1349">
        <v>15.621741670818</v>
      </c>
      <c r="BC1349">
        <v>15.968529755398899</v>
      </c>
      <c r="BD1349">
        <v>0.34678808458084698</v>
      </c>
      <c r="BE1349">
        <v>141231</v>
      </c>
      <c r="BF1349">
        <v>189854.054848461</v>
      </c>
      <c r="BG1349">
        <v>-2.1716970184033201E-2</v>
      </c>
      <c r="BH1349">
        <v>20.710489600769399</v>
      </c>
      <c r="BI1349">
        <v>1.01397892588786</v>
      </c>
      <c r="BK1349">
        <f>AS1349-BI1349*AV1349</f>
        <v>-1.7494113320953353E-2</v>
      </c>
      <c r="BL1349">
        <f>BK1349*AO1349</f>
        <v>-154.72376958161837</v>
      </c>
      <c r="BM1349">
        <f t="shared" si="21"/>
        <v>1135.7266292388031</v>
      </c>
      <c r="BN1349" s="12">
        <f>YEARFRAC(DATE(YEAR(A1349),1,1),A1349,3)</f>
        <v>0.46849315068493153</v>
      </c>
    </row>
    <row r="1350" spans="1:66" x14ac:dyDescent="0.25">
      <c r="A1350" s="1">
        <v>43273</v>
      </c>
      <c r="B1350">
        <v>6209</v>
      </c>
      <c r="C1350">
        <v>16</v>
      </c>
      <c r="D1350" s="2">
        <v>43252</v>
      </c>
      <c r="E1350">
        <v>4</v>
      </c>
      <c r="F1350">
        <v>3</v>
      </c>
      <c r="G1350" s="1">
        <v>43272</v>
      </c>
      <c r="H1350" s="1">
        <v>43276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s="1">
        <v>43269</v>
      </c>
      <c r="AF1350" s="1">
        <v>43255</v>
      </c>
      <c r="AG1350" s="1">
        <v>43257</v>
      </c>
      <c r="AH1350" s="1">
        <v>43252</v>
      </c>
      <c r="AI1350" s="1">
        <v>43252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8844.3333333333303</v>
      </c>
      <c r="AP1350">
        <v>21</v>
      </c>
      <c r="AQ1350">
        <v>30</v>
      </c>
      <c r="AR1350">
        <v>185731</v>
      </c>
      <c r="AS1350">
        <v>0.70203143255568501</v>
      </c>
      <c r="AT1350">
        <v>0.7</v>
      </c>
      <c r="AU1350">
        <v>5</v>
      </c>
      <c r="AV1350">
        <v>0.84050285303739902</v>
      </c>
      <c r="AW1350">
        <v>-0.13847142048171299</v>
      </c>
      <c r="AX1350">
        <v>7387.2444068000304</v>
      </c>
      <c r="AY1350">
        <v>22</v>
      </c>
      <c r="AZ1350">
        <v>6</v>
      </c>
      <c r="BA1350">
        <v>2018</v>
      </c>
      <c r="BB1350">
        <v>16.4622445238554</v>
      </c>
      <c r="BC1350">
        <v>16.670561187954601</v>
      </c>
      <c r="BD1350">
        <v>0.20831666409913199</v>
      </c>
      <c r="BE1350">
        <v>147440</v>
      </c>
      <c r="BF1350">
        <v>188081.278680633</v>
      </c>
      <c r="BG1350">
        <v>-1.2496079871003599E-2</v>
      </c>
      <c r="BH1350">
        <v>20.710489600769399</v>
      </c>
      <c r="BI1350">
        <v>1.01397892588786</v>
      </c>
      <c r="BK1350">
        <f>AS1350-BI1350*AV1350</f>
        <v>-0.15022074757285864</v>
      </c>
      <c r="BL1350">
        <f>BK1350*AO1350</f>
        <v>-1328.6023651168857</v>
      </c>
      <c r="BM1350">
        <f t="shared" si="21"/>
        <v>-192.87573587808265</v>
      </c>
      <c r="BN1350" s="12">
        <f>YEARFRAC(DATE(YEAR(A1350),1,1),A1350,3)</f>
        <v>0.47123287671232877</v>
      </c>
    </row>
    <row r="1351" spans="1:66" x14ac:dyDescent="0.25">
      <c r="A1351" s="1">
        <v>43276</v>
      </c>
      <c r="B1351">
        <v>13702</v>
      </c>
      <c r="C1351">
        <v>17</v>
      </c>
      <c r="D1351" s="2">
        <v>43252</v>
      </c>
      <c r="E1351">
        <v>0</v>
      </c>
      <c r="F1351">
        <v>4</v>
      </c>
      <c r="G1351" s="1">
        <v>43273</v>
      </c>
      <c r="H1351" s="1">
        <v>43277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s="1">
        <v>43269</v>
      </c>
      <c r="AF1351" s="1">
        <v>43255</v>
      </c>
      <c r="AG1351" s="1">
        <v>43257</v>
      </c>
      <c r="AH1351" s="1">
        <v>43252</v>
      </c>
      <c r="AI1351" s="1">
        <v>43252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8844.3333333333303</v>
      </c>
      <c r="AP1351">
        <v>21</v>
      </c>
      <c r="AQ1351">
        <v>30</v>
      </c>
      <c r="AR1351">
        <v>185731</v>
      </c>
      <c r="AS1351">
        <v>1.5492405683488399</v>
      </c>
      <c r="AT1351">
        <v>0.7</v>
      </c>
      <c r="AU1351">
        <v>4</v>
      </c>
      <c r="AV1351">
        <v>1.6682862605792399</v>
      </c>
      <c r="AW1351">
        <v>-0.119045692230399</v>
      </c>
      <c r="AX1351">
        <v>8213.2187525434092</v>
      </c>
      <c r="AY1351">
        <v>25</v>
      </c>
      <c r="AZ1351">
        <v>6</v>
      </c>
      <c r="BA1351">
        <v>2018</v>
      </c>
      <c r="BB1351">
        <v>18.130530784434701</v>
      </c>
      <c r="BC1351">
        <v>18.219801756303401</v>
      </c>
      <c r="BD1351">
        <v>8.9270971868732105E-2</v>
      </c>
      <c r="BE1351">
        <v>161142</v>
      </c>
      <c r="BF1351">
        <v>186645.500908621</v>
      </c>
      <c r="BG1351">
        <v>-4.8996675739267897E-3</v>
      </c>
      <c r="BH1351">
        <v>20.710489600769399</v>
      </c>
      <c r="BI1351">
        <v>1.01397892588786</v>
      </c>
      <c r="BK1351">
        <f>AS1351-BI1351*AV1351</f>
        <v>-0.14236654222677214</v>
      </c>
      <c r="BL1351">
        <f>BK1351*AO1351</f>
        <v>-1259.137154967648</v>
      </c>
      <c r="BM1351">
        <f t="shared" si="21"/>
        <v>-1452.0128908457307</v>
      </c>
      <c r="BN1351" s="12">
        <f>YEARFRAC(DATE(YEAR(A1351),1,1),A1351,3)</f>
        <v>0.47945205479452052</v>
      </c>
    </row>
    <row r="1352" spans="1:66" x14ac:dyDescent="0.25">
      <c r="A1352" s="1">
        <v>43277</v>
      </c>
      <c r="B1352">
        <v>2602</v>
      </c>
      <c r="C1352">
        <v>18</v>
      </c>
      <c r="D1352" s="2">
        <v>43252</v>
      </c>
      <c r="E1352">
        <v>1</v>
      </c>
      <c r="F1352">
        <v>0</v>
      </c>
      <c r="G1352" s="1">
        <v>43276</v>
      </c>
      <c r="H1352" s="1">
        <v>43278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s="1">
        <v>43269</v>
      </c>
      <c r="AF1352" s="1">
        <v>43255</v>
      </c>
      <c r="AG1352" s="1">
        <v>43257</v>
      </c>
      <c r="AH1352" s="1">
        <v>43252</v>
      </c>
      <c r="AI1352" s="1">
        <v>43252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8844.3333333333303</v>
      </c>
      <c r="AP1352">
        <v>21</v>
      </c>
      <c r="AQ1352">
        <v>30</v>
      </c>
      <c r="AR1352">
        <v>185731</v>
      </c>
      <c r="AS1352">
        <v>0.29419967587532497</v>
      </c>
      <c r="AT1352">
        <v>0.7</v>
      </c>
      <c r="AU1352">
        <v>3</v>
      </c>
      <c r="AV1352">
        <v>0.27789568666356201</v>
      </c>
      <c r="AW1352">
        <v>1.6303989211763001E-2</v>
      </c>
      <c r="AX1352">
        <v>9363.2255730192192</v>
      </c>
      <c r="AY1352">
        <v>26</v>
      </c>
      <c r="AZ1352">
        <v>6</v>
      </c>
      <c r="BA1352">
        <v>2018</v>
      </c>
      <c r="BB1352">
        <v>18.408426471098299</v>
      </c>
      <c r="BC1352">
        <v>18.514001432178699</v>
      </c>
      <c r="BD1352">
        <v>0.10557496108049499</v>
      </c>
      <c r="BE1352">
        <v>163744</v>
      </c>
      <c r="BF1352">
        <v>186796.193873426</v>
      </c>
      <c r="BG1352">
        <v>-5.70243885241361E-3</v>
      </c>
      <c r="BH1352">
        <v>20.710489600769399</v>
      </c>
      <c r="BI1352">
        <v>1.01397892588786</v>
      </c>
      <c r="BK1352">
        <f>AS1352-BI1352*AV1352</f>
        <v>1.2419306003337072E-2</v>
      </c>
      <c r="BL1352">
        <f>BK1352*AO1352</f>
        <v>109.8404820621808</v>
      </c>
      <c r="BM1352">
        <f t="shared" si="21"/>
        <v>-1342.1724087835498</v>
      </c>
      <c r="BN1352" s="12">
        <f>YEARFRAC(DATE(YEAR(A1352),1,1),A1352,3)</f>
        <v>0.48219178082191783</v>
      </c>
    </row>
    <row r="1353" spans="1:66" x14ac:dyDescent="0.25">
      <c r="A1353" s="1">
        <v>43278</v>
      </c>
      <c r="B1353">
        <v>9365</v>
      </c>
      <c r="C1353">
        <v>19</v>
      </c>
      <c r="D1353" s="2">
        <v>43252</v>
      </c>
      <c r="E1353">
        <v>2</v>
      </c>
      <c r="F1353">
        <v>1</v>
      </c>
      <c r="G1353" s="1">
        <v>43277</v>
      </c>
      <c r="H1353" s="1">
        <v>43279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s="1">
        <v>43269</v>
      </c>
      <c r="AF1353" s="1">
        <v>43255</v>
      </c>
      <c r="AG1353" s="1">
        <v>43257</v>
      </c>
      <c r="AH1353" s="1">
        <v>43252</v>
      </c>
      <c r="AI1353" s="1">
        <v>43252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8844.3333333333303</v>
      </c>
      <c r="AP1353">
        <v>21</v>
      </c>
      <c r="AQ1353">
        <v>30</v>
      </c>
      <c r="AR1353">
        <v>185731</v>
      </c>
      <c r="AS1353">
        <v>1.0588700863076099</v>
      </c>
      <c r="AT1353">
        <v>0.7</v>
      </c>
      <c r="AU1353">
        <v>2</v>
      </c>
      <c r="AV1353">
        <v>0.92713649240180596</v>
      </c>
      <c r="AW1353">
        <v>0.13173359390580999</v>
      </c>
      <c r="AX1353">
        <v>10100.9938415209</v>
      </c>
      <c r="AY1353">
        <v>27</v>
      </c>
      <c r="AZ1353">
        <v>6</v>
      </c>
      <c r="BA1353">
        <v>2018</v>
      </c>
      <c r="BB1353">
        <v>19.335562963500099</v>
      </c>
      <c r="BC1353">
        <v>19.572871518486401</v>
      </c>
      <c r="BD1353">
        <v>0.23730855498630599</v>
      </c>
      <c r="BE1353">
        <v>173109</v>
      </c>
      <c r="BF1353">
        <v>188010.50721214301</v>
      </c>
      <c r="BG1353">
        <v>-1.21243607389018E-2</v>
      </c>
      <c r="BH1353">
        <v>20.710489600769399</v>
      </c>
      <c r="BI1353">
        <v>1.01397892588786</v>
      </c>
      <c r="BK1353">
        <f>AS1353-BI1353*AV1353</f>
        <v>0.11877322159058867</v>
      </c>
      <c r="BL1353">
        <f>BK1353*AO1353</f>
        <v>1050.4699628210294</v>
      </c>
      <c r="BM1353">
        <f t="shared" si="21"/>
        <v>-291.70244596252041</v>
      </c>
      <c r="BN1353" s="12">
        <f>YEARFRAC(DATE(YEAR(A1353),1,1),A1353,3)</f>
        <v>0.48493150684931507</v>
      </c>
    </row>
    <row r="1354" spans="1:66" x14ac:dyDescent="0.25">
      <c r="A1354" s="1">
        <v>43279</v>
      </c>
      <c r="B1354">
        <v>2411</v>
      </c>
      <c r="C1354">
        <v>20</v>
      </c>
      <c r="D1354" s="2">
        <v>43252</v>
      </c>
      <c r="E1354">
        <v>3</v>
      </c>
      <c r="F1354">
        <v>2</v>
      </c>
      <c r="G1354" s="1">
        <v>43278</v>
      </c>
      <c r="H1354" s="1">
        <v>43280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s="1">
        <v>43269</v>
      </c>
      <c r="AF1354" s="1">
        <v>43255</v>
      </c>
      <c r="AG1354" s="1">
        <v>43257</v>
      </c>
      <c r="AH1354" s="1">
        <v>43252</v>
      </c>
      <c r="AI1354" s="1">
        <v>43252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8844.3333333333303</v>
      </c>
      <c r="AP1354">
        <v>21</v>
      </c>
      <c r="AQ1354">
        <v>30</v>
      </c>
      <c r="AR1354">
        <v>185731</v>
      </c>
      <c r="AS1354">
        <v>0.27260392718501403</v>
      </c>
      <c r="AT1354">
        <v>0.7</v>
      </c>
      <c r="AU1354">
        <v>1</v>
      </c>
      <c r="AV1354">
        <v>0.323453863192601</v>
      </c>
      <c r="AW1354">
        <v>-5.0849936007586999E-2</v>
      </c>
      <c r="AX1354">
        <v>7453.9224116929399</v>
      </c>
      <c r="AY1354">
        <v>28</v>
      </c>
      <c r="AZ1354">
        <v>6</v>
      </c>
      <c r="BA1354">
        <v>2018</v>
      </c>
      <c r="BB1354">
        <v>19.659016826692699</v>
      </c>
      <c r="BC1354">
        <v>19.845475445671401</v>
      </c>
      <c r="BD1354">
        <v>0.18645861897871799</v>
      </c>
      <c r="BE1354">
        <v>175520</v>
      </c>
      <c r="BF1354">
        <v>187492.59093136899</v>
      </c>
      <c r="BG1354">
        <v>-9.3955228983638693E-3</v>
      </c>
      <c r="BH1354">
        <v>20.710489600769399</v>
      </c>
      <c r="BI1354">
        <v>1.01397892588786</v>
      </c>
      <c r="BK1354">
        <f>AS1354-BI1354*AV1354</f>
        <v>-5.5371473589298337E-2</v>
      </c>
      <c r="BL1354">
        <f>BK1354*AO1354</f>
        <v>-489.72376958161743</v>
      </c>
      <c r="BM1354">
        <f t="shared" si="21"/>
        <v>-781.4262155441379</v>
      </c>
      <c r="BN1354" s="12">
        <f>YEARFRAC(DATE(YEAR(A1354),1,1),A1354,3)</f>
        <v>0.48767123287671232</v>
      </c>
    </row>
    <row r="1355" spans="1:66" x14ac:dyDescent="0.25">
      <c r="A1355" s="1">
        <v>43280</v>
      </c>
      <c r="B1355">
        <v>10211</v>
      </c>
      <c r="C1355">
        <v>21</v>
      </c>
      <c r="D1355" s="2">
        <v>43252</v>
      </c>
      <c r="E1355">
        <v>4</v>
      </c>
      <c r="F1355">
        <v>3</v>
      </c>
      <c r="G1355" s="1">
        <v>43279</v>
      </c>
      <c r="H1355" s="1">
        <v>43283</v>
      </c>
      <c r="I1355">
        <v>0</v>
      </c>
      <c r="J1355">
        <v>1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s="1">
        <v>43269</v>
      </c>
      <c r="AF1355" s="1">
        <v>43255</v>
      </c>
      <c r="AG1355" s="1">
        <v>43257</v>
      </c>
      <c r="AH1355" s="1">
        <v>43252</v>
      </c>
      <c r="AI1355" s="1">
        <v>43252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8844.3333333333303</v>
      </c>
      <c r="AP1355">
        <v>21</v>
      </c>
      <c r="AQ1355">
        <v>30</v>
      </c>
      <c r="AR1355">
        <v>185731</v>
      </c>
      <c r="AS1355">
        <v>1.15452455432857</v>
      </c>
      <c r="AT1355">
        <v>0.7</v>
      </c>
      <c r="AU1355">
        <v>0</v>
      </c>
      <c r="AV1355">
        <v>1.05147277407675</v>
      </c>
      <c r="AW1355">
        <v>0.10305178025181699</v>
      </c>
      <c r="AX1355">
        <v>9711.1406512315698</v>
      </c>
      <c r="AY1355">
        <v>29</v>
      </c>
      <c r="AZ1355">
        <v>6</v>
      </c>
      <c r="BA1355">
        <v>2018</v>
      </c>
      <c r="BB1355">
        <v>20.710489600769399</v>
      </c>
      <c r="BC1355">
        <v>21</v>
      </c>
      <c r="BD1355">
        <v>0.28951039923054001</v>
      </c>
      <c r="BE1355">
        <v>185731</v>
      </c>
      <c r="BF1355">
        <v>188327.319884078</v>
      </c>
      <c r="BG1355">
        <v>-1.3786209487168501E-2</v>
      </c>
      <c r="BH1355">
        <v>20.710489600769399</v>
      </c>
      <c r="BI1355">
        <v>1.01397892588786</v>
      </c>
      <c r="BK1355">
        <f>AS1355-BI1355*AV1355</f>
        <v>8.8353320269898505E-2</v>
      </c>
      <c r="BL1355">
        <f>BK1355*AO1355</f>
        <v>781.42621557373877</v>
      </c>
      <c r="BM1355">
        <f t="shared" si="21"/>
        <v>2.9600869311252609E-8</v>
      </c>
      <c r="BN1355" s="12">
        <f>YEARFRAC(DATE(YEAR(A1355),1,1),A1355,3)</f>
        <v>0.49041095890410957</v>
      </c>
    </row>
    <row r="1356" spans="1:66" x14ac:dyDescent="0.25">
      <c r="A1356" s="1">
        <v>43283</v>
      </c>
      <c r="B1356">
        <v>32334</v>
      </c>
      <c r="C1356">
        <v>1</v>
      </c>
      <c r="D1356" s="2">
        <v>43282</v>
      </c>
      <c r="E1356">
        <v>0</v>
      </c>
      <c r="F1356">
        <v>4</v>
      </c>
      <c r="G1356" s="1">
        <v>43280</v>
      </c>
      <c r="H1356" s="1">
        <v>43284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 s="1">
        <v>43297</v>
      </c>
      <c r="AF1356" s="1">
        <v>43283</v>
      </c>
      <c r="AG1356" s="1">
        <v>43285</v>
      </c>
      <c r="AH1356" s="1">
        <v>43287</v>
      </c>
      <c r="AI1356" s="1">
        <v>43285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9164.7142857142808</v>
      </c>
      <c r="AP1356">
        <v>21</v>
      </c>
      <c r="AQ1356">
        <v>31</v>
      </c>
      <c r="AR1356">
        <v>192459</v>
      </c>
      <c r="AS1356">
        <v>3.5280968933643</v>
      </c>
      <c r="AT1356">
        <v>0.67741935483870896</v>
      </c>
      <c r="AU1356">
        <v>20</v>
      </c>
      <c r="AV1356">
        <v>3.3023841849911801</v>
      </c>
      <c r="AW1356">
        <v>0.22571270837311599</v>
      </c>
      <c r="AX1356">
        <v>9791.1079355796701</v>
      </c>
      <c r="AY1356">
        <v>2</v>
      </c>
      <c r="AZ1356">
        <v>7</v>
      </c>
      <c r="BA1356">
        <v>2018</v>
      </c>
      <c r="BB1356">
        <v>3.3023841849911801</v>
      </c>
      <c r="BC1356">
        <v>3.5280968933643</v>
      </c>
      <c r="BD1356">
        <v>0.22571270837311599</v>
      </c>
      <c r="BE1356">
        <v>32334</v>
      </c>
      <c r="BF1356">
        <v>205613.266647173</v>
      </c>
      <c r="BG1356">
        <v>-6.3975768011825307E-2</v>
      </c>
      <c r="BH1356">
        <v>21.094265471263999</v>
      </c>
      <c r="BI1356">
        <v>0.99553122760342405</v>
      </c>
      <c r="BK1356">
        <f>AS1356-BI1356*AV1356</f>
        <v>0.24047031166189736</v>
      </c>
      <c r="BL1356">
        <f>BK1356*AO1356</f>
        <v>2203.8417005779561</v>
      </c>
      <c r="BM1356">
        <f t="shared" si="21"/>
        <v>2203.841700607557</v>
      </c>
      <c r="BN1356" s="12">
        <f>YEARFRAC(DATE(YEAR(A1356),1,1),A1356,3)</f>
        <v>0.49863013698630138</v>
      </c>
    </row>
    <row r="1357" spans="1:66" x14ac:dyDescent="0.25">
      <c r="A1357" s="1">
        <v>43284</v>
      </c>
      <c r="B1357">
        <v>5628</v>
      </c>
      <c r="C1357">
        <v>2</v>
      </c>
      <c r="D1357" s="2">
        <v>43282</v>
      </c>
      <c r="E1357">
        <v>1</v>
      </c>
      <c r="F1357">
        <v>0</v>
      </c>
      <c r="G1357" s="1">
        <v>43283</v>
      </c>
      <c r="H1357" s="1">
        <v>43286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 s="1">
        <v>43297</v>
      </c>
      <c r="AF1357" s="1">
        <v>43283</v>
      </c>
      <c r="AG1357" s="1">
        <v>43285</v>
      </c>
      <c r="AH1357" s="1">
        <v>43287</v>
      </c>
      <c r="AI1357" s="1">
        <v>43285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9164.7142857142808</v>
      </c>
      <c r="AP1357">
        <v>21</v>
      </c>
      <c r="AQ1357">
        <v>31</v>
      </c>
      <c r="AR1357">
        <v>192459</v>
      </c>
      <c r="AS1357">
        <v>0.61409443050208001</v>
      </c>
      <c r="AT1357">
        <v>0.67741935483870896</v>
      </c>
      <c r="AU1357">
        <v>19</v>
      </c>
      <c r="AV1357">
        <v>0.55817685918706506</v>
      </c>
      <c r="AW1357">
        <v>5.5917571315015097E-2</v>
      </c>
      <c r="AX1357">
        <v>10082.825734116999</v>
      </c>
      <c r="AY1357">
        <v>3</v>
      </c>
      <c r="AZ1357">
        <v>7</v>
      </c>
      <c r="BA1357">
        <v>2018</v>
      </c>
      <c r="BB1357">
        <v>3.8605610441782501</v>
      </c>
      <c r="BC1357">
        <v>4.1421913238663803</v>
      </c>
      <c r="BD1357">
        <v>0.28163027968813098</v>
      </c>
      <c r="BE1357">
        <v>37962</v>
      </c>
      <c r="BF1357">
        <v>206499.001279149</v>
      </c>
      <c r="BG1357">
        <v>-6.7990649795783398E-2</v>
      </c>
      <c r="BH1357">
        <v>21.094265471263999</v>
      </c>
      <c r="BI1357">
        <v>0.99553122760342405</v>
      </c>
      <c r="BK1357">
        <f>AS1357-BI1357*AV1357</f>
        <v>5.8411936655757613E-2</v>
      </c>
      <c r="BL1357">
        <f>BK1357*AO1357</f>
        <v>535.32871032525941</v>
      </c>
      <c r="BM1357">
        <f t="shared" si="21"/>
        <v>2739.1704109328166</v>
      </c>
      <c r="BN1357" s="12">
        <f>YEARFRAC(DATE(YEAR(A1357),1,1),A1357,3)</f>
        <v>0.50136986301369868</v>
      </c>
    </row>
    <row r="1358" spans="1:66" x14ac:dyDescent="0.25">
      <c r="A1358" s="1">
        <v>43286</v>
      </c>
      <c r="B1358">
        <v>11131</v>
      </c>
      <c r="C1358">
        <v>3</v>
      </c>
      <c r="D1358" s="2">
        <v>43282</v>
      </c>
      <c r="E1358">
        <v>3</v>
      </c>
      <c r="F1358">
        <v>1</v>
      </c>
      <c r="G1358" s="1">
        <v>43284</v>
      </c>
      <c r="H1358" s="1">
        <v>43287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s="1">
        <v>43297</v>
      </c>
      <c r="AF1358" s="1">
        <v>43283</v>
      </c>
      <c r="AG1358" s="1">
        <v>43285</v>
      </c>
      <c r="AH1358" s="1">
        <v>43287</v>
      </c>
      <c r="AI1358" s="1">
        <v>43285</v>
      </c>
      <c r="AJ1358">
        <v>0</v>
      </c>
      <c r="AK1358">
        <v>0</v>
      </c>
      <c r="AL1358">
        <v>1</v>
      </c>
      <c r="AM1358">
        <v>0</v>
      </c>
      <c r="AN1358">
        <v>1</v>
      </c>
      <c r="AO1358">
        <v>9164.7142857142808</v>
      </c>
      <c r="AP1358">
        <v>21</v>
      </c>
      <c r="AQ1358">
        <v>31</v>
      </c>
      <c r="AR1358">
        <v>192459</v>
      </c>
      <c r="AS1358">
        <v>1.2145495923807099</v>
      </c>
      <c r="AT1358">
        <v>0.67741935483870896</v>
      </c>
      <c r="AU1358">
        <v>18</v>
      </c>
      <c r="AV1358">
        <v>1.14664231580394</v>
      </c>
      <c r="AW1358">
        <v>6.7907276576773298E-2</v>
      </c>
      <c r="AX1358">
        <v>9707.4735918809693</v>
      </c>
      <c r="AY1358">
        <v>5</v>
      </c>
      <c r="AZ1358">
        <v>7</v>
      </c>
      <c r="BA1358">
        <v>2018</v>
      </c>
      <c r="BB1358">
        <v>5.0072033599821903</v>
      </c>
      <c r="BC1358">
        <v>5.35674091624709</v>
      </c>
      <c r="BD1358">
        <v>0.34953755626490401</v>
      </c>
      <c r="BE1358">
        <v>49093</v>
      </c>
      <c r="BF1358">
        <v>205893.97431696599</v>
      </c>
      <c r="BG1358">
        <v>-6.5251906285919203E-2</v>
      </c>
      <c r="BH1358">
        <v>21.094265471263999</v>
      </c>
      <c r="BI1358">
        <v>0.99553122760342405</v>
      </c>
      <c r="BK1358">
        <f>AS1358-BI1358*AV1358</f>
        <v>7.3031360106380339E-2</v>
      </c>
      <c r="BL1358">
        <f>BK1358*AO1358</f>
        <v>669.31154927208786</v>
      </c>
      <c r="BM1358">
        <f t="shared" si="21"/>
        <v>3408.4819602049047</v>
      </c>
      <c r="BN1358" s="12">
        <f>YEARFRAC(DATE(YEAR(A1358),1,1),A1358,3)</f>
        <v>0.50684931506849318</v>
      </c>
    </row>
    <row r="1359" spans="1:66" x14ac:dyDescent="0.25">
      <c r="A1359" s="1">
        <v>43287</v>
      </c>
      <c r="B1359">
        <v>5805</v>
      </c>
      <c r="C1359">
        <v>4</v>
      </c>
      <c r="D1359" s="2">
        <v>43282</v>
      </c>
      <c r="E1359">
        <v>4</v>
      </c>
      <c r="F1359">
        <v>3</v>
      </c>
      <c r="G1359" s="1">
        <v>43286</v>
      </c>
      <c r="H1359" s="1">
        <v>43290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s="1">
        <v>43297</v>
      </c>
      <c r="AF1359" s="1">
        <v>43283</v>
      </c>
      <c r="AG1359" s="1">
        <v>43285</v>
      </c>
      <c r="AH1359" s="1">
        <v>43287</v>
      </c>
      <c r="AI1359" s="1">
        <v>43285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9164.7142857142808</v>
      </c>
      <c r="AP1359">
        <v>21</v>
      </c>
      <c r="AQ1359">
        <v>31</v>
      </c>
      <c r="AR1359">
        <v>192459</v>
      </c>
      <c r="AS1359">
        <v>0.63340763487288199</v>
      </c>
      <c r="AT1359">
        <v>0.67741935483870896</v>
      </c>
      <c r="AU1359">
        <v>17</v>
      </c>
      <c r="AV1359">
        <v>0.95534547450673302</v>
      </c>
      <c r="AW1359">
        <v>-0.32193783963385098</v>
      </c>
      <c r="AX1359">
        <v>6076.3358961816903</v>
      </c>
      <c r="AY1359">
        <v>6</v>
      </c>
      <c r="AZ1359">
        <v>7</v>
      </c>
      <c r="BA1359">
        <v>2018</v>
      </c>
      <c r="BB1359">
        <v>5.9625488344889197</v>
      </c>
      <c r="BC1359">
        <v>5.9901485511199697</v>
      </c>
      <c r="BD1359">
        <v>2.7599716631052599E-2</v>
      </c>
      <c r="BE1359">
        <v>54898</v>
      </c>
      <c r="BF1359">
        <v>193349.862953167</v>
      </c>
      <c r="BG1359">
        <v>-4.6075178930066098E-3</v>
      </c>
      <c r="BH1359">
        <v>21.094265471263999</v>
      </c>
      <c r="BI1359">
        <v>0.99553122760342405</v>
      </c>
      <c r="BK1359">
        <f>AS1359-BI1359*AV1359</f>
        <v>-0.31766861814818159</v>
      </c>
      <c r="BL1359">
        <f>BK1359*AO1359</f>
        <v>-2911.3421228657548</v>
      </c>
      <c r="BM1359">
        <f t="shared" si="21"/>
        <v>497.13983733914984</v>
      </c>
      <c r="BN1359" s="12">
        <f>YEARFRAC(DATE(YEAR(A1359),1,1),A1359,3)</f>
        <v>0.50958904109589043</v>
      </c>
    </row>
    <row r="1360" spans="1:66" x14ac:dyDescent="0.25">
      <c r="A1360" s="1">
        <v>43290</v>
      </c>
      <c r="B1360">
        <v>14649</v>
      </c>
      <c r="C1360">
        <v>5</v>
      </c>
      <c r="D1360" s="2">
        <v>43282</v>
      </c>
      <c r="E1360">
        <v>0</v>
      </c>
      <c r="F1360">
        <v>4</v>
      </c>
      <c r="G1360" s="1">
        <v>43287</v>
      </c>
      <c r="H1360" s="1">
        <v>43291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s="1">
        <v>43297</v>
      </c>
      <c r="AF1360" s="1">
        <v>43283</v>
      </c>
      <c r="AG1360" s="1">
        <v>43285</v>
      </c>
      <c r="AH1360" s="1">
        <v>43287</v>
      </c>
      <c r="AI1360" s="1">
        <v>43285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9164.7142857142808</v>
      </c>
      <c r="AP1360">
        <v>21</v>
      </c>
      <c r="AQ1360">
        <v>31</v>
      </c>
      <c r="AR1360">
        <v>192459</v>
      </c>
      <c r="AS1360">
        <v>1.5984131685189999</v>
      </c>
      <c r="AT1360">
        <v>0.67741935483870896</v>
      </c>
      <c r="AU1360">
        <v>16</v>
      </c>
      <c r="AV1360">
        <v>1.51115720701017</v>
      </c>
      <c r="AW1360">
        <v>8.7255961508838201E-2</v>
      </c>
      <c r="AX1360">
        <v>9693.8954676880294</v>
      </c>
      <c r="AY1360">
        <v>9</v>
      </c>
      <c r="AZ1360">
        <v>7</v>
      </c>
      <c r="BA1360">
        <v>2018</v>
      </c>
      <c r="BB1360">
        <v>7.4737060414990903</v>
      </c>
      <c r="BC1360">
        <v>7.5885617196389799</v>
      </c>
      <c r="BD1360">
        <v>0.114855678139891</v>
      </c>
      <c r="BE1360">
        <v>69547</v>
      </c>
      <c r="BF1360">
        <v>195416.70382677301</v>
      </c>
      <c r="BG1360">
        <v>-1.51353685168887E-2</v>
      </c>
      <c r="BH1360">
        <v>21.094265471263999</v>
      </c>
      <c r="BI1360">
        <v>0.99553122760342405</v>
      </c>
      <c r="BK1360">
        <f>AS1360-BI1360*AV1360</f>
        <v>9.4008979122403913E-2</v>
      </c>
      <c r="BL1360">
        <f>BK1360*AO1360</f>
        <v>861.56543394851076</v>
      </c>
      <c r="BM1360">
        <f t="shared" si="21"/>
        <v>1358.7052712876607</v>
      </c>
      <c r="BN1360" s="12">
        <f>YEARFRAC(DATE(YEAR(A1360),1,1),A1360,3)</f>
        <v>0.51780821917808217</v>
      </c>
    </row>
    <row r="1361" spans="1:66" x14ac:dyDescent="0.25">
      <c r="A1361" s="1">
        <v>43291</v>
      </c>
      <c r="B1361">
        <v>1850</v>
      </c>
      <c r="C1361">
        <v>6</v>
      </c>
      <c r="D1361" s="2">
        <v>43282</v>
      </c>
      <c r="E1361">
        <v>1</v>
      </c>
      <c r="F1361">
        <v>0</v>
      </c>
      <c r="G1361" s="1">
        <v>43290</v>
      </c>
      <c r="H1361" s="1">
        <v>43292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s="1">
        <v>43297</v>
      </c>
      <c r="AF1361" s="1">
        <v>43283</v>
      </c>
      <c r="AG1361" s="1">
        <v>43285</v>
      </c>
      <c r="AH1361" s="1">
        <v>43287</v>
      </c>
      <c r="AI1361" s="1">
        <v>43285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9164.7142857142808</v>
      </c>
      <c r="AP1361">
        <v>21</v>
      </c>
      <c r="AQ1361">
        <v>31</v>
      </c>
      <c r="AR1361">
        <v>192459</v>
      </c>
      <c r="AS1361">
        <v>0.201861175627016</v>
      </c>
      <c r="AT1361">
        <v>0.67741935483870896</v>
      </c>
      <c r="AU1361">
        <v>15</v>
      </c>
      <c r="AV1361">
        <v>0.25675247061369</v>
      </c>
      <c r="AW1361">
        <v>-5.4891294986674E-2</v>
      </c>
      <c r="AX1361">
        <v>7205.3834402376797</v>
      </c>
      <c r="AY1361">
        <v>10</v>
      </c>
      <c r="AZ1361">
        <v>7</v>
      </c>
      <c r="BA1361">
        <v>2018</v>
      </c>
      <c r="BB1361">
        <v>7.7304585121127802</v>
      </c>
      <c r="BC1361">
        <v>7.7904228952660004</v>
      </c>
      <c r="BD1361">
        <v>5.9964383153216602E-2</v>
      </c>
      <c r="BE1361">
        <v>71397</v>
      </c>
      <c r="BF1361">
        <v>193951.88495620299</v>
      </c>
      <c r="BG1361">
        <v>-7.6971923038551202E-3</v>
      </c>
      <c r="BH1361">
        <v>21.094265471263999</v>
      </c>
      <c r="BI1361">
        <v>0.99553122760342405</v>
      </c>
      <c r="BK1361">
        <f>AS1361-BI1361*AV1361</f>
        <v>-5.3743926633242844E-2</v>
      </c>
      <c r="BL1361">
        <f>BK1361*AO1361</f>
        <v>-492.5477321860609</v>
      </c>
      <c r="BM1361">
        <f t="shared" si="21"/>
        <v>866.15753910159981</v>
      </c>
      <c r="BN1361" s="12">
        <f>YEARFRAC(DATE(YEAR(A1361),1,1),A1361,3)</f>
        <v>0.52054794520547942</v>
      </c>
    </row>
    <row r="1362" spans="1:66" x14ac:dyDescent="0.25">
      <c r="A1362" s="1">
        <v>43292</v>
      </c>
      <c r="B1362">
        <v>8174</v>
      </c>
      <c r="C1362">
        <v>7</v>
      </c>
      <c r="D1362" s="2">
        <v>43282</v>
      </c>
      <c r="E1362">
        <v>2</v>
      </c>
      <c r="F1362">
        <v>1</v>
      </c>
      <c r="G1362" s="1">
        <v>43291</v>
      </c>
      <c r="H1362" s="1">
        <v>43293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 s="1">
        <v>43297</v>
      </c>
      <c r="AF1362" s="1">
        <v>43283</v>
      </c>
      <c r="AG1362" s="1">
        <v>43285</v>
      </c>
      <c r="AH1362" s="1">
        <v>43287</v>
      </c>
      <c r="AI1362" s="1">
        <v>43285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9164.7142857142808</v>
      </c>
      <c r="AP1362">
        <v>21</v>
      </c>
      <c r="AQ1362">
        <v>31</v>
      </c>
      <c r="AR1362">
        <v>192459</v>
      </c>
      <c r="AS1362">
        <v>0.89189905382445001</v>
      </c>
      <c r="AT1362">
        <v>0.67741935483870896</v>
      </c>
      <c r="AU1362">
        <v>14</v>
      </c>
      <c r="AV1362">
        <v>0.90599327635193505</v>
      </c>
      <c r="AW1362">
        <v>-1.4094222527484599E-2</v>
      </c>
      <c r="AX1362">
        <v>9022.1420107148606</v>
      </c>
      <c r="AY1362">
        <v>11</v>
      </c>
      <c r="AZ1362">
        <v>7</v>
      </c>
      <c r="BA1362">
        <v>2018</v>
      </c>
      <c r="BB1362">
        <v>8.6364517884647203</v>
      </c>
      <c r="BC1362">
        <v>8.6823219490904506</v>
      </c>
      <c r="BD1362">
        <v>4.5870160625733902E-2</v>
      </c>
      <c r="BE1362">
        <v>79571</v>
      </c>
      <c r="BF1362">
        <v>193481.19354198899</v>
      </c>
      <c r="BG1362">
        <v>-5.2831674400807202E-3</v>
      </c>
      <c r="BH1362">
        <v>21.094265471263999</v>
      </c>
      <c r="BI1362">
        <v>0.99553122760342405</v>
      </c>
      <c r="BK1362">
        <f>AS1362-BI1362*AV1362</f>
        <v>-1.0045544782640081E-2</v>
      </c>
      <c r="BL1362">
        <f>BK1362*AO1362</f>
        <v>-92.064547777244115</v>
      </c>
      <c r="BM1362">
        <f t="shared" si="21"/>
        <v>774.09299132435569</v>
      </c>
      <c r="BN1362" s="12">
        <f>YEARFRAC(DATE(YEAR(A1362),1,1),A1362,3)</f>
        <v>0.52328767123287667</v>
      </c>
    </row>
    <row r="1363" spans="1:66" x14ac:dyDescent="0.25">
      <c r="A1363" s="1">
        <v>43293</v>
      </c>
      <c r="B1363">
        <v>2047</v>
      </c>
      <c r="C1363">
        <v>8</v>
      </c>
      <c r="D1363" s="2">
        <v>43282</v>
      </c>
      <c r="E1363">
        <v>3</v>
      </c>
      <c r="F1363">
        <v>2</v>
      </c>
      <c r="G1363" s="1">
        <v>43292</v>
      </c>
      <c r="H1363" s="1">
        <v>43294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s="1">
        <v>43297</v>
      </c>
      <c r="AF1363" s="1">
        <v>43283</v>
      </c>
      <c r="AG1363" s="1">
        <v>43285</v>
      </c>
      <c r="AH1363" s="1">
        <v>43287</v>
      </c>
      <c r="AI1363" s="1">
        <v>43285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9164.7142857142808</v>
      </c>
      <c r="AP1363">
        <v>21</v>
      </c>
      <c r="AQ1363">
        <v>31</v>
      </c>
      <c r="AR1363">
        <v>192459</v>
      </c>
      <c r="AS1363">
        <v>0.22335666297756901</v>
      </c>
      <c r="AT1363">
        <v>0.67741935483870896</v>
      </c>
      <c r="AU1363">
        <v>13</v>
      </c>
      <c r="AV1363">
        <v>0.30231064714272998</v>
      </c>
      <c r="AW1363">
        <v>-7.8953984165161598E-2</v>
      </c>
      <c r="AX1363">
        <v>6771.18063603477</v>
      </c>
      <c r="AY1363">
        <v>12</v>
      </c>
      <c r="AZ1363">
        <v>7</v>
      </c>
      <c r="BA1363">
        <v>2018</v>
      </c>
      <c r="BB1363">
        <v>8.9387624356074493</v>
      </c>
      <c r="BC1363">
        <v>8.9056786120680194</v>
      </c>
      <c r="BD1363">
        <v>-3.3083823539428098E-2</v>
      </c>
      <c r="BE1363">
        <v>81618</v>
      </c>
      <c r="BF1363">
        <v>191746.677724915</v>
      </c>
      <c r="BG1363">
        <v>3.7149132570983802E-3</v>
      </c>
      <c r="BH1363">
        <v>21.094265471263999</v>
      </c>
      <c r="BI1363">
        <v>0.99553122760342405</v>
      </c>
      <c r="BK1363">
        <f>AS1363-BI1363*AV1363</f>
        <v>-7.7603026690018506E-2</v>
      </c>
      <c r="BL1363">
        <f>BK1363*AO1363</f>
        <v>-711.20956732067918</v>
      </c>
      <c r="BM1363">
        <f t="shared" si="21"/>
        <v>62.88342400367651</v>
      </c>
      <c r="BN1363" s="12">
        <f>YEARFRAC(DATE(YEAR(A1363),1,1),A1363,3)</f>
        <v>0.52602739726027392</v>
      </c>
    </row>
    <row r="1364" spans="1:66" x14ac:dyDescent="0.25">
      <c r="A1364" s="1">
        <v>43294</v>
      </c>
      <c r="B1364">
        <v>8199</v>
      </c>
      <c r="C1364">
        <v>9</v>
      </c>
      <c r="D1364" s="2">
        <v>43282</v>
      </c>
      <c r="E1364">
        <v>4</v>
      </c>
      <c r="F1364">
        <v>3</v>
      </c>
      <c r="G1364" s="1">
        <v>43293</v>
      </c>
      <c r="H1364" s="1">
        <v>43297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s="1">
        <v>43297</v>
      </c>
      <c r="AF1364" s="1">
        <v>43283</v>
      </c>
      <c r="AG1364" s="1">
        <v>43285</v>
      </c>
      <c r="AH1364" s="1">
        <v>43287</v>
      </c>
      <c r="AI1364" s="1">
        <v>43285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9164.7142857142808</v>
      </c>
      <c r="AP1364">
        <v>21</v>
      </c>
      <c r="AQ1364">
        <v>31</v>
      </c>
      <c r="AR1364">
        <v>192459</v>
      </c>
      <c r="AS1364">
        <v>0.89462690754913998</v>
      </c>
      <c r="AT1364">
        <v>0.67741935483870896</v>
      </c>
      <c r="AU1364">
        <v>12</v>
      </c>
      <c r="AV1364">
        <v>0.81935963698752701</v>
      </c>
      <c r="AW1364">
        <v>7.5267270561612601E-2</v>
      </c>
      <c r="AX1364">
        <v>10006.594943027199</v>
      </c>
      <c r="AY1364">
        <v>13</v>
      </c>
      <c r="AZ1364">
        <v>7</v>
      </c>
      <c r="BA1364">
        <v>2018</v>
      </c>
      <c r="BB1364">
        <v>9.7581220725949809</v>
      </c>
      <c r="BC1364">
        <v>9.8003055196171598</v>
      </c>
      <c r="BD1364">
        <v>4.2183447022184198E-2</v>
      </c>
      <c r="BE1364">
        <v>89817</v>
      </c>
      <c r="BF1364">
        <v>193290.982216459</v>
      </c>
      <c r="BG1364">
        <v>-4.3042991810556801E-3</v>
      </c>
      <c r="BH1364">
        <v>21.094265471263999</v>
      </c>
      <c r="BI1364">
        <v>0.99553122760342405</v>
      </c>
      <c r="BK1364">
        <f>AS1364-BI1364*AV1364</f>
        <v>7.8928802290251343E-2</v>
      </c>
      <c r="BL1364">
        <f>BK1364*AO1364</f>
        <v>723.35992190378454</v>
      </c>
      <c r="BM1364">
        <f t="shared" si="21"/>
        <v>786.24334590746105</v>
      </c>
      <c r="BN1364" s="12">
        <f>YEARFRAC(DATE(YEAR(A1364),1,1),A1364,3)</f>
        <v>0.52876712328767128</v>
      </c>
    </row>
    <row r="1365" spans="1:66" x14ac:dyDescent="0.25">
      <c r="A1365" s="1">
        <v>43297</v>
      </c>
      <c r="B1365">
        <v>27108</v>
      </c>
      <c r="C1365">
        <v>10</v>
      </c>
      <c r="D1365" s="2">
        <v>43282</v>
      </c>
      <c r="E1365">
        <v>0</v>
      </c>
      <c r="F1365">
        <v>4</v>
      </c>
      <c r="G1365" s="1">
        <v>43294</v>
      </c>
      <c r="H1365" s="1">
        <v>43298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 s="1">
        <v>43297</v>
      </c>
      <c r="AF1365" s="1">
        <v>43283</v>
      </c>
      <c r="AG1365" s="1">
        <v>43285</v>
      </c>
      <c r="AH1365" s="1">
        <v>43287</v>
      </c>
      <c r="AI1365" s="1">
        <v>43285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9164.7142857142808</v>
      </c>
      <c r="AP1365">
        <v>21</v>
      </c>
      <c r="AQ1365">
        <v>31</v>
      </c>
      <c r="AR1365">
        <v>192459</v>
      </c>
      <c r="AS1365">
        <v>2.9578663507552201</v>
      </c>
      <c r="AT1365">
        <v>0.67741935483870896</v>
      </c>
      <c r="AU1365">
        <v>11</v>
      </c>
      <c r="AV1365">
        <v>2.8938159498857998</v>
      </c>
      <c r="AW1365">
        <v>6.4050400869425497E-2</v>
      </c>
      <c r="AX1365">
        <v>9367.5618869506106</v>
      </c>
      <c r="AY1365">
        <v>16</v>
      </c>
      <c r="AZ1365">
        <v>7</v>
      </c>
      <c r="BA1365">
        <v>2018</v>
      </c>
      <c r="BB1365">
        <v>12.651938022480699</v>
      </c>
      <c r="BC1365">
        <v>12.758171870372299</v>
      </c>
      <c r="BD1365">
        <v>0.106233847891608</v>
      </c>
      <c r="BE1365">
        <v>116925</v>
      </c>
      <c r="BF1365">
        <v>194075.010139714</v>
      </c>
      <c r="BG1365">
        <v>-8.3267296420664796E-3</v>
      </c>
      <c r="BH1365">
        <v>21.094265471263999</v>
      </c>
      <c r="BI1365">
        <v>0.99553122760342405</v>
      </c>
      <c r="BK1365">
        <f>AS1365-BI1365*AV1365</f>
        <v>7.6982205707041285E-2</v>
      </c>
      <c r="BL1365">
        <f>BK1365*AO1365</f>
        <v>705.51992038911669</v>
      </c>
      <c r="BM1365">
        <f t="shared" si="21"/>
        <v>1491.7632662965777</v>
      </c>
      <c r="BN1365" s="12">
        <f>YEARFRAC(DATE(YEAR(A1365),1,1),A1365,3)</f>
        <v>0.53698630136986303</v>
      </c>
    </row>
    <row r="1366" spans="1:66" x14ac:dyDescent="0.25">
      <c r="A1366" s="1">
        <v>43298</v>
      </c>
      <c r="B1366">
        <v>2702</v>
      </c>
      <c r="C1366">
        <v>11</v>
      </c>
      <c r="D1366" s="2">
        <v>43282</v>
      </c>
      <c r="E1366">
        <v>1</v>
      </c>
      <c r="F1366">
        <v>0</v>
      </c>
      <c r="G1366" s="1">
        <v>43297</v>
      </c>
      <c r="H1366" s="1">
        <v>43299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s="1">
        <v>43297</v>
      </c>
      <c r="AF1366" s="1">
        <v>43283</v>
      </c>
      <c r="AG1366" s="1">
        <v>43285</v>
      </c>
      <c r="AH1366" s="1">
        <v>43287</v>
      </c>
      <c r="AI1366" s="1">
        <v>43285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9164.7142857142808</v>
      </c>
      <c r="AP1366">
        <v>21</v>
      </c>
      <c r="AQ1366">
        <v>31</v>
      </c>
      <c r="AR1366">
        <v>192459</v>
      </c>
      <c r="AS1366">
        <v>0.29482643056443097</v>
      </c>
      <c r="AT1366">
        <v>0.67741935483870896</v>
      </c>
      <c r="AU1366">
        <v>10</v>
      </c>
      <c r="AV1366">
        <v>0.25675247061369</v>
      </c>
      <c r="AW1366">
        <v>3.8073959950741101E-2</v>
      </c>
      <c r="AX1366">
        <v>10523.754624606599</v>
      </c>
      <c r="AY1366">
        <v>17</v>
      </c>
      <c r="AZ1366">
        <v>7</v>
      </c>
      <c r="BA1366">
        <v>2018</v>
      </c>
      <c r="BB1366">
        <v>12.908690493094401</v>
      </c>
      <c r="BC1366">
        <v>13.0529983009368</v>
      </c>
      <c r="BD1366">
        <v>0.14430780784235001</v>
      </c>
      <c r="BE1366">
        <v>119627</v>
      </c>
      <c r="BF1366">
        <v>194610.52237203199</v>
      </c>
      <c r="BG1366">
        <v>-1.10555295048183E-2</v>
      </c>
      <c r="BH1366">
        <v>21.094265471263999</v>
      </c>
      <c r="BI1366">
        <v>0.99553122760342405</v>
      </c>
      <c r="BK1366">
        <f>AS1366-BI1366*AV1366</f>
        <v>3.9221328304172132E-2</v>
      </c>
      <c r="BL1366">
        <f>BK1366*AO1366</f>
        <v>359.4522678139362</v>
      </c>
      <c r="BM1366">
        <f t="shared" si="21"/>
        <v>1851.215534110514</v>
      </c>
      <c r="BN1366" s="12">
        <f>YEARFRAC(DATE(YEAR(A1366),1,1),A1366,3)</f>
        <v>0.53972602739726028</v>
      </c>
    </row>
    <row r="1367" spans="1:66" x14ac:dyDescent="0.25">
      <c r="A1367" s="1">
        <v>43299</v>
      </c>
      <c r="B1367">
        <v>9166</v>
      </c>
      <c r="C1367">
        <v>12</v>
      </c>
      <c r="D1367" s="2">
        <v>43282</v>
      </c>
      <c r="E1367">
        <v>2</v>
      </c>
      <c r="F1367">
        <v>1</v>
      </c>
      <c r="G1367" s="1">
        <v>43298</v>
      </c>
      <c r="H1367" s="1">
        <v>43300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s="1">
        <v>43297</v>
      </c>
      <c r="AF1367" s="1">
        <v>43283</v>
      </c>
      <c r="AG1367" s="1">
        <v>43285</v>
      </c>
      <c r="AH1367" s="1">
        <v>43287</v>
      </c>
      <c r="AI1367" s="1">
        <v>43285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9164.7142857142808</v>
      </c>
      <c r="AP1367">
        <v>21</v>
      </c>
      <c r="AQ1367">
        <v>31</v>
      </c>
      <c r="AR1367">
        <v>192459</v>
      </c>
      <c r="AS1367">
        <v>1.0001402896201199</v>
      </c>
      <c r="AT1367">
        <v>0.67741935483870896</v>
      </c>
      <c r="AU1367">
        <v>9</v>
      </c>
      <c r="AV1367">
        <v>1.0174801822316</v>
      </c>
      <c r="AW1367">
        <v>-1.7339892611473E-2</v>
      </c>
      <c r="AX1367">
        <v>9008.5292667780104</v>
      </c>
      <c r="AY1367">
        <v>18</v>
      </c>
      <c r="AZ1367">
        <v>7</v>
      </c>
      <c r="BA1367">
        <v>2018</v>
      </c>
      <c r="BB1367">
        <v>13.926170675326</v>
      </c>
      <c r="BC1367">
        <v>14.0531385905569</v>
      </c>
      <c r="BD1367">
        <v>0.126967915230876</v>
      </c>
      <c r="BE1367">
        <v>128793</v>
      </c>
      <c r="BF1367">
        <v>194213.69040033399</v>
      </c>
      <c r="BG1367">
        <v>-9.0348440252481198E-3</v>
      </c>
      <c r="BH1367">
        <v>21.094265471263999</v>
      </c>
      <c r="BI1367">
        <v>0.99553122760342405</v>
      </c>
      <c r="BK1367">
        <f>AS1367-BI1367*AV1367</f>
        <v>-1.2793005259060353E-2</v>
      </c>
      <c r="BL1367">
        <f>BK1367*AO1367</f>
        <v>-117.24423805492833</v>
      </c>
      <c r="BM1367">
        <f t="shared" si="21"/>
        <v>1733.9712960555858</v>
      </c>
      <c r="BN1367" s="12">
        <f>YEARFRAC(DATE(YEAR(A1367),1,1),A1367,3)</f>
        <v>0.54246575342465753</v>
      </c>
    </row>
    <row r="1368" spans="1:66" x14ac:dyDescent="0.25">
      <c r="A1368" s="1">
        <v>43300</v>
      </c>
      <c r="B1368">
        <v>2154</v>
      </c>
      <c r="C1368">
        <v>13</v>
      </c>
      <c r="D1368" s="2">
        <v>43282</v>
      </c>
      <c r="E1368">
        <v>3</v>
      </c>
      <c r="F1368">
        <v>2</v>
      </c>
      <c r="G1368" s="1">
        <v>43299</v>
      </c>
      <c r="H1368" s="1">
        <v>43301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s="1">
        <v>43297</v>
      </c>
      <c r="AF1368" s="1">
        <v>43283</v>
      </c>
      <c r="AG1368" s="1">
        <v>43285</v>
      </c>
      <c r="AH1368" s="1">
        <v>43287</v>
      </c>
      <c r="AI1368" s="1">
        <v>43285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9164.7142857142808</v>
      </c>
      <c r="AP1368">
        <v>21</v>
      </c>
      <c r="AQ1368">
        <v>31</v>
      </c>
      <c r="AR1368">
        <v>192459</v>
      </c>
      <c r="AS1368">
        <v>0.23503187691923899</v>
      </c>
      <c r="AT1368">
        <v>0.67741935483870896</v>
      </c>
      <c r="AU1368">
        <v>8</v>
      </c>
      <c r="AV1368">
        <v>0.30231064714272998</v>
      </c>
      <c r="AW1368">
        <v>-6.7278770223490894E-2</v>
      </c>
      <c r="AX1368">
        <v>7125.1211968827001</v>
      </c>
      <c r="AY1368">
        <v>19</v>
      </c>
      <c r="AZ1368">
        <v>7</v>
      </c>
      <c r="BA1368">
        <v>2018</v>
      </c>
      <c r="BB1368">
        <v>14.2284813224688</v>
      </c>
      <c r="BC1368">
        <v>14.2881704674761</v>
      </c>
      <c r="BD1368">
        <v>5.9689145007386202E-2</v>
      </c>
      <c r="BE1368">
        <v>130947</v>
      </c>
      <c r="BF1368">
        <v>193266.37451163001</v>
      </c>
      <c r="BG1368">
        <v>-4.1775218978004E-3</v>
      </c>
      <c r="BH1368">
        <v>21.094265471263999</v>
      </c>
      <c r="BI1368">
        <v>0.99553122760342405</v>
      </c>
      <c r="BK1368">
        <f>AS1368-BI1368*AV1368</f>
        <v>-6.5927812748348524E-2</v>
      </c>
      <c r="BL1368">
        <f>BK1368*AO1368</f>
        <v>-604.20956732068578</v>
      </c>
      <c r="BM1368">
        <f t="shared" si="21"/>
        <v>1129.7617287348999</v>
      </c>
      <c r="BN1368" s="12">
        <f>YEARFRAC(DATE(YEAR(A1368),1,1),A1368,3)</f>
        <v>0.54520547945205478</v>
      </c>
    </row>
    <row r="1369" spans="1:66" x14ac:dyDescent="0.25">
      <c r="A1369" s="1">
        <v>43301</v>
      </c>
      <c r="B1369">
        <v>6005</v>
      </c>
      <c r="C1369">
        <v>14</v>
      </c>
      <c r="D1369" s="2">
        <v>43282</v>
      </c>
      <c r="E1369">
        <v>4</v>
      </c>
      <c r="F1369">
        <v>3</v>
      </c>
      <c r="G1369" s="1">
        <v>43300</v>
      </c>
      <c r="H1369" s="1">
        <v>43304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 s="1">
        <v>43297</v>
      </c>
      <c r="AF1369" s="1">
        <v>43283</v>
      </c>
      <c r="AG1369" s="1">
        <v>43285</v>
      </c>
      <c r="AH1369" s="1">
        <v>43287</v>
      </c>
      <c r="AI1369" s="1">
        <v>43285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9164.7142857142808</v>
      </c>
      <c r="AP1369">
        <v>21</v>
      </c>
      <c r="AQ1369">
        <v>31</v>
      </c>
      <c r="AR1369">
        <v>192459</v>
      </c>
      <c r="AS1369">
        <v>0.65523046467039703</v>
      </c>
      <c r="AT1369">
        <v>0.67741935483870896</v>
      </c>
      <c r="AU1369">
        <v>7</v>
      </c>
      <c r="AV1369">
        <v>0.81935963698752701</v>
      </c>
      <c r="AW1369">
        <v>-0.16412917231713001</v>
      </c>
      <c r="AX1369">
        <v>7328.8940886545097</v>
      </c>
      <c r="AY1369">
        <v>20</v>
      </c>
      <c r="AZ1369">
        <v>7</v>
      </c>
      <c r="BA1369">
        <v>2018</v>
      </c>
      <c r="BB1369">
        <v>15.0478409594563</v>
      </c>
      <c r="BC1369">
        <v>14.943400932146499</v>
      </c>
      <c r="BD1369">
        <v>-0.104440027309744</v>
      </c>
      <c r="BE1369">
        <v>136952</v>
      </c>
      <c r="BF1369">
        <v>191123.23208019201</v>
      </c>
      <c r="BG1369">
        <v>6.9890400307115403E-3</v>
      </c>
      <c r="BH1369">
        <v>21.094265471263999</v>
      </c>
      <c r="BI1369">
        <v>0.99553122760342405</v>
      </c>
      <c r="BK1369">
        <f>AS1369-BI1369*AV1369</f>
        <v>-0.16046764058849161</v>
      </c>
      <c r="BL1369">
        <f>BK1369*AO1369</f>
        <v>-1470.6400780962138</v>
      </c>
      <c r="BM1369">
        <f t="shared" si="21"/>
        <v>-340.87834936131389</v>
      </c>
      <c r="BN1369" s="12">
        <f>YEARFRAC(DATE(YEAR(A1369),1,1),A1369,3)</f>
        <v>0.54794520547945202</v>
      </c>
    </row>
    <row r="1370" spans="1:66" x14ac:dyDescent="0.25">
      <c r="A1370" s="1">
        <v>43304</v>
      </c>
      <c r="B1370">
        <v>14446</v>
      </c>
      <c r="C1370">
        <v>15</v>
      </c>
      <c r="D1370" s="2">
        <v>43282</v>
      </c>
      <c r="E1370">
        <v>0</v>
      </c>
      <c r="F1370">
        <v>4</v>
      </c>
      <c r="G1370" s="1">
        <v>43301</v>
      </c>
      <c r="H1370" s="1">
        <v>43305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s="1">
        <v>43297</v>
      </c>
      <c r="AF1370" s="1">
        <v>43283</v>
      </c>
      <c r="AG1370" s="1">
        <v>43285</v>
      </c>
      <c r="AH1370" s="1">
        <v>43287</v>
      </c>
      <c r="AI1370" s="1">
        <v>43285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9164.7142857142808</v>
      </c>
      <c r="AP1370">
        <v>21</v>
      </c>
      <c r="AQ1370">
        <v>31</v>
      </c>
      <c r="AR1370">
        <v>192459</v>
      </c>
      <c r="AS1370">
        <v>1.57626299627453</v>
      </c>
      <c r="AT1370">
        <v>0.67741935483870896</v>
      </c>
      <c r="AU1370">
        <v>6</v>
      </c>
      <c r="AV1370">
        <v>1.64714304452937</v>
      </c>
      <c r="AW1370">
        <v>-7.0880048254845798E-2</v>
      </c>
      <c r="AX1370">
        <v>8770.3372502948096</v>
      </c>
      <c r="AY1370">
        <v>23</v>
      </c>
      <c r="AZ1370">
        <v>7</v>
      </c>
      <c r="BA1370">
        <v>2018</v>
      </c>
      <c r="BB1370">
        <v>16.694984003985699</v>
      </c>
      <c r="BC1370">
        <v>16.5196639284211</v>
      </c>
      <c r="BD1370">
        <v>-0.17532007556458801</v>
      </c>
      <c r="BE1370">
        <v>151398</v>
      </c>
      <c r="BF1370">
        <v>190437.918313726</v>
      </c>
      <c r="BG1370">
        <v>1.0612811272931301E-2</v>
      </c>
      <c r="BH1370">
        <v>21.094265471263999</v>
      </c>
      <c r="BI1370">
        <v>0.99553122760342405</v>
      </c>
      <c r="BK1370">
        <f>AS1370-BI1370*AV1370</f>
        <v>-6.3519340884234943E-2</v>
      </c>
      <c r="BL1370">
        <f>BK1370*AO1370</f>
        <v>-582.13661082090312</v>
      </c>
      <c r="BM1370">
        <f t="shared" si="21"/>
        <v>-923.01496018221701</v>
      </c>
      <c r="BN1370" s="12">
        <f>YEARFRAC(DATE(YEAR(A1370),1,1),A1370,3)</f>
        <v>0.55616438356164388</v>
      </c>
    </row>
    <row r="1371" spans="1:66" x14ac:dyDescent="0.25">
      <c r="A1371" s="1">
        <v>43305</v>
      </c>
      <c r="B1371">
        <v>1630</v>
      </c>
      <c r="C1371">
        <v>16</v>
      </c>
      <c r="D1371" s="2">
        <v>43282</v>
      </c>
      <c r="E1371">
        <v>1</v>
      </c>
      <c r="F1371">
        <v>0</v>
      </c>
      <c r="G1371" s="1">
        <v>43304</v>
      </c>
      <c r="H1371" s="1">
        <v>43306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s="1">
        <v>43297</v>
      </c>
      <c r="AF1371" s="1">
        <v>43283</v>
      </c>
      <c r="AG1371" s="1">
        <v>43285</v>
      </c>
      <c r="AH1371" s="1">
        <v>43287</v>
      </c>
      <c r="AI1371" s="1">
        <v>43285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9164.7142857142808</v>
      </c>
      <c r="AP1371">
        <v>21</v>
      </c>
      <c r="AQ1371">
        <v>31</v>
      </c>
      <c r="AR1371">
        <v>192459</v>
      </c>
      <c r="AS1371">
        <v>0.177856062849749</v>
      </c>
      <c r="AT1371">
        <v>0.67741935483870896</v>
      </c>
      <c r="AU1371">
        <v>5</v>
      </c>
      <c r="AV1371">
        <v>0.25675247061369</v>
      </c>
      <c r="AW1371">
        <v>-7.8896407763940898E-2</v>
      </c>
      <c r="AX1371">
        <v>6348.5270311283302</v>
      </c>
      <c r="AY1371">
        <v>24</v>
      </c>
      <c r="AZ1371">
        <v>7</v>
      </c>
      <c r="BA1371">
        <v>2018</v>
      </c>
      <c r="BB1371">
        <v>16.951736474599301</v>
      </c>
      <c r="BC1371">
        <v>16.697519991270799</v>
      </c>
      <c r="BD1371">
        <v>-0.25421648332852997</v>
      </c>
      <c r="BE1371">
        <v>153028</v>
      </c>
      <c r="BF1371">
        <v>189572.791248569</v>
      </c>
      <c r="BG1371">
        <v>1.52248048489491E-2</v>
      </c>
      <c r="BH1371">
        <v>21.094265471263999</v>
      </c>
      <c r="BI1371">
        <v>0.99553122760342405</v>
      </c>
      <c r="BK1371">
        <f>AS1371-BI1371*AV1371</f>
        <v>-7.774903941050984E-2</v>
      </c>
      <c r="BL1371">
        <f>BK1371*AO1371</f>
        <v>-712.54773218606215</v>
      </c>
      <c r="BM1371">
        <f t="shared" si="21"/>
        <v>-1635.5626923682792</v>
      </c>
      <c r="BN1371" s="12">
        <f>YEARFRAC(DATE(YEAR(A1371),1,1),A1371,3)</f>
        <v>0.55890410958904113</v>
      </c>
    </row>
    <row r="1372" spans="1:66" x14ac:dyDescent="0.25">
      <c r="A1372" s="1">
        <v>43306</v>
      </c>
      <c r="B1372">
        <v>7896</v>
      </c>
      <c r="C1372">
        <v>17</v>
      </c>
      <c r="D1372" s="2">
        <v>43282</v>
      </c>
      <c r="E1372">
        <v>2</v>
      </c>
      <c r="F1372">
        <v>1</v>
      </c>
      <c r="G1372" s="1">
        <v>43305</v>
      </c>
      <c r="H1372" s="1">
        <v>43307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 s="1">
        <v>43297</v>
      </c>
      <c r="AF1372" s="1">
        <v>43283</v>
      </c>
      <c r="AG1372" s="1">
        <v>43285</v>
      </c>
      <c r="AH1372" s="1">
        <v>43287</v>
      </c>
      <c r="AI1372" s="1">
        <v>43285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9164.7142857142808</v>
      </c>
      <c r="AP1372">
        <v>21</v>
      </c>
      <c r="AQ1372">
        <v>31</v>
      </c>
      <c r="AR1372">
        <v>192459</v>
      </c>
      <c r="AS1372">
        <v>0.86156532040590394</v>
      </c>
      <c r="AT1372">
        <v>0.67741935483870896</v>
      </c>
      <c r="AU1372">
        <v>4</v>
      </c>
      <c r="AV1372">
        <v>0.90599327635193505</v>
      </c>
      <c r="AW1372">
        <v>-4.44279559460308E-2</v>
      </c>
      <c r="AX1372">
        <v>8715.2964664307001</v>
      </c>
      <c r="AY1372">
        <v>25</v>
      </c>
      <c r="AZ1372">
        <v>7</v>
      </c>
      <c r="BA1372">
        <v>2018</v>
      </c>
      <c r="BB1372">
        <v>17.8577297509513</v>
      </c>
      <c r="BC1372">
        <v>17.5590853116767</v>
      </c>
      <c r="BD1372">
        <v>-0.29864443927456102</v>
      </c>
      <c r="BE1372">
        <v>160924</v>
      </c>
      <c r="BF1372">
        <v>189240.404414786</v>
      </c>
      <c r="BG1372">
        <v>1.7007972452640401E-2</v>
      </c>
      <c r="BH1372">
        <v>21.094265471263999</v>
      </c>
      <c r="BI1372">
        <v>0.99553122760342405</v>
      </c>
      <c r="BK1372">
        <f>AS1372-BI1372*AV1372</f>
        <v>-4.0379278201186142E-2</v>
      </c>
      <c r="BL1372">
        <f>BK1372*AO1372</f>
        <v>-370.0645477772419</v>
      </c>
      <c r="BM1372">
        <f t="shared" si="21"/>
        <v>-2005.627240145521</v>
      </c>
      <c r="BN1372" s="12">
        <f>YEARFRAC(DATE(YEAR(A1372),1,1),A1372,3)</f>
        <v>0.56164383561643838</v>
      </c>
    </row>
    <row r="1373" spans="1:66" x14ac:dyDescent="0.25">
      <c r="A1373" s="1">
        <v>43307</v>
      </c>
      <c r="B1373">
        <v>3120</v>
      </c>
      <c r="C1373">
        <v>18</v>
      </c>
      <c r="D1373" s="2">
        <v>43282</v>
      </c>
      <c r="E1373">
        <v>3</v>
      </c>
      <c r="F1373">
        <v>2</v>
      </c>
      <c r="G1373" s="1">
        <v>43306</v>
      </c>
      <c r="H1373" s="1">
        <v>43308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s="1">
        <v>43297</v>
      </c>
      <c r="AF1373" s="1">
        <v>43283</v>
      </c>
      <c r="AG1373" s="1">
        <v>43285</v>
      </c>
      <c r="AH1373" s="1">
        <v>43287</v>
      </c>
      <c r="AI1373" s="1">
        <v>43285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9164.7142857142808</v>
      </c>
      <c r="AP1373">
        <v>21</v>
      </c>
      <c r="AQ1373">
        <v>31</v>
      </c>
      <c r="AR1373">
        <v>192459</v>
      </c>
      <c r="AS1373">
        <v>0.34043614484123802</v>
      </c>
      <c r="AT1373">
        <v>0.67741935483870896</v>
      </c>
      <c r="AU1373">
        <v>3</v>
      </c>
      <c r="AV1373">
        <v>0.30231064714272998</v>
      </c>
      <c r="AW1373">
        <v>3.81254976985081E-2</v>
      </c>
      <c r="AX1373">
        <v>10320.509811640601</v>
      </c>
      <c r="AY1373">
        <v>26</v>
      </c>
      <c r="AZ1373">
        <v>7</v>
      </c>
      <c r="BA1373">
        <v>2018</v>
      </c>
      <c r="BB1373">
        <v>18.160040398094001</v>
      </c>
      <c r="BC1373">
        <v>17.899521456517999</v>
      </c>
      <c r="BD1373">
        <v>-0.26051894157605499</v>
      </c>
      <c r="BE1373">
        <v>164044</v>
      </c>
      <c r="BF1373">
        <v>189698.036154234</v>
      </c>
      <c r="BG1373">
        <v>1.4554519918809501E-2</v>
      </c>
      <c r="BH1373">
        <v>21.094265471263999</v>
      </c>
      <c r="BI1373">
        <v>0.99553122760342405</v>
      </c>
      <c r="BK1373">
        <f>AS1373-BI1373*AV1373</f>
        <v>3.9476455173650504E-2</v>
      </c>
      <c r="BL1373">
        <f>BK1373*AO1373</f>
        <v>361.79043267931422</v>
      </c>
      <c r="BM1373">
        <f t="shared" si="21"/>
        <v>-1643.8368074662067</v>
      </c>
      <c r="BN1373" s="12">
        <f>YEARFRAC(DATE(YEAR(A1373),1,1),A1373,3)</f>
        <v>0.56438356164383563</v>
      </c>
    </row>
    <row r="1374" spans="1:66" x14ac:dyDescent="0.25">
      <c r="A1374" s="1">
        <v>43308</v>
      </c>
      <c r="B1374">
        <v>7451</v>
      </c>
      <c r="C1374">
        <v>19</v>
      </c>
      <c r="D1374" s="2">
        <v>43282</v>
      </c>
      <c r="E1374">
        <v>4</v>
      </c>
      <c r="F1374">
        <v>3</v>
      </c>
      <c r="G1374" s="1">
        <v>43307</v>
      </c>
      <c r="H1374" s="1">
        <v>43311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s="1">
        <v>43297</v>
      </c>
      <c r="AF1374" s="1">
        <v>43283</v>
      </c>
      <c r="AG1374" s="1">
        <v>43285</v>
      </c>
      <c r="AH1374" s="1">
        <v>43287</v>
      </c>
      <c r="AI1374" s="1">
        <v>43285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9164.7142857142808</v>
      </c>
      <c r="AP1374">
        <v>21</v>
      </c>
      <c r="AQ1374">
        <v>31</v>
      </c>
      <c r="AR1374">
        <v>192459</v>
      </c>
      <c r="AS1374">
        <v>0.81300952410643301</v>
      </c>
      <c r="AT1374">
        <v>0.67741935483870896</v>
      </c>
      <c r="AU1374">
        <v>2</v>
      </c>
      <c r="AV1374">
        <v>0.81935963698752701</v>
      </c>
      <c r="AW1374">
        <v>-6.3501128810946996E-3</v>
      </c>
      <c r="AX1374">
        <v>9093.6869033413404</v>
      </c>
      <c r="AY1374">
        <v>27</v>
      </c>
      <c r="AZ1374">
        <v>7</v>
      </c>
      <c r="BA1374">
        <v>2018</v>
      </c>
      <c r="BB1374">
        <v>18.9794000350815</v>
      </c>
      <c r="BC1374">
        <v>18.7125309806244</v>
      </c>
      <c r="BD1374">
        <v>-0.26686905445714898</v>
      </c>
      <c r="BE1374">
        <v>171495</v>
      </c>
      <c r="BF1374">
        <v>189752.83693600199</v>
      </c>
      <c r="BG1374">
        <v>1.4261515704822E-2</v>
      </c>
      <c r="BH1374">
        <v>21.094265471263999</v>
      </c>
      <c r="BI1374">
        <v>0.99553122760342405</v>
      </c>
      <c r="BK1374">
        <f>AS1374-BI1374*AV1374</f>
        <v>-2.6885811524556269E-3</v>
      </c>
      <c r="BL1374">
        <f>BK1374*AO1374</f>
        <v>-24.64007809621225</v>
      </c>
      <c r="BM1374">
        <f t="shared" si="21"/>
        <v>-1668.4768855624188</v>
      </c>
      <c r="BN1374" s="12">
        <f>YEARFRAC(DATE(YEAR(A1374),1,1),A1374,3)</f>
        <v>0.56712328767123288</v>
      </c>
    </row>
    <row r="1375" spans="1:66" x14ac:dyDescent="0.25">
      <c r="A1375" s="1">
        <v>43311</v>
      </c>
      <c r="B1375">
        <v>16503</v>
      </c>
      <c r="C1375">
        <v>20</v>
      </c>
      <c r="D1375" s="2">
        <v>43282</v>
      </c>
      <c r="E1375">
        <v>0</v>
      </c>
      <c r="F1375">
        <v>4</v>
      </c>
      <c r="G1375" s="1">
        <v>43308</v>
      </c>
      <c r="H1375" s="1">
        <v>43312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s="1">
        <v>43297</v>
      </c>
      <c r="AF1375" s="1">
        <v>43283</v>
      </c>
      <c r="AG1375" s="1">
        <v>43285</v>
      </c>
      <c r="AH1375" s="1">
        <v>43287</v>
      </c>
      <c r="AI1375" s="1">
        <v>43285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9164.7142857142808</v>
      </c>
      <c r="AP1375">
        <v>21</v>
      </c>
      <c r="AQ1375">
        <v>31</v>
      </c>
      <c r="AR1375">
        <v>192459</v>
      </c>
      <c r="AS1375">
        <v>1.8007108007419701</v>
      </c>
      <c r="AT1375">
        <v>0.67741935483870896</v>
      </c>
      <c r="AU1375">
        <v>1</v>
      </c>
      <c r="AV1375">
        <v>1.64714304452937</v>
      </c>
      <c r="AW1375">
        <v>0.15356775621259899</v>
      </c>
      <c r="AX1375">
        <v>10019.166249592599</v>
      </c>
      <c r="AY1375">
        <v>30</v>
      </c>
      <c r="AZ1375">
        <v>7</v>
      </c>
      <c r="BA1375">
        <v>2018</v>
      </c>
      <c r="BB1375">
        <v>20.626543079610901</v>
      </c>
      <c r="BC1375">
        <v>20.5132417813664</v>
      </c>
      <c r="BD1375">
        <v>-0.113301298244547</v>
      </c>
      <c r="BE1375">
        <v>187998</v>
      </c>
      <c r="BF1375">
        <v>191401.825539176</v>
      </c>
      <c r="BG1375">
        <v>5.5233248577737301E-3</v>
      </c>
      <c r="BH1375">
        <v>21.094265471263999</v>
      </c>
      <c r="BI1375">
        <v>0.99553122760342405</v>
      </c>
      <c r="BK1375">
        <f>AS1375-BI1375*AV1375</f>
        <v>0.16092846358320512</v>
      </c>
      <c r="BL1375">
        <f>BK1375*AO1375</f>
        <v>1474.8633891790503</v>
      </c>
      <c r="BM1375">
        <f t="shared" si="21"/>
        <v>-193.61349638336856</v>
      </c>
      <c r="BN1375" s="12">
        <f>YEARFRAC(DATE(YEAR(A1375),1,1),A1375,3)</f>
        <v>0.57534246575342463</v>
      </c>
    </row>
    <row r="1376" spans="1:66" x14ac:dyDescent="0.25">
      <c r="A1376" s="1">
        <v>43312</v>
      </c>
      <c r="B1376">
        <v>4461</v>
      </c>
      <c r="C1376">
        <v>21</v>
      </c>
      <c r="D1376" s="2">
        <v>43282</v>
      </c>
      <c r="E1376">
        <v>1</v>
      </c>
      <c r="F1376">
        <v>0</v>
      </c>
      <c r="G1376" s="1">
        <v>43311</v>
      </c>
      <c r="H1376" s="1">
        <v>43313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s="1">
        <v>43297</v>
      </c>
      <c r="AF1376" s="1">
        <v>43283</v>
      </c>
      <c r="AG1376" s="1">
        <v>43285</v>
      </c>
      <c r="AH1376" s="1">
        <v>43287</v>
      </c>
      <c r="AI1376" s="1">
        <v>43285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9164.7142857142808</v>
      </c>
      <c r="AP1376">
        <v>21</v>
      </c>
      <c r="AQ1376">
        <v>31</v>
      </c>
      <c r="AR1376">
        <v>192459</v>
      </c>
      <c r="AS1376">
        <v>0.48675821863357899</v>
      </c>
      <c r="AT1376">
        <v>0.67741935483870896</v>
      </c>
      <c r="AU1376">
        <v>0</v>
      </c>
      <c r="AV1376">
        <v>0.46772239165304602</v>
      </c>
      <c r="AW1376">
        <v>1.9035826980532699E-2</v>
      </c>
      <c r="AX1376">
        <v>9537.7088623739492</v>
      </c>
      <c r="AY1376">
        <v>31</v>
      </c>
      <c r="AZ1376">
        <v>7</v>
      </c>
      <c r="BA1376">
        <v>2018</v>
      </c>
      <c r="BB1376">
        <v>21.094265471263999</v>
      </c>
      <c r="BC1376">
        <v>21</v>
      </c>
      <c r="BD1376">
        <v>-9.4265471264016298E-2</v>
      </c>
      <c r="BE1376">
        <v>192459</v>
      </c>
      <c r="BF1376">
        <v>191598.94453332701</v>
      </c>
      <c r="BG1376">
        <v>4.4888319649531898E-3</v>
      </c>
      <c r="BH1376">
        <v>21.094265471263999</v>
      </c>
      <c r="BI1376">
        <v>0.99553122760342405</v>
      </c>
      <c r="BK1376">
        <f>AS1376-BI1376*AV1376</f>
        <v>2.1125971893612594E-2</v>
      </c>
      <c r="BL1376">
        <f>BK1376*AO1376</f>
        <v>193.61349641298972</v>
      </c>
      <c r="BM1376">
        <f t="shared" si="21"/>
        <v>2.9621162411785917E-8</v>
      </c>
      <c r="BN1376" s="12">
        <f>YEARFRAC(DATE(YEAR(A1376),1,1),A1376,3)</f>
        <v>0.57808219178082187</v>
      </c>
    </row>
    <row r="1377" spans="1:66" x14ac:dyDescent="0.25">
      <c r="A1377" s="1">
        <v>43313</v>
      </c>
      <c r="B1377">
        <v>21590</v>
      </c>
      <c r="C1377">
        <v>1</v>
      </c>
      <c r="D1377" s="2">
        <v>43313</v>
      </c>
      <c r="E1377">
        <v>2</v>
      </c>
      <c r="F1377">
        <v>1</v>
      </c>
      <c r="G1377" s="1">
        <v>43312</v>
      </c>
      <c r="H1377" s="1">
        <v>43314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s="1">
        <v>43332</v>
      </c>
      <c r="AF1377" s="1">
        <v>43318</v>
      </c>
      <c r="AG1377" s="1">
        <v>43313</v>
      </c>
      <c r="AH1377" s="1">
        <v>43315</v>
      </c>
      <c r="AI1377" s="1">
        <v>43313</v>
      </c>
      <c r="AJ1377">
        <v>0</v>
      </c>
      <c r="AK1377">
        <v>0</v>
      </c>
      <c r="AL1377">
        <v>1</v>
      </c>
      <c r="AM1377">
        <v>0</v>
      </c>
      <c r="AN1377">
        <v>1</v>
      </c>
      <c r="AO1377">
        <v>8312.2608695652107</v>
      </c>
      <c r="AP1377">
        <v>23</v>
      </c>
      <c r="AQ1377">
        <v>31</v>
      </c>
      <c r="AR1377">
        <v>191182</v>
      </c>
      <c r="AS1377">
        <v>2.5973679530499698</v>
      </c>
      <c r="AT1377">
        <v>0.74193548387096697</v>
      </c>
      <c r="AU1377">
        <v>22</v>
      </c>
      <c r="AV1377">
        <v>2.7398225341603899</v>
      </c>
      <c r="AW1377">
        <v>-0.142454581110425</v>
      </c>
      <c r="AX1377">
        <v>7880.0724246967002</v>
      </c>
      <c r="AY1377">
        <v>1</v>
      </c>
      <c r="AZ1377">
        <v>8</v>
      </c>
      <c r="BA1377">
        <v>2018</v>
      </c>
      <c r="BB1377">
        <v>2.7398225341603899</v>
      </c>
      <c r="BC1377">
        <v>2.5973679530499698</v>
      </c>
      <c r="BD1377">
        <v>-0.142454581110425</v>
      </c>
      <c r="BE1377">
        <v>21590</v>
      </c>
      <c r="BF1377">
        <v>181241.66576802399</v>
      </c>
      <c r="BG1377">
        <v>5.4845745264219203E-2</v>
      </c>
      <c r="BH1377">
        <v>22.864197327636901</v>
      </c>
      <c r="BI1377">
        <v>1.0059395337792501</v>
      </c>
      <c r="BK1377">
        <f>AS1377-BI1377*AV1377</f>
        <v>-0.15872784960121633</v>
      </c>
      <c r="BL1377">
        <f>BK1377*AO1377</f>
        <v>-1319.3872931504225</v>
      </c>
      <c r="BM1377">
        <f t="shared" si="21"/>
        <v>-1319.3872931208014</v>
      </c>
      <c r="BN1377" s="12">
        <f>YEARFRAC(DATE(YEAR(A1377),1,1),A1377,3)</f>
        <v>0.58082191780821912</v>
      </c>
    </row>
    <row r="1378" spans="1:66" x14ac:dyDescent="0.25">
      <c r="A1378" s="1">
        <v>43314</v>
      </c>
      <c r="B1378">
        <v>6357</v>
      </c>
      <c r="C1378">
        <v>2</v>
      </c>
      <c r="D1378" s="2">
        <v>43313</v>
      </c>
      <c r="E1378">
        <v>3</v>
      </c>
      <c r="F1378">
        <v>2</v>
      </c>
      <c r="G1378" s="1">
        <v>43313</v>
      </c>
      <c r="H1378" s="1">
        <v>43315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 s="1">
        <v>43332</v>
      </c>
      <c r="AF1378" s="1">
        <v>43318</v>
      </c>
      <c r="AG1378" s="1">
        <v>43313</v>
      </c>
      <c r="AH1378" s="1">
        <v>43315</v>
      </c>
      <c r="AI1378" s="1">
        <v>43313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8312.2608695652107</v>
      </c>
      <c r="AP1378">
        <v>23</v>
      </c>
      <c r="AQ1378">
        <v>31</v>
      </c>
      <c r="AR1378">
        <v>191182</v>
      </c>
      <c r="AS1378">
        <v>0.76477388038622796</v>
      </c>
      <c r="AT1378">
        <v>0.74193548387096697</v>
      </c>
      <c r="AU1378">
        <v>21</v>
      </c>
      <c r="AV1378">
        <v>0.66414422443002297</v>
      </c>
      <c r="AW1378">
        <v>0.100629655956205</v>
      </c>
      <c r="AX1378">
        <v>9571.7161516471097</v>
      </c>
      <c r="AY1378">
        <v>2</v>
      </c>
      <c r="AZ1378">
        <v>8</v>
      </c>
      <c r="BA1378">
        <v>2018</v>
      </c>
      <c r="BB1378">
        <v>3.4039667585904199</v>
      </c>
      <c r="BC1378">
        <v>3.3621418334361999</v>
      </c>
      <c r="BD1378">
        <v>-4.18249251542199E-2</v>
      </c>
      <c r="BE1378">
        <v>27947</v>
      </c>
      <c r="BF1378">
        <v>188832.92510946101</v>
      </c>
      <c r="BG1378">
        <v>1.2439964530429601E-2</v>
      </c>
      <c r="BH1378">
        <v>22.864197327636901</v>
      </c>
      <c r="BI1378">
        <v>1.0059395337792501</v>
      </c>
      <c r="BK1378">
        <f>AS1378-BI1378*AV1378</f>
        <v>9.6684948900909062E-2</v>
      </c>
      <c r="BL1378">
        <f>BK1378*AO1378</f>
        <v>803.67051742493834</v>
      </c>
      <c r="BM1378">
        <f t="shared" si="21"/>
        <v>-515.71677569586302</v>
      </c>
      <c r="BN1378" s="12">
        <f>YEARFRAC(DATE(YEAR(A1378),1,1),A1378,3)</f>
        <v>0.58356164383561648</v>
      </c>
    </row>
    <row r="1379" spans="1:66" x14ac:dyDescent="0.25">
      <c r="A1379" s="1">
        <v>43315</v>
      </c>
      <c r="B1379">
        <v>9952</v>
      </c>
      <c r="C1379">
        <v>3</v>
      </c>
      <c r="D1379" s="2">
        <v>43313</v>
      </c>
      <c r="E1379">
        <v>4</v>
      </c>
      <c r="F1379">
        <v>3</v>
      </c>
      <c r="G1379" s="1">
        <v>43314</v>
      </c>
      <c r="H1379" s="1">
        <v>43318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s="1">
        <v>43332</v>
      </c>
      <c r="AF1379" s="1">
        <v>43318</v>
      </c>
      <c r="AG1379" s="1">
        <v>43313</v>
      </c>
      <c r="AH1379" s="1">
        <v>43315</v>
      </c>
      <c r="AI1379" s="1">
        <v>43313</v>
      </c>
      <c r="AJ1379">
        <v>0</v>
      </c>
      <c r="AK1379">
        <v>0</v>
      </c>
      <c r="AL1379">
        <v>0</v>
      </c>
      <c r="AM1379">
        <v>1</v>
      </c>
      <c r="AN1379">
        <v>1</v>
      </c>
      <c r="AO1379">
        <v>8312.2608695652107</v>
      </c>
      <c r="AP1379">
        <v>23</v>
      </c>
      <c r="AQ1379">
        <v>31</v>
      </c>
      <c r="AR1379">
        <v>191182</v>
      </c>
      <c r="AS1379">
        <v>1.1972675251854199</v>
      </c>
      <c r="AT1379">
        <v>0.74193548387096697</v>
      </c>
      <c r="AU1379">
        <v>20</v>
      </c>
      <c r="AV1379">
        <v>0.95668075999167301</v>
      </c>
      <c r="AW1379">
        <v>0.240586765193751</v>
      </c>
      <c r="AX1379">
        <v>10402.634207974001</v>
      </c>
      <c r="AY1379">
        <v>3</v>
      </c>
      <c r="AZ1379">
        <v>8</v>
      </c>
      <c r="BA1379">
        <v>2018</v>
      </c>
      <c r="BB1379">
        <v>4.3606475185820903</v>
      </c>
      <c r="BC1379">
        <v>4.55940935862162</v>
      </c>
      <c r="BD1379">
        <v>0.19876184003953101</v>
      </c>
      <c r="BE1379">
        <v>37899</v>
      </c>
      <c r="BF1379">
        <v>199896.23015515599</v>
      </c>
      <c r="BG1379">
        <v>-4.3593769369201701E-2</v>
      </c>
      <c r="BH1379">
        <v>22.864197327636901</v>
      </c>
      <c r="BI1379">
        <v>1.0059395337792501</v>
      </c>
      <c r="BK1379">
        <f>AS1379-BI1379*AV1379</f>
        <v>0.23490452750381774</v>
      </c>
      <c r="BL1379">
        <f>BK1379*AO1379</f>
        <v>1952.5877120536891</v>
      </c>
      <c r="BM1379">
        <f t="shared" si="21"/>
        <v>1436.8709363578259</v>
      </c>
      <c r="BN1379" s="12">
        <f>YEARFRAC(DATE(YEAR(A1379),1,1),A1379,3)</f>
        <v>0.58630136986301373</v>
      </c>
    </row>
    <row r="1380" spans="1:66" x14ac:dyDescent="0.25">
      <c r="A1380" s="1">
        <v>43318</v>
      </c>
      <c r="B1380">
        <v>13492</v>
      </c>
      <c r="C1380">
        <v>4</v>
      </c>
      <c r="D1380" s="2">
        <v>43313</v>
      </c>
      <c r="E1380">
        <v>0</v>
      </c>
      <c r="F1380">
        <v>4</v>
      </c>
      <c r="G1380" s="1">
        <v>43315</v>
      </c>
      <c r="H1380" s="1">
        <v>43319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 s="1">
        <v>43332</v>
      </c>
      <c r="AF1380" s="1">
        <v>43318</v>
      </c>
      <c r="AG1380" s="1">
        <v>43313</v>
      </c>
      <c r="AH1380" s="1">
        <v>43315</v>
      </c>
      <c r="AI1380" s="1">
        <v>43313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8312.2608695652107</v>
      </c>
      <c r="AP1380">
        <v>23</v>
      </c>
      <c r="AQ1380">
        <v>31</v>
      </c>
      <c r="AR1380">
        <v>191182</v>
      </c>
      <c r="AS1380">
        <v>1.62314443828393</v>
      </c>
      <c r="AT1380">
        <v>0.74193548387096697</v>
      </c>
      <c r="AU1380">
        <v>19</v>
      </c>
      <c r="AV1380">
        <v>1.70755223324329</v>
      </c>
      <c r="AW1380">
        <v>-8.4407794959355895E-2</v>
      </c>
      <c r="AX1380">
        <v>7901.3688350683897</v>
      </c>
      <c r="AY1380">
        <v>6</v>
      </c>
      <c r="AZ1380">
        <v>8</v>
      </c>
      <c r="BA1380">
        <v>2018</v>
      </c>
      <c r="BB1380">
        <v>6.0681997518253903</v>
      </c>
      <c r="BC1380">
        <v>6.1825537969055597</v>
      </c>
      <c r="BD1380">
        <v>0.11435404508017399</v>
      </c>
      <c r="BE1380">
        <v>51391</v>
      </c>
      <c r="BF1380">
        <v>194784.787637295</v>
      </c>
      <c r="BG1380">
        <v>-1.8496247479061201E-2</v>
      </c>
      <c r="BH1380">
        <v>22.864197327636901</v>
      </c>
      <c r="BI1380">
        <v>1.0059395337792501</v>
      </c>
      <c r="BK1380">
        <f>AS1380-BI1380*AV1380</f>
        <v>-9.4549859128542302E-2</v>
      </c>
      <c r="BL1380">
        <f>BK1380*AO1380</f>
        <v>-785.92309425708515</v>
      </c>
      <c r="BM1380">
        <f t="shared" si="21"/>
        <v>650.94784210074079</v>
      </c>
      <c r="BN1380" s="12">
        <f>YEARFRAC(DATE(YEAR(A1380),1,1),A1380,3)</f>
        <v>0.59452054794520548</v>
      </c>
    </row>
    <row r="1381" spans="1:66" x14ac:dyDescent="0.25">
      <c r="A1381" s="1">
        <v>43319</v>
      </c>
      <c r="B1381">
        <v>2175</v>
      </c>
      <c r="C1381">
        <v>5</v>
      </c>
      <c r="D1381" s="2">
        <v>43313</v>
      </c>
      <c r="E1381">
        <v>1</v>
      </c>
      <c r="F1381">
        <v>0</v>
      </c>
      <c r="G1381" s="1">
        <v>43318</v>
      </c>
      <c r="H1381" s="1">
        <v>43320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 s="1">
        <v>43332</v>
      </c>
      <c r="AF1381" s="1">
        <v>43318</v>
      </c>
      <c r="AG1381" s="1">
        <v>43313</v>
      </c>
      <c r="AH1381" s="1">
        <v>43315</v>
      </c>
      <c r="AI1381" s="1">
        <v>43313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8312.2608695652107</v>
      </c>
      <c r="AP1381">
        <v>23</v>
      </c>
      <c r="AQ1381">
        <v>31</v>
      </c>
      <c r="AR1381">
        <v>191182</v>
      </c>
      <c r="AS1381">
        <v>0.26166166270883201</v>
      </c>
      <c r="AT1381">
        <v>0.74193548387096697</v>
      </c>
      <c r="AU1381">
        <v>18</v>
      </c>
      <c r="AV1381">
        <v>0.31716165932760798</v>
      </c>
      <c r="AW1381">
        <v>-5.5499996618776103E-2</v>
      </c>
      <c r="AX1381">
        <v>6857.7015412615101</v>
      </c>
      <c r="AY1381">
        <v>7</v>
      </c>
      <c r="AZ1381">
        <v>8</v>
      </c>
      <c r="BA1381">
        <v>2018</v>
      </c>
      <c r="BB1381">
        <v>6.3853614111529904</v>
      </c>
      <c r="BC1381">
        <v>6.4442154596143899</v>
      </c>
      <c r="BD1381">
        <v>5.8854048461399501E-2</v>
      </c>
      <c r="BE1381">
        <v>53566</v>
      </c>
      <c r="BF1381">
        <v>192944.12965381899</v>
      </c>
      <c r="BG1381">
        <v>-9.1328492708283495E-3</v>
      </c>
      <c r="BH1381">
        <v>22.864197327636901</v>
      </c>
      <c r="BI1381">
        <v>1.0059395337792501</v>
      </c>
      <c r="BK1381">
        <f>AS1381-BI1381*AV1381</f>
        <v>-5.7383789007835306E-2</v>
      </c>
      <c r="BL1381">
        <f>BK1381*AO1381</f>
        <v>-476.98902391721566</v>
      </c>
      <c r="BM1381">
        <f t="shared" si="21"/>
        <v>173.95881818352512</v>
      </c>
      <c r="BN1381" s="12">
        <f>YEARFRAC(DATE(YEAR(A1381),1,1),A1381,3)</f>
        <v>0.59726027397260273</v>
      </c>
    </row>
    <row r="1382" spans="1:66" x14ac:dyDescent="0.25">
      <c r="A1382" s="1">
        <v>43320</v>
      </c>
      <c r="B1382">
        <v>8395</v>
      </c>
      <c r="C1382">
        <v>6</v>
      </c>
      <c r="D1382" s="2">
        <v>43313</v>
      </c>
      <c r="E1382">
        <v>2</v>
      </c>
      <c r="F1382">
        <v>1</v>
      </c>
      <c r="G1382" s="1">
        <v>43319</v>
      </c>
      <c r="H1382" s="1">
        <v>43321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 s="1">
        <v>43332</v>
      </c>
      <c r="AF1382" s="1">
        <v>43318</v>
      </c>
      <c r="AG1382" s="1">
        <v>43313</v>
      </c>
      <c r="AH1382" s="1">
        <v>43315</v>
      </c>
      <c r="AI1382" s="1">
        <v>43313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8312.2608695652107</v>
      </c>
      <c r="AP1382">
        <v>23</v>
      </c>
      <c r="AQ1382">
        <v>31</v>
      </c>
      <c r="AR1382">
        <v>191182</v>
      </c>
      <c r="AS1382">
        <v>1.00995386594972</v>
      </c>
      <c r="AT1382">
        <v>0.74193548387096697</v>
      </c>
      <c r="AU1382">
        <v>17</v>
      </c>
      <c r="AV1382">
        <v>0.96640246506585303</v>
      </c>
      <c r="AW1382">
        <v>4.3551400883869898E-2</v>
      </c>
      <c r="AX1382">
        <v>8686.8569808831508</v>
      </c>
      <c r="AY1382">
        <v>8</v>
      </c>
      <c r="AZ1382">
        <v>8</v>
      </c>
      <c r="BA1382">
        <v>2018</v>
      </c>
      <c r="BB1382">
        <v>7.3517638762188504</v>
      </c>
      <c r="BC1382">
        <v>7.4541693255641199</v>
      </c>
      <c r="BD1382">
        <v>0.102405449345268</v>
      </c>
      <c r="BE1382">
        <v>61961</v>
      </c>
      <c r="BF1382">
        <v>193845.04507957</v>
      </c>
      <c r="BG1382">
        <v>-1.37380095450835E-2</v>
      </c>
      <c r="BH1382">
        <v>22.864197327636901</v>
      </c>
      <c r="BI1382">
        <v>1.0059395337792501</v>
      </c>
      <c r="BK1382">
        <f>AS1382-BI1382*AV1382</f>
        <v>3.7811420798257833E-2</v>
      </c>
      <c r="BL1382">
        <f>BK1382*AO1382</f>
        <v>314.29839352402274</v>
      </c>
      <c r="BM1382">
        <f t="shared" si="21"/>
        <v>488.25721170754787</v>
      </c>
      <c r="BN1382" s="12">
        <f>YEARFRAC(DATE(YEAR(A1382),1,1),A1382,3)</f>
        <v>0.6</v>
      </c>
    </row>
    <row r="1383" spans="1:66" x14ac:dyDescent="0.25">
      <c r="A1383" s="1">
        <v>43321</v>
      </c>
      <c r="B1383">
        <v>2123</v>
      </c>
      <c r="C1383">
        <v>7</v>
      </c>
      <c r="D1383" s="2">
        <v>43313</v>
      </c>
      <c r="E1383">
        <v>3</v>
      </c>
      <c r="F1383">
        <v>2</v>
      </c>
      <c r="G1383" s="1">
        <v>43320</v>
      </c>
      <c r="H1383" s="1">
        <v>43322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s="1">
        <v>43332</v>
      </c>
      <c r="AF1383" s="1">
        <v>43318</v>
      </c>
      <c r="AG1383" s="1">
        <v>43313</v>
      </c>
      <c r="AH1383" s="1">
        <v>43315</v>
      </c>
      <c r="AI1383" s="1">
        <v>43313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8312.2608695652107</v>
      </c>
      <c r="AP1383">
        <v>23</v>
      </c>
      <c r="AQ1383">
        <v>31</v>
      </c>
      <c r="AR1383">
        <v>191182</v>
      </c>
      <c r="AS1383">
        <v>0.25540584364636798</v>
      </c>
      <c r="AT1383">
        <v>0.74193548387096697</v>
      </c>
      <c r="AU1383">
        <v>16</v>
      </c>
      <c r="AV1383">
        <v>0.36271983585664802</v>
      </c>
      <c r="AW1383">
        <v>-0.10731399221028</v>
      </c>
      <c r="AX1383">
        <v>5853.00220757443</v>
      </c>
      <c r="AY1383">
        <v>9</v>
      </c>
      <c r="AZ1383">
        <v>8</v>
      </c>
      <c r="BA1383">
        <v>2018</v>
      </c>
      <c r="BB1383">
        <v>7.7144837120755003</v>
      </c>
      <c r="BC1383">
        <v>7.7095751692104901</v>
      </c>
      <c r="BD1383">
        <v>-4.9085428650110698E-3</v>
      </c>
      <c r="BE1383">
        <v>64084</v>
      </c>
      <c r="BF1383">
        <v>191060.35543154299</v>
      </c>
      <c r="BG1383" s="3">
        <v>6.3668136794547904E-4</v>
      </c>
      <c r="BH1383">
        <v>22.864197327636901</v>
      </c>
      <c r="BI1383">
        <v>1.0059395337792501</v>
      </c>
      <c r="BK1383">
        <f>AS1383-BI1383*AV1383</f>
        <v>-0.10946837892775463</v>
      </c>
      <c r="BL1383">
        <f>BK1383*AO1383</f>
        <v>-909.92972261591171</v>
      </c>
      <c r="BM1383">
        <f t="shared" si="21"/>
        <v>-421.67251090836385</v>
      </c>
      <c r="BN1383" s="12">
        <f>YEARFRAC(DATE(YEAR(A1383),1,1),A1383,3)</f>
        <v>0.60273972602739723</v>
      </c>
    </row>
    <row r="1384" spans="1:66" x14ac:dyDescent="0.25">
      <c r="A1384" s="1">
        <v>43322</v>
      </c>
      <c r="B1384">
        <v>7306</v>
      </c>
      <c r="C1384">
        <v>8</v>
      </c>
      <c r="D1384" s="2">
        <v>43313</v>
      </c>
      <c r="E1384">
        <v>4</v>
      </c>
      <c r="F1384">
        <v>3</v>
      </c>
      <c r="G1384" s="1">
        <v>43321</v>
      </c>
      <c r="H1384" s="1">
        <v>43325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 s="1">
        <v>43332</v>
      </c>
      <c r="AF1384" s="1">
        <v>43318</v>
      </c>
      <c r="AG1384" s="1">
        <v>43313</v>
      </c>
      <c r="AH1384" s="1">
        <v>43315</v>
      </c>
      <c r="AI1384" s="1">
        <v>43313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8312.2608695652107</v>
      </c>
      <c r="AP1384">
        <v>23</v>
      </c>
      <c r="AQ1384">
        <v>31</v>
      </c>
      <c r="AR1384">
        <v>191182</v>
      </c>
      <c r="AS1384">
        <v>0.87894257827619704</v>
      </c>
      <c r="AT1384">
        <v>0.74193548387096697</v>
      </c>
      <c r="AU1384">
        <v>15</v>
      </c>
      <c r="AV1384">
        <v>0.87976882570144499</v>
      </c>
      <c r="AW1384" s="3">
        <v>-8.26247425248014E-4</v>
      </c>
      <c r="AX1384">
        <v>8304.4542913587302</v>
      </c>
      <c r="AY1384">
        <v>10</v>
      </c>
      <c r="AZ1384">
        <v>8</v>
      </c>
      <c r="BA1384">
        <v>2018</v>
      </c>
      <c r="BB1384">
        <v>8.5942525377769403</v>
      </c>
      <c r="BC1384">
        <v>8.5885177474866801</v>
      </c>
      <c r="BD1384">
        <v>-5.7347902902602499E-3</v>
      </c>
      <c r="BE1384">
        <v>71390</v>
      </c>
      <c r="BF1384">
        <v>191054.42768670601</v>
      </c>
      <c r="BG1384" s="3">
        <v>6.6772759384914305E-4</v>
      </c>
      <c r="BH1384">
        <v>22.864197327636901</v>
      </c>
      <c r="BI1384">
        <v>1.0059395337792501</v>
      </c>
      <c r="BK1384">
        <f>AS1384-BI1384*AV1384</f>
        <v>-6.0516640834328284E-3</v>
      </c>
      <c r="BL1384">
        <f>BK1384*AO1384</f>
        <v>-50.303010556471918</v>
      </c>
      <c r="BM1384">
        <f t="shared" si="21"/>
        <v>-471.97552146483577</v>
      </c>
      <c r="BN1384" s="12">
        <f>YEARFRAC(DATE(YEAR(A1384),1,1),A1384,3)</f>
        <v>0.60547945205479448</v>
      </c>
    </row>
    <row r="1385" spans="1:66" x14ac:dyDescent="0.25">
      <c r="A1385" s="1">
        <v>43325</v>
      </c>
      <c r="B1385">
        <v>15845</v>
      </c>
      <c r="C1385">
        <v>9</v>
      </c>
      <c r="D1385" s="2">
        <v>43313</v>
      </c>
      <c r="E1385">
        <v>0</v>
      </c>
      <c r="F1385">
        <v>4</v>
      </c>
      <c r="G1385" s="1">
        <v>43322</v>
      </c>
      <c r="H1385" s="1">
        <v>43326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 s="1">
        <v>43332</v>
      </c>
      <c r="AF1385" s="1">
        <v>43318</v>
      </c>
      <c r="AG1385" s="1">
        <v>43313</v>
      </c>
      <c r="AH1385" s="1">
        <v>43315</v>
      </c>
      <c r="AI1385" s="1">
        <v>43313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8312.2608695652107</v>
      </c>
      <c r="AP1385">
        <v>23</v>
      </c>
      <c r="AQ1385">
        <v>31</v>
      </c>
      <c r="AR1385">
        <v>191182</v>
      </c>
      <c r="AS1385">
        <v>1.90622025086043</v>
      </c>
      <c r="AT1385">
        <v>0.74193548387096697</v>
      </c>
      <c r="AU1385">
        <v>14</v>
      </c>
      <c r="AV1385">
        <v>1.70755223324329</v>
      </c>
      <c r="AW1385">
        <v>0.19866801761714101</v>
      </c>
      <c r="AX1385">
        <v>9279.3647488629194</v>
      </c>
      <c r="AY1385">
        <v>13</v>
      </c>
      <c r="AZ1385">
        <v>8</v>
      </c>
      <c r="BA1385">
        <v>2018</v>
      </c>
      <c r="BB1385">
        <v>10.301804771020199</v>
      </c>
      <c r="BC1385">
        <v>10.4947379983471</v>
      </c>
      <c r="BD1385">
        <v>0.19293322732688201</v>
      </c>
      <c r="BE1385">
        <v>87235</v>
      </c>
      <c r="BF1385">
        <v>194762.475565851</v>
      </c>
      <c r="BG1385">
        <v>-1.8383805994705901E-2</v>
      </c>
      <c r="BH1385">
        <v>22.864197327636901</v>
      </c>
      <c r="BI1385">
        <v>1.0059395337792501</v>
      </c>
      <c r="BK1385">
        <f>AS1385-BI1385*AV1385</f>
        <v>0.18852595344795775</v>
      </c>
      <c r="BL1385">
        <f>BK1385*AO1385</f>
        <v>1567.0769057429318</v>
      </c>
      <c r="BM1385">
        <f t="shared" si="21"/>
        <v>1095.101384278096</v>
      </c>
      <c r="BN1385" s="12">
        <f>YEARFRAC(DATE(YEAR(A1385),1,1),A1385,3)</f>
        <v>0.61369863013698633</v>
      </c>
    </row>
    <row r="1386" spans="1:66" x14ac:dyDescent="0.25">
      <c r="A1386" s="1">
        <v>43326</v>
      </c>
      <c r="B1386">
        <v>2057</v>
      </c>
      <c r="C1386">
        <v>10</v>
      </c>
      <c r="D1386" s="2">
        <v>43313</v>
      </c>
      <c r="E1386">
        <v>1</v>
      </c>
      <c r="F1386">
        <v>0</v>
      </c>
      <c r="G1386" s="1">
        <v>43325</v>
      </c>
      <c r="H1386" s="1">
        <v>43327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s="1">
        <v>43332</v>
      </c>
      <c r="AF1386" s="1">
        <v>43318</v>
      </c>
      <c r="AG1386" s="1">
        <v>43313</v>
      </c>
      <c r="AH1386" s="1">
        <v>43315</v>
      </c>
      <c r="AI1386" s="1">
        <v>43313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8312.2608695652107</v>
      </c>
      <c r="AP1386">
        <v>23</v>
      </c>
      <c r="AQ1386">
        <v>31</v>
      </c>
      <c r="AR1386">
        <v>191182</v>
      </c>
      <c r="AS1386">
        <v>0.247465765605548</v>
      </c>
      <c r="AT1386">
        <v>0.74193548387096697</v>
      </c>
      <c r="AU1386">
        <v>13</v>
      </c>
      <c r="AV1386">
        <v>0.31716165932760798</v>
      </c>
      <c r="AW1386">
        <v>-6.9695893722059907E-2</v>
      </c>
      <c r="AX1386">
        <v>6485.6515266091601</v>
      </c>
      <c r="AY1386">
        <v>14</v>
      </c>
      <c r="AZ1386">
        <v>8</v>
      </c>
      <c r="BA1386">
        <v>2018</v>
      </c>
      <c r="BB1386">
        <v>10.6189664303478</v>
      </c>
      <c r="BC1386">
        <v>10.742203763952601</v>
      </c>
      <c r="BD1386">
        <v>0.123237333604823</v>
      </c>
      <c r="BE1386">
        <v>89292</v>
      </c>
      <c r="BF1386">
        <v>193400.743233418</v>
      </c>
      <c r="BG1386">
        <v>-1.1472258049914001E-2</v>
      </c>
      <c r="BH1386">
        <v>22.864197327636901</v>
      </c>
      <c r="BI1386">
        <v>1.0059395337792501</v>
      </c>
      <c r="BK1386">
        <f>AS1386-BI1386*AV1386</f>
        <v>-7.1579686111119312E-2</v>
      </c>
      <c r="BL1386">
        <f>BK1386*AO1386</f>
        <v>-594.98902391721742</v>
      </c>
      <c r="BM1386">
        <f t="shared" si="21"/>
        <v>500.1123603608786</v>
      </c>
      <c r="BN1386" s="12">
        <f>YEARFRAC(DATE(YEAR(A1386),1,1),A1386,3)</f>
        <v>0.61643835616438358</v>
      </c>
    </row>
    <row r="1387" spans="1:66" x14ac:dyDescent="0.25">
      <c r="A1387" s="1">
        <v>43327</v>
      </c>
      <c r="B1387">
        <v>11021</v>
      </c>
      <c r="C1387">
        <v>11</v>
      </c>
      <c r="D1387" s="2">
        <v>43313</v>
      </c>
      <c r="E1387">
        <v>2</v>
      </c>
      <c r="F1387">
        <v>1</v>
      </c>
      <c r="G1387" s="1">
        <v>43326</v>
      </c>
      <c r="H1387" s="1">
        <v>43328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 s="1">
        <v>43332</v>
      </c>
      <c r="AF1387" s="1">
        <v>43318</v>
      </c>
      <c r="AG1387" s="1">
        <v>43313</v>
      </c>
      <c r="AH1387" s="1">
        <v>43315</v>
      </c>
      <c r="AI1387" s="1">
        <v>43313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8312.2608695652107</v>
      </c>
      <c r="AP1387">
        <v>23</v>
      </c>
      <c r="AQ1387">
        <v>31</v>
      </c>
      <c r="AR1387">
        <v>191182</v>
      </c>
      <c r="AS1387">
        <v>1.3258727286041501</v>
      </c>
      <c r="AT1387">
        <v>0.74193548387096697</v>
      </c>
      <c r="AU1387">
        <v>12</v>
      </c>
      <c r="AV1387">
        <v>1.30097368636874</v>
      </c>
      <c r="AW1387">
        <v>2.4899042235409299E-2</v>
      </c>
      <c r="AX1387">
        <v>8471.3473573486299</v>
      </c>
      <c r="AY1387">
        <v>15</v>
      </c>
      <c r="AZ1387">
        <v>8</v>
      </c>
      <c r="BA1387">
        <v>2018</v>
      </c>
      <c r="BB1387">
        <v>11.9199401167165</v>
      </c>
      <c r="BC1387">
        <v>12.0680764925568</v>
      </c>
      <c r="BD1387">
        <v>0.14813637584023201</v>
      </c>
      <c r="BE1387">
        <v>100313</v>
      </c>
      <c r="BF1387">
        <v>193557.93547690401</v>
      </c>
      <c r="BG1387">
        <v>-1.2275061061437401E-2</v>
      </c>
      <c r="BH1387">
        <v>22.864197327636901</v>
      </c>
      <c r="BI1387">
        <v>1.0059395337792501</v>
      </c>
      <c r="BK1387">
        <f>AS1387-BI1387*AV1387</f>
        <v>1.7171865079307569E-2</v>
      </c>
      <c r="BL1387">
        <f>BK1387*AO1387</f>
        <v>142.73702215618161</v>
      </c>
      <c r="BM1387">
        <f t="shared" si="21"/>
        <v>642.84938251706023</v>
      </c>
      <c r="BN1387" s="12">
        <f>YEARFRAC(DATE(YEAR(A1387),1,1),A1387,3)</f>
        <v>0.61917808219178083</v>
      </c>
    </row>
    <row r="1388" spans="1:66" x14ac:dyDescent="0.25">
      <c r="A1388" s="1">
        <v>43328</v>
      </c>
      <c r="B1388">
        <v>11306</v>
      </c>
      <c r="C1388">
        <v>12</v>
      </c>
      <c r="D1388" s="2">
        <v>43313</v>
      </c>
      <c r="E1388">
        <v>3</v>
      </c>
      <c r="F1388">
        <v>2</v>
      </c>
      <c r="G1388" s="1">
        <v>43327</v>
      </c>
      <c r="H1388" s="1">
        <v>43329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s="1">
        <v>43332</v>
      </c>
      <c r="AF1388" s="1">
        <v>43318</v>
      </c>
      <c r="AG1388" s="1">
        <v>43313</v>
      </c>
      <c r="AH1388" s="1">
        <v>43315</v>
      </c>
      <c r="AI1388" s="1">
        <v>43313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8312.2608695652107</v>
      </c>
      <c r="AP1388">
        <v>23</v>
      </c>
      <c r="AQ1388">
        <v>31</v>
      </c>
      <c r="AR1388">
        <v>191182</v>
      </c>
      <c r="AS1388">
        <v>1.3601594292349599</v>
      </c>
      <c r="AT1388">
        <v>0.74193548387096697</v>
      </c>
      <c r="AU1388">
        <v>11</v>
      </c>
      <c r="AV1388">
        <v>1.3863084257898399</v>
      </c>
      <c r="AW1388">
        <v>-2.6148996554871601E-2</v>
      </c>
      <c r="AX1388">
        <v>8155.4723246801796</v>
      </c>
      <c r="AY1388">
        <v>16</v>
      </c>
      <c r="AZ1388">
        <v>8</v>
      </c>
      <c r="BA1388">
        <v>2018</v>
      </c>
      <c r="BB1388">
        <v>13.306248542506401</v>
      </c>
      <c r="BC1388">
        <v>13.428235921791799</v>
      </c>
      <c r="BD1388">
        <v>0.12198737928535899</v>
      </c>
      <c r="BE1388">
        <v>111619</v>
      </c>
      <c r="BF1388">
        <v>192934.694688666</v>
      </c>
      <c r="BG1388">
        <v>-9.0843935119871901E-3</v>
      </c>
      <c r="BH1388">
        <v>22.864197327636901</v>
      </c>
      <c r="BI1388">
        <v>1.0059395337792501</v>
      </c>
      <c r="BK1388">
        <f>AS1388-BI1388*AV1388</f>
        <v>-3.4383022278317688E-2</v>
      </c>
      <c r="BL1388">
        <f>BK1388*AO1388</f>
        <v>-285.80065066144897</v>
      </c>
      <c r="BM1388">
        <f t="shared" si="21"/>
        <v>357.04873185561127</v>
      </c>
      <c r="BN1388" s="12">
        <f>YEARFRAC(DATE(YEAR(A1388),1,1),A1388,3)</f>
        <v>0.62191780821917808</v>
      </c>
    </row>
    <row r="1389" spans="1:66" x14ac:dyDescent="0.25">
      <c r="A1389" s="1">
        <v>43329</v>
      </c>
      <c r="B1389">
        <v>7055</v>
      </c>
      <c r="C1389">
        <v>13</v>
      </c>
      <c r="D1389" s="2">
        <v>43313</v>
      </c>
      <c r="E1389">
        <v>4</v>
      </c>
      <c r="F1389">
        <v>3</v>
      </c>
      <c r="G1389" s="1">
        <v>43328</v>
      </c>
      <c r="H1389" s="1">
        <v>43332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 s="1">
        <v>43332</v>
      </c>
      <c r="AF1389" s="1">
        <v>43318</v>
      </c>
      <c r="AG1389" s="1">
        <v>43313</v>
      </c>
      <c r="AH1389" s="1">
        <v>43315</v>
      </c>
      <c r="AI1389" s="1">
        <v>43313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8312.2608695652107</v>
      </c>
      <c r="AP1389">
        <v>23</v>
      </c>
      <c r="AQ1389">
        <v>31</v>
      </c>
      <c r="AR1389">
        <v>191182</v>
      </c>
      <c r="AS1389">
        <v>0.84874622087853402</v>
      </c>
      <c r="AT1389">
        <v>0.74193548387096697</v>
      </c>
      <c r="AU1389">
        <v>10</v>
      </c>
      <c r="AV1389">
        <v>0.87976882570144499</v>
      </c>
      <c r="AW1389">
        <v>-3.1022604822910901E-2</v>
      </c>
      <c r="AX1389">
        <v>8019.1520702895996</v>
      </c>
      <c r="AY1389">
        <v>17</v>
      </c>
      <c r="AZ1389">
        <v>8</v>
      </c>
      <c r="BA1389">
        <v>2018</v>
      </c>
      <c r="BB1389">
        <v>14.1860173682078</v>
      </c>
      <c r="BC1389">
        <v>14.276982142670301</v>
      </c>
      <c r="BD1389">
        <v>9.0964774462449299E-2</v>
      </c>
      <c r="BE1389">
        <v>118674</v>
      </c>
      <c r="BF1389">
        <v>192407.91331026101</v>
      </c>
      <c r="BG1389">
        <v>-6.3714287482771097E-3</v>
      </c>
      <c r="BH1389">
        <v>22.864197327636901</v>
      </c>
      <c r="BI1389">
        <v>1.0059395337792501</v>
      </c>
      <c r="BK1389">
        <f>AS1389-BI1389*AV1389</f>
        <v>-3.6248021481095849E-2</v>
      </c>
      <c r="BL1389">
        <f>BK1389*AO1389</f>
        <v>-301.3030105564722</v>
      </c>
      <c r="BM1389">
        <f t="shared" si="21"/>
        <v>55.745721299139063</v>
      </c>
      <c r="BN1389" s="12">
        <f>YEARFRAC(DATE(YEAR(A1389),1,1),A1389,3)</f>
        <v>0.62465753424657533</v>
      </c>
    </row>
    <row r="1390" spans="1:66" x14ac:dyDescent="0.25">
      <c r="A1390" s="1">
        <v>43332</v>
      </c>
      <c r="B1390">
        <v>13752</v>
      </c>
      <c r="C1390">
        <v>14</v>
      </c>
      <c r="D1390" s="2">
        <v>43313</v>
      </c>
      <c r="E1390">
        <v>0</v>
      </c>
      <c r="F1390">
        <v>4</v>
      </c>
      <c r="G1390" s="1">
        <v>43329</v>
      </c>
      <c r="H1390" s="1">
        <v>43333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s="1">
        <v>43332</v>
      </c>
      <c r="AF1390" s="1">
        <v>43318</v>
      </c>
      <c r="AG1390" s="1">
        <v>43313</v>
      </c>
      <c r="AH1390" s="1">
        <v>43315</v>
      </c>
      <c r="AI1390" s="1">
        <v>43313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8312.2608695652107</v>
      </c>
      <c r="AP1390">
        <v>23</v>
      </c>
      <c r="AQ1390">
        <v>31</v>
      </c>
      <c r="AR1390">
        <v>191182</v>
      </c>
      <c r="AS1390">
        <v>1.6544235335962501</v>
      </c>
      <c r="AT1390">
        <v>0.74193548387096697</v>
      </c>
      <c r="AU1390">
        <v>9</v>
      </c>
      <c r="AV1390">
        <v>1.70755223324329</v>
      </c>
      <c r="AW1390">
        <v>-5.3128699647035801E-2</v>
      </c>
      <c r="AX1390">
        <v>8053.6335769241396</v>
      </c>
      <c r="AY1390">
        <v>20</v>
      </c>
      <c r="AZ1390">
        <v>8</v>
      </c>
      <c r="BA1390">
        <v>2018</v>
      </c>
      <c r="BB1390">
        <v>15.8935696014511</v>
      </c>
      <c r="BC1390">
        <v>15.9314056762665</v>
      </c>
      <c r="BD1390">
        <v>3.7836074815412901E-2</v>
      </c>
      <c r="BE1390">
        <v>132426</v>
      </c>
      <c r="BF1390">
        <v>191637.12598093101</v>
      </c>
      <c r="BG1390">
        <v>-2.3749363731148101E-3</v>
      </c>
      <c r="BH1390">
        <v>22.864197327636901</v>
      </c>
      <c r="BI1390">
        <v>1.0059395337792501</v>
      </c>
      <c r="BK1390">
        <f>AS1390-BI1390*AV1390</f>
        <v>-6.3270763816222209E-2</v>
      </c>
      <c r="BL1390">
        <f>BK1390*AO1390</f>
        <v>-525.92309425708629</v>
      </c>
      <c r="BM1390">
        <f t="shared" si="21"/>
        <v>-470.17737295794723</v>
      </c>
      <c r="BN1390" s="12">
        <f>YEARFRAC(DATE(YEAR(A1390),1,1),A1390,3)</f>
        <v>0.63287671232876708</v>
      </c>
    </row>
    <row r="1391" spans="1:66" x14ac:dyDescent="0.25">
      <c r="A1391" s="1">
        <v>43333</v>
      </c>
      <c r="B1391">
        <v>2172</v>
      </c>
      <c r="C1391">
        <v>15</v>
      </c>
      <c r="D1391" s="2">
        <v>43313</v>
      </c>
      <c r="E1391">
        <v>1</v>
      </c>
      <c r="F1391">
        <v>0</v>
      </c>
      <c r="G1391" s="1">
        <v>43332</v>
      </c>
      <c r="H1391" s="1">
        <v>43334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 s="1">
        <v>43332</v>
      </c>
      <c r="AF1391" s="1">
        <v>43318</v>
      </c>
      <c r="AG1391" s="1">
        <v>43313</v>
      </c>
      <c r="AH1391" s="1">
        <v>43315</v>
      </c>
      <c r="AI1391" s="1">
        <v>43313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8312.2608695652107</v>
      </c>
      <c r="AP1391">
        <v>23</v>
      </c>
      <c r="AQ1391">
        <v>31</v>
      </c>
      <c r="AR1391">
        <v>191182</v>
      </c>
      <c r="AS1391">
        <v>0.26130075007061299</v>
      </c>
      <c r="AT1391">
        <v>0.74193548387096697</v>
      </c>
      <c r="AU1391">
        <v>8</v>
      </c>
      <c r="AV1391">
        <v>0.31716165932760798</v>
      </c>
      <c r="AW1391">
        <v>-5.58609092569953E-2</v>
      </c>
      <c r="AX1391">
        <v>6848.2426425839003</v>
      </c>
      <c r="AY1391">
        <v>21</v>
      </c>
      <c r="AZ1391">
        <v>8</v>
      </c>
      <c r="BA1391">
        <v>2018</v>
      </c>
      <c r="BB1391">
        <v>16.210731260778701</v>
      </c>
      <c r="BC1391">
        <v>16.1927064263372</v>
      </c>
      <c r="BD1391">
        <v>-1.8024834441582899E-2</v>
      </c>
      <c r="BE1391">
        <v>134598</v>
      </c>
      <c r="BF1391">
        <v>190969.42329122699</v>
      </c>
      <c r="BG1391">
        <v>1.11314526225614E-3</v>
      </c>
      <c r="BH1391">
        <v>22.864197327636901</v>
      </c>
      <c r="BI1391">
        <v>1.0059395337792501</v>
      </c>
      <c r="BK1391">
        <f>AS1391-BI1391*AV1391</f>
        <v>-5.7744701646054331E-2</v>
      </c>
      <c r="BL1391">
        <f>BK1391*AO1391</f>
        <v>-479.98902391721521</v>
      </c>
      <c r="BM1391">
        <f t="shared" si="21"/>
        <v>-950.16639687516249</v>
      </c>
      <c r="BN1391" s="12">
        <f>YEARFRAC(DATE(YEAR(A1391),1,1),A1391,3)</f>
        <v>0.63561643835616444</v>
      </c>
    </row>
    <row r="1392" spans="1:66" x14ac:dyDescent="0.25">
      <c r="A1392" s="1">
        <v>43334</v>
      </c>
      <c r="B1392">
        <v>9630</v>
      </c>
      <c r="C1392">
        <v>16</v>
      </c>
      <c r="D1392" s="2">
        <v>43313</v>
      </c>
      <c r="E1392">
        <v>2</v>
      </c>
      <c r="F1392">
        <v>1</v>
      </c>
      <c r="G1392" s="1">
        <v>43333</v>
      </c>
      <c r="H1392" s="1">
        <v>43335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s="1">
        <v>43332</v>
      </c>
      <c r="AF1392" s="1">
        <v>43318</v>
      </c>
      <c r="AG1392" s="1">
        <v>43313</v>
      </c>
      <c r="AH1392" s="1">
        <v>43315</v>
      </c>
      <c r="AI1392" s="1">
        <v>43313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8312.2608695652107</v>
      </c>
      <c r="AP1392">
        <v>23</v>
      </c>
      <c r="AQ1392">
        <v>31</v>
      </c>
      <c r="AR1392">
        <v>191182</v>
      </c>
      <c r="AS1392">
        <v>1.15852956868324</v>
      </c>
      <c r="AT1392">
        <v>0.74193548387096697</v>
      </c>
      <c r="AU1392">
        <v>7</v>
      </c>
      <c r="AV1392">
        <v>0.96640246506585303</v>
      </c>
      <c r="AW1392">
        <v>0.19212710361739099</v>
      </c>
      <c r="AX1392">
        <v>9964.7924628832407</v>
      </c>
      <c r="AY1392">
        <v>22</v>
      </c>
      <c r="AZ1392">
        <v>8</v>
      </c>
      <c r="BA1392">
        <v>2018</v>
      </c>
      <c r="BB1392">
        <v>17.177133725844602</v>
      </c>
      <c r="BC1392">
        <v>17.351235995020399</v>
      </c>
      <c r="BD1392">
        <v>0.17410226917580801</v>
      </c>
      <c r="BE1392">
        <v>144228</v>
      </c>
      <c r="BF1392">
        <v>193119.76334031101</v>
      </c>
      <c r="BG1392">
        <v>-1.0033998109747E-2</v>
      </c>
      <c r="BH1392">
        <v>22.864197327636901</v>
      </c>
      <c r="BI1392">
        <v>1.0059395337792501</v>
      </c>
      <c r="BK1392">
        <f>AS1392-BI1392*AV1392</f>
        <v>0.18638712353177778</v>
      </c>
      <c r="BL1392">
        <f>BK1392*AO1392</f>
        <v>1549.2983935240136</v>
      </c>
      <c r="BM1392">
        <f t="shared" si="21"/>
        <v>599.1319966488511</v>
      </c>
      <c r="BN1392" s="12">
        <f>YEARFRAC(DATE(YEAR(A1392),1,1),A1392,3)</f>
        <v>0.63835616438356169</v>
      </c>
    </row>
    <row r="1393" spans="1:66" x14ac:dyDescent="0.25">
      <c r="A1393" s="1">
        <v>43335</v>
      </c>
      <c r="B1393">
        <v>2438</v>
      </c>
      <c r="C1393">
        <v>17</v>
      </c>
      <c r="D1393" s="2">
        <v>43313</v>
      </c>
      <c r="E1393">
        <v>3</v>
      </c>
      <c r="F1393">
        <v>2</v>
      </c>
      <c r="G1393" s="1">
        <v>43334</v>
      </c>
      <c r="H1393" s="1">
        <v>43336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s="1">
        <v>43332</v>
      </c>
      <c r="AF1393" s="1">
        <v>43318</v>
      </c>
      <c r="AG1393" s="1">
        <v>43313</v>
      </c>
      <c r="AH1393" s="1">
        <v>43315</v>
      </c>
      <c r="AI1393" s="1">
        <v>43313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8312.2608695652107</v>
      </c>
      <c r="AP1393">
        <v>23</v>
      </c>
      <c r="AQ1393">
        <v>31</v>
      </c>
      <c r="AR1393">
        <v>191182</v>
      </c>
      <c r="AS1393">
        <v>0.29330167065937102</v>
      </c>
      <c r="AT1393">
        <v>0.74193548387096697</v>
      </c>
      <c r="AU1393">
        <v>6</v>
      </c>
      <c r="AV1393">
        <v>0.36271983585664802</v>
      </c>
      <c r="AW1393">
        <v>-6.9418165197276893E-2</v>
      </c>
      <c r="AX1393">
        <v>6721.4410655046904</v>
      </c>
      <c r="AY1393">
        <v>23</v>
      </c>
      <c r="AZ1393">
        <v>8</v>
      </c>
      <c r="BA1393">
        <v>2018</v>
      </c>
      <c r="BB1393">
        <v>17.5398535617012</v>
      </c>
      <c r="BC1393">
        <v>17.644537665679799</v>
      </c>
      <c r="BD1393">
        <v>0.104684103978534</v>
      </c>
      <c r="BE1393">
        <v>146666</v>
      </c>
      <c r="BF1393">
        <v>192323.04238649501</v>
      </c>
      <c r="BG1393">
        <v>-5.9329468395283797E-3</v>
      </c>
      <c r="BH1393">
        <v>22.864197327636901</v>
      </c>
      <c r="BI1393">
        <v>1.0059395337792501</v>
      </c>
      <c r="BK1393">
        <f>AS1393-BI1393*AV1393</f>
        <v>-7.1572551914751592E-2</v>
      </c>
      <c r="BL1393">
        <f>BK1393*AO1393</f>
        <v>-594.92972261591422</v>
      </c>
      <c r="BM1393">
        <f t="shared" si="21"/>
        <v>4.2022740329368844</v>
      </c>
      <c r="BN1393" s="12">
        <f>YEARFRAC(DATE(YEAR(A1393),1,1),A1393,3)</f>
        <v>0.64109589041095894</v>
      </c>
    </row>
    <row r="1394" spans="1:66" x14ac:dyDescent="0.25">
      <c r="A1394" s="1">
        <v>43336</v>
      </c>
      <c r="B1394">
        <v>7605</v>
      </c>
      <c r="C1394">
        <v>18</v>
      </c>
      <c r="D1394" s="2">
        <v>43313</v>
      </c>
      <c r="E1394">
        <v>4</v>
      </c>
      <c r="F1394">
        <v>3</v>
      </c>
      <c r="G1394" s="1">
        <v>43335</v>
      </c>
      <c r="H1394" s="1">
        <v>43339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 s="1">
        <v>43332</v>
      </c>
      <c r="AF1394" s="1">
        <v>43318</v>
      </c>
      <c r="AG1394" s="1">
        <v>43313</v>
      </c>
      <c r="AH1394" s="1">
        <v>43315</v>
      </c>
      <c r="AI1394" s="1">
        <v>43313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8312.2608695652107</v>
      </c>
      <c r="AP1394">
        <v>23</v>
      </c>
      <c r="AQ1394">
        <v>31</v>
      </c>
      <c r="AR1394">
        <v>191182</v>
      </c>
      <c r="AS1394">
        <v>0.914913537885365</v>
      </c>
      <c r="AT1394">
        <v>0.74193548387096697</v>
      </c>
      <c r="AU1394">
        <v>5</v>
      </c>
      <c r="AV1394">
        <v>0.87976882570144499</v>
      </c>
      <c r="AW1394">
        <v>3.5144712183920103E-2</v>
      </c>
      <c r="AX1394">
        <v>8644.3162997239397</v>
      </c>
      <c r="AY1394">
        <v>24</v>
      </c>
      <c r="AZ1394">
        <v>8</v>
      </c>
      <c r="BA1394">
        <v>2018</v>
      </c>
      <c r="BB1394">
        <v>18.419622387402701</v>
      </c>
      <c r="BC1394">
        <v>18.5594512035651</v>
      </c>
      <c r="BD1394">
        <v>0.13982881616245199</v>
      </c>
      <c r="BE1394">
        <v>154271</v>
      </c>
      <c r="BF1394">
        <v>192633.319259935</v>
      </c>
      <c r="BG1394">
        <v>-7.53410295534984E-3</v>
      </c>
      <c r="BH1394">
        <v>22.864197327636901</v>
      </c>
      <c r="BI1394">
        <v>1.0059395337792501</v>
      </c>
      <c r="BK1394">
        <f>AS1394-BI1394*AV1394</f>
        <v>2.9919295525735135E-2</v>
      </c>
      <c r="BL1394">
        <f>BK1394*AO1394</f>
        <v>248.69698944352564</v>
      </c>
      <c r="BM1394">
        <f t="shared" si="21"/>
        <v>252.89926347646252</v>
      </c>
      <c r="BN1394" s="12">
        <f>YEARFRAC(DATE(YEAR(A1394),1,1),A1394,3)</f>
        <v>0.64383561643835618</v>
      </c>
    </row>
    <row r="1395" spans="1:66" x14ac:dyDescent="0.25">
      <c r="A1395" s="1">
        <v>43339</v>
      </c>
      <c r="B1395">
        <v>16570</v>
      </c>
      <c r="C1395">
        <v>19</v>
      </c>
      <c r="D1395" s="2">
        <v>43313</v>
      </c>
      <c r="E1395">
        <v>0</v>
      </c>
      <c r="F1395">
        <v>4</v>
      </c>
      <c r="G1395" s="1">
        <v>43336</v>
      </c>
      <c r="H1395" s="1">
        <v>43340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 s="1">
        <v>43332</v>
      </c>
      <c r="AF1395" s="1">
        <v>43318</v>
      </c>
      <c r="AG1395" s="1">
        <v>43313</v>
      </c>
      <c r="AH1395" s="1">
        <v>43315</v>
      </c>
      <c r="AI1395" s="1">
        <v>43313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8312.2608695652107</v>
      </c>
      <c r="AP1395">
        <v>23</v>
      </c>
      <c r="AQ1395">
        <v>31</v>
      </c>
      <c r="AR1395">
        <v>191182</v>
      </c>
      <c r="AS1395">
        <v>1.9934408050967101</v>
      </c>
      <c r="AT1395">
        <v>0.74193548387096697</v>
      </c>
      <c r="AU1395">
        <v>4</v>
      </c>
      <c r="AV1395">
        <v>1.70755223324329</v>
      </c>
      <c r="AW1395">
        <v>0.28588857185341898</v>
      </c>
      <c r="AX1395">
        <v>9703.9491251914606</v>
      </c>
      <c r="AY1395">
        <v>27</v>
      </c>
      <c r="AZ1395">
        <v>8</v>
      </c>
      <c r="BA1395">
        <v>2018</v>
      </c>
      <c r="BB1395">
        <v>20.127174620645999</v>
      </c>
      <c r="BC1395">
        <v>20.5528920086619</v>
      </c>
      <c r="BD1395">
        <v>0.425717388015872</v>
      </c>
      <c r="BE1395">
        <v>170841</v>
      </c>
      <c r="BF1395">
        <v>195225.76188956801</v>
      </c>
      <c r="BG1395">
        <v>-2.0713259615068199E-2</v>
      </c>
      <c r="BH1395">
        <v>22.864197327636901</v>
      </c>
      <c r="BI1395">
        <v>1.0059395337792501</v>
      </c>
      <c r="BK1395">
        <f>AS1395-BI1395*AV1395</f>
        <v>0.27574650768423781</v>
      </c>
      <c r="BL1395">
        <f>BK1395*AO1395</f>
        <v>2292.0769057429525</v>
      </c>
      <c r="BM1395">
        <f t="shared" si="21"/>
        <v>2544.9761692194152</v>
      </c>
      <c r="BN1395" s="12">
        <f>YEARFRAC(DATE(YEAR(A1395),1,1),A1395,3)</f>
        <v>0.65205479452054793</v>
      </c>
    </row>
    <row r="1396" spans="1:66" x14ac:dyDescent="0.25">
      <c r="A1396" s="1">
        <v>43340</v>
      </c>
      <c r="B1396">
        <v>1503</v>
      </c>
      <c r="C1396">
        <v>20</v>
      </c>
      <c r="D1396" s="2">
        <v>43313</v>
      </c>
      <c r="E1396">
        <v>1</v>
      </c>
      <c r="F1396">
        <v>0</v>
      </c>
      <c r="G1396" s="1">
        <v>43339</v>
      </c>
      <c r="H1396" s="1">
        <v>43341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s="1">
        <v>43332</v>
      </c>
      <c r="AF1396" s="1">
        <v>43318</v>
      </c>
      <c r="AG1396" s="1">
        <v>43313</v>
      </c>
      <c r="AH1396" s="1">
        <v>43315</v>
      </c>
      <c r="AI1396" s="1">
        <v>43313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8312.2608695652107</v>
      </c>
      <c r="AP1396">
        <v>23</v>
      </c>
      <c r="AQ1396">
        <v>31</v>
      </c>
      <c r="AR1396">
        <v>191182</v>
      </c>
      <c r="AS1396">
        <v>0.18081723174775799</v>
      </c>
      <c r="AT1396">
        <v>0.74193548387096697</v>
      </c>
      <c r="AU1396">
        <v>3</v>
      </c>
      <c r="AV1396">
        <v>0.31716165932760798</v>
      </c>
      <c r="AW1396">
        <v>-0.13634442757984899</v>
      </c>
      <c r="AX1396">
        <v>4738.9082374786403</v>
      </c>
      <c r="AY1396">
        <v>28</v>
      </c>
      <c r="AZ1396">
        <v>8</v>
      </c>
      <c r="BA1396">
        <v>2018</v>
      </c>
      <c r="BB1396">
        <v>20.444336279973601</v>
      </c>
      <c r="BC1396">
        <v>20.733709240409599</v>
      </c>
      <c r="BD1396">
        <v>0.28937296043601801</v>
      </c>
      <c r="BE1396">
        <v>172344</v>
      </c>
      <c r="BF1396">
        <v>193888.025794355</v>
      </c>
      <c r="BG1396">
        <v>-1.3956642156051699E-2</v>
      </c>
      <c r="BH1396">
        <v>22.864197327636901</v>
      </c>
      <c r="BI1396">
        <v>1.0059395337792501</v>
      </c>
      <c r="BK1396">
        <f>AS1396-BI1396*AV1396</f>
        <v>-0.13822821996890933</v>
      </c>
      <c r="BL1396">
        <f>BK1396*AO1396</f>
        <v>-1148.9890239172175</v>
      </c>
      <c r="BM1396">
        <f t="shared" si="21"/>
        <v>1395.9871453021976</v>
      </c>
      <c r="BN1396" s="12">
        <f>YEARFRAC(DATE(YEAR(A1396),1,1),A1396,3)</f>
        <v>0.65479452054794518</v>
      </c>
    </row>
    <row r="1397" spans="1:66" x14ac:dyDescent="0.25">
      <c r="A1397" s="1">
        <v>43341</v>
      </c>
      <c r="B1397">
        <v>7634</v>
      </c>
      <c r="C1397">
        <v>21</v>
      </c>
      <c r="D1397" s="2">
        <v>43313</v>
      </c>
      <c r="E1397">
        <v>2</v>
      </c>
      <c r="F1397">
        <v>1</v>
      </c>
      <c r="G1397" s="1">
        <v>43340</v>
      </c>
      <c r="H1397" s="1">
        <v>43342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s="1">
        <v>43332</v>
      </c>
      <c r="AF1397" s="1">
        <v>43318</v>
      </c>
      <c r="AG1397" s="1">
        <v>43313</v>
      </c>
      <c r="AH1397" s="1">
        <v>43315</v>
      </c>
      <c r="AI1397" s="1">
        <v>43313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8312.2608695652107</v>
      </c>
      <c r="AP1397">
        <v>23</v>
      </c>
      <c r="AQ1397">
        <v>31</v>
      </c>
      <c r="AR1397">
        <v>191182</v>
      </c>
      <c r="AS1397">
        <v>0.91840236005481601</v>
      </c>
      <c r="AT1397">
        <v>0.74193548387096697</v>
      </c>
      <c r="AU1397">
        <v>2</v>
      </c>
      <c r="AV1397">
        <v>0.96640246506585303</v>
      </c>
      <c r="AW1397">
        <v>-4.8000105011036402E-2</v>
      </c>
      <c r="AX1397">
        <v>7899.4003802337102</v>
      </c>
      <c r="AY1397">
        <v>29</v>
      </c>
      <c r="AZ1397">
        <v>8</v>
      </c>
      <c r="BA1397">
        <v>2018</v>
      </c>
      <c r="BB1397">
        <v>21.410738745039399</v>
      </c>
      <c r="BC1397">
        <v>21.652111600464401</v>
      </c>
      <c r="BD1397">
        <v>0.24137285542498399</v>
      </c>
      <c r="BE1397">
        <v>179978</v>
      </c>
      <c r="BF1397">
        <v>193337.28038501399</v>
      </c>
      <c r="BG1397">
        <v>-1.1147774400895399E-2</v>
      </c>
      <c r="BH1397">
        <v>22.864197327636901</v>
      </c>
      <c r="BI1397">
        <v>1.0059395337792501</v>
      </c>
      <c r="BK1397">
        <f>AS1397-BI1397*AV1397</f>
        <v>-5.3740085096646184E-2</v>
      </c>
      <c r="BL1397">
        <f>BK1397*AO1397</f>
        <v>-446.70160647595662</v>
      </c>
      <c r="BM1397">
        <f t="shared" si="21"/>
        <v>949.28553882624101</v>
      </c>
      <c r="BN1397" s="12">
        <f>YEARFRAC(DATE(YEAR(A1397),1,1),A1397,3)</f>
        <v>0.65753424657534243</v>
      </c>
    </row>
    <row r="1398" spans="1:66" x14ac:dyDescent="0.25">
      <c r="A1398" s="1">
        <v>43342</v>
      </c>
      <c r="B1398">
        <v>2689</v>
      </c>
      <c r="C1398">
        <v>22</v>
      </c>
      <c r="D1398" s="2">
        <v>43313</v>
      </c>
      <c r="E1398">
        <v>3</v>
      </c>
      <c r="F1398">
        <v>2</v>
      </c>
      <c r="G1398" s="1">
        <v>43341</v>
      </c>
      <c r="H1398" s="1">
        <v>43343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 s="1">
        <v>43332</v>
      </c>
      <c r="AF1398" s="1">
        <v>43318</v>
      </c>
      <c r="AG1398" s="1">
        <v>43313</v>
      </c>
      <c r="AH1398" s="1">
        <v>43315</v>
      </c>
      <c r="AI1398" s="1">
        <v>43313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8312.2608695652107</v>
      </c>
      <c r="AP1398">
        <v>23</v>
      </c>
      <c r="AQ1398">
        <v>31</v>
      </c>
      <c r="AR1398">
        <v>191182</v>
      </c>
      <c r="AS1398">
        <v>0.32349802805703398</v>
      </c>
      <c r="AT1398">
        <v>0.74193548387096697</v>
      </c>
      <c r="AU1398">
        <v>1</v>
      </c>
      <c r="AV1398">
        <v>0.36271983585664802</v>
      </c>
      <c r="AW1398">
        <v>-3.92218077996139E-2</v>
      </c>
      <c r="AX1398">
        <v>7413.4352030935597</v>
      </c>
      <c r="AY1398">
        <v>30</v>
      </c>
      <c r="AZ1398">
        <v>8</v>
      </c>
      <c r="BA1398">
        <v>2018</v>
      </c>
      <c r="BB1398">
        <v>21.773458580896101</v>
      </c>
      <c r="BC1398">
        <v>21.9756096285215</v>
      </c>
      <c r="BD1398">
        <v>0.20215104762537001</v>
      </c>
      <c r="BE1398">
        <v>182667</v>
      </c>
      <c r="BF1398">
        <v>192956.98863781901</v>
      </c>
      <c r="BG1398">
        <v>-9.1988823537803004E-3</v>
      </c>
      <c r="BH1398">
        <v>22.864197327636901</v>
      </c>
      <c r="BI1398">
        <v>1.0059395337792501</v>
      </c>
      <c r="BK1398">
        <f>AS1398-BI1398*AV1398</f>
        <v>-4.1376194517088627E-2</v>
      </c>
      <c r="BL1398">
        <f>BK1398*AO1398</f>
        <v>-343.92972261591439</v>
      </c>
      <c r="BM1398">
        <f t="shared" si="21"/>
        <v>605.35581621032657</v>
      </c>
      <c r="BN1398" s="12">
        <f>YEARFRAC(DATE(YEAR(A1398),1,1),A1398,3)</f>
        <v>0.66027397260273968</v>
      </c>
    </row>
    <row r="1399" spans="1:66" x14ac:dyDescent="0.25">
      <c r="A1399" s="1">
        <v>43343</v>
      </c>
      <c r="B1399">
        <v>8515</v>
      </c>
      <c r="C1399">
        <v>23</v>
      </c>
      <c r="D1399" s="2">
        <v>43313</v>
      </c>
      <c r="E1399">
        <v>4</v>
      </c>
      <c r="F1399">
        <v>3</v>
      </c>
      <c r="G1399" s="1">
        <v>43342</v>
      </c>
      <c r="H1399" s="1">
        <v>43347</v>
      </c>
      <c r="I1399">
        <v>0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s="1">
        <v>43332</v>
      </c>
      <c r="AF1399" s="1">
        <v>43318</v>
      </c>
      <c r="AG1399" s="1">
        <v>43313</v>
      </c>
      <c r="AH1399" s="1">
        <v>43315</v>
      </c>
      <c r="AI1399" s="1">
        <v>43313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8312.2608695652107</v>
      </c>
      <c r="AP1399">
        <v>23</v>
      </c>
      <c r="AQ1399">
        <v>31</v>
      </c>
      <c r="AR1399">
        <v>191182</v>
      </c>
      <c r="AS1399">
        <v>1.0243903714784801</v>
      </c>
      <c r="AT1399">
        <v>0.74193548387096697</v>
      </c>
      <c r="AU1399">
        <v>0</v>
      </c>
      <c r="AV1399">
        <v>1.0907387467408001</v>
      </c>
      <c r="AW1399">
        <v>-6.6348375262314602E-2</v>
      </c>
      <c r="AX1399">
        <v>7806.6356636209903</v>
      </c>
      <c r="AY1399">
        <v>31</v>
      </c>
      <c r="AZ1399">
        <v>8</v>
      </c>
      <c r="BA1399">
        <v>2018</v>
      </c>
      <c r="BB1399">
        <v>22.864197327636901</v>
      </c>
      <c r="BC1399">
        <v>23</v>
      </c>
      <c r="BD1399">
        <v>0.13580267236305901</v>
      </c>
      <c r="BE1399">
        <v>191182</v>
      </c>
      <c r="BF1399">
        <v>192317.53194698499</v>
      </c>
      <c r="BG1399">
        <v>-5.9044640157852601E-3</v>
      </c>
      <c r="BH1399">
        <v>22.864197327636901</v>
      </c>
      <c r="BI1399">
        <v>1.0059395337792501</v>
      </c>
      <c r="BK1399">
        <f>AS1399-BI1399*AV1399</f>
        <v>-7.2826854892923842E-2</v>
      </c>
      <c r="BL1399">
        <f>BK1399*AO1399</f>
        <v>-605.35581617995456</v>
      </c>
      <c r="BM1399">
        <f t="shared" si="21"/>
        <v>3.037200713151833E-8</v>
      </c>
      <c r="BN1399" s="12">
        <f>YEARFRAC(DATE(YEAR(A1399),1,1),A1399,3)</f>
        <v>0.66301369863013704</v>
      </c>
    </row>
    <row r="1400" spans="1:66" x14ac:dyDescent="0.25">
      <c r="A1400" s="1">
        <v>43347</v>
      </c>
      <c r="B1400">
        <v>31458</v>
      </c>
      <c r="C1400">
        <v>1</v>
      </c>
      <c r="D1400" s="2">
        <v>43344</v>
      </c>
      <c r="E1400">
        <v>1</v>
      </c>
      <c r="F1400">
        <v>4</v>
      </c>
      <c r="G1400" s="1">
        <v>43343</v>
      </c>
      <c r="H1400" s="1">
        <v>43348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 s="1">
        <v>43360</v>
      </c>
      <c r="AF1400" s="1">
        <v>43346</v>
      </c>
      <c r="AG1400" s="1">
        <v>43348</v>
      </c>
      <c r="AH1400" s="1">
        <v>43350</v>
      </c>
      <c r="AI1400" s="1">
        <v>43348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9361.5263157894697</v>
      </c>
      <c r="AP1400">
        <v>19</v>
      </c>
      <c r="AQ1400">
        <v>30</v>
      </c>
      <c r="AR1400">
        <v>177869</v>
      </c>
      <c r="AS1400">
        <v>3.3603494706778498</v>
      </c>
      <c r="AT1400">
        <v>0.63333333333333297</v>
      </c>
      <c r="AU1400">
        <v>18</v>
      </c>
      <c r="AV1400">
        <v>3.2611045727033399</v>
      </c>
      <c r="AW1400">
        <v>9.9244897974517396E-2</v>
      </c>
      <c r="AX1400">
        <v>9646.4247921747592</v>
      </c>
      <c r="AY1400">
        <v>4</v>
      </c>
      <c r="AZ1400">
        <v>9</v>
      </c>
      <c r="BA1400">
        <v>2018</v>
      </c>
      <c r="BB1400">
        <v>3.2611045727033399</v>
      </c>
      <c r="BC1400">
        <v>3.3603494706778498</v>
      </c>
      <c r="BD1400">
        <v>9.9244897974517493E-2</v>
      </c>
      <c r="BE1400">
        <v>31458</v>
      </c>
      <c r="BF1400">
        <v>183282.07105132</v>
      </c>
      <c r="BG1400">
        <v>-2.9534100200148999E-2</v>
      </c>
      <c r="BH1400">
        <v>18.4060573226519</v>
      </c>
      <c r="BI1400">
        <v>1.03226887034721</v>
      </c>
      <c r="BK1400">
        <f>AS1400-BI1400*AV1400</f>
        <v>-5.9872626707480059E-3</v>
      </c>
      <c r="BL1400">
        <f>BK1400*AO1400</f>
        <v>-56.0499170517514</v>
      </c>
      <c r="BM1400">
        <f t="shared" si="21"/>
        <v>-56.049917021379393</v>
      </c>
      <c r="BN1400" s="12">
        <f>YEARFRAC(DATE(YEAR(A1400),1,1),A1400,3)</f>
        <v>0.67397260273972603</v>
      </c>
    </row>
    <row r="1401" spans="1:66" x14ac:dyDescent="0.25">
      <c r="A1401" s="1">
        <v>43348</v>
      </c>
      <c r="B1401">
        <v>4891</v>
      </c>
      <c r="C1401">
        <v>2</v>
      </c>
      <c r="D1401" s="2">
        <v>43344</v>
      </c>
      <c r="E1401">
        <v>2</v>
      </c>
      <c r="F1401">
        <v>1</v>
      </c>
      <c r="G1401" s="1">
        <v>43347</v>
      </c>
      <c r="H1401" s="1">
        <v>43349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s="1">
        <v>43360</v>
      </c>
      <c r="AF1401" s="1">
        <v>43346</v>
      </c>
      <c r="AG1401" s="1">
        <v>43348</v>
      </c>
      <c r="AH1401" s="1">
        <v>43350</v>
      </c>
      <c r="AI1401" s="1">
        <v>43348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9361.5263157894697</v>
      </c>
      <c r="AP1401">
        <v>19</v>
      </c>
      <c r="AQ1401">
        <v>30</v>
      </c>
      <c r="AR1401">
        <v>177869</v>
      </c>
      <c r="AS1401">
        <v>0.522457538975313</v>
      </c>
      <c r="AT1401">
        <v>0.63333333333333297</v>
      </c>
      <c r="AU1401">
        <v>17</v>
      </c>
      <c r="AV1401">
        <v>0.76189983106775805</v>
      </c>
      <c r="AW1401">
        <v>-0.239442292092444</v>
      </c>
      <c r="AX1401">
        <v>6419.4790450938199</v>
      </c>
      <c r="AY1401">
        <v>5</v>
      </c>
      <c r="AZ1401">
        <v>9</v>
      </c>
      <c r="BA1401">
        <v>2018</v>
      </c>
      <c r="BB1401">
        <v>4.0230044037710897</v>
      </c>
      <c r="BC1401">
        <v>3.8828070096531699</v>
      </c>
      <c r="BD1401">
        <v>-0.140197394117927</v>
      </c>
      <c r="BE1401">
        <v>36349</v>
      </c>
      <c r="BF1401">
        <v>171670.45587934501</v>
      </c>
      <c r="BG1401">
        <v>3.6107227005972298E-2</v>
      </c>
      <c r="BH1401">
        <v>18.4060573226519</v>
      </c>
      <c r="BI1401">
        <v>1.03226887034721</v>
      </c>
      <c r="BK1401">
        <f>AS1401-BI1401*AV1401</f>
        <v>-0.26402793895873178</v>
      </c>
      <c r="BL1401">
        <f>BK1401*AO1401</f>
        <v>-2471.7044986658234</v>
      </c>
      <c r="BM1401">
        <f t="shared" si="21"/>
        <v>-2527.7544156872027</v>
      </c>
      <c r="BN1401" s="12">
        <f>YEARFRAC(DATE(YEAR(A1401),1,1),A1401,3)</f>
        <v>0.67671232876712328</v>
      </c>
    </row>
    <row r="1402" spans="1:66" x14ac:dyDescent="0.25">
      <c r="A1402" s="1">
        <v>43349</v>
      </c>
      <c r="B1402">
        <v>9518</v>
      </c>
      <c r="C1402">
        <v>3</v>
      </c>
      <c r="D1402" s="2">
        <v>43344</v>
      </c>
      <c r="E1402">
        <v>3</v>
      </c>
      <c r="F1402">
        <v>2</v>
      </c>
      <c r="G1402" s="1">
        <v>43348</v>
      </c>
      <c r="H1402" s="1">
        <v>43350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 s="1">
        <v>43360</v>
      </c>
      <c r="AF1402" s="1">
        <v>43346</v>
      </c>
      <c r="AG1402" s="1">
        <v>43348</v>
      </c>
      <c r="AH1402" s="1">
        <v>43350</v>
      </c>
      <c r="AI1402" s="1">
        <v>43348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9361.5263157894697</v>
      </c>
      <c r="AP1402">
        <v>19</v>
      </c>
      <c r="AQ1402">
        <v>30</v>
      </c>
      <c r="AR1402">
        <v>177869</v>
      </c>
      <c r="AS1402">
        <v>1.0167145483473701</v>
      </c>
      <c r="AT1402">
        <v>0.63333333333333297</v>
      </c>
      <c r="AU1402">
        <v>16</v>
      </c>
      <c r="AV1402">
        <v>0.86036011934756096</v>
      </c>
      <c r="AW1402">
        <v>0.156354428999817</v>
      </c>
      <c r="AX1402">
        <v>11062.8093817479</v>
      </c>
      <c r="AY1402">
        <v>6</v>
      </c>
      <c r="AZ1402">
        <v>9</v>
      </c>
      <c r="BA1402">
        <v>2018</v>
      </c>
      <c r="BB1402">
        <v>4.8833645231186598</v>
      </c>
      <c r="BC1402">
        <v>4.8995215580005498</v>
      </c>
      <c r="BD1402">
        <v>1.6157034881889999E-2</v>
      </c>
      <c r="BE1402">
        <v>45867</v>
      </c>
      <c r="BF1402">
        <v>178457.495006629</v>
      </c>
      <c r="BG1402">
        <v>-3.2976760466553101E-3</v>
      </c>
      <c r="BH1402">
        <v>18.4060573226519</v>
      </c>
      <c r="BI1402">
        <v>1.03226887034721</v>
      </c>
      <c r="BK1402">
        <f>AS1402-BI1402*AV1402</f>
        <v>0.12859157985667247</v>
      </c>
      <c r="BL1402">
        <f>BK1402*AO1402</f>
        <v>1203.8134588171824</v>
      </c>
      <c r="BM1402">
        <f t="shared" si="21"/>
        <v>-1323.9409568700203</v>
      </c>
      <c r="BN1402" s="12">
        <f>YEARFRAC(DATE(YEAR(A1402),1,1),A1402,3)</f>
        <v>0.67945205479452053</v>
      </c>
    </row>
    <row r="1403" spans="1:66" x14ac:dyDescent="0.25">
      <c r="A1403" s="1">
        <v>43350</v>
      </c>
      <c r="B1403">
        <v>7116</v>
      </c>
      <c r="C1403">
        <v>4</v>
      </c>
      <c r="D1403" s="2">
        <v>43344</v>
      </c>
      <c r="E1403">
        <v>4</v>
      </c>
      <c r="F1403">
        <v>3</v>
      </c>
      <c r="G1403" s="1">
        <v>43349</v>
      </c>
      <c r="H1403" s="1">
        <v>43353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 s="1">
        <v>43360</v>
      </c>
      <c r="AF1403" s="1">
        <v>43346</v>
      </c>
      <c r="AG1403" s="1">
        <v>43348</v>
      </c>
      <c r="AH1403" s="1">
        <v>43350</v>
      </c>
      <c r="AI1403" s="1">
        <v>43348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9361.5263157894697</v>
      </c>
      <c r="AP1403">
        <v>19</v>
      </c>
      <c r="AQ1403">
        <v>30</v>
      </c>
      <c r="AR1403">
        <v>177869</v>
      </c>
      <c r="AS1403">
        <v>0.76013245703298404</v>
      </c>
      <c r="AT1403">
        <v>0.63333333333333297</v>
      </c>
      <c r="AU1403">
        <v>15</v>
      </c>
      <c r="AV1403">
        <v>0.77808002469968396</v>
      </c>
      <c r="AW1403">
        <v>-1.7947567666698999E-2</v>
      </c>
      <c r="AX1403">
        <v>9145.5888521833804</v>
      </c>
      <c r="AY1403">
        <v>7</v>
      </c>
      <c r="AZ1403">
        <v>9</v>
      </c>
      <c r="BA1403">
        <v>2018</v>
      </c>
      <c r="BB1403">
        <v>5.6614445478183404</v>
      </c>
      <c r="BC1403">
        <v>5.6596540150335297</v>
      </c>
      <c r="BD1403">
        <v>-1.7905327848079999E-3</v>
      </c>
      <c r="BE1403">
        <v>52983</v>
      </c>
      <c r="BF1403">
        <v>177812.74575725099</v>
      </c>
      <c r="BG1403" s="3">
        <v>3.1636788751621098E-4</v>
      </c>
      <c r="BH1403">
        <v>18.4060573226519</v>
      </c>
      <c r="BI1403">
        <v>1.03226887034721</v>
      </c>
      <c r="BK1403">
        <f>AS1403-BI1403*AV1403</f>
        <v>-4.3055331103488026E-2</v>
      </c>
      <c r="BL1403">
        <f>BK1403*AO1403</f>
        <v>-403.06361516033201</v>
      </c>
      <c r="BM1403">
        <f t="shared" si="21"/>
        <v>-1727.0045720303524</v>
      </c>
      <c r="BN1403" s="12">
        <f>YEARFRAC(DATE(YEAR(A1403),1,1),A1403,3)</f>
        <v>0.68219178082191778</v>
      </c>
    </row>
    <row r="1404" spans="1:66" x14ac:dyDescent="0.25">
      <c r="A1404" s="1">
        <v>43353</v>
      </c>
      <c r="B1404">
        <v>15843</v>
      </c>
      <c r="C1404">
        <v>5</v>
      </c>
      <c r="D1404" s="2">
        <v>43344</v>
      </c>
      <c r="E1404">
        <v>0</v>
      </c>
      <c r="F1404">
        <v>4</v>
      </c>
      <c r="G1404" s="1">
        <v>43350</v>
      </c>
      <c r="H1404" s="1">
        <v>43354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s="1">
        <v>43360</v>
      </c>
      <c r="AF1404" s="1">
        <v>43346</v>
      </c>
      <c r="AG1404" s="1">
        <v>43348</v>
      </c>
      <c r="AH1404" s="1">
        <v>43350</v>
      </c>
      <c r="AI1404" s="1">
        <v>43348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9361.5263157894697</v>
      </c>
      <c r="AP1404">
        <v>19</v>
      </c>
      <c r="AQ1404">
        <v>30</v>
      </c>
      <c r="AR1404">
        <v>177869</v>
      </c>
      <c r="AS1404">
        <v>1.69235223675851</v>
      </c>
      <c r="AT1404">
        <v>0.63333333333333297</v>
      </c>
      <c r="AU1404">
        <v>14</v>
      </c>
      <c r="AV1404">
        <v>1.6058634322415299</v>
      </c>
      <c r="AW1404">
        <v>8.6488804516980003E-2</v>
      </c>
      <c r="AX1404">
        <v>9865.7206347152805</v>
      </c>
      <c r="AY1404">
        <v>10</v>
      </c>
      <c r="AZ1404">
        <v>9</v>
      </c>
      <c r="BA1404">
        <v>2018</v>
      </c>
      <c r="BB1404">
        <v>7.2673079800598703</v>
      </c>
      <c r="BC1404">
        <v>7.3520062517920497</v>
      </c>
      <c r="BD1404">
        <v>8.4698271732171301E-2</v>
      </c>
      <c r="BE1404">
        <v>68826</v>
      </c>
      <c r="BF1404">
        <v>179942.00928157501</v>
      </c>
      <c r="BG1404">
        <v>-1.15204297754133E-2</v>
      </c>
      <c r="BH1404">
        <v>18.4060573226519</v>
      </c>
      <c r="BI1404">
        <v>1.03226887034721</v>
      </c>
      <c r="BK1404">
        <f>AS1404-BI1404*AV1404</f>
        <v>3.4669405626652328E-2</v>
      </c>
      <c r="BL1404">
        <f>BK1404*AO1404</f>
        <v>324.5585531266853</v>
      </c>
      <c r="BM1404">
        <f t="shared" si="21"/>
        <v>-1402.4460189036672</v>
      </c>
      <c r="BN1404" s="12">
        <f>YEARFRAC(DATE(YEAR(A1404),1,1),A1404,3)</f>
        <v>0.69041095890410964</v>
      </c>
    </row>
    <row r="1405" spans="1:66" x14ac:dyDescent="0.25">
      <c r="A1405" s="1">
        <v>43354</v>
      </c>
      <c r="B1405">
        <v>2894</v>
      </c>
      <c r="C1405">
        <v>6</v>
      </c>
      <c r="D1405" s="2">
        <v>43344</v>
      </c>
      <c r="E1405">
        <v>1</v>
      </c>
      <c r="F1405">
        <v>0</v>
      </c>
      <c r="G1405" s="1">
        <v>43353</v>
      </c>
      <c r="H1405" s="1">
        <v>43355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 s="1">
        <v>43360</v>
      </c>
      <c r="AF1405" s="1">
        <v>43346</v>
      </c>
      <c r="AG1405" s="1">
        <v>43348</v>
      </c>
      <c r="AH1405" s="1">
        <v>43350</v>
      </c>
      <c r="AI1405" s="1">
        <v>43348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9361.5263157894697</v>
      </c>
      <c r="AP1405">
        <v>19</v>
      </c>
      <c r="AQ1405">
        <v>30</v>
      </c>
      <c r="AR1405">
        <v>177869</v>
      </c>
      <c r="AS1405">
        <v>0.30913762375680898</v>
      </c>
      <c r="AT1405">
        <v>0.63333333333333297</v>
      </c>
      <c r="AU1405">
        <v>13</v>
      </c>
      <c r="AV1405">
        <v>0.21547285832584701</v>
      </c>
      <c r="AW1405">
        <v>9.3664765430962693E-2</v>
      </c>
      <c r="AX1405">
        <v>13430.925929536599</v>
      </c>
      <c r="AY1405">
        <v>11</v>
      </c>
      <c r="AZ1405">
        <v>9</v>
      </c>
      <c r="BA1405">
        <v>2018</v>
      </c>
      <c r="BB1405">
        <v>7.4827808383857199</v>
      </c>
      <c r="BC1405">
        <v>7.6611438755488503</v>
      </c>
      <c r="BD1405">
        <v>0.17836303716313301</v>
      </c>
      <c r="BE1405">
        <v>71720</v>
      </c>
      <c r="BF1405">
        <v>182108.768041103</v>
      </c>
      <c r="BG1405">
        <v>-2.3281515144545701E-2</v>
      </c>
      <c r="BH1405">
        <v>18.4060573226519</v>
      </c>
      <c r="BI1405">
        <v>1.03226887034721</v>
      </c>
      <c r="BK1405">
        <f>AS1405-BI1405*AV1405</f>
        <v>8.6711699702302469E-2</v>
      </c>
      <c r="BL1405">
        <f>BK1405*AO1405</f>
        <v>811.75385864993848</v>
      </c>
      <c r="BM1405">
        <f t="shared" si="21"/>
        <v>-590.69216025372873</v>
      </c>
      <c r="BN1405" s="12">
        <f>YEARFRAC(DATE(YEAR(A1405),1,1),A1405,3)</f>
        <v>0.69315068493150689</v>
      </c>
    </row>
    <row r="1406" spans="1:66" x14ac:dyDescent="0.25">
      <c r="A1406" s="1">
        <v>43355</v>
      </c>
      <c r="B1406">
        <v>7917</v>
      </c>
      <c r="C1406">
        <v>7</v>
      </c>
      <c r="D1406" s="2">
        <v>43344</v>
      </c>
      <c r="E1406">
        <v>2</v>
      </c>
      <c r="F1406">
        <v>1</v>
      </c>
      <c r="G1406" s="1">
        <v>43354</v>
      </c>
      <c r="H1406" s="1">
        <v>43356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s="1">
        <v>43360</v>
      </c>
      <c r="AF1406" s="1">
        <v>43346</v>
      </c>
      <c r="AG1406" s="1">
        <v>43348</v>
      </c>
      <c r="AH1406" s="1">
        <v>43350</v>
      </c>
      <c r="AI1406" s="1">
        <v>43348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9361.5263157894697</v>
      </c>
      <c r="AP1406">
        <v>19</v>
      </c>
      <c r="AQ1406">
        <v>30</v>
      </c>
      <c r="AR1406">
        <v>177869</v>
      </c>
      <c r="AS1406">
        <v>0.84569542753374605</v>
      </c>
      <c r="AT1406">
        <v>0.63333333333333297</v>
      </c>
      <c r="AU1406">
        <v>12</v>
      </c>
      <c r="AV1406">
        <v>0.864713664064091</v>
      </c>
      <c r="AW1406">
        <v>-1.90182365303448E-2</v>
      </c>
      <c r="AX1406">
        <v>9155.6318918226298</v>
      </c>
      <c r="AY1406">
        <v>12</v>
      </c>
      <c r="AZ1406">
        <v>9</v>
      </c>
      <c r="BA1406">
        <v>2018</v>
      </c>
      <c r="BB1406">
        <v>8.3474945024498108</v>
      </c>
      <c r="BC1406">
        <v>8.5068393030826002</v>
      </c>
      <c r="BD1406">
        <v>0.159344800632789</v>
      </c>
      <c r="BE1406">
        <v>79637</v>
      </c>
      <c r="BF1406">
        <v>181264.33021979599</v>
      </c>
      <c r="BG1406">
        <v>-1.8731375421074101E-2</v>
      </c>
      <c r="BH1406">
        <v>18.4060573226519</v>
      </c>
      <c r="BI1406">
        <v>1.03226887034721</v>
      </c>
      <c r="BK1406">
        <f>AS1406-BI1406*AV1406</f>
        <v>-4.6921569643490035E-2</v>
      </c>
      <c r="BL1406">
        <f>BK1406*AO1406</f>
        <v>-439.25750899568027</v>
      </c>
      <c r="BM1406">
        <f t="shared" si="21"/>
        <v>-1029.949669249409</v>
      </c>
      <c r="BN1406" s="12">
        <f>YEARFRAC(DATE(YEAR(A1406),1,1),A1406,3)</f>
        <v>0.69589041095890414</v>
      </c>
    </row>
    <row r="1407" spans="1:66" x14ac:dyDescent="0.25">
      <c r="A1407" s="1">
        <v>43356</v>
      </c>
      <c r="B1407">
        <v>2489</v>
      </c>
      <c r="C1407">
        <v>8</v>
      </c>
      <c r="D1407" s="2">
        <v>43344</v>
      </c>
      <c r="E1407">
        <v>3</v>
      </c>
      <c r="F1407">
        <v>2</v>
      </c>
      <c r="G1407" s="1">
        <v>43355</v>
      </c>
      <c r="H1407" s="1">
        <v>43357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s="1">
        <v>43360</v>
      </c>
      <c r="AF1407" s="1">
        <v>43346</v>
      </c>
      <c r="AG1407" s="1">
        <v>43348</v>
      </c>
      <c r="AH1407" s="1">
        <v>43350</v>
      </c>
      <c r="AI1407" s="1">
        <v>43348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9361.5263157894697</v>
      </c>
      <c r="AP1407">
        <v>19</v>
      </c>
      <c r="AQ1407">
        <v>30</v>
      </c>
      <c r="AR1407">
        <v>177869</v>
      </c>
      <c r="AS1407">
        <v>0.26587544766091897</v>
      </c>
      <c r="AT1407">
        <v>0.63333333333333297</v>
      </c>
      <c r="AU1407">
        <v>11</v>
      </c>
      <c r="AV1407">
        <v>0.26103103485488699</v>
      </c>
      <c r="AW1407">
        <v>4.8444128060320304E-3</v>
      </c>
      <c r="AX1407">
        <v>9535.2646530466809</v>
      </c>
      <c r="AY1407">
        <v>13</v>
      </c>
      <c r="AZ1407">
        <v>9</v>
      </c>
      <c r="BA1407">
        <v>2018</v>
      </c>
      <c r="BB1407">
        <v>8.6085255373047005</v>
      </c>
      <c r="BC1407">
        <v>8.7727147507435195</v>
      </c>
      <c r="BD1407">
        <v>0.16418921343882001</v>
      </c>
      <c r="BE1407">
        <v>82126</v>
      </c>
      <c r="BF1407">
        <v>181261.47076384799</v>
      </c>
      <c r="BG1407">
        <v>-1.87158956040267E-2</v>
      </c>
      <c r="BH1407">
        <v>18.4060573226519</v>
      </c>
      <c r="BI1407">
        <v>1.03226887034721</v>
      </c>
      <c r="BK1407">
        <f>AS1407-BI1407*AV1407</f>
        <v>-3.5787638142984468E-3</v>
      </c>
      <c r="BL1407">
        <f>BK1407*AO1407</f>
        <v>-33.502691625550007</v>
      </c>
      <c r="BM1407">
        <f t="shared" si="21"/>
        <v>-1063.4523608749589</v>
      </c>
      <c r="BN1407" s="12">
        <f>YEARFRAC(DATE(YEAR(A1407),1,1),A1407,3)</f>
        <v>0.69863013698630139</v>
      </c>
    </row>
    <row r="1408" spans="1:66" x14ac:dyDescent="0.25">
      <c r="A1408" s="1">
        <v>43357</v>
      </c>
      <c r="B1408">
        <v>9672</v>
      </c>
      <c r="C1408">
        <v>9</v>
      </c>
      <c r="D1408" s="2">
        <v>43344</v>
      </c>
      <c r="E1408">
        <v>4</v>
      </c>
      <c r="F1408">
        <v>3</v>
      </c>
      <c r="G1408" s="1">
        <v>43356</v>
      </c>
      <c r="H1408" s="1">
        <v>43360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s="1">
        <v>43360</v>
      </c>
      <c r="AF1408" s="1">
        <v>43346</v>
      </c>
      <c r="AG1408" s="1">
        <v>43348</v>
      </c>
      <c r="AH1408" s="1">
        <v>43350</v>
      </c>
      <c r="AI1408" s="1">
        <v>43348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9361.5263157894697</v>
      </c>
      <c r="AP1408">
        <v>19</v>
      </c>
      <c r="AQ1408">
        <v>30</v>
      </c>
      <c r="AR1408">
        <v>177869</v>
      </c>
      <c r="AS1408">
        <v>1.0331648572826</v>
      </c>
      <c r="AT1408">
        <v>0.63333333333333297</v>
      </c>
      <c r="AU1408">
        <v>10</v>
      </c>
      <c r="AV1408">
        <v>0.77808002469968296</v>
      </c>
      <c r="AW1408">
        <v>0.25508483258292303</v>
      </c>
      <c r="AX1408">
        <v>12430.5980014499</v>
      </c>
      <c r="AY1408">
        <v>14</v>
      </c>
      <c r="AZ1408">
        <v>9</v>
      </c>
      <c r="BA1408">
        <v>2018</v>
      </c>
      <c r="BB1408">
        <v>9.3866055620043802</v>
      </c>
      <c r="BC1408">
        <v>9.8058796080261299</v>
      </c>
      <c r="BD1408">
        <v>0.41927404602174401</v>
      </c>
      <c r="BE1408">
        <v>91798</v>
      </c>
      <c r="BF1408">
        <v>185813.92266658199</v>
      </c>
      <c r="BG1408">
        <v>-4.2757413182858799E-2</v>
      </c>
      <c r="BH1408">
        <v>18.4060573226519</v>
      </c>
      <c r="BI1408">
        <v>1.03226887034721</v>
      </c>
      <c r="BK1408">
        <f>AS1408-BI1408*AV1408</f>
        <v>0.22997706914612892</v>
      </c>
      <c r="BL1408">
        <f>BK1408*AO1408</f>
        <v>2152.9363848396206</v>
      </c>
      <c r="BM1408">
        <f t="shared" si="21"/>
        <v>1089.4840239646617</v>
      </c>
      <c r="BN1408" s="12">
        <f>YEARFRAC(DATE(YEAR(A1408),1,1),A1408,3)</f>
        <v>0.70136986301369864</v>
      </c>
    </row>
    <row r="1409" spans="1:66" x14ac:dyDescent="0.25">
      <c r="A1409" s="1">
        <v>43360</v>
      </c>
      <c r="B1409">
        <v>25511</v>
      </c>
      <c r="C1409">
        <v>10</v>
      </c>
      <c r="D1409" s="2">
        <v>43344</v>
      </c>
      <c r="E1409">
        <v>0</v>
      </c>
      <c r="F1409">
        <v>4</v>
      </c>
      <c r="G1409" s="1">
        <v>43357</v>
      </c>
      <c r="H1409" s="1">
        <v>43361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s="1">
        <v>43360</v>
      </c>
      <c r="AF1409" s="1">
        <v>43346</v>
      </c>
      <c r="AG1409" s="1">
        <v>43348</v>
      </c>
      <c r="AH1409" s="1">
        <v>43350</v>
      </c>
      <c r="AI1409" s="1">
        <v>43348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9361.5263157894697</v>
      </c>
      <c r="AP1409">
        <v>19</v>
      </c>
      <c r="AQ1409">
        <v>30</v>
      </c>
      <c r="AR1409">
        <v>177869</v>
      </c>
      <c r="AS1409">
        <v>2.72508981328955</v>
      </c>
      <c r="AT1409">
        <v>0.63333333333333297</v>
      </c>
      <c r="AU1409">
        <v>9</v>
      </c>
      <c r="AV1409">
        <v>2.8525363375979498</v>
      </c>
      <c r="AW1409">
        <v>-0.12744652430840001</v>
      </c>
      <c r="AX1409">
        <v>8943.2690703187</v>
      </c>
      <c r="AY1409">
        <v>17</v>
      </c>
      <c r="AZ1409">
        <v>9</v>
      </c>
      <c r="BA1409">
        <v>2018</v>
      </c>
      <c r="BB1409">
        <v>12.2391418996023</v>
      </c>
      <c r="BC1409">
        <v>12.5309694213156</v>
      </c>
      <c r="BD1409">
        <v>0.29182752171334397</v>
      </c>
      <c r="BE1409">
        <v>117309</v>
      </c>
      <c r="BF1409">
        <v>182110.070974209</v>
      </c>
      <c r="BG1409">
        <v>-2.3288503219625702E-2</v>
      </c>
      <c r="BH1409">
        <v>18.4060573226519</v>
      </c>
      <c r="BI1409">
        <v>1.03226887034721</v>
      </c>
      <c r="BK1409">
        <f>AS1409-BI1409*AV1409</f>
        <v>-0.21949464954705356</v>
      </c>
      <c r="BL1409">
        <f>BK1409*AO1409</f>
        <v>-2054.8049379097292</v>
      </c>
      <c r="BM1409">
        <f t="shared" si="21"/>
        <v>-965.32091394506756</v>
      </c>
      <c r="BN1409" s="12">
        <f>YEARFRAC(DATE(YEAR(A1409),1,1),A1409,3)</f>
        <v>0.70958904109589038</v>
      </c>
    </row>
    <row r="1410" spans="1:66" x14ac:dyDescent="0.25">
      <c r="A1410" s="1">
        <v>43361</v>
      </c>
      <c r="B1410">
        <v>2727</v>
      </c>
      <c r="C1410">
        <v>11</v>
      </c>
      <c r="D1410" s="2">
        <v>43344</v>
      </c>
      <c r="E1410">
        <v>1</v>
      </c>
      <c r="F1410">
        <v>0</v>
      </c>
      <c r="G1410" s="1">
        <v>43360</v>
      </c>
      <c r="H1410" s="1">
        <v>43362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 s="1">
        <v>43360</v>
      </c>
      <c r="AF1410" s="1">
        <v>43346</v>
      </c>
      <c r="AG1410" s="1">
        <v>43348</v>
      </c>
      <c r="AH1410" s="1">
        <v>43350</v>
      </c>
      <c r="AI1410" s="1">
        <v>43348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9361.5263157894697</v>
      </c>
      <c r="AP1410">
        <v>19</v>
      </c>
      <c r="AQ1410">
        <v>30</v>
      </c>
      <c r="AR1410">
        <v>177869</v>
      </c>
      <c r="AS1410">
        <v>0.29129865237899799</v>
      </c>
      <c r="AT1410">
        <v>0.63333333333333297</v>
      </c>
      <c r="AU1410">
        <v>8</v>
      </c>
      <c r="AV1410">
        <v>0.21547285832584701</v>
      </c>
      <c r="AW1410">
        <v>7.5825794053150999E-2</v>
      </c>
      <c r="AX1410">
        <v>12655.8863199193</v>
      </c>
      <c r="AY1410">
        <v>18</v>
      </c>
      <c r="AZ1410">
        <v>9</v>
      </c>
      <c r="BA1410">
        <v>2018</v>
      </c>
      <c r="BB1410">
        <v>12.4546147579281</v>
      </c>
      <c r="BC1410">
        <v>12.8222680736946</v>
      </c>
      <c r="BD1410">
        <v>0.36765331576649402</v>
      </c>
      <c r="BE1410">
        <v>120036</v>
      </c>
      <c r="BF1410">
        <v>183119.59416875499</v>
      </c>
      <c r="BG1410">
        <v>-2.8673033012057099E-2</v>
      </c>
      <c r="BH1410">
        <v>18.4060573226519</v>
      </c>
      <c r="BI1410">
        <v>1.03226887034721</v>
      </c>
      <c r="BK1410">
        <f>AS1410-BI1410*AV1410</f>
        <v>6.8872728324491483E-2</v>
      </c>
      <c r="BL1410">
        <f>BK1410*AO1410</f>
        <v>644.75385864994576</v>
      </c>
      <c r="BM1410">
        <f t="shared" si="21"/>
        <v>-320.5670552951218</v>
      </c>
      <c r="BN1410" s="12">
        <f>YEARFRAC(DATE(YEAR(A1410),1,1),A1410,3)</f>
        <v>0.71232876712328763</v>
      </c>
    </row>
    <row r="1411" spans="1:66" x14ac:dyDescent="0.25">
      <c r="A1411" s="1">
        <v>43362</v>
      </c>
      <c r="B1411">
        <v>9650</v>
      </c>
      <c r="C1411">
        <v>12</v>
      </c>
      <c r="D1411" s="2">
        <v>43344</v>
      </c>
      <c r="E1411">
        <v>2</v>
      </c>
      <c r="F1411">
        <v>1</v>
      </c>
      <c r="G1411" s="1">
        <v>43361</v>
      </c>
      <c r="H1411" s="1">
        <v>43363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s="1">
        <v>43360</v>
      </c>
      <c r="AF1411" s="1">
        <v>43346</v>
      </c>
      <c r="AG1411" s="1">
        <v>43348</v>
      </c>
      <c r="AH1411" s="1">
        <v>43350</v>
      </c>
      <c r="AI1411" s="1">
        <v>43348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9361.5263157894697</v>
      </c>
      <c r="AP1411">
        <v>19</v>
      </c>
      <c r="AQ1411">
        <v>30</v>
      </c>
      <c r="AR1411">
        <v>177869</v>
      </c>
      <c r="AS1411">
        <v>1.030814813149</v>
      </c>
      <c r="AT1411">
        <v>0.63333333333333297</v>
      </c>
      <c r="AU1411">
        <v>7</v>
      </c>
      <c r="AV1411">
        <v>0.97620056994375604</v>
      </c>
      <c r="AW1411">
        <v>5.4614243205246701E-2</v>
      </c>
      <c r="AX1411">
        <v>9885.2636406020392</v>
      </c>
      <c r="AY1411">
        <v>19</v>
      </c>
      <c r="AZ1411">
        <v>9</v>
      </c>
      <c r="BA1411">
        <v>2018</v>
      </c>
      <c r="BB1411">
        <v>13.430815327871899</v>
      </c>
      <c r="BC1411">
        <v>13.8530828868436</v>
      </c>
      <c r="BD1411">
        <v>0.42226755897174101</v>
      </c>
      <c r="BE1411">
        <v>129686</v>
      </c>
      <c r="BF1411">
        <v>183461.23744897099</v>
      </c>
      <c r="BG1411">
        <v>-3.0481847428543599E-2</v>
      </c>
      <c r="BH1411">
        <v>18.4060573226519</v>
      </c>
      <c r="BI1411">
        <v>1.03226887034721</v>
      </c>
      <c r="BK1411">
        <f>AS1411-BI1411*AV1411</f>
        <v>2.3113353580856311E-2</v>
      </c>
      <c r="BL1411">
        <f>BK1411*AO1411</f>
        <v>216.37626779333311</v>
      </c>
      <c r="BM1411">
        <f t="shared" si="21"/>
        <v>-104.19078750178869</v>
      </c>
      <c r="BN1411" s="12">
        <f>YEARFRAC(DATE(YEAR(A1411),1,1),A1411,3)</f>
        <v>0.71506849315068488</v>
      </c>
    </row>
    <row r="1412" spans="1:66" x14ac:dyDescent="0.25">
      <c r="A1412" s="1">
        <v>43363</v>
      </c>
      <c r="B1412">
        <v>2252</v>
      </c>
      <c r="C1412">
        <v>13</v>
      </c>
      <c r="D1412" s="2">
        <v>43344</v>
      </c>
      <c r="E1412">
        <v>3</v>
      </c>
      <c r="F1412">
        <v>2</v>
      </c>
      <c r="G1412" s="1">
        <v>43362</v>
      </c>
      <c r="H1412" s="1">
        <v>43364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s="1">
        <v>43360</v>
      </c>
      <c r="AF1412" s="1">
        <v>43346</v>
      </c>
      <c r="AG1412" s="1">
        <v>43348</v>
      </c>
      <c r="AH1412" s="1">
        <v>43350</v>
      </c>
      <c r="AI1412" s="1">
        <v>43348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9361.5263157894697</v>
      </c>
      <c r="AP1412">
        <v>19</v>
      </c>
      <c r="AQ1412">
        <v>30</v>
      </c>
      <c r="AR1412">
        <v>177869</v>
      </c>
      <c r="AS1412">
        <v>0.240559063130731</v>
      </c>
      <c r="AT1412">
        <v>0.63333333333333297</v>
      </c>
      <c r="AU1412">
        <v>6</v>
      </c>
      <c r="AV1412">
        <v>0.26103103485488699</v>
      </c>
      <c r="AW1412">
        <v>-2.0471971724156001E-2</v>
      </c>
      <c r="AX1412">
        <v>8627.3266366657699</v>
      </c>
      <c r="AY1412">
        <v>20</v>
      </c>
      <c r="AZ1412">
        <v>9</v>
      </c>
      <c r="BA1412">
        <v>2018</v>
      </c>
      <c r="BB1412">
        <v>13.6918463627268</v>
      </c>
      <c r="BC1412">
        <v>14.093641949974399</v>
      </c>
      <c r="BD1412">
        <v>0.40179558724758702</v>
      </c>
      <c r="BE1412">
        <v>131938</v>
      </c>
      <c r="BF1412">
        <v>183088.674353248</v>
      </c>
      <c r="BG1412">
        <v>-2.8508996373951101E-2</v>
      </c>
      <c r="BH1412">
        <v>18.4060573226519</v>
      </c>
      <c r="BI1412">
        <v>1.03226887034721</v>
      </c>
      <c r="BK1412">
        <f>AS1412-BI1412*AV1412</f>
        <v>-2.8895148344486421E-2</v>
      </c>
      <c r="BL1412">
        <f>BK1412*AO1412</f>
        <v>-270.50269162555014</v>
      </c>
      <c r="BM1412">
        <f t="shared" ref="BM1412:BM1475" si="22">BM1411+BL1412</f>
        <v>-374.69347912733883</v>
      </c>
      <c r="BN1412" s="12">
        <f>YEARFRAC(DATE(YEAR(A1412),1,1),A1412,3)</f>
        <v>0.71780821917808224</v>
      </c>
    </row>
    <row r="1413" spans="1:66" x14ac:dyDescent="0.25">
      <c r="A1413" s="1">
        <v>43364</v>
      </c>
      <c r="B1413">
        <v>7825</v>
      </c>
      <c r="C1413">
        <v>14</v>
      </c>
      <c r="D1413" s="2">
        <v>43344</v>
      </c>
      <c r="E1413">
        <v>4</v>
      </c>
      <c r="F1413">
        <v>3</v>
      </c>
      <c r="G1413" s="1">
        <v>43363</v>
      </c>
      <c r="H1413" s="1">
        <v>43367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s="1">
        <v>43360</v>
      </c>
      <c r="AF1413" s="1">
        <v>43346</v>
      </c>
      <c r="AG1413" s="1">
        <v>43348</v>
      </c>
      <c r="AH1413" s="1">
        <v>43350</v>
      </c>
      <c r="AI1413" s="1">
        <v>43348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9361.5263157894697</v>
      </c>
      <c r="AP1413">
        <v>19</v>
      </c>
      <c r="AQ1413">
        <v>30</v>
      </c>
      <c r="AR1413">
        <v>177869</v>
      </c>
      <c r="AS1413">
        <v>0.83586797024776605</v>
      </c>
      <c r="AT1413">
        <v>0.63333333333333297</v>
      </c>
      <c r="AU1413">
        <v>5</v>
      </c>
      <c r="AV1413">
        <v>0.77808002469968396</v>
      </c>
      <c r="AW1413">
        <v>5.77879455480826E-2</v>
      </c>
      <c r="AX1413">
        <v>10056.806178799099</v>
      </c>
      <c r="AY1413">
        <v>21</v>
      </c>
      <c r="AZ1413">
        <v>9</v>
      </c>
      <c r="BA1413">
        <v>2018</v>
      </c>
      <c r="BB1413">
        <v>14.469926387426501</v>
      </c>
      <c r="BC1413">
        <v>14.929509920222101</v>
      </c>
      <c r="BD1413">
        <v>0.45958353279566699</v>
      </c>
      <c r="BE1413">
        <v>139763</v>
      </c>
      <c r="BF1413">
        <v>183518.34894664399</v>
      </c>
      <c r="BG1413">
        <v>-3.07835645812564E-2</v>
      </c>
      <c r="BH1413">
        <v>18.4060573226519</v>
      </c>
      <c r="BI1413">
        <v>1.03226887034721</v>
      </c>
      <c r="BK1413">
        <f>AS1413-BI1413*AV1413</f>
        <v>3.2680182111293976E-2</v>
      </c>
      <c r="BL1413">
        <f>BK1413*AO1413</f>
        <v>305.93638483967084</v>
      </c>
      <c r="BM1413">
        <f t="shared" si="22"/>
        <v>-68.757094287667996</v>
      </c>
      <c r="BN1413" s="12">
        <f>YEARFRAC(DATE(YEAR(A1413),1,1),A1413,3)</f>
        <v>0.72054794520547949</v>
      </c>
    </row>
    <row r="1414" spans="1:66" x14ac:dyDescent="0.25">
      <c r="A1414" s="1">
        <v>43367</v>
      </c>
      <c r="B1414">
        <v>16454</v>
      </c>
      <c r="C1414">
        <v>15</v>
      </c>
      <c r="D1414" s="2">
        <v>43344</v>
      </c>
      <c r="E1414">
        <v>0</v>
      </c>
      <c r="F1414">
        <v>4</v>
      </c>
      <c r="G1414" s="1">
        <v>43364</v>
      </c>
      <c r="H1414" s="1">
        <v>43368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 s="1">
        <v>43360</v>
      </c>
      <c r="AF1414" s="1">
        <v>43346</v>
      </c>
      <c r="AG1414" s="1">
        <v>43348</v>
      </c>
      <c r="AH1414" s="1">
        <v>43350</v>
      </c>
      <c r="AI1414" s="1">
        <v>43348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9361.5263157894697</v>
      </c>
      <c r="AP1414">
        <v>19</v>
      </c>
      <c r="AQ1414">
        <v>30</v>
      </c>
      <c r="AR1414">
        <v>177869</v>
      </c>
      <c r="AS1414">
        <v>1.75761937155996</v>
      </c>
      <c r="AT1414">
        <v>0.63333333333333297</v>
      </c>
      <c r="AU1414">
        <v>4</v>
      </c>
      <c r="AV1414">
        <v>1.6058634322415299</v>
      </c>
      <c r="AW1414">
        <v>0.15175593931843501</v>
      </c>
      <c r="AX1414">
        <v>10246.201308060599</v>
      </c>
      <c r="AY1414">
        <v>24</v>
      </c>
      <c r="AZ1414">
        <v>9</v>
      </c>
      <c r="BA1414">
        <v>2018</v>
      </c>
      <c r="BB1414">
        <v>16.075789819668</v>
      </c>
      <c r="BC1414">
        <v>16.687129291782099</v>
      </c>
      <c r="BD1414">
        <v>0.611339472114103</v>
      </c>
      <c r="BE1414">
        <v>156217</v>
      </c>
      <c r="BF1414">
        <v>184633.10563867999</v>
      </c>
      <c r="BG1414">
        <v>-3.6635388953039603E-2</v>
      </c>
      <c r="BH1414">
        <v>18.4060573226519</v>
      </c>
      <c r="BI1414">
        <v>1.03226887034721</v>
      </c>
      <c r="BK1414">
        <f>AS1414-BI1414*AV1414</f>
        <v>9.9936540428102294E-2</v>
      </c>
      <c r="BL1414">
        <f>BK1414*AO1414</f>
        <v>935.55855312663789</v>
      </c>
      <c r="BM1414">
        <f t="shared" si="22"/>
        <v>866.80145883896989</v>
      </c>
      <c r="BN1414" s="12">
        <f>YEARFRAC(DATE(YEAR(A1414),1,1),A1414,3)</f>
        <v>0.72876712328767124</v>
      </c>
    </row>
    <row r="1415" spans="1:66" x14ac:dyDescent="0.25">
      <c r="A1415" s="1">
        <v>43368</v>
      </c>
      <c r="B1415">
        <v>1730</v>
      </c>
      <c r="C1415">
        <v>16</v>
      </c>
      <c r="D1415" s="2">
        <v>43344</v>
      </c>
      <c r="E1415">
        <v>1</v>
      </c>
      <c r="F1415">
        <v>0</v>
      </c>
      <c r="G1415" s="1">
        <v>43367</v>
      </c>
      <c r="H1415" s="1">
        <v>43369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s="1">
        <v>43360</v>
      </c>
      <c r="AF1415" s="1">
        <v>43346</v>
      </c>
      <c r="AG1415" s="1">
        <v>43348</v>
      </c>
      <c r="AH1415" s="1">
        <v>43350</v>
      </c>
      <c r="AI1415" s="1">
        <v>43348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9361.5263157894697</v>
      </c>
      <c r="AP1415">
        <v>19</v>
      </c>
      <c r="AQ1415">
        <v>30</v>
      </c>
      <c r="AR1415">
        <v>177869</v>
      </c>
      <c r="AS1415">
        <v>0.18479892505158199</v>
      </c>
      <c r="AT1415">
        <v>0.63333333333333297</v>
      </c>
      <c r="AU1415">
        <v>3</v>
      </c>
      <c r="AV1415">
        <v>0.21547285832584601</v>
      </c>
      <c r="AW1415">
        <v>-3.0673933274264001E-2</v>
      </c>
      <c r="AX1415">
        <v>8028.85344094624</v>
      </c>
      <c r="AY1415">
        <v>25</v>
      </c>
      <c r="AZ1415">
        <v>9</v>
      </c>
      <c r="BA1415">
        <v>2018</v>
      </c>
      <c r="BB1415">
        <v>16.291262677993899</v>
      </c>
      <c r="BC1415">
        <v>16.871928216833702</v>
      </c>
      <c r="BD1415">
        <v>0.58066553883983796</v>
      </c>
      <c r="BE1415">
        <v>157947</v>
      </c>
      <c r="BF1415">
        <v>184208.74178486501</v>
      </c>
      <c r="BG1415">
        <v>-3.4416074521967599E-2</v>
      </c>
      <c r="BH1415">
        <v>18.4060573226519</v>
      </c>
      <c r="BI1415">
        <v>1.03226887034721</v>
      </c>
      <c r="BK1415">
        <f>AS1415-BI1415*AV1415</f>
        <v>-3.7626999002923489E-2</v>
      </c>
      <c r="BL1415">
        <f>BK1415*AO1415</f>
        <v>-352.24614135005237</v>
      </c>
      <c r="BM1415">
        <f t="shared" si="22"/>
        <v>514.55531748891758</v>
      </c>
      <c r="BN1415" s="12">
        <f>YEARFRAC(DATE(YEAR(A1415),1,1),A1415,3)</f>
        <v>0.73150684931506849</v>
      </c>
    </row>
    <row r="1416" spans="1:66" x14ac:dyDescent="0.25">
      <c r="A1416" s="1">
        <v>43369</v>
      </c>
      <c r="B1416">
        <v>8404</v>
      </c>
      <c r="C1416">
        <v>17</v>
      </c>
      <c r="D1416" s="2">
        <v>43344</v>
      </c>
      <c r="E1416">
        <v>2</v>
      </c>
      <c r="F1416">
        <v>1</v>
      </c>
      <c r="G1416" s="1">
        <v>43368</v>
      </c>
      <c r="H1416" s="1">
        <v>43370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s="1">
        <v>43360</v>
      </c>
      <c r="AF1416" s="1">
        <v>43346</v>
      </c>
      <c r="AG1416" s="1">
        <v>43348</v>
      </c>
      <c r="AH1416" s="1">
        <v>43350</v>
      </c>
      <c r="AI1416" s="1">
        <v>43348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9361.5263157894697</v>
      </c>
      <c r="AP1416">
        <v>19</v>
      </c>
      <c r="AQ1416">
        <v>30</v>
      </c>
      <c r="AR1416">
        <v>177869</v>
      </c>
      <c r="AS1416">
        <v>0.89771685903670595</v>
      </c>
      <c r="AT1416">
        <v>0.63333333333333297</v>
      </c>
      <c r="AU1416">
        <v>2</v>
      </c>
      <c r="AV1416">
        <v>0.864713664064091</v>
      </c>
      <c r="AW1416">
        <v>3.3003194972615099E-2</v>
      </c>
      <c r="AX1416">
        <v>9718.8241024223007</v>
      </c>
      <c r="AY1416">
        <v>26</v>
      </c>
      <c r="AZ1416">
        <v>9</v>
      </c>
      <c r="BA1416">
        <v>2018</v>
      </c>
      <c r="BB1416">
        <v>17.155976342057901</v>
      </c>
      <c r="BC1416">
        <v>17.7696450758704</v>
      </c>
      <c r="BD1416">
        <v>0.61366873381245601</v>
      </c>
      <c r="BE1416">
        <v>166351</v>
      </c>
      <c r="BF1416">
        <v>184231.368532002</v>
      </c>
      <c r="BG1416">
        <v>-3.4534664659439898E-2</v>
      </c>
      <c r="BH1416">
        <v>18.4060573226519</v>
      </c>
      <c r="BI1416">
        <v>1.03226887034721</v>
      </c>
      <c r="BK1416">
        <f>AS1416-BI1416*AV1416</f>
        <v>5.0998618594698675E-3</v>
      </c>
      <c r="BL1416">
        <f>BK1416*AO1416</f>
        <v>47.742491004318182</v>
      </c>
      <c r="BM1416">
        <f t="shared" si="22"/>
        <v>562.29780849323572</v>
      </c>
      <c r="BN1416" s="12">
        <f>YEARFRAC(DATE(YEAR(A1416),1,1),A1416,3)</f>
        <v>0.73424657534246573</v>
      </c>
    </row>
    <row r="1417" spans="1:66" x14ac:dyDescent="0.25">
      <c r="A1417" s="1">
        <v>43370</v>
      </c>
      <c r="B1417">
        <v>3184</v>
      </c>
      <c r="C1417">
        <v>18</v>
      </c>
      <c r="D1417" s="2">
        <v>43344</v>
      </c>
      <c r="E1417">
        <v>3</v>
      </c>
      <c r="F1417">
        <v>2</v>
      </c>
      <c r="G1417" s="1">
        <v>43369</v>
      </c>
      <c r="H1417" s="1">
        <v>43371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 s="1">
        <v>43360</v>
      </c>
      <c r="AF1417" s="1">
        <v>43346</v>
      </c>
      <c r="AG1417" s="1">
        <v>43348</v>
      </c>
      <c r="AH1417" s="1">
        <v>43350</v>
      </c>
      <c r="AI1417" s="1">
        <v>43348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9361.5263157894697</v>
      </c>
      <c r="AP1417">
        <v>19</v>
      </c>
      <c r="AQ1417">
        <v>30</v>
      </c>
      <c r="AR1417">
        <v>177869</v>
      </c>
      <c r="AS1417">
        <v>0.34011547824522498</v>
      </c>
      <c r="AT1417">
        <v>0.63333333333333297</v>
      </c>
      <c r="AU1417">
        <v>1</v>
      </c>
      <c r="AV1417">
        <v>0.26103103485488699</v>
      </c>
      <c r="AW1417">
        <v>7.9084443390338294E-2</v>
      </c>
      <c r="AX1417">
        <v>12197.783308678399</v>
      </c>
      <c r="AY1417">
        <v>27</v>
      </c>
      <c r="AZ1417">
        <v>9</v>
      </c>
      <c r="BA1417">
        <v>2018</v>
      </c>
      <c r="BB1417">
        <v>17.4170073769128</v>
      </c>
      <c r="BC1417">
        <v>18.109760554115599</v>
      </c>
      <c r="BD1417">
        <v>0.69275317720279195</v>
      </c>
      <c r="BE1417">
        <v>169535</v>
      </c>
      <c r="BF1417">
        <v>184943.65480201901</v>
      </c>
      <c r="BG1417">
        <v>-3.8253027980834103E-2</v>
      </c>
      <c r="BH1417">
        <v>18.4060573226519</v>
      </c>
      <c r="BI1417">
        <v>1.03226887034721</v>
      </c>
      <c r="BK1417">
        <f>AS1417-BI1417*AV1417</f>
        <v>7.0661266770007558E-2</v>
      </c>
      <c r="BL1417">
        <f>BK1417*AO1417</f>
        <v>661.49730837444577</v>
      </c>
      <c r="BM1417">
        <f t="shared" si="22"/>
        <v>1223.7951168676814</v>
      </c>
      <c r="BN1417" s="12">
        <f>YEARFRAC(DATE(YEAR(A1417),1,1),A1417,3)</f>
        <v>0.73698630136986298</v>
      </c>
    </row>
    <row r="1418" spans="1:66" x14ac:dyDescent="0.25">
      <c r="A1418" s="1">
        <v>43371</v>
      </c>
      <c r="B1418">
        <v>8334</v>
      </c>
      <c r="C1418">
        <v>19</v>
      </c>
      <c r="D1418" s="2">
        <v>43344</v>
      </c>
      <c r="E1418">
        <v>4</v>
      </c>
      <c r="F1418">
        <v>3</v>
      </c>
      <c r="G1418" s="1">
        <v>43370</v>
      </c>
      <c r="H1418" s="1">
        <v>43374</v>
      </c>
      <c r="I1418">
        <v>0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s="1">
        <v>43360</v>
      </c>
      <c r="AF1418" s="1">
        <v>43346</v>
      </c>
      <c r="AG1418" s="1">
        <v>43348</v>
      </c>
      <c r="AH1418" s="1">
        <v>43350</v>
      </c>
      <c r="AI1418" s="1">
        <v>43348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9361.5263157894697</v>
      </c>
      <c r="AP1418">
        <v>19</v>
      </c>
      <c r="AQ1418">
        <v>30</v>
      </c>
      <c r="AR1418">
        <v>177869</v>
      </c>
      <c r="AS1418">
        <v>0.89023944588433002</v>
      </c>
      <c r="AT1418">
        <v>0.63333333333333297</v>
      </c>
      <c r="AU1418">
        <v>0</v>
      </c>
      <c r="AV1418">
        <v>0.98904994573903904</v>
      </c>
      <c r="AW1418">
        <v>-9.8810499854708703E-2</v>
      </c>
      <c r="AX1418">
        <v>8426.2680928339305</v>
      </c>
      <c r="AY1418">
        <v>28</v>
      </c>
      <c r="AZ1418">
        <v>9</v>
      </c>
      <c r="BA1418">
        <v>2018</v>
      </c>
      <c r="BB1418">
        <v>18.4060573226519</v>
      </c>
      <c r="BC1418">
        <v>19</v>
      </c>
      <c r="BD1418">
        <v>0.59394267734808104</v>
      </c>
      <c r="BE1418">
        <v>177869</v>
      </c>
      <c r="BF1418">
        <v>183608.631699789</v>
      </c>
      <c r="BG1418">
        <v>-3.1260140913056997E-2</v>
      </c>
      <c r="BH1418">
        <v>18.4060573226519</v>
      </c>
      <c r="BI1418">
        <v>1.03226887034721</v>
      </c>
      <c r="BK1418">
        <f>AS1418-BI1418*AV1418</f>
        <v>-0.13072602432067726</v>
      </c>
      <c r="BL1418">
        <f>BK1418*AO1418</f>
        <v>-1223.7951168365544</v>
      </c>
      <c r="BM1418">
        <f t="shared" si="22"/>
        <v>3.1127001420827582E-8</v>
      </c>
      <c r="BN1418" s="12">
        <f>YEARFRAC(DATE(YEAR(A1418),1,1),A1418,3)</f>
        <v>0.73972602739726023</v>
      </c>
    </row>
    <row r="1419" spans="1:66" x14ac:dyDescent="0.25">
      <c r="A1419" s="1">
        <v>43374</v>
      </c>
      <c r="B1419">
        <v>27842</v>
      </c>
      <c r="C1419">
        <v>1</v>
      </c>
      <c r="D1419" s="2">
        <v>43374</v>
      </c>
      <c r="E1419">
        <v>0</v>
      </c>
      <c r="F1419">
        <v>4</v>
      </c>
      <c r="G1419" s="1">
        <v>43371</v>
      </c>
      <c r="H1419" s="1">
        <v>43375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 s="1">
        <v>43388</v>
      </c>
      <c r="AF1419" s="1">
        <v>43374</v>
      </c>
      <c r="AG1419" s="1">
        <v>43376</v>
      </c>
      <c r="AH1419" s="1">
        <v>43378</v>
      </c>
      <c r="AI1419" s="1">
        <v>43376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8953.1363636363603</v>
      </c>
      <c r="AP1419">
        <v>22</v>
      </c>
      <c r="AQ1419">
        <v>31</v>
      </c>
      <c r="AR1419">
        <v>196969</v>
      </c>
      <c r="AS1419">
        <v>3.1097482344937499</v>
      </c>
      <c r="AT1419">
        <v>0.70967741935483797</v>
      </c>
      <c r="AU1419">
        <v>21</v>
      </c>
      <c r="AV1419">
        <v>3.3325887793481401</v>
      </c>
      <c r="AW1419">
        <v>-0.22284054485439</v>
      </c>
      <c r="AX1419">
        <v>8354.4661053098498</v>
      </c>
      <c r="AY1419">
        <v>1</v>
      </c>
      <c r="AZ1419">
        <v>10</v>
      </c>
      <c r="BA1419">
        <v>2018</v>
      </c>
      <c r="BB1419">
        <v>3.3325887793481401</v>
      </c>
      <c r="BC1419">
        <v>3.1097482344937499</v>
      </c>
      <c r="BD1419">
        <v>-0.222840544854391</v>
      </c>
      <c r="BE1419">
        <v>27842</v>
      </c>
      <c r="BF1419">
        <v>183798.25431681599</v>
      </c>
      <c r="BG1419">
        <v>7.1658709339429194E-2</v>
      </c>
      <c r="BH1419">
        <v>22.664759823469002</v>
      </c>
      <c r="BI1419">
        <v>0.97066989332131803</v>
      </c>
      <c r="BK1419">
        <f>AS1419-BI1419*AV1419</f>
        <v>-0.12509536043993075</v>
      </c>
      <c r="BL1419">
        <f>BK1419*AO1419</f>
        <v>-1119.9958204769414</v>
      </c>
      <c r="BM1419">
        <f t="shared" si="22"/>
        <v>-1119.9958204458144</v>
      </c>
      <c r="BN1419" s="12">
        <f>YEARFRAC(DATE(YEAR(A1419),1,1),A1419,3)</f>
        <v>0.74794520547945209</v>
      </c>
    </row>
    <row r="1420" spans="1:66" x14ac:dyDescent="0.25">
      <c r="A1420" s="1">
        <v>43375</v>
      </c>
      <c r="B1420">
        <v>5947</v>
      </c>
      <c r="C1420">
        <v>2</v>
      </c>
      <c r="D1420" s="2">
        <v>43374</v>
      </c>
      <c r="E1420">
        <v>1</v>
      </c>
      <c r="F1420">
        <v>0</v>
      </c>
      <c r="G1420" s="1">
        <v>43374</v>
      </c>
      <c r="H1420" s="1">
        <v>43376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 s="1">
        <v>43388</v>
      </c>
      <c r="AF1420" s="1">
        <v>43374</v>
      </c>
      <c r="AG1420" s="1">
        <v>43376</v>
      </c>
      <c r="AH1420" s="1">
        <v>43378</v>
      </c>
      <c r="AI1420" s="1">
        <v>43376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8953.1363636363603</v>
      </c>
      <c r="AP1420">
        <v>22</v>
      </c>
      <c r="AQ1420">
        <v>31</v>
      </c>
      <c r="AR1420">
        <v>196969</v>
      </c>
      <c r="AS1420">
        <v>0.66423650422147595</v>
      </c>
      <c r="AT1420">
        <v>0.70967741935483797</v>
      </c>
      <c r="AU1420">
        <v>20</v>
      </c>
      <c r="AV1420">
        <v>0.58838145354402405</v>
      </c>
      <c r="AW1420">
        <v>7.5855050677451602E-2</v>
      </c>
      <c r="AX1420">
        <v>10107.3886067943</v>
      </c>
      <c r="AY1420">
        <v>2</v>
      </c>
      <c r="AZ1420">
        <v>10</v>
      </c>
      <c r="BA1420">
        <v>2018</v>
      </c>
      <c r="BB1420">
        <v>3.9209702328921598</v>
      </c>
      <c r="BC1420">
        <v>3.7739847387152201</v>
      </c>
      <c r="BD1420">
        <v>-0.14698549417693901</v>
      </c>
      <c r="BE1420">
        <v>33789</v>
      </c>
      <c r="BF1420">
        <v>189585.21892467601</v>
      </c>
      <c r="BG1420">
        <v>3.89470292948184E-2</v>
      </c>
      <c r="BH1420">
        <v>22.664759823469002</v>
      </c>
      <c r="BI1420">
        <v>0.97066989332131803</v>
      </c>
      <c r="BK1420">
        <f>AS1420-BI1420*AV1420</f>
        <v>9.3112341477656124E-2</v>
      </c>
      <c r="BL1420">
        <f>BK1420*AO1420</f>
        <v>833.64749038692923</v>
      </c>
      <c r="BM1420">
        <f t="shared" si="22"/>
        <v>-286.34833005888515</v>
      </c>
      <c r="BN1420" s="12">
        <f>YEARFRAC(DATE(YEAR(A1420),1,1),A1420,3)</f>
        <v>0.75068493150684934</v>
      </c>
    </row>
    <row r="1421" spans="1:66" x14ac:dyDescent="0.25">
      <c r="A1421" s="1">
        <v>43376</v>
      </c>
      <c r="B1421">
        <v>11252</v>
      </c>
      <c r="C1421">
        <v>3</v>
      </c>
      <c r="D1421" s="2">
        <v>43374</v>
      </c>
      <c r="E1421">
        <v>2</v>
      </c>
      <c r="F1421">
        <v>1</v>
      </c>
      <c r="G1421" s="1">
        <v>43375</v>
      </c>
      <c r="H1421" s="1">
        <v>43377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s="1">
        <v>43388</v>
      </c>
      <c r="AF1421" s="1">
        <v>43374</v>
      </c>
      <c r="AG1421" s="1">
        <v>43376</v>
      </c>
      <c r="AH1421" s="1">
        <v>43378</v>
      </c>
      <c r="AI1421" s="1">
        <v>43376</v>
      </c>
      <c r="AJ1421">
        <v>0</v>
      </c>
      <c r="AK1421">
        <v>0</v>
      </c>
      <c r="AL1421">
        <v>1</v>
      </c>
      <c r="AM1421">
        <v>0</v>
      </c>
      <c r="AN1421">
        <v>1</v>
      </c>
      <c r="AO1421">
        <v>8953.1363636363603</v>
      </c>
      <c r="AP1421">
        <v>22</v>
      </c>
      <c r="AQ1421">
        <v>31</v>
      </c>
      <c r="AR1421">
        <v>196969</v>
      </c>
      <c r="AS1421">
        <v>1.2567662931730299</v>
      </c>
      <c r="AT1421">
        <v>0.70967741935483797</v>
      </c>
      <c r="AU1421">
        <v>19</v>
      </c>
      <c r="AV1421">
        <v>1.13128873363186</v>
      </c>
      <c r="AW1421">
        <v>0.12547755954117601</v>
      </c>
      <c r="AX1421">
        <v>9946.1787830917892</v>
      </c>
      <c r="AY1421">
        <v>3</v>
      </c>
      <c r="AZ1421">
        <v>10</v>
      </c>
      <c r="BA1421">
        <v>2018</v>
      </c>
      <c r="BB1421">
        <v>5.0522589665240201</v>
      </c>
      <c r="BC1421">
        <v>5.0307510318882596</v>
      </c>
      <c r="BD1421">
        <v>-2.1507934635762199E-2</v>
      </c>
      <c r="BE1421">
        <v>45041</v>
      </c>
      <c r="BF1421">
        <v>196130.48471300799</v>
      </c>
      <c r="BG1421">
        <v>4.2752929929210596E-3</v>
      </c>
      <c r="BH1421">
        <v>22.664759823469002</v>
      </c>
      <c r="BI1421">
        <v>0.97066989332131803</v>
      </c>
      <c r="BK1421">
        <f>AS1421-BI1421*AV1421</f>
        <v>0.15865837878298339</v>
      </c>
      <c r="BL1421">
        <f>BK1421*AO1421</f>
        <v>1420.4901004775202</v>
      </c>
      <c r="BM1421">
        <f t="shared" si="22"/>
        <v>1134.1417704186351</v>
      </c>
      <c r="BN1421" s="12">
        <f>YEARFRAC(DATE(YEAR(A1421),1,1),A1421,3)</f>
        <v>0.75342465753424659</v>
      </c>
    </row>
    <row r="1422" spans="1:66" x14ac:dyDescent="0.25">
      <c r="A1422" s="1">
        <v>43377</v>
      </c>
      <c r="B1422">
        <v>2220</v>
      </c>
      <c r="C1422">
        <v>4</v>
      </c>
      <c r="D1422" s="2">
        <v>43374</v>
      </c>
      <c r="E1422">
        <v>3</v>
      </c>
      <c r="F1422">
        <v>2</v>
      </c>
      <c r="G1422" s="1">
        <v>43376</v>
      </c>
      <c r="H1422" s="1">
        <v>43378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s="1">
        <v>43388</v>
      </c>
      <c r="AF1422" s="1">
        <v>43374</v>
      </c>
      <c r="AG1422" s="1">
        <v>43376</v>
      </c>
      <c r="AH1422" s="1">
        <v>43378</v>
      </c>
      <c r="AI1422" s="1">
        <v>43376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8953.1363636363603</v>
      </c>
      <c r="AP1422">
        <v>22</v>
      </c>
      <c r="AQ1422">
        <v>31</v>
      </c>
      <c r="AR1422">
        <v>196969</v>
      </c>
      <c r="AS1422">
        <v>0.247957800466063</v>
      </c>
      <c r="AT1422">
        <v>0.70967741935483797</v>
      </c>
      <c r="AU1422">
        <v>18</v>
      </c>
      <c r="AV1422">
        <v>0.33251524149968897</v>
      </c>
      <c r="AW1422">
        <v>-8.4557441033626501E-2</v>
      </c>
      <c r="AX1422">
        <v>6676.3856898333197</v>
      </c>
      <c r="AY1422">
        <v>4</v>
      </c>
      <c r="AZ1422">
        <v>10</v>
      </c>
      <c r="BA1422">
        <v>2018</v>
      </c>
      <c r="BB1422">
        <v>5.3847742080237104</v>
      </c>
      <c r="BC1422">
        <v>5.2787088323543196</v>
      </c>
      <c r="BD1422">
        <v>-0.10606537566938901</v>
      </c>
      <c r="BE1422">
        <v>47261</v>
      </c>
      <c r="BF1422">
        <v>193089.24753998101</v>
      </c>
      <c r="BG1422">
        <v>2.0093052872947201E-2</v>
      </c>
      <c r="BH1422">
        <v>22.664759823469002</v>
      </c>
      <c r="BI1422">
        <v>0.97066989332131803</v>
      </c>
      <c r="BK1422">
        <f>AS1422-BI1422*AV1422</f>
        <v>-7.4804733528152395E-2</v>
      </c>
      <c r="BL1422">
        <f>BK1422*AO1422</f>
        <v>-669.73697992302925</v>
      </c>
      <c r="BM1422">
        <f t="shared" si="22"/>
        <v>464.40479049560588</v>
      </c>
      <c r="BN1422" s="12">
        <f>YEARFRAC(DATE(YEAR(A1422),1,1),A1422,3)</f>
        <v>0.75616438356164384</v>
      </c>
    </row>
    <row r="1423" spans="1:66" x14ac:dyDescent="0.25">
      <c r="A1423" s="1">
        <v>43378</v>
      </c>
      <c r="B1423">
        <v>7516</v>
      </c>
      <c r="C1423">
        <v>5</v>
      </c>
      <c r="D1423" s="2">
        <v>43374</v>
      </c>
      <c r="E1423">
        <v>4</v>
      </c>
      <c r="F1423">
        <v>3</v>
      </c>
      <c r="G1423" s="1">
        <v>43377</v>
      </c>
      <c r="H1423" s="1">
        <v>43382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 s="1">
        <v>43388</v>
      </c>
      <c r="AF1423" s="1">
        <v>43374</v>
      </c>
      <c r="AG1423" s="1">
        <v>43376</v>
      </c>
      <c r="AH1423" s="1">
        <v>43378</v>
      </c>
      <c r="AI1423" s="1">
        <v>43376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8953.1363636363603</v>
      </c>
      <c r="AP1423">
        <v>22</v>
      </c>
      <c r="AQ1423">
        <v>31</v>
      </c>
      <c r="AR1423">
        <v>196969</v>
      </c>
      <c r="AS1423">
        <v>0.83948235509141</v>
      </c>
      <c r="AT1423">
        <v>0.70967741935483797</v>
      </c>
      <c r="AU1423">
        <v>17</v>
      </c>
      <c r="AV1423">
        <v>0.849564231344486</v>
      </c>
      <c r="AW1423">
        <v>-1.00818762530763E-2</v>
      </c>
      <c r="AX1423">
        <v>8846.8884666971808</v>
      </c>
      <c r="AY1423">
        <v>5</v>
      </c>
      <c r="AZ1423">
        <v>10</v>
      </c>
      <c r="BA1423">
        <v>2018</v>
      </c>
      <c r="BB1423">
        <v>6.2343384393681998</v>
      </c>
      <c r="BC1423">
        <v>6.1181911874457304</v>
      </c>
      <c r="BD1423">
        <v>-0.116147251922465</v>
      </c>
      <c r="BE1423">
        <v>54777</v>
      </c>
      <c r="BF1423">
        <v>193299.419292053</v>
      </c>
      <c r="BG1423">
        <v>1.89839199796164E-2</v>
      </c>
      <c r="BH1423">
        <v>22.664759823469002</v>
      </c>
      <c r="BI1423">
        <v>0.97066989332131803</v>
      </c>
      <c r="BK1423">
        <f>AS1423-BI1423*AV1423</f>
        <v>1.4835933282650204E-2</v>
      </c>
      <c r="BL1423">
        <f>BK1423*AO1423</f>
        <v>132.8281337613785</v>
      </c>
      <c r="BM1423">
        <f t="shared" si="22"/>
        <v>597.23292425698435</v>
      </c>
      <c r="BN1423" s="12">
        <f>YEARFRAC(DATE(YEAR(A1423),1,1),A1423,3)</f>
        <v>0.75890410958904109</v>
      </c>
    </row>
    <row r="1424" spans="1:66" x14ac:dyDescent="0.25">
      <c r="A1424" s="1">
        <v>43382</v>
      </c>
      <c r="B1424">
        <v>16824</v>
      </c>
      <c r="C1424">
        <v>6</v>
      </c>
      <c r="D1424" s="2">
        <v>43374</v>
      </c>
      <c r="E1424">
        <v>1</v>
      </c>
      <c r="F1424">
        <v>4</v>
      </c>
      <c r="G1424" s="1">
        <v>43378</v>
      </c>
      <c r="H1424" s="1">
        <v>43383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s="1">
        <v>43388</v>
      </c>
      <c r="AF1424" s="1">
        <v>43374</v>
      </c>
      <c r="AG1424" s="1">
        <v>43376</v>
      </c>
      <c r="AH1424" s="1">
        <v>43378</v>
      </c>
      <c r="AI1424" s="1">
        <v>43376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8953.1363636363603</v>
      </c>
      <c r="AP1424">
        <v>22</v>
      </c>
      <c r="AQ1424">
        <v>31</v>
      </c>
      <c r="AR1424">
        <v>196969</v>
      </c>
      <c r="AS1424">
        <v>1.8791180338022699</v>
      </c>
      <c r="AT1424">
        <v>0.70967741935483797</v>
      </c>
      <c r="AU1424">
        <v>16</v>
      </c>
      <c r="AV1424">
        <v>1.67734763888633</v>
      </c>
      <c r="AW1424">
        <v>0.20177039491593701</v>
      </c>
      <c r="AX1424">
        <v>10030.1211328918</v>
      </c>
      <c r="AY1424">
        <v>9</v>
      </c>
      <c r="AZ1424">
        <v>10</v>
      </c>
      <c r="BA1424">
        <v>2018</v>
      </c>
      <c r="BB1424">
        <v>7.9116860782545402</v>
      </c>
      <c r="BC1424">
        <v>7.9973092212480097</v>
      </c>
      <c r="BD1424">
        <v>8.5623142993472096E-2</v>
      </c>
      <c r="BE1424">
        <v>71601</v>
      </c>
      <c r="BF1424">
        <v>199100.670125112</v>
      </c>
      <c r="BG1424">
        <v>-1.07064939749961E-2</v>
      </c>
      <c r="BH1424">
        <v>22.664759823469002</v>
      </c>
      <c r="BI1424">
        <v>0.97066989332131803</v>
      </c>
      <c r="BK1424">
        <f>AS1424-BI1424*AV1424</f>
        <v>0.25096718010171126</v>
      </c>
      <c r="BL1424">
        <f>BK1424*AO1424</f>
        <v>2246.9433862479068</v>
      </c>
      <c r="BM1424">
        <f t="shared" si="22"/>
        <v>2844.1763105048913</v>
      </c>
      <c r="BN1424" s="12">
        <f>YEARFRAC(DATE(YEAR(A1424),1,1),A1424,3)</f>
        <v>0.76986301369863008</v>
      </c>
    </row>
    <row r="1425" spans="1:66" x14ac:dyDescent="0.25">
      <c r="A1425" s="1">
        <v>43383</v>
      </c>
      <c r="B1425">
        <v>3849</v>
      </c>
      <c r="C1425">
        <v>7</v>
      </c>
      <c r="D1425" s="2">
        <v>43374</v>
      </c>
      <c r="E1425">
        <v>2</v>
      </c>
      <c r="F1425">
        <v>1</v>
      </c>
      <c r="G1425" s="1">
        <v>43382</v>
      </c>
      <c r="H1425" s="1">
        <v>43384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 s="1">
        <v>43388</v>
      </c>
      <c r="AF1425" s="1">
        <v>43374</v>
      </c>
      <c r="AG1425" s="1">
        <v>43376</v>
      </c>
      <c r="AH1425" s="1">
        <v>43378</v>
      </c>
      <c r="AI1425" s="1">
        <v>43376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8953.1363636363603</v>
      </c>
      <c r="AP1425">
        <v>22</v>
      </c>
      <c r="AQ1425">
        <v>31</v>
      </c>
      <c r="AR1425">
        <v>196969</v>
      </c>
      <c r="AS1425">
        <v>0.429905213510755</v>
      </c>
      <c r="AT1425">
        <v>0.70967741935483797</v>
      </c>
      <c r="AU1425">
        <v>15</v>
      </c>
      <c r="AV1425">
        <v>0.41378072050644699</v>
      </c>
      <c r="AW1425">
        <v>1.61244930043077E-2</v>
      </c>
      <c r="AX1425">
        <v>9302.0283673173708</v>
      </c>
      <c r="AY1425">
        <v>10</v>
      </c>
      <c r="AZ1425">
        <v>10</v>
      </c>
      <c r="BA1425">
        <v>2018</v>
      </c>
      <c r="BB1425">
        <v>8.3254667987609796</v>
      </c>
      <c r="BC1425">
        <v>8.4272144347587599</v>
      </c>
      <c r="BD1425">
        <v>0.10174763599778</v>
      </c>
      <c r="BE1425">
        <v>75450</v>
      </c>
      <c r="BF1425">
        <v>199376.20797995699</v>
      </c>
      <c r="BG1425">
        <v>-1.20736972798644E-2</v>
      </c>
      <c r="BH1425">
        <v>22.664759823469002</v>
      </c>
      <c r="BI1425">
        <v>0.97066989332131803</v>
      </c>
      <c r="BK1425">
        <f>AS1425-BI1425*AV1425</f>
        <v>2.8260725678343979E-2</v>
      </c>
      <c r="BL1425">
        <f>BK1425*AO1425</f>
        <v>253.02213073353332</v>
      </c>
      <c r="BM1425">
        <f t="shared" si="22"/>
        <v>3097.1984412384245</v>
      </c>
      <c r="BN1425" s="12">
        <f>YEARFRAC(DATE(YEAR(A1425),1,1),A1425,3)</f>
        <v>0.77260273972602744</v>
      </c>
    </row>
    <row r="1426" spans="1:66" x14ac:dyDescent="0.25">
      <c r="A1426" s="1">
        <v>43384</v>
      </c>
      <c r="B1426">
        <v>7748</v>
      </c>
      <c r="C1426">
        <v>8</v>
      </c>
      <c r="D1426" s="2">
        <v>43374</v>
      </c>
      <c r="E1426">
        <v>3</v>
      </c>
      <c r="F1426">
        <v>2</v>
      </c>
      <c r="G1426" s="1">
        <v>43383</v>
      </c>
      <c r="H1426" s="1">
        <v>43385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 s="1">
        <v>43388</v>
      </c>
      <c r="AF1426" s="1">
        <v>43374</v>
      </c>
      <c r="AG1426" s="1">
        <v>43376</v>
      </c>
      <c r="AH1426" s="1">
        <v>43378</v>
      </c>
      <c r="AI1426" s="1">
        <v>43376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8953.1363636363603</v>
      </c>
      <c r="AP1426">
        <v>22</v>
      </c>
      <c r="AQ1426">
        <v>31</v>
      </c>
      <c r="AR1426">
        <v>196969</v>
      </c>
      <c r="AS1426">
        <v>0.86539506216714301</v>
      </c>
      <c r="AT1426">
        <v>0.70967741935483797</v>
      </c>
      <c r="AU1426">
        <v>14</v>
      </c>
      <c r="AV1426">
        <v>0.85493239170213597</v>
      </c>
      <c r="AW1426">
        <v>1.0462670465006501E-2</v>
      </c>
      <c r="AX1426">
        <v>9062.70492871844</v>
      </c>
      <c r="AY1426">
        <v>11</v>
      </c>
      <c r="AZ1426">
        <v>10</v>
      </c>
      <c r="BA1426">
        <v>2018</v>
      </c>
      <c r="BB1426">
        <v>9.1803991904631204</v>
      </c>
      <c r="BC1426">
        <v>9.2926094969259108</v>
      </c>
      <c r="BD1426">
        <v>0.112210306462786</v>
      </c>
      <c r="BE1426">
        <v>83198</v>
      </c>
      <c r="BF1426">
        <v>199376.51533731</v>
      </c>
      <c r="BG1426">
        <v>-1.20752202597027E-2</v>
      </c>
      <c r="BH1426">
        <v>22.664759823469002</v>
      </c>
      <c r="BI1426">
        <v>0.97066989332131803</v>
      </c>
      <c r="BK1426">
        <f>AS1426-BI1426*AV1426</f>
        <v>3.5537928716691369E-2</v>
      </c>
      <c r="BL1426">
        <f>BK1426*AO1426</f>
        <v>318.17592188172637</v>
      </c>
      <c r="BM1426">
        <f t="shared" si="22"/>
        <v>3415.374363120151</v>
      </c>
      <c r="BN1426" s="12">
        <f>YEARFRAC(DATE(YEAR(A1426),1,1),A1426,3)</f>
        <v>0.77534246575342469</v>
      </c>
    </row>
    <row r="1427" spans="1:66" x14ac:dyDescent="0.25">
      <c r="A1427" s="1">
        <v>43385</v>
      </c>
      <c r="B1427">
        <v>5827</v>
      </c>
      <c r="C1427">
        <v>9</v>
      </c>
      <c r="D1427" s="2">
        <v>43374</v>
      </c>
      <c r="E1427">
        <v>4</v>
      </c>
      <c r="F1427">
        <v>3</v>
      </c>
      <c r="G1427" s="1">
        <v>43384</v>
      </c>
      <c r="H1427" s="1">
        <v>43388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 s="1">
        <v>43388</v>
      </c>
      <c r="AF1427" s="1">
        <v>43374</v>
      </c>
      <c r="AG1427" s="1">
        <v>43376</v>
      </c>
      <c r="AH1427" s="1">
        <v>43378</v>
      </c>
      <c r="AI1427" s="1">
        <v>43376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8953.1363636363603</v>
      </c>
      <c r="AP1427">
        <v>22</v>
      </c>
      <c r="AQ1427">
        <v>31</v>
      </c>
      <c r="AR1427">
        <v>196969</v>
      </c>
      <c r="AS1427">
        <v>0.65083337987195899</v>
      </c>
      <c r="AT1427">
        <v>0.70967741935483797</v>
      </c>
      <c r="AU1427">
        <v>13</v>
      </c>
      <c r="AV1427">
        <v>0.849564231344486</v>
      </c>
      <c r="AW1427">
        <v>-0.198730851472527</v>
      </c>
      <c r="AX1427">
        <v>6858.8104171693003</v>
      </c>
      <c r="AY1427">
        <v>12</v>
      </c>
      <c r="AZ1427">
        <v>10</v>
      </c>
      <c r="BA1427">
        <v>2018</v>
      </c>
      <c r="BB1427">
        <v>10.029963421807601</v>
      </c>
      <c r="BC1427">
        <v>9.9434428767978709</v>
      </c>
      <c r="BD1427">
        <v>-8.6520545009740601E-2</v>
      </c>
      <c r="BE1427">
        <v>89025</v>
      </c>
      <c r="BF1427">
        <v>195269.90454836801</v>
      </c>
      <c r="BG1427">
        <v>8.7012663603296403E-3</v>
      </c>
      <c r="BH1427">
        <v>22.664759823469002</v>
      </c>
      <c r="BI1427">
        <v>0.97066989332131803</v>
      </c>
      <c r="BK1427">
        <f>AS1427-BI1427*AV1427</f>
        <v>-0.17381304193680081</v>
      </c>
      <c r="BL1427">
        <f>BK1427*AO1427</f>
        <v>-1556.1718662386229</v>
      </c>
      <c r="BM1427">
        <f t="shared" si="22"/>
        <v>1859.2024968815281</v>
      </c>
      <c r="BN1427" s="12">
        <f>YEARFRAC(DATE(YEAR(A1427),1,1),A1427,3)</f>
        <v>0.77808219178082194</v>
      </c>
    </row>
    <row r="1428" spans="1:66" x14ac:dyDescent="0.25">
      <c r="A1428" s="1">
        <v>43388</v>
      </c>
      <c r="B1428">
        <v>16445</v>
      </c>
      <c r="C1428">
        <v>10</v>
      </c>
      <c r="D1428" s="2">
        <v>43374</v>
      </c>
      <c r="E1428">
        <v>0</v>
      </c>
      <c r="F1428">
        <v>4</v>
      </c>
      <c r="G1428" s="1">
        <v>43385</v>
      </c>
      <c r="H1428" s="1">
        <v>43389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 s="1">
        <v>43388</v>
      </c>
      <c r="AF1428" s="1">
        <v>43374</v>
      </c>
      <c r="AG1428" s="1">
        <v>43376</v>
      </c>
      <c r="AH1428" s="1">
        <v>43378</v>
      </c>
      <c r="AI1428" s="1">
        <v>43376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8953.1363636363603</v>
      </c>
      <c r="AP1428">
        <v>22</v>
      </c>
      <c r="AQ1428">
        <v>31</v>
      </c>
      <c r="AR1428">
        <v>196969</v>
      </c>
      <c r="AS1428">
        <v>1.83678649939838</v>
      </c>
      <c r="AT1428">
        <v>0.70967741935483797</v>
      </c>
      <c r="AU1428">
        <v>12</v>
      </c>
      <c r="AV1428">
        <v>2.0119188601892302</v>
      </c>
      <c r="AW1428">
        <v>-0.17513236079084701</v>
      </c>
      <c r="AX1428">
        <v>8173.7888765818598</v>
      </c>
      <c r="AY1428">
        <v>15</v>
      </c>
      <c r="AZ1428">
        <v>10</v>
      </c>
      <c r="BA1428">
        <v>2018</v>
      </c>
      <c r="BB1428">
        <v>12.0418822819968</v>
      </c>
      <c r="BC1428">
        <v>11.7802293761962</v>
      </c>
      <c r="BD1428">
        <v>-0.26165290580058898</v>
      </c>
      <c r="BE1428">
        <v>105470</v>
      </c>
      <c r="BF1428">
        <v>192689.14490793599</v>
      </c>
      <c r="BG1428">
        <v>2.2211189395793599E-2</v>
      </c>
      <c r="BH1428">
        <v>22.664759823469002</v>
      </c>
      <c r="BI1428">
        <v>0.97066989332131803</v>
      </c>
      <c r="BK1428">
        <f>AS1428-BI1428*AV1428</f>
        <v>-0.1161225659926477</v>
      </c>
      <c r="BL1428">
        <f>BK1428*AO1428</f>
        <v>-1039.661168227537</v>
      </c>
      <c r="BM1428">
        <f t="shared" si="22"/>
        <v>819.54132865399106</v>
      </c>
      <c r="BN1428" s="12">
        <f>YEARFRAC(DATE(YEAR(A1428),1,1),A1428,3)</f>
        <v>0.78630136986301369</v>
      </c>
    </row>
    <row r="1429" spans="1:66" x14ac:dyDescent="0.25">
      <c r="A1429" s="1">
        <v>43389</v>
      </c>
      <c r="B1429">
        <v>11474</v>
      </c>
      <c r="C1429">
        <v>11</v>
      </c>
      <c r="D1429" s="2">
        <v>43374</v>
      </c>
      <c r="E1429">
        <v>1</v>
      </c>
      <c r="F1429">
        <v>0</v>
      </c>
      <c r="G1429" s="1">
        <v>43388</v>
      </c>
      <c r="H1429" s="1">
        <v>43390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 s="1">
        <v>43388</v>
      </c>
      <c r="AF1429" s="1">
        <v>43374</v>
      </c>
      <c r="AG1429" s="1">
        <v>43376</v>
      </c>
      <c r="AH1429" s="1">
        <v>43378</v>
      </c>
      <c r="AI1429" s="1">
        <v>43376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8953.1363636363603</v>
      </c>
      <c r="AP1429">
        <v>22</v>
      </c>
      <c r="AQ1429">
        <v>31</v>
      </c>
      <c r="AR1429">
        <v>196969</v>
      </c>
      <c r="AS1429">
        <v>1.28156207321964</v>
      </c>
      <c r="AT1429">
        <v>0.70967741935483797</v>
      </c>
      <c r="AU1429">
        <v>11</v>
      </c>
      <c r="AV1429">
        <v>1.19905874902417</v>
      </c>
      <c r="AW1429">
        <v>8.25033241954653E-2</v>
      </c>
      <c r="AX1429">
        <v>9569.1724941232496</v>
      </c>
      <c r="AY1429">
        <v>16</v>
      </c>
      <c r="AZ1429">
        <v>10</v>
      </c>
      <c r="BA1429">
        <v>2018</v>
      </c>
      <c r="BB1429">
        <v>13.240941031021</v>
      </c>
      <c r="BC1429">
        <v>13.0617914494158</v>
      </c>
      <c r="BD1429">
        <v>-0.17914958160512201</v>
      </c>
      <c r="BE1429">
        <v>116944</v>
      </c>
      <c r="BF1429">
        <v>194304.014644615</v>
      </c>
      <c r="BG1429">
        <v>1.3715544479400999E-2</v>
      </c>
      <c r="BH1429">
        <v>22.664759823469002</v>
      </c>
      <c r="BI1429">
        <v>0.97066989332131803</v>
      </c>
      <c r="BK1429">
        <f>AS1429-BI1429*AV1429</f>
        <v>0.11767184521835583</v>
      </c>
      <c r="BL1429">
        <f>BK1429*AO1429</f>
        <v>1053.532076400651</v>
      </c>
      <c r="BM1429">
        <f t="shared" si="22"/>
        <v>1873.0734050546421</v>
      </c>
      <c r="BN1429" s="12">
        <f>YEARFRAC(DATE(YEAR(A1429),1,1),A1429,3)</f>
        <v>0.78904109589041094</v>
      </c>
    </row>
    <row r="1430" spans="1:66" x14ac:dyDescent="0.25">
      <c r="A1430" s="1">
        <v>43390</v>
      </c>
      <c r="B1430">
        <v>7779</v>
      </c>
      <c r="C1430">
        <v>12</v>
      </c>
      <c r="D1430" s="2">
        <v>43374</v>
      </c>
      <c r="E1430">
        <v>2</v>
      </c>
      <c r="F1430">
        <v>1</v>
      </c>
      <c r="G1430" s="1">
        <v>43389</v>
      </c>
      <c r="H1430" s="1">
        <v>43391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 s="1">
        <v>43388</v>
      </c>
      <c r="AF1430" s="1">
        <v>43374</v>
      </c>
      <c r="AG1430" s="1">
        <v>43376</v>
      </c>
      <c r="AH1430" s="1">
        <v>43378</v>
      </c>
      <c r="AI1430" s="1">
        <v>43376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8953.1363636363603</v>
      </c>
      <c r="AP1430">
        <v>22</v>
      </c>
      <c r="AQ1430">
        <v>31</v>
      </c>
      <c r="AR1430">
        <v>196969</v>
      </c>
      <c r="AS1430">
        <v>0.86885753595743398</v>
      </c>
      <c r="AT1430">
        <v>0.70967741935483797</v>
      </c>
      <c r="AU1430">
        <v>10</v>
      </c>
      <c r="AV1430">
        <v>1.04768477658855</v>
      </c>
      <c r="AW1430">
        <v>-0.17882724063112301</v>
      </c>
      <c r="AX1430">
        <v>7424.9432403988503</v>
      </c>
      <c r="AY1430">
        <v>17</v>
      </c>
      <c r="AZ1430">
        <v>10</v>
      </c>
      <c r="BA1430">
        <v>2018</v>
      </c>
      <c r="BB1430">
        <v>14.288625807609501</v>
      </c>
      <c r="BC1430">
        <v>13.930648985373301</v>
      </c>
      <c r="BD1430">
        <v>-0.357976822236246</v>
      </c>
      <c r="BE1430">
        <v>124723</v>
      </c>
      <c r="BF1430">
        <v>192034.282158799</v>
      </c>
      <c r="BG1430">
        <v>2.5697067136793698E-2</v>
      </c>
      <c r="BH1430">
        <v>22.664759823469002</v>
      </c>
      <c r="BI1430">
        <v>0.97066989332131803</v>
      </c>
      <c r="BK1430">
        <f>AS1430-BI1430*AV1430</f>
        <v>-0.14809853436814269</v>
      </c>
      <c r="BL1430">
        <f>BK1430*AO1430</f>
        <v>-1325.9463734526676</v>
      </c>
      <c r="BM1430">
        <f t="shared" si="22"/>
        <v>547.12703160197452</v>
      </c>
      <c r="BN1430" s="12">
        <f>YEARFRAC(DATE(YEAR(A1430),1,1),A1430,3)</f>
        <v>0.79178082191780819</v>
      </c>
    </row>
    <row r="1431" spans="1:66" x14ac:dyDescent="0.25">
      <c r="A1431" s="1">
        <v>43391</v>
      </c>
      <c r="B1431">
        <v>2317</v>
      </c>
      <c r="C1431">
        <v>13</v>
      </c>
      <c r="D1431" s="2">
        <v>43374</v>
      </c>
      <c r="E1431">
        <v>3</v>
      </c>
      <c r="F1431">
        <v>2</v>
      </c>
      <c r="G1431" s="1">
        <v>43390</v>
      </c>
      <c r="H1431" s="1">
        <v>43392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 s="1">
        <v>43388</v>
      </c>
      <c r="AF1431" s="1">
        <v>43374</v>
      </c>
      <c r="AG1431" s="1">
        <v>43376</v>
      </c>
      <c r="AH1431" s="1">
        <v>43378</v>
      </c>
      <c r="AI1431" s="1">
        <v>43376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8953.1363636363603</v>
      </c>
      <c r="AP1431">
        <v>22</v>
      </c>
      <c r="AQ1431">
        <v>31</v>
      </c>
      <c r="AR1431">
        <v>196969</v>
      </c>
      <c r="AS1431">
        <v>0.25879199264858899</v>
      </c>
      <c r="AT1431">
        <v>0.70967741935483797</v>
      </c>
      <c r="AU1431">
        <v>9</v>
      </c>
      <c r="AV1431">
        <v>0.33251524149968897</v>
      </c>
      <c r="AW1431">
        <v>-7.3723248851100404E-2</v>
      </c>
      <c r="AX1431">
        <v>6968.1016411458504</v>
      </c>
      <c r="AY1431">
        <v>18</v>
      </c>
      <c r="AZ1431">
        <v>10</v>
      </c>
      <c r="BA1431">
        <v>2018</v>
      </c>
      <c r="BB1431">
        <v>14.6211410491092</v>
      </c>
      <c r="BC1431">
        <v>14.189440978021899</v>
      </c>
      <c r="BD1431">
        <v>-0.43170007108734598</v>
      </c>
      <c r="BE1431">
        <v>127040</v>
      </c>
      <c r="BF1431">
        <v>191153.34368313599</v>
      </c>
      <c r="BG1431">
        <v>3.0424036560425999E-2</v>
      </c>
      <c r="BH1431">
        <v>22.664759823469002</v>
      </c>
      <c r="BI1431">
        <v>0.97066989332131803</v>
      </c>
      <c r="BK1431">
        <f>AS1431-BI1431*AV1431</f>
        <v>-6.3970541345626408E-2</v>
      </c>
      <c r="BL1431">
        <f>BK1431*AO1431</f>
        <v>-572.73697992303107</v>
      </c>
      <c r="BM1431">
        <f t="shared" si="22"/>
        <v>-25.60994832105655</v>
      </c>
      <c r="BN1431" s="12">
        <f>YEARFRAC(DATE(YEAR(A1431),1,1),A1431,3)</f>
        <v>0.79452054794520544</v>
      </c>
    </row>
    <row r="1432" spans="1:66" x14ac:dyDescent="0.25">
      <c r="A1432" s="1">
        <v>43392</v>
      </c>
      <c r="B1432">
        <v>9258</v>
      </c>
      <c r="C1432">
        <v>14</v>
      </c>
      <c r="D1432" s="2">
        <v>43374</v>
      </c>
      <c r="E1432">
        <v>4</v>
      </c>
      <c r="F1432">
        <v>3</v>
      </c>
      <c r="G1432" s="1">
        <v>43391</v>
      </c>
      <c r="H1432" s="1">
        <v>43395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 s="1">
        <v>43388</v>
      </c>
      <c r="AF1432" s="1">
        <v>43374</v>
      </c>
      <c r="AG1432" s="1">
        <v>43376</v>
      </c>
      <c r="AH1432" s="1">
        <v>43378</v>
      </c>
      <c r="AI1432" s="1">
        <v>43376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8953.1363636363603</v>
      </c>
      <c r="AP1432">
        <v>22</v>
      </c>
      <c r="AQ1432">
        <v>31</v>
      </c>
      <c r="AR1432">
        <v>196969</v>
      </c>
      <c r="AS1432">
        <v>1.0340510435652299</v>
      </c>
      <c r="AT1432">
        <v>0.70967741935483797</v>
      </c>
      <c r="AU1432">
        <v>8</v>
      </c>
      <c r="AV1432">
        <v>0.849564231344486</v>
      </c>
      <c r="AW1432">
        <v>0.18448681222074401</v>
      </c>
      <c r="AX1432">
        <v>10897.351440218499</v>
      </c>
      <c r="AY1432">
        <v>19</v>
      </c>
      <c r="AZ1432">
        <v>10</v>
      </c>
      <c r="BA1432">
        <v>2018</v>
      </c>
      <c r="BB1432">
        <v>15.4707052804537</v>
      </c>
      <c r="BC1432">
        <v>15.2234920215871</v>
      </c>
      <c r="BD1432">
        <v>-0.247213258866604</v>
      </c>
      <c r="BE1432">
        <v>136298</v>
      </c>
      <c r="BF1432">
        <v>193821.54501957199</v>
      </c>
      <c r="BG1432">
        <v>1.6238932468060002E-2</v>
      </c>
      <c r="BH1432">
        <v>22.664759823469002</v>
      </c>
      <c r="BI1432">
        <v>0.97066989332131803</v>
      </c>
      <c r="BK1432">
        <f>AS1432-BI1432*AV1432</f>
        <v>0.20940462175647012</v>
      </c>
      <c r="BL1432">
        <f>BK1432*AO1432</f>
        <v>1874.8281337613703</v>
      </c>
      <c r="BM1432">
        <f t="shared" si="22"/>
        <v>1849.2181854403138</v>
      </c>
      <c r="BN1432" s="12">
        <f>YEARFRAC(DATE(YEAR(A1432),1,1),A1432,3)</f>
        <v>0.79726027397260268</v>
      </c>
    </row>
    <row r="1433" spans="1:66" x14ac:dyDescent="0.25">
      <c r="A1433" s="1">
        <v>43395</v>
      </c>
      <c r="B1433">
        <v>16206</v>
      </c>
      <c r="C1433">
        <v>15</v>
      </c>
      <c r="D1433" s="2">
        <v>43374</v>
      </c>
      <c r="E1433">
        <v>0</v>
      </c>
      <c r="F1433">
        <v>4</v>
      </c>
      <c r="G1433" s="1">
        <v>43392</v>
      </c>
      <c r="H1433" s="1">
        <v>43396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 s="1">
        <v>43388</v>
      </c>
      <c r="AF1433" s="1">
        <v>43374</v>
      </c>
      <c r="AG1433" s="1">
        <v>43376</v>
      </c>
      <c r="AH1433" s="1">
        <v>43378</v>
      </c>
      <c r="AI1433" s="1">
        <v>43376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8953.1363636363603</v>
      </c>
      <c r="AP1433">
        <v>22</v>
      </c>
      <c r="AQ1433">
        <v>31</v>
      </c>
      <c r="AR1433">
        <v>196969</v>
      </c>
      <c r="AS1433">
        <v>1.81009194340226</v>
      </c>
      <c r="AT1433">
        <v>0.70967741935483797</v>
      </c>
      <c r="AU1433">
        <v>7</v>
      </c>
      <c r="AV1433">
        <v>1.67734763888633</v>
      </c>
      <c r="AW1433">
        <v>0.132744304515925</v>
      </c>
      <c r="AX1433">
        <v>9661.6823038305101</v>
      </c>
      <c r="AY1433">
        <v>22</v>
      </c>
      <c r="AZ1433">
        <v>10</v>
      </c>
      <c r="BA1433">
        <v>2018</v>
      </c>
      <c r="BB1433">
        <v>17.14805291934</v>
      </c>
      <c r="BC1433">
        <v>17.033583964989401</v>
      </c>
      <c r="BD1433">
        <v>-0.114468954350677</v>
      </c>
      <c r="BE1433">
        <v>152504</v>
      </c>
      <c r="BF1433">
        <v>195654.16643985399</v>
      </c>
      <c r="BG1433">
        <v>6.7201919799117996E-3</v>
      </c>
      <c r="BH1433">
        <v>22.664759823469002</v>
      </c>
      <c r="BI1433">
        <v>0.97066989332131803</v>
      </c>
      <c r="BK1433">
        <f>AS1433-BI1433*AV1433</f>
        <v>0.18194108970170131</v>
      </c>
      <c r="BL1433">
        <f>BK1433*AO1433</f>
        <v>1628.9433862479268</v>
      </c>
      <c r="BM1433">
        <f t="shared" si="22"/>
        <v>3478.1615716882407</v>
      </c>
      <c r="BN1433" s="12">
        <f>YEARFRAC(DATE(YEAR(A1433),1,1),A1433,3)</f>
        <v>0.80547945205479454</v>
      </c>
    </row>
    <row r="1434" spans="1:66" x14ac:dyDescent="0.25">
      <c r="A1434" s="1">
        <v>43396</v>
      </c>
      <c r="B1434">
        <v>2216</v>
      </c>
      <c r="C1434">
        <v>16</v>
      </c>
      <c r="D1434" s="2">
        <v>43374</v>
      </c>
      <c r="E1434">
        <v>1</v>
      </c>
      <c r="F1434">
        <v>0</v>
      </c>
      <c r="G1434" s="1">
        <v>43395</v>
      </c>
      <c r="H1434" s="1">
        <v>43397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 s="1">
        <v>43388</v>
      </c>
      <c r="AF1434" s="1">
        <v>43374</v>
      </c>
      <c r="AG1434" s="1">
        <v>43376</v>
      </c>
      <c r="AH1434" s="1">
        <v>43378</v>
      </c>
      <c r="AI1434" s="1">
        <v>43376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8953.1363636363603</v>
      </c>
      <c r="AP1434">
        <v>22</v>
      </c>
      <c r="AQ1434">
        <v>31</v>
      </c>
      <c r="AR1434">
        <v>196969</v>
      </c>
      <c r="AS1434">
        <v>0.24751102965441199</v>
      </c>
      <c r="AT1434">
        <v>0.70967741935483797</v>
      </c>
      <c r="AU1434">
        <v>6</v>
      </c>
      <c r="AV1434">
        <v>0.28695706497064899</v>
      </c>
      <c r="AW1434">
        <v>-3.9446035316236999E-2</v>
      </c>
      <c r="AX1434">
        <v>7722.4096232886004</v>
      </c>
      <c r="AY1434">
        <v>23</v>
      </c>
      <c r="AZ1434">
        <v>10</v>
      </c>
      <c r="BA1434">
        <v>2018</v>
      </c>
      <c r="BB1434">
        <v>17.4350099843107</v>
      </c>
      <c r="BC1434">
        <v>17.281094994643801</v>
      </c>
      <c r="BD1434">
        <v>-0.153914989666915</v>
      </c>
      <c r="BE1434">
        <v>154720</v>
      </c>
      <c r="BF1434">
        <v>195230.172111344</v>
      </c>
      <c r="BG1434">
        <v>8.9065530693870302E-3</v>
      </c>
      <c r="BH1434">
        <v>22.664759823469002</v>
      </c>
      <c r="BI1434">
        <v>0.97066989332131803</v>
      </c>
      <c r="BK1434">
        <f>AS1434-BI1434*AV1434</f>
        <v>-3.1029553988446396E-2</v>
      </c>
      <c r="BL1434">
        <f>BK1434*AO1434</f>
        <v>-277.81182816137709</v>
      </c>
      <c r="BM1434">
        <f t="shared" si="22"/>
        <v>3200.3497435268637</v>
      </c>
      <c r="BN1434" s="12">
        <f>YEARFRAC(DATE(YEAR(A1434),1,1),A1434,3)</f>
        <v>0.80821917808219179</v>
      </c>
    </row>
    <row r="1435" spans="1:66" x14ac:dyDescent="0.25">
      <c r="A1435" s="1">
        <v>43397</v>
      </c>
      <c r="B1435">
        <v>7369</v>
      </c>
      <c r="C1435">
        <v>17</v>
      </c>
      <c r="D1435" s="2">
        <v>43374</v>
      </c>
      <c r="E1435">
        <v>2</v>
      </c>
      <c r="F1435">
        <v>1</v>
      </c>
      <c r="G1435" s="1">
        <v>43396</v>
      </c>
      <c r="H1435" s="1">
        <v>43398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s="1">
        <v>43388</v>
      </c>
      <c r="AF1435" s="1">
        <v>43374</v>
      </c>
      <c r="AG1435" s="1">
        <v>43376</v>
      </c>
      <c r="AH1435" s="1">
        <v>43378</v>
      </c>
      <c r="AI1435" s="1">
        <v>43376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8953.1363636363603</v>
      </c>
      <c r="AP1435">
        <v>22</v>
      </c>
      <c r="AQ1435">
        <v>31</v>
      </c>
      <c r="AR1435">
        <v>196969</v>
      </c>
      <c r="AS1435">
        <v>0.82306352776325198</v>
      </c>
      <c r="AT1435">
        <v>0.70967741935483797</v>
      </c>
      <c r="AU1435">
        <v>5</v>
      </c>
      <c r="AV1435">
        <v>0.93619787070889404</v>
      </c>
      <c r="AW1435">
        <v>-0.11313434294564199</v>
      </c>
      <c r="AX1435">
        <v>7871.1992737391602</v>
      </c>
      <c r="AY1435">
        <v>24</v>
      </c>
      <c r="AZ1435">
        <v>10</v>
      </c>
      <c r="BA1435">
        <v>2018</v>
      </c>
      <c r="BB1435">
        <v>18.371207855019598</v>
      </c>
      <c r="BC1435">
        <v>18.104158522407001</v>
      </c>
      <c r="BD1435">
        <v>-0.26704933261255798</v>
      </c>
      <c r="BE1435">
        <v>162089</v>
      </c>
      <c r="BF1435">
        <v>194105.800127108</v>
      </c>
      <c r="BG1435">
        <v>1.47507177581349E-2</v>
      </c>
      <c r="BH1435">
        <v>22.664759823469002</v>
      </c>
      <c r="BI1435">
        <v>0.97066989332131803</v>
      </c>
      <c r="BK1435">
        <f>AS1435-BI1435*AV1435</f>
        <v>-8.5675559525395295E-2</v>
      </c>
      <c r="BL1435">
        <f>BK1435*AO1435</f>
        <v>-767.06496746170819</v>
      </c>
      <c r="BM1435">
        <f t="shared" si="22"/>
        <v>2433.2847760651557</v>
      </c>
      <c r="BN1435" s="12">
        <f>YEARFRAC(DATE(YEAR(A1435),1,1),A1435,3)</f>
        <v>0.81095890410958904</v>
      </c>
    </row>
    <row r="1436" spans="1:66" x14ac:dyDescent="0.25">
      <c r="A1436" s="1">
        <v>43398</v>
      </c>
      <c r="B1436">
        <v>2157</v>
      </c>
      <c r="C1436">
        <v>18</v>
      </c>
      <c r="D1436" s="2">
        <v>43374</v>
      </c>
      <c r="E1436">
        <v>3</v>
      </c>
      <c r="F1436">
        <v>2</v>
      </c>
      <c r="G1436" s="1">
        <v>43397</v>
      </c>
      <c r="H1436" s="1">
        <v>43399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 s="1">
        <v>43388</v>
      </c>
      <c r="AF1436" s="1">
        <v>43374</v>
      </c>
      <c r="AG1436" s="1">
        <v>43376</v>
      </c>
      <c r="AH1436" s="1">
        <v>43378</v>
      </c>
      <c r="AI1436" s="1">
        <v>43376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8953.1363636363603</v>
      </c>
      <c r="AP1436">
        <v>22</v>
      </c>
      <c r="AQ1436">
        <v>31</v>
      </c>
      <c r="AR1436">
        <v>196969</v>
      </c>
      <c r="AS1436">
        <v>0.24092116018256601</v>
      </c>
      <c r="AT1436">
        <v>0.70967741935483797</v>
      </c>
      <c r="AU1436">
        <v>4</v>
      </c>
      <c r="AV1436">
        <v>0.33251524149968897</v>
      </c>
      <c r="AW1436">
        <v>-9.1594081317122905E-2</v>
      </c>
      <c r="AX1436">
        <v>6486.9206905272404</v>
      </c>
      <c r="AY1436">
        <v>25</v>
      </c>
      <c r="AZ1436">
        <v>10</v>
      </c>
      <c r="BA1436">
        <v>2018</v>
      </c>
      <c r="BB1436">
        <v>18.703723096519301</v>
      </c>
      <c r="BC1436">
        <v>18.345079682589599</v>
      </c>
      <c r="BD1436">
        <v>-0.35864341392968002</v>
      </c>
      <c r="BE1436">
        <v>164246</v>
      </c>
      <c r="BF1436">
        <v>193192.124442456</v>
      </c>
      <c r="BG1436">
        <v>1.95498422538904E-2</v>
      </c>
      <c r="BH1436">
        <v>22.664759823469002</v>
      </c>
      <c r="BI1436">
        <v>0.97066989332131803</v>
      </c>
      <c r="BK1436">
        <f>AS1436-BI1436*AV1436</f>
        <v>-8.1841373811649382E-2</v>
      </c>
      <c r="BL1436">
        <f>BK1436*AO1436</f>
        <v>-732.7369799230346</v>
      </c>
      <c r="BM1436">
        <f t="shared" si="22"/>
        <v>1700.5477961421211</v>
      </c>
      <c r="BN1436" s="12">
        <f>YEARFRAC(DATE(YEAR(A1436),1,1),A1436,3)</f>
        <v>0.81369863013698629</v>
      </c>
    </row>
    <row r="1437" spans="1:66" x14ac:dyDescent="0.25">
      <c r="A1437" s="1">
        <v>43399</v>
      </c>
      <c r="B1437">
        <v>6620</v>
      </c>
      <c r="C1437">
        <v>19</v>
      </c>
      <c r="D1437" s="2">
        <v>43374</v>
      </c>
      <c r="E1437">
        <v>4</v>
      </c>
      <c r="F1437">
        <v>3</v>
      </c>
      <c r="G1437" s="1">
        <v>43398</v>
      </c>
      <c r="H1437" s="1">
        <v>43402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 s="1">
        <v>43388</v>
      </c>
      <c r="AF1437" s="1">
        <v>43374</v>
      </c>
      <c r="AG1437" s="1">
        <v>43376</v>
      </c>
      <c r="AH1437" s="1">
        <v>43378</v>
      </c>
      <c r="AI1437" s="1">
        <v>43376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8953.1363636363603</v>
      </c>
      <c r="AP1437">
        <v>22</v>
      </c>
      <c r="AQ1437">
        <v>31</v>
      </c>
      <c r="AR1437">
        <v>196969</v>
      </c>
      <c r="AS1437">
        <v>0.73940569328168304</v>
      </c>
      <c r="AT1437">
        <v>0.70967741935483797</v>
      </c>
      <c r="AU1437">
        <v>3</v>
      </c>
      <c r="AV1437">
        <v>0.849564231344486</v>
      </c>
      <c r="AW1437">
        <v>-0.110158538062802</v>
      </c>
      <c r="AX1437">
        <v>7792.2301289961897</v>
      </c>
      <c r="AY1437">
        <v>26</v>
      </c>
      <c r="AZ1437">
        <v>10</v>
      </c>
      <c r="BA1437">
        <v>2018</v>
      </c>
      <c r="BB1437">
        <v>19.553287327863799</v>
      </c>
      <c r="BC1437">
        <v>19.084485375871299</v>
      </c>
      <c r="BD1437">
        <v>-0.46880195199248498</v>
      </c>
      <c r="BE1437">
        <v>170866</v>
      </c>
      <c r="BF1437">
        <v>192246.548468772</v>
      </c>
      <c r="BG1437">
        <v>2.4564558213615299E-2</v>
      </c>
      <c r="BH1437">
        <v>22.664759823469002</v>
      </c>
      <c r="BI1437">
        <v>0.97066989332131803</v>
      </c>
      <c r="BK1437">
        <f>AS1437-BI1437*AV1437</f>
        <v>-8.5240728527076759E-2</v>
      </c>
      <c r="BL1437">
        <f>BK1437*AO1437</f>
        <v>-763.17186623862619</v>
      </c>
      <c r="BM1437">
        <f t="shared" si="22"/>
        <v>937.37592990349492</v>
      </c>
      <c r="BN1437" s="12">
        <f>YEARFRAC(DATE(YEAR(A1437),1,1),A1437,3)</f>
        <v>0.81643835616438354</v>
      </c>
    </row>
    <row r="1438" spans="1:66" x14ac:dyDescent="0.25">
      <c r="A1438" s="1">
        <v>43402</v>
      </c>
      <c r="B1438">
        <v>13974</v>
      </c>
      <c r="C1438">
        <v>20</v>
      </c>
      <c r="D1438" s="2">
        <v>43374</v>
      </c>
      <c r="E1438">
        <v>0</v>
      </c>
      <c r="F1438">
        <v>4</v>
      </c>
      <c r="G1438" s="1">
        <v>43399</v>
      </c>
      <c r="H1438" s="1">
        <v>43403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 s="1">
        <v>43388</v>
      </c>
      <c r="AF1438" s="1">
        <v>43374</v>
      </c>
      <c r="AG1438" s="1">
        <v>43376</v>
      </c>
      <c r="AH1438" s="1">
        <v>43378</v>
      </c>
      <c r="AI1438" s="1">
        <v>43376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8953.1363636363603</v>
      </c>
      <c r="AP1438">
        <v>22</v>
      </c>
      <c r="AQ1438">
        <v>31</v>
      </c>
      <c r="AR1438">
        <v>196969</v>
      </c>
      <c r="AS1438">
        <v>1.5607938305012401</v>
      </c>
      <c r="AT1438">
        <v>0.70967741935483797</v>
      </c>
      <c r="AU1438">
        <v>2</v>
      </c>
      <c r="AV1438">
        <v>1.67734763888633</v>
      </c>
      <c r="AW1438">
        <v>-0.116553808385089</v>
      </c>
      <c r="AX1438">
        <v>8331.0100279974995</v>
      </c>
      <c r="AY1438">
        <v>29</v>
      </c>
      <c r="AZ1438">
        <v>10</v>
      </c>
      <c r="BA1438">
        <v>2018</v>
      </c>
      <c r="BB1438">
        <v>21.230634966750099</v>
      </c>
      <c r="BC1438">
        <v>20.6452792063725</v>
      </c>
      <c r="BD1438">
        <v>-0.58535576037757397</v>
      </c>
      <c r="BE1438">
        <v>184840</v>
      </c>
      <c r="BF1438">
        <v>191538.31274328899</v>
      </c>
      <c r="BG1438">
        <v>2.8353007703421699E-2</v>
      </c>
      <c r="BH1438">
        <v>22.664759823469002</v>
      </c>
      <c r="BI1438">
        <v>0.97066989332131803</v>
      </c>
      <c r="BK1438">
        <f>AS1438-BI1438*AV1438</f>
        <v>-6.7357023199318578E-2</v>
      </c>
      <c r="BL1438">
        <f>BK1438*AO1438</f>
        <v>-603.05661375211707</v>
      </c>
      <c r="BM1438">
        <f t="shared" si="22"/>
        <v>334.31931615137785</v>
      </c>
      <c r="BN1438" s="12">
        <f>YEARFRAC(DATE(YEAR(A1438),1,1),A1438,3)</f>
        <v>0.8246575342465754</v>
      </c>
    </row>
    <row r="1439" spans="1:66" x14ac:dyDescent="0.25">
      <c r="A1439" s="1">
        <v>43403</v>
      </c>
      <c r="B1439">
        <v>1866</v>
      </c>
      <c r="C1439">
        <v>21</v>
      </c>
      <c r="D1439" s="2">
        <v>43374</v>
      </c>
      <c r="E1439">
        <v>1</v>
      </c>
      <c r="F1439">
        <v>0</v>
      </c>
      <c r="G1439" s="1">
        <v>43402</v>
      </c>
      <c r="H1439" s="1">
        <v>43404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 s="1">
        <v>43388</v>
      </c>
      <c r="AF1439" s="1">
        <v>43374</v>
      </c>
      <c r="AG1439" s="1">
        <v>43376</v>
      </c>
      <c r="AH1439" s="1">
        <v>43378</v>
      </c>
      <c r="AI1439" s="1">
        <v>43376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8953.1363636363603</v>
      </c>
      <c r="AP1439">
        <v>22</v>
      </c>
      <c r="AQ1439">
        <v>31</v>
      </c>
      <c r="AR1439">
        <v>196969</v>
      </c>
      <c r="AS1439">
        <v>0.208418583634988</v>
      </c>
      <c r="AT1439">
        <v>0.70967741935483797</v>
      </c>
      <c r="AU1439">
        <v>1</v>
      </c>
      <c r="AV1439">
        <v>0.28695706497064899</v>
      </c>
      <c r="AW1439">
        <v>-7.8538481335661395E-2</v>
      </c>
      <c r="AX1439">
        <v>6502.7149625706397</v>
      </c>
      <c r="AY1439">
        <v>30</v>
      </c>
      <c r="AZ1439">
        <v>10</v>
      </c>
      <c r="BA1439">
        <v>2018</v>
      </c>
      <c r="BB1439">
        <v>21.517592031720799</v>
      </c>
      <c r="BC1439">
        <v>20.853697790007502</v>
      </c>
      <c r="BD1439">
        <v>-0.66389424171323697</v>
      </c>
      <c r="BE1439">
        <v>186706</v>
      </c>
      <c r="BF1439">
        <v>190891.80582775001</v>
      </c>
      <c r="BG1439">
        <v>3.1835804297084901E-2</v>
      </c>
      <c r="BH1439">
        <v>22.664759823469002</v>
      </c>
      <c r="BI1439">
        <v>0.97066989332131803</v>
      </c>
      <c r="BK1439">
        <f>AS1439-BI1439*AV1439</f>
        <v>-7.0122000007870389E-2</v>
      </c>
      <c r="BL1439">
        <f>BK1439*AO1439</f>
        <v>-627.81182816137357</v>
      </c>
      <c r="BM1439">
        <f t="shared" si="22"/>
        <v>-293.49251200999572</v>
      </c>
      <c r="BN1439" s="12">
        <f>YEARFRAC(DATE(YEAR(A1439),1,1),A1439,3)</f>
        <v>0.82739726027397265</v>
      </c>
    </row>
    <row r="1440" spans="1:66" x14ac:dyDescent="0.25">
      <c r="A1440" s="1">
        <v>43404</v>
      </c>
      <c r="B1440">
        <v>10263</v>
      </c>
      <c r="C1440">
        <v>22</v>
      </c>
      <c r="D1440" s="2">
        <v>43374</v>
      </c>
      <c r="E1440">
        <v>2</v>
      </c>
      <c r="F1440">
        <v>1</v>
      </c>
      <c r="G1440" s="1">
        <v>43403</v>
      </c>
      <c r="H1440" s="1">
        <v>43405</v>
      </c>
      <c r="I1440">
        <v>1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 s="1">
        <v>43388</v>
      </c>
      <c r="AF1440" s="1">
        <v>43374</v>
      </c>
      <c r="AG1440" s="1">
        <v>43376</v>
      </c>
      <c r="AH1440" s="1">
        <v>43378</v>
      </c>
      <c r="AI1440" s="1">
        <v>43376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8953.1363636363603</v>
      </c>
      <c r="AP1440">
        <v>22</v>
      </c>
      <c r="AQ1440">
        <v>31</v>
      </c>
      <c r="AR1440">
        <v>196969</v>
      </c>
      <c r="AS1440">
        <v>1.14630220999243</v>
      </c>
      <c r="AT1440">
        <v>0.70967741935483797</v>
      </c>
      <c r="AU1440">
        <v>0</v>
      </c>
      <c r="AV1440">
        <v>1.1471677917482499</v>
      </c>
      <c r="AW1440" s="3">
        <v>-8.65581755814491E-4</v>
      </c>
      <c r="AX1440">
        <v>8946.3808815269203</v>
      </c>
      <c r="AY1440">
        <v>31</v>
      </c>
      <c r="AZ1440">
        <v>10</v>
      </c>
      <c r="BA1440">
        <v>2018</v>
      </c>
      <c r="BB1440">
        <v>22.664759823469002</v>
      </c>
      <c r="BC1440">
        <v>22</v>
      </c>
      <c r="BD1440">
        <v>-0.66475982346904705</v>
      </c>
      <c r="BE1440">
        <v>196969</v>
      </c>
      <c r="BF1440">
        <v>191191.87821760599</v>
      </c>
      <c r="BG1440">
        <v>3.0216355612229399E-2</v>
      </c>
      <c r="BH1440">
        <v>22.664759823469002</v>
      </c>
      <c r="BI1440">
        <v>0.97066989332131803</v>
      </c>
      <c r="BK1440">
        <f>AS1440-BI1440*AV1440</f>
        <v>3.2780971954504246E-2</v>
      </c>
      <c r="BL1440">
        <f>BK1440*AO1440</f>
        <v>293.49251204121566</v>
      </c>
      <c r="BM1440">
        <f t="shared" si="22"/>
        <v>3.1219940410665004E-8</v>
      </c>
      <c r="BN1440" s="12">
        <f>YEARFRAC(DATE(YEAR(A1440),1,1),A1440,3)</f>
        <v>0.83013698630136989</v>
      </c>
    </row>
    <row r="1441" spans="1:66" x14ac:dyDescent="0.25">
      <c r="A1441" s="1">
        <v>43405</v>
      </c>
      <c r="B1441">
        <v>15928</v>
      </c>
      <c r="C1441">
        <v>1</v>
      </c>
      <c r="D1441" s="2">
        <v>43405</v>
      </c>
      <c r="E1441">
        <v>3</v>
      </c>
      <c r="F1441">
        <v>2</v>
      </c>
      <c r="G1441" s="1">
        <v>43404</v>
      </c>
      <c r="H1441" s="1">
        <v>43406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s="1">
        <v>43423</v>
      </c>
      <c r="AF1441" s="1">
        <v>43409</v>
      </c>
      <c r="AG1441" s="1">
        <v>43411</v>
      </c>
      <c r="AH1441" s="1">
        <v>43406</v>
      </c>
      <c r="AI1441" s="1">
        <v>43406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9307.85</v>
      </c>
      <c r="AP1441">
        <v>20</v>
      </c>
      <c r="AQ1441">
        <v>30</v>
      </c>
      <c r="AR1441">
        <v>186157</v>
      </c>
      <c r="AS1441">
        <v>1.7112437351267999</v>
      </c>
      <c r="AT1441">
        <v>0.66666666666666596</v>
      </c>
      <c r="AU1441">
        <v>19</v>
      </c>
      <c r="AV1441">
        <v>1.94748358948555</v>
      </c>
      <c r="AW1441">
        <v>-0.23623985435875</v>
      </c>
      <c r="AX1441">
        <v>8178.7595469328398</v>
      </c>
      <c r="AY1441">
        <v>1</v>
      </c>
      <c r="AZ1441">
        <v>11</v>
      </c>
      <c r="BA1441">
        <v>2018</v>
      </c>
      <c r="BB1441">
        <v>1.94748358948555</v>
      </c>
      <c r="BC1441">
        <v>1.7112437351267999</v>
      </c>
      <c r="BD1441">
        <v>-0.23623985435875</v>
      </c>
      <c r="BE1441">
        <v>15928</v>
      </c>
      <c r="BF1441">
        <v>163575.19093865599</v>
      </c>
      <c r="BG1441">
        <v>0.13805155251086701</v>
      </c>
      <c r="BH1441">
        <v>19.853923807257701</v>
      </c>
      <c r="BI1441">
        <v>1.00735754776538</v>
      </c>
      <c r="BK1441">
        <f>AS1441-BI1441*AV1441</f>
        <v>-0.25056855789068377</v>
      </c>
      <c r="BL1441">
        <f>BK1441*AO1441</f>
        <v>-2332.2545515628012</v>
      </c>
      <c r="BM1441">
        <f t="shared" si="22"/>
        <v>-2332.2545515315815</v>
      </c>
      <c r="BN1441" s="12">
        <f>YEARFRAC(DATE(YEAR(A1441),1,1),A1441,3)</f>
        <v>0.83287671232876714</v>
      </c>
    </row>
    <row r="1442" spans="1:66" x14ac:dyDescent="0.25">
      <c r="A1442" s="1">
        <v>43406</v>
      </c>
      <c r="B1442">
        <v>12311</v>
      </c>
      <c r="C1442">
        <v>2</v>
      </c>
      <c r="D1442" s="2">
        <v>43405</v>
      </c>
      <c r="E1442">
        <v>4</v>
      </c>
      <c r="F1442">
        <v>3</v>
      </c>
      <c r="G1442" s="1">
        <v>43405</v>
      </c>
      <c r="H1442" s="1">
        <v>43409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s="1">
        <v>43423</v>
      </c>
      <c r="AF1442" s="1">
        <v>43409</v>
      </c>
      <c r="AG1442" s="1">
        <v>43411</v>
      </c>
      <c r="AH1442" s="1">
        <v>43406</v>
      </c>
      <c r="AI1442" s="1">
        <v>43406</v>
      </c>
      <c r="AJ1442">
        <v>0</v>
      </c>
      <c r="AK1442">
        <v>0</v>
      </c>
      <c r="AL1442">
        <v>0</v>
      </c>
      <c r="AM1442">
        <v>1</v>
      </c>
      <c r="AN1442">
        <v>1</v>
      </c>
      <c r="AO1442">
        <v>9307.85</v>
      </c>
      <c r="AP1442">
        <v>20</v>
      </c>
      <c r="AQ1442">
        <v>30</v>
      </c>
      <c r="AR1442">
        <v>186157</v>
      </c>
      <c r="AS1442">
        <v>1.32264701300515</v>
      </c>
      <c r="AT1442">
        <v>0.66666666666666596</v>
      </c>
      <c r="AU1442">
        <v>18</v>
      </c>
      <c r="AV1442">
        <v>1.11071582744191</v>
      </c>
      <c r="AW1442">
        <v>0.21193118556323501</v>
      </c>
      <c r="AX1442">
        <v>11083.8431359652</v>
      </c>
      <c r="AY1442">
        <v>2</v>
      </c>
      <c r="AZ1442">
        <v>11</v>
      </c>
      <c r="BA1442">
        <v>2018</v>
      </c>
      <c r="BB1442">
        <v>3.0581994169274598</v>
      </c>
      <c r="BC1442">
        <v>3.0338907481319501</v>
      </c>
      <c r="BD1442">
        <v>-2.4308668795515399E-2</v>
      </c>
      <c r="BE1442">
        <v>28239</v>
      </c>
      <c r="BF1442">
        <v>184677.296344339</v>
      </c>
      <c r="BG1442">
        <v>8.0123744767286401E-3</v>
      </c>
      <c r="BH1442">
        <v>19.853923807257701</v>
      </c>
      <c r="BI1442">
        <v>1.00735754776538</v>
      </c>
      <c r="BK1442">
        <f>AS1442-BI1442*AV1442</f>
        <v>0.20375904080907259</v>
      </c>
      <c r="BL1442">
        <f>BK1442*AO1442</f>
        <v>1896.5585879947264</v>
      </c>
      <c r="BM1442">
        <f t="shared" si="22"/>
        <v>-435.69596353685506</v>
      </c>
      <c r="BN1442" s="12">
        <f>YEARFRAC(DATE(YEAR(A1442),1,1),A1442,3)</f>
        <v>0.83561643835616439</v>
      </c>
    </row>
    <row r="1443" spans="1:66" x14ac:dyDescent="0.25">
      <c r="A1443" s="1">
        <v>43409</v>
      </c>
      <c r="B1443">
        <v>15438</v>
      </c>
      <c r="C1443">
        <v>3</v>
      </c>
      <c r="D1443" s="2">
        <v>43405</v>
      </c>
      <c r="E1443">
        <v>0</v>
      </c>
      <c r="F1443">
        <v>4</v>
      </c>
      <c r="G1443" s="1">
        <v>43406</v>
      </c>
      <c r="H1443" s="1">
        <v>43410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 s="1">
        <v>43423</v>
      </c>
      <c r="AF1443" s="1">
        <v>43409</v>
      </c>
      <c r="AG1443" s="1">
        <v>43411</v>
      </c>
      <c r="AH1443" s="1">
        <v>43406</v>
      </c>
      <c r="AI1443" s="1">
        <v>43406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9307.85</v>
      </c>
      <c r="AP1443">
        <v>20</v>
      </c>
      <c r="AQ1443">
        <v>30</v>
      </c>
      <c r="AR1443">
        <v>186157</v>
      </c>
      <c r="AS1443">
        <v>1.6585999989256299</v>
      </c>
      <c r="AT1443">
        <v>0.66666666666666596</v>
      </c>
      <c r="AU1443">
        <v>17</v>
      </c>
      <c r="AV1443">
        <v>1.7139867807006099</v>
      </c>
      <c r="AW1443">
        <v>-5.5386781774980902E-2</v>
      </c>
      <c r="AX1443">
        <v>9007.0706342842805</v>
      </c>
      <c r="AY1443">
        <v>5</v>
      </c>
      <c r="AZ1443">
        <v>11</v>
      </c>
      <c r="BA1443">
        <v>2018</v>
      </c>
      <c r="BB1443">
        <v>4.7721861976280797</v>
      </c>
      <c r="BC1443">
        <v>4.6924907470575903</v>
      </c>
      <c r="BD1443">
        <v>-7.9695450570496498E-2</v>
      </c>
      <c r="BE1443">
        <v>43677</v>
      </c>
      <c r="BF1443">
        <v>183048.180398781</v>
      </c>
      <c r="BG1443">
        <v>1.6983613791986499E-2</v>
      </c>
      <c r="BH1443">
        <v>19.853923807257701</v>
      </c>
      <c r="BI1443">
        <v>1.00735754776538</v>
      </c>
      <c r="BK1443">
        <f>AS1443-BI1443*AV1443</f>
        <v>-6.7997521383214687E-2</v>
      </c>
      <c r="BL1443">
        <f>BK1443*AO1443</f>
        <v>-632.91072940675485</v>
      </c>
      <c r="BM1443">
        <f t="shared" si="22"/>
        <v>-1068.6066929436099</v>
      </c>
      <c r="BN1443" s="12">
        <f>YEARFRAC(DATE(YEAR(A1443),1,1),A1443,3)</f>
        <v>0.84383561643835614</v>
      </c>
    </row>
    <row r="1444" spans="1:66" x14ac:dyDescent="0.25">
      <c r="A1444" s="1">
        <v>43410</v>
      </c>
      <c r="B1444">
        <v>2585</v>
      </c>
      <c r="C1444">
        <v>4</v>
      </c>
      <c r="D1444" s="2">
        <v>43405</v>
      </c>
      <c r="E1444">
        <v>1</v>
      </c>
      <c r="F1444">
        <v>0</v>
      </c>
      <c r="G1444" s="1">
        <v>43409</v>
      </c>
      <c r="H1444" s="1">
        <v>43411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s="1">
        <v>43423</v>
      </c>
      <c r="AF1444" s="1">
        <v>43409</v>
      </c>
      <c r="AG1444" s="1">
        <v>43411</v>
      </c>
      <c r="AH1444" s="1">
        <v>43406</v>
      </c>
      <c r="AI1444" s="1">
        <v>43406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9307.85</v>
      </c>
      <c r="AP1444">
        <v>20</v>
      </c>
      <c r="AQ1444">
        <v>30</v>
      </c>
      <c r="AR1444">
        <v>186157</v>
      </c>
      <c r="AS1444">
        <v>0.27772256751021901</v>
      </c>
      <c r="AT1444">
        <v>0.66666666666666596</v>
      </c>
      <c r="AU1444">
        <v>16</v>
      </c>
      <c r="AV1444">
        <v>0.24668427249470401</v>
      </c>
      <c r="AW1444">
        <v>3.1038295015515301E-2</v>
      </c>
      <c r="AX1444">
        <v>10478.9817926292</v>
      </c>
      <c r="AY1444">
        <v>6</v>
      </c>
      <c r="AZ1444">
        <v>11</v>
      </c>
      <c r="BA1444">
        <v>2018</v>
      </c>
      <c r="BB1444">
        <v>5.0188704701227902</v>
      </c>
      <c r="BC1444">
        <v>4.9702133145678102</v>
      </c>
      <c r="BD1444">
        <v>-4.8657155554980798E-2</v>
      </c>
      <c r="BE1444">
        <v>46262</v>
      </c>
      <c r="BF1444">
        <v>184352.237322706</v>
      </c>
      <c r="BG1444">
        <v>9.7897519634351192E-3</v>
      </c>
      <c r="BH1444">
        <v>19.853923807257701</v>
      </c>
      <c r="BI1444">
        <v>1.00735754776538</v>
      </c>
      <c r="BK1444">
        <f>AS1444-BI1444*AV1444</f>
        <v>2.9223303697667208E-2</v>
      </c>
      <c r="BL1444">
        <f>BK1444*AO1444</f>
        <v>272.00612732233174</v>
      </c>
      <c r="BM1444">
        <f t="shared" si="22"/>
        <v>-796.60056562127818</v>
      </c>
      <c r="BN1444" s="12">
        <f>YEARFRAC(DATE(YEAR(A1444),1,1),A1444,3)</f>
        <v>0.84657534246575339</v>
      </c>
    </row>
    <row r="1445" spans="1:66" x14ac:dyDescent="0.25">
      <c r="A1445" s="1">
        <v>43411</v>
      </c>
      <c r="B1445">
        <v>10705</v>
      </c>
      <c r="C1445">
        <v>5</v>
      </c>
      <c r="D1445" s="2">
        <v>43405</v>
      </c>
      <c r="E1445">
        <v>2</v>
      </c>
      <c r="F1445">
        <v>1</v>
      </c>
      <c r="G1445" s="1">
        <v>43410</v>
      </c>
      <c r="H1445" s="1">
        <v>43412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 s="1">
        <v>43423</v>
      </c>
      <c r="AF1445" s="1">
        <v>43409</v>
      </c>
      <c r="AG1445" s="1">
        <v>43411</v>
      </c>
      <c r="AH1445" s="1">
        <v>43406</v>
      </c>
      <c r="AI1445" s="1">
        <v>43406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9307.85</v>
      </c>
      <c r="AP1445">
        <v>20</v>
      </c>
      <c r="AQ1445">
        <v>30</v>
      </c>
      <c r="AR1445">
        <v>186157</v>
      </c>
      <c r="AS1445">
        <v>1.1501044817009201</v>
      </c>
      <c r="AT1445">
        <v>0.66666666666666596</v>
      </c>
      <c r="AU1445">
        <v>15</v>
      </c>
      <c r="AV1445">
        <v>1.0141040068656799</v>
      </c>
      <c r="AW1445">
        <v>0.136000474835242</v>
      </c>
      <c r="AX1445">
        <v>10556.1164609596</v>
      </c>
      <c r="AY1445">
        <v>7</v>
      </c>
      <c r="AZ1445">
        <v>11</v>
      </c>
      <c r="BA1445">
        <v>2018</v>
      </c>
      <c r="BB1445">
        <v>6.0329744769884703</v>
      </c>
      <c r="BC1445">
        <v>6.1203177962687398</v>
      </c>
      <c r="BD1445">
        <v>8.7343319280261497E-2</v>
      </c>
      <c r="BE1445">
        <v>56967</v>
      </c>
      <c r="BF1445">
        <v>188852.11670392001</v>
      </c>
      <c r="BG1445">
        <v>-1.42710431366016E-2</v>
      </c>
      <c r="BH1445">
        <v>19.853923807257701</v>
      </c>
      <c r="BI1445">
        <v>1.00735754776538</v>
      </c>
      <c r="BK1445">
        <f>AS1445-BI1445*AV1445</f>
        <v>0.12853915616566258</v>
      </c>
      <c r="BL1445">
        <f>BK1445*AO1445</f>
        <v>1196.4231847165624</v>
      </c>
      <c r="BM1445">
        <f t="shared" si="22"/>
        <v>399.82261909528427</v>
      </c>
      <c r="BN1445" s="12">
        <f>YEARFRAC(DATE(YEAR(A1445),1,1),A1445,3)</f>
        <v>0.84931506849315064</v>
      </c>
    </row>
    <row r="1446" spans="1:66" x14ac:dyDescent="0.25">
      <c r="A1446" s="1">
        <v>43412</v>
      </c>
      <c r="B1446">
        <v>2675</v>
      </c>
      <c r="C1446">
        <v>6</v>
      </c>
      <c r="D1446" s="2">
        <v>43405</v>
      </c>
      <c r="E1446">
        <v>3</v>
      </c>
      <c r="F1446">
        <v>2</v>
      </c>
      <c r="G1446" s="1">
        <v>43411</v>
      </c>
      <c r="H1446" s="1">
        <v>43413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s="1">
        <v>43423</v>
      </c>
      <c r="AF1446" s="1">
        <v>43409</v>
      </c>
      <c r="AG1446" s="1">
        <v>43411</v>
      </c>
      <c r="AH1446" s="1">
        <v>43406</v>
      </c>
      <c r="AI1446" s="1">
        <v>43406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9307.85</v>
      </c>
      <c r="AP1446">
        <v>20</v>
      </c>
      <c r="AQ1446">
        <v>30</v>
      </c>
      <c r="AR1446">
        <v>186157</v>
      </c>
      <c r="AS1446">
        <v>0.28739182517982098</v>
      </c>
      <c r="AT1446">
        <v>0.66666666666666596</v>
      </c>
      <c r="AU1446">
        <v>14</v>
      </c>
      <c r="AV1446">
        <v>0.29224244902374402</v>
      </c>
      <c r="AW1446">
        <v>-4.8506238439231901E-3</v>
      </c>
      <c r="AX1446">
        <v>9153.3588256463609</v>
      </c>
      <c r="AY1446">
        <v>8</v>
      </c>
      <c r="AZ1446">
        <v>11</v>
      </c>
      <c r="BA1446">
        <v>2018</v>
      </c>
      <c r="BB1446">
        <v>6.32521692601222</v>
      </c>
      <c r="BC1446">
        <v>6.4077096214485598</v>
      </c>
      <c r="BD1446">
        <v>8.2492695436337998E-2</v>
      </c>
      <c r="BE1446">
        <v>59642</v>
      </c>
      <c r="BF1446">
        <v>188584.83652860799</v>
      </c>
      <c r="BG1446">
        <v>-1.28739753062794E-2</v>
      </c>
      <c r="BH1446">
        <v>19.853923807257701</v>
      </c>
      <c r="BI1446">
        <v>1.00735754776538</v>
      </c>
      <c r="BK1446">
        <f>AS1446-BI1446*AV1446</f>
        <v>-7.0008116216868643E-3</v>
      </c>
      <c r="BL1446">
        <f>BK1446*AO1446</f>
        <v>-65.162504452918085</v>
      </c>
      <c r="BM1446">
        <f t="shared" si="22"/>
        <v>334.66011464236618</v>
      </c>
      <c r="BN1446" s="12">
        <f>YEARFRAC(DATE(YEAR(A1446),1,1),A1446,3)</f>
        <v>0.852054794520548</v>
      </c>
    </row>
    <row r="1447" spans="1:66" x14ac:dyDescent="0.25">
      <c r="A1447" s="1">
        <v>43413</v>
      </c>
      <c r="B1447">
        <v>6508</v>
      </c>
      <c r="C1447">
        <v>7</v>
      </c>
      <c r="D1447" s="2">
        <v>43405</v>
      </c>
      <c r="E1447">
        <v>4</v>
      </c>
      <c r="F1447">
        <v>3</v>
      </c>
      <c r="G1447" s="1">
        <v>43412</v>
      </c>
      <c r="H1447" s="1">
        <v>43417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 s="1">
        <v>43423</v>
      </c>
      <c r="AF1447" s="1">
        <v>43409</v>
      </c>
      <c r="AG1447" s="1">
        <v>43411</v>
      </c>
      <c r="AH1447" s="1">
        <v>43406</v>
      </c>
      <c r="AI1447" s="1">
        <v>43406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9307.85</v>
      </c>
      <c r="AP1447">
        <v>20</v>
      </c>
      <c r="AQ1447">
        <v>30</v>
      </c>
      <c r="AR1447">
        <v>186157</v>
      </c>
      <c r="AS1447">
        <v>0.69919476570851402</v>
      </c>
      <c r="AT1447">
        <v>0.66666666666666596</v>
      </c>
      <c r="AU1447">
        <v>13</v>
      </c>
      <c r="AV1447">
        <v>0.80929143886854105</v>
      </c>
      <c r="AW1447">
        <v>-0.110096673160026</v>
      </c>
      <c r="AX1447">
        <v>8041.60242829053</v>
      </c>
      <c r="AY1447">
        <v>9</v>
      </c>
      <c r="AZ1447">
        <v>11</v>
      </c>
      <c r="BA1447">
        <v>2018</v>
      </c>
      <c r="BB1447">
        <v>7.1345083648807597</v>
      </c>
      <c r="BC1447">
        <v>7.1069043871570701</v>
      </c>
      <c r="BD1447">
        <v>-2.7603977723688701E-2</v>
      </c>
      <c r="BE1447">
        <v>66150</v>
      </c>
      <c r="BF1447">
        <v>185436.743828404</v>
      </c>
      <c r="BG1447">
        <v>3.8841070907851198E-3</v>
      </c>
      <c r="BH1447">
        <v>19.853923807257701</v>
      </c>
      <c r="BI1447">
        <v>1.00735754776538</v>
      </c>
      <c r="BK1447">
        <f>AS1447-BI1447*AV1447</f>
        <v>-0.11605107357761546</v>
      </c>
      <c r="BL1447">
        <f>BK1447*AO1447</f>
        <v>-1080.1859851994082</v>
      </c>
      <c r="BM1447">
        <f t="shared" si="22"/>
        <v>-745.52587055704203</v>
      </c>
      <c r="BN1447" s="12">
        <f>YEARFRAC(DATE(YEAR(A1447),1,1),A1447,3)</f>
        <v>0.85479452054794525</v>
      </c>
    </row>
    <row r="1448" spans="1:66" x14ac:dyDescent="0.25">
      <c r="A1448" s="1">
        <v>43417</v>
      </c>
      <c r="B1448">
        <v>14554</v>
      </c>
      <c r="C1448">
        <v>8</v>
      </c>
      <c r="D1448" s="2">
        <v>43405</v>
      </c>
      <c r="E1448">
        <v>1</v>
      </c>
      <c r="F1448">
        <v>4</v>
      </c>
      <c r="G1448" s="1">
        <v>43413</v>
      </c>
      <c r="H1448" s="1">
        <v>43418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 s="1">
        <v>43423</v>
      </c>
      <c r="AF1448" s="1">
        <v>43409</v>
      </c>
      <c r="AG1448" s="1">
        <v>43411</v>
      </c>
      <c r="AH1448" s="1">
        <v>43406</v>
      </c>
      <c r="AI1448" s="1">
        <v>43406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9307.85</v>
      </c>
      <c r="AP1448">
        <v>20</v>
      </c>
      <c r="AQ1448">
        <v>30</v>
      </c>
      <c r="AR1448">
        <v>186157</v>
      </c>
      <c r="AS1448">
        <v>1.56362640137088</v>
      </c>
      <c r="AT1448">
        <v>0.66666666666666596</v>
      </c>
      <c r="AU1448">
        <v>12</v>
      </c>
      <c r="AV1448">
        <v>1.6370748464103899</v>
      </c>
      <c r="AW1448">
        <v>-7.3448445039504803E-2</v>
      </c>
      <c r="AX1448">
        <v>8890.2471575520904</v>
      </c>
      <c r="AY1448">
        <v>13</v>
      </c>
      <c r="AZ1448">
        <v>11</v>
      </c>
      <c r="BA1448">
        <v>2018</v>
      </c>
      <c r="BB1448">
        <v>8.7715832112911496</v>
      </c>
      <c r="BC1448">
        <v>8.6705307885279606</v>
      </c>
      <c r="BD1448">
        <v>-0.101052422763192</v>
      </c>
      <c r="BE1448">
        <v>80704</v>
      </c>
      <c r="BF1448">
        <v>184012.391049575</v>
      </c>
      <c r="BG1448">
        <v>1.1654698567808E-2</v>
      </c>
      <c r="BH1448">
        <v>19.853923807257701</v>
      </c>
      <c r="BI1448">
        <v>1.00735754776538</v>
      </c>
      <c r="BK1448">
        <f>AS1448-BI1448*AV1448</f>
        <v>-8.5493301417476353E-2</v>
      </c>
      <c r="BL1448">
        <f>BK1448*AO1448</f>
        <v>-795.75882559865727</v>
      </c>
      <c r="BM1448">
        <f t="shared" si="22"/>
        <v>-1541.2846961556993</v>
      </c>
      <c r="BN1448" s="12">
        <f>YEARFRAC(DATE(YEAR(A1448),1,1),A1448,3)</f>
        <v>0.86575342465753424</v>
      </c>
    </row>
    <row r="1449" spans="1:66" x14ac:dyDescent="0.25">
      <c r="A1449" s="1">
        <v>43418</v>
      </c>
      <c r="B1449">
        <v>3615</v>
      </c>
      <c r="C1449">
        <v>9</v>
      </c>
      <c r="D1449" s="2">
        <v>43405</v>
      </c>
      <c r="E1449">
        <v>2</v>
      </c>
      <c r="F1449">
        <v>1</v>
      </c>
      <c r="G1449" s="1">
        <v>43417</v>
      </c>
      <c r="H1449" s="1">
        <v>43419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 s="1">
        <v>43423</v>
      </c>
      <c r="AF1449" s="1">
        <v>43409</v>
      </c>
      <c r="AG1449" s="1">
        <v>43411</v>
      </c>
      <c r="AH1449" s="1">
        <v>43406</v>
      </c>
      <c r="AI1449" s="1">
        <v>43406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9307.85</v>
      </c>
      <c r="AP1449">
        <v>20</v>
      </c>
      <c r="AQ1449">
        <v>30</v>
      </c>
      <c r="AR1449">
        <v>186157</v>
      </c>
      <c r="AS1449">
        <v>0.38838184972899198</v>
      </c>
      <c r="AT1449">
        <v>0.66666666666666596</v>
      </c>
      <c r="AU1449">
        <v>11</v>
      </c>
      <c r="AV1449">
        <v>0.37350792803050198</v>
      </c>
      <c r="AW1449">
        <v>1.48739216984897E-2</v>
      </c>
      <c r="AX1449">
        <v>9678.5094203001208</v>
      </c>
      <c r="AY1449">
        <v>14</v>
      </c>
      <c r="AZ1449">
        <v>11</v>
      </c>
      <c r="BA1449">
        <v>2018</v>
      </c>
      <c r="BB1449">
        <v>9.1450911393216501</v>
      </c>
      <c r="BC1449">
        <v>9.0589126382569507</v>
      </c>
      <c r="BD1449">
        <v>-8.6178501064704705E-2</v>
      </c>
      <c r="BE1449">
        <v>84319</v>
      </c>
      <c r="BF1449">
        <v>184402.75491066201</v>
      </c>
      <c r="BG1449">
        <v>9.5131175788980508E-3</v>
      </c>
      <c r="BH1449">
        <v>19.853923807257701</v>
      </c>
      <c r="BI1449">
        <v>1.00735754776538</v>
      </c>
      <c r="BK1449">
        <f>AS1449-BI1449*AV1449</f>
        <v>1.2125819277257477E-2</v>
      </c>
      <c r="BL1449">
        <f>BK1449*AO1449</f>
        <v>112.86530695982101</v>
      </c>
      <c r="BM1449">
        <f t="shared" si="22"/>
        <v>-1428.4193891958782</v>
      </c>
      <c r="BN1449" s="12">
        <f>YEARFRAC(DATE(YEAR(A1449),1,1),A1449,3)</f>
        <v>0.86849315068493149</v>
      </c>
    </row>
    <row r="1450" spans="1:66" x14ac:dyDescent="0.25">
      <c r="A1450" s="1">
        <v>43419</v>
      </c>
      <c r="B1450">
        <v>10948</v>
      </c>
      <c r="C1450">
        <v>10</v>
      </c>
      <c r="D1450" s="2">
        <v>43405</v>
      </c>
      <c r="E1450">
        <v>3</v>
      </c>
      <c r="F1450">
        <v>2</v>
      </c>
      <c r="G1450" s="1">
        <v>43418</v>
      </c>
      <c r="H1450" s="1">
        <v>43420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 s="1">
        <v>43423</v>
      </c>
      <c r="AF1450" s="1">
        <v>43409</v>
      </c>
      <c r="AG1450" s="1">
        <v>43411</v>
      </c>
      <c r="AH1450" s="1">
        <v>43406</v>
      </c>
      <c r="AI1450" s="1">
        <v>43406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9307.85</v>
      </c>
      <c r="AP1450">
        <v>20</v>
      </c>
      <c r="AQ1450">
        <v>30</v>
      </c>
      <c r="AR1450">
        <v>186157</v>
      </c>
      <c r="AS1450">
        <v>1.1762114774088499</v>
      </c>
      <c r="AT1450">
        <v>0.66666666666666596</v>
      </c>
      <c r="AU1450">
        <v>10</v>
      </c>
      <c r="AV1450">
        <v>1.14923082052908</v>
      </c>
      <c r="AW1450">
        <v>2.69806568797679E-2</v>
      </c>
      <c r="AX1450">
        <v>9526.3717300583103</v>
      </c>
      <c r="AY1450">
        <v>15</v>
      </c>
      <c r="AZ1450">
        <v>11</v>
      </c>
      <c r="BA1450">
        <v>2018</v>
      </c>
      <c r="BB1450">
        <v>10.2943219598507</v>
      </c>
      <c r="BC1450">
        <v>10.235124115665799</v>
      </c>
      <c r="BD1450">
        <v>-5.9197844184936302E-2</v>
      </c>
      <c r="BE1450">
        <v>95267</v>
      </c>
      <c r="BF1450">
        <v>185086.49791905499</v>
      </c>
      <c r="BG1450">
        <v>5.7837934856430602E-3</v>
      </c>
      <c r="BH1450">
        <v>19.853923807257701</v>
      </c>
      <c r="BI1450">
        <v>1.00735754776538</v>
      </c>
      <c r="BK1450">
        <f>AS1450-BI1450*AV1450</f>
        <v>1.8525136224280425E-2</v>
      </c>
      <c r="BL1450">
        <f>BK1450*AO1450</f>
        <v>172.42918920516857</v>
      </c>
      <c r="BM1450">
        <f t="shared" si="22"/>
        <v>-1255.9901999907097</v>
      </c>
      <c r="BN1450" s="12">
        <f>YEARFRAC(DATE(YEAR(A1450),1,1),A1450,3)</f>
        <v>0.87123287671232874</v>
      </c>
    </row>
    <row r="1451" spans="1:66" x14ac:dyDescent="0.25">
      <c r="A1451" s="1">
        <v>43420</v>
      </c>
      <c r="B1451">
        <v>16351</v>
      </c>
      <c r="C1451">
        <v>11</v>
      </c>
      <c r="D1451" s="2">
        <v>43405</v>
      </c>
      <c r="E1451">
        <v>4</v>
      </c>
      <c r="F1451">
        <v>3</v>
      </c>
      <c r="G1451" s="1">
        <v>43419</v>
      </c>
      <c r="H1451" s="1">
        <v>43423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s="1">
        <v>43423</v>
      </c>
      <c r="AF1451" s="1">
        <v>43409</v>
      </c>
      <c r="AG1451" s="1">
        <v>43411</v>
      </c>
      <c r="AH1451" s="1">
        <v>43406</v>
      </c>
      <c r="AI1451" s="1">
        <v>43406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9307.85</v>
      </c>
      <c r="AP1451">
        <v>20</v>
      </c>
      <c r="AQ1451">
        <v>30</v>
      </c>
      <c r="AR1451">
        <v>186157</v>
      </c>
      <c r="AS1451">
        <v>1.7566892461739201</v>
      </c>
      <c r="AT1451">
        <v>0.66666666666666596</v>
      </c>
      <c r="AU1451">
        <v>9</v>
      </c>
      <c r="AV1451">
        <v>1.72139312292206</v>
      </c>
      <c r="AW1451">
        <v>3.5296123251858401E-2</v>
      </c>
      <c r="AX1451">
        <v>9498.7018260210807</v>
      </c>
      <c r="AY1451">
        <v>16</v>
      </c>
      <c r="AZ1451">
        <v>11</v>
      </c>
      <c r="BA1451">
        <v>2018</v>
      </c>
      <c r="BB1451">
        <v>12.0157150827728</v>
      </c>
      <c r="BC1451">
        <v>11.9918133618397</v>
      </c>
      <c r="BD1451">
        <v>-2.39017209330771E-2</v>
      </c>
      <c r="BE1451">
        <v>111618</v>
      </c>
      <c r="BF1451">
        <v>185786.695558434</v>
      </c>
      <c r="BG1451">
        <v>1.9931698577912902E-3</v>
      </c>
      <c r="BH1451">
        <v>19.853923807257701</v>
      </c>
      <c r="BI1451">
        <v>1.00735754776538</v>
      </c>
      <c r="BK1451">
        <f>AS1451-BI1451*AV1451</f>
        <v>2.263089112696437E-2</v>
      </c>
      <c r="BL1451">
        <f>BK1451*AO1451</f>
        <v>210.64493997611532</v>
      </c>
      <c r="BM1451">
        <f t="shared" si="22"/>
        <v>-1045.3452600145943</v>
      </c>
      <c r="BN1451" s="12">
        <f>YEARFRAC(DATE(YEAR(A1451),1,1),A1451,3)</f>
        <v>0.87397260273972599</v>
      </c>
    </row>
    <row r="1452" spans="1:66" x14ac:dyDescent="0.25">
      <c r="A1452" s="1">
        <v>43423</v>
      </c>
      <c r="B1452">
        <v>17022</v>
      </c>
      <c r="C1452">
        <v>12</v>
      </c>
      <c r="D1452" s="2">
        <v>43405</v>
      </c>
      <c r="E1452">
        <v>0</v>
      </c>
      <c r="F1452">
        <v>4</v>
      </c>
      <c r="G1452" s="1">
        <v>43420</v>
      </c>
      <c r="H1452" s="1">
        <v>43424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s="1">
        <v>43423</v>
      </c>
      <c r="AF1452" s="1">
        <v>43409</v>
      </c>
      <c r="AG1452" s="1">
        <v>43411</v>
      </c>
      <c r="AH1452" s="1">
        <v>43406</v>
      </c>
      <c r="AI1452" s="1">
        <v>43406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9307.85</v>
      </c>
      <c r="AP1452">
        <v>20</v>
      </c>
      <c r="AQ1452">
        <v>30</v>
      </c>
      <c r="AR1452">
        <v>186157</v>
      </c>
      <c r="AS1452">
        <v>1.82877893391062</v>
      </c>
      <c r="AT1452">
        <v>0.66666666666666596</v>
      </c>
      <c r="AU1452">
        <v>8</v>
      </c>
      <c r="AV1452">
        <v>1.7485617522900501</v>
      </c>
      <c r="AW1452">
        <v>8.0217181620568595E-2</v>
      </c>
      <c r="AX1452">
        <v>9734.8577925295594</v>
      </c>
      <c r="AY1452">
        <v>19</v>
      </c>
      <c r="AZ1452">
        <v>11</v>
      </c>
      <c r="BA1452">
        <v>2018</v>
      </c>
      <c r="BB1452">
        <v>13.7642768350628</v>
      </c>
      <c r="BC1452">
        <v>13.8205922957503</v>
      </c>
      <c r="BD1452">
        <v>5.6315460687491298E-2</v>
      </c>
      <c r="BE1452">
        <v>128640</v>
      </c>
      <c r="BF1452">
        <v>186918.64678615701</v>
      </c>
      <c r="BG1452">
        <v>-4.0747501613811396E-3</v>
      </c>
      <c r="BH1452">
        <v>19.853923807257701</v>
      </c>
      <c r="BI1452">
        <v>1.00735754776538</v>
      </c>
      <c r="BK1452">
        <f>AS1452-BI1452*AV1452</f>
        <v>6.7352055007379397E-2</v>
      </c>
      <c r="BL1452">
        <f>BK1452*AO1452</f>
        <v>626.90282520043638</v>
      </c>
      <c r="BM1452">
        <f t="shared" si="22"/>
        <v>-418.44243481415788</v>
      </c>
      <c r="BN1452" s="12">
        <f>YEARFRAC(DATE(YEAR(A1452),1,1),A1452,3)</f>
        <v>0.88219178082191785</v>
      </c>
    </row>
    <row r="1453" spans="1:66" x14ac:dyDescent="0.25">
      <c r="A1453" s="1">
        <v>43424</v>
      </c>
      <c r="B1453">
        <v>2708</v>
      </c>
      <c r="C1453">
        <v>13</v>
      </c>
      <c r="D1453" s="2">
        <v>43405</v>
      </c>
      <c r="E1453">
        <v>1</v>
      </c>
      <c r="F1453">
        <v>0</v>
      </c>
      <c r="G1453" s="1">
        <v>43423</v>
      </c>
      <c r="H1453" s="1">
        <v>43425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s="1">
        <v>43423</v>
      </c>
      <c r="AF1453" s="1">
        <v>43409</v>
      </c>
      <c r="AG1453" s="1">
        <v>43411</v>
      </c>
      <c r="AH1453" s="1">
        <v>43406</v>
      </c>
      <c r="AI1453" s="1">
        <v>43406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9307.85</v>
      </c>
      <c r="AP1453">
        <v>20</v>
      </c>
      <c r="AQ1453">
        <v>30</v>
      </c>
      <c r="AR1453">
        <v>186157</v>
      </c>
      <c r="AS1453">
        <v>0.29093721965867497</v>
      </c>
      <c r="AT1453">
        <v>0.66666666666666596</v>
      </c>
      <c r="AU1453">
        <v>7</v>
      </c>
      <c r="AV1453">
        <v>0.24668427249470401</v>
      </c>
      <c r="AW1453">
        <v>4.4252947163970699E-2</v>
      </c>
      <c r="AX1453">
        <v>10977.5948527814</v>
      </c>
      <c r="AY1453">
        <v>20</v>
      </c>
      <c r="AZ1453">
        <v>11</v>
      </c>
      <c r="BA1453">
        <v>2018</v>
      </c>
      <c r="BB1453">
        <v>14.010961107557501</v>
      </c>
      <c r="BC1453">
        <v>14.111529515409</v>
      </c>
      <c r="BD1453">
        <v>0.100568407851461</v>
      </c>
      <c r="BE1453">
        <v>131348</v>
      </c>
      <c r="BF1453">
        <v>187493.20477258301</v>
      </c>
      <c r="BG1453">
        <v>-7.1266837334427102E-3</v>
      </c>
      <c r="BH1453">
        <v>19.853923807257701</v>
      </c>
      <c r="BI1453">
        <v>1.00735754776538</v>
      </c>
      <c r="BK1453">
        <f>AS1453-BI1453*AV1453</f>
        <v>4.2437955846123171E-2</v>
      </c>
      <c r="BL1453">
        <f>BK1453*AO1453</f>
        <v>395.00612732233759</v>
      </c>
      <c r="BM1453">
        <f t="shared" si="22"/>
        <v>-23.436307491820287</v>
      </c>
      <c r="BN1453" s="12">
        <f>YEARFRAC(DATE(YEAR(A1453),1,1),A1453,3)</f>
        <v>0.8849315068493151</v>
      </c>
    </row>
    <row r="1454" spans="1:66" x14ac:dyDescent="0.25">
      <c r="A1454" s="1">
        <v>43425</v>
      </c>
      <c r="B1454">
        <v>11589</v>
      </c>
      <c r="C1454">
        <v>14</v>
      </c>
      <c r="D1454" s="2">
        <v>43405</v>
      </c>
      <c r="E1454">
        <v>2</v>
      </c>
      <c r="F1454">
        <v>1</v>
      </c>
      <c r="G1454" s="1">
        <v>43424</v>
      </c>
      <c r="H1454" s="1">
        <v>43427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 s="1">
        <v>43423</v>
      </c>
      <c r="AF1454" s="1">
        <v>43409</v>
      </c>
      <c r="AG1454" s="1">
        <v>43411</v>
      </c>
      <c r="AH1454" s="1">
        <v>43406</v>
      </c>
      <c r="AI1454" s="1">
        <v>43406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9307.85</v>
      </c>
      <c r="AP1454">
        <v>20</v>
      </c>
      <c r="AQ1454">
        <v>30</v>
      </c>
      <c r="AR1454">
        <v>186157</v>
      </c>
      <c r="AS1454">
        <v>1.2450780792556799</v>
      </c>
      <c r="AT1454">
        <v>0.66666666666666596</v>
      </c>
      <c r="AU1454">
        <v>6</v>
      </c>
      <c r="AV1454">
        <v>0.89592507823294898</v>
      </c>
      <c r="AW1454">
        <v>0.349153001022732</v>
      </c>
      <c r="AX1454">
        <v>12935.2334046248</v>
      </c>
      <c r="AY1454">
        <v>21</v>
      </c>
      <c r="AZ1454">
        <v>11</v>
      </c>
      <c r="BA1454">
        <v>2018</v>
      </c>
      <c r="BB1454">
        <v>14.9068861857905</v>
      </c>
      <c r="BC1454">
        <v>15.3566075946647</v>
      </c>
      <c r="BD1454">
        <v>0.44972140887419498</v>
      </c>
      <c r="BE1454">
        <v>142937</v>
      </c>
      <c r="BF1454">
        <v>191773.11508053201</v>
      </c>
      <c r="BG1454">
        <v>-2.92852054792648E-2</v>
      </c>
      <c r="BH1454">
        <v>19.853923807257701</v>
      </c>
      <c r="BI1454">
        <v>1.00735754776538</v>
      </c>
      <c r="BK1454">
        <f>AS1454-BI1454*AV1454</f>
        <v>0.34256118946543024</v>
      </c>
      <c r="BL1454">
        <f>BK1454*AO1454</f>
        <v>3188.5081673658051</v>
      </c>
      <c r="BM1454">
        <f t="shared" si="22"/>
        <v>3165.071859873985</v>
      </c>
      <c r="BN1454" s="12">
        <f>YEARFRAC(DATE(YEAR(A1454),1,1),A1454,3)</f>
        <v>0.88767123287671235</v>
      </c>
    </row>
    <row r="1455" spans="1:66" x14ac:dyDescent="0.25">
      <c r="A1455" s="1">
        <v>43427</v>
      </c>
      <c r="B1455">
        <v>9079</v>
      </c>
      <c r="C1455">
        <v>15</v>
      </c>
      <c r="D1455" s="2">
        <v>43405</v>
      </c>
      <c r="E1455">
        <v>4</v>
      </c>
      <c r="F1455">
        <v>2</v>
      </c>
      <c r="G1455" s="1">
        <v>43425</v>
      </c>
      <c r="H1455" s="1">
        <v>43430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s="1">
        <v>43423</v>
      </c>
      <c r="AF1455" s="1">
        <v>43409</v>
      </c>
      <c r="AG1455" s="1">
        <v>43411</v>
      </c>
      <c r="AH1455" s="1">
        <v>43406</v>
      </c>
      <c r="AI1455" s="1">
        <v>43406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9307.85</v>
      </c>
      <c r="AP1455">
        <v>20</v>
      </c>
      <c r="AQ1455">
        <v>30</v>
      </c>
      <c r="AR1455">
        <v>186157</v>
      </c>
      <c r="AS1455">
        <v>0.97541322647012996</v>
      </c>
      <c r="AT1455">
        <v>0.66666666666666596</v>
      </c>
      <c r="AU1455">
        <v>5</v>
      </c>
      <c r="AV1455">
        <v>0.99083545291678699</v>
      </c>
      <c r="AW1455">
        <v>-1.5422226446657399E-2</v>
      </c>
      <c r="AX1455">
        <v>9162.9745113313693</v>
      </c>
      <c r="AY1455">
        <v>23</v>
      </c>
      <c r="AZ1455">
        <v>11</v>
      </c>
      <c r="BA1455">
        <v>2018</v>
      </c>
      <c r="BB1455">
        <v>15.897721638707299</v>
      </c>
      <c r="BC1455">
        <v>16.332020821134801</v>
      </c>
      <c r="BD1455">
        <v>0.43429918242753701</v>
      </c>
      <c r="BE1455">
        <v>152016</v>
      </c>
      <c r="BF1455">
        <v>191242.498082084</v>
      </c>
      <c r="BG1455">
        <v>-2.6591882730489898E-2</v>
      </c>
      <c r="BH1455">
        <v>19.853923807257701</v>
      </c>
      <c r="BI1455">
        <v>1.00735754776538</v>
      </c>
      <c r="BK1455">
        <f>AS1455-BI1455*AV1455</f>
        <v>-2.2712345619124163E-2</v>
      </c>
      <c r="BL1455">
        <f>BK1455*AO1455</f>
        <v>-211.40310617096486</v>
      </c>
      <c r="BM1455">
        <f t="shared" si="22"/>
        <v>2953.6687537030202</v>
      </c>
      <c r="BN1455" s="12">
        <f>YEARFRAC(DATE(YEAR(A1455),1,1),A1455,3)</f>
        <v>0.89315068493150684</v>
      </c>
    </row>
    <row r="1456" spans="1:66" x14ac:dyDescent="0.25">
      <c r="A1456" s="1">
        <v>43430</v>
      </c>
      <c r="B1456">
        <v>12166</v>
      </c>
      <c r="C1456">
        <v>16</v>
      </c>
      <c r="D1456" s="2">
        <v>43405</v>
      </c>
      <c r="E1456">
        <v>0</v>
      </c>
      <c r="F1456">
        <v>4</v>
      </c>
      <c r="G1456" s="1">
        <v>43427</v>
      </c>
      <c r="H1456" s="1">
        <v>43431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 s="1">
        <v>43423</v>
      </c>
      <c r="AF1456" s="1">
        <v>43409</v>
      </c>
      <c r="AG1456" s="1">
        <v>43411</v>
      </c>
      <c r="AH1456" s="1">
        <v>43406</v>
      </c>
      <c r="AI1456" s="1">
        <v>43406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9307.85</v>
      </c>
      <c r="AP1456">
        <v>20</v>
      </c>
      <c r="AQ1456">
        <v>30</v>
      </c>
      <c r="AR1456">
        <v>186157</v>
      </c>
      <c r="AS1456">
        <v>1.3070687645374599</v>
      </c>
      <c r="AT1456">
        <v>0.66666666666666596</v>
      </c>
      <c r="AU1456">
        <v>4</v>
      </c>
      <c r="AV1456">
        <v>1.5010890088911799</v>
      </c>
      <c r="AW1456">
        <v>-0.194020244353724</v>
      </c>
      <c r="AX1456">
        <v>8104.7825464971602</v>
      </c>
      <c r="AY1456">
        <v>26</v>
      </c>
      <c r="AZ1456">
        <v>11</v>
      </c>
      <c r="BA1456">
        <v>2018</v>
      </c>
      <c r="BB1456">
        <v>17.398810647598399</v>
      </c>
      <c r="BC1456">
        <v>17.639089585672298</v>
      </c>
      <c r="BD1456">
        <v>0.24027893807381401</v>
      </c>
      <c r="BE1456">
        <v>164182</v>
      </c>
      <c r="BF1456">
        <v>188727.84275362099</v>
      </c>
      <c r="BG1456">
        <v>-1.36219580328559E-2</v>
      </c>
      <c r="BH1456">
        <v>19.853923807257701</v>
      </c>
      <c r="BI1456">
        <v>1.00735754776538</v>
      </c>
      <c r="BK1456">
        <f>AS1456-BI1456*AV1456</f>
        <v>-0.20506457843672377</v>
      </c>
      <c r="BL1456">
        <f>BK1456*AO1456</f>
        <v>-1908.7103364022594</v>
      </c>
      <c r="BM1456">
        <f t="shared" si="22"/>
        <v>1044.9584173007609</v>
      </c>
      <c r="BN1456" s="12">
        <f>YEARFRAC(DATE(YEAR(A1456),1,1),A1456,3)</f>
        <v>0.90136986301369859</v>
      </c>
    </row>
    <row r="1457" spans="1:66" x14ac:dyDescent="0.25">
      <c r="A1457" s="1">
        <v>43431</v>
      </c>
      <c r="B1457">
        <v>1988</v>
      </c>
      <c r="C1457">
        <v>17</v>
      </c>
      <c r="D1457" s="2">
        <v>43405</v>
      </c>
      <c r="E1457">
        <v>1</v>
      </c>
      <c r="F1457">
        <v>0</v>
      </c>
      <c r="G1457" s="1">
        <v>43430</v>
      </c>
      <c r="H1457" s="1">
        <v>43432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 s="1">
        <v>43423</v>
      </c>
      <c r="AF1457" s="1">
        <v>43409</v>
      </c>
      <c r="AG1457" s="1">
        <v>43411</v>
      </c>
      <c r="AH1457" s="1">
        <v>43406</v>
      </c>
      <c r="AI1457" s="1">
        <v>43406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9307.85</v>
      </c>
      <c r="AP1457">
        <v>20</v>
      </c>
      <c r="AQ1457">
        <v>30</v>
      </c>
      <c r="AR1457">
        <v>186157</v>
      </c>
      <c r="AS1457">
        <v>0.213583158301863</v>
      </c>
      <c r="AT1457">
        <v>0.66666666666666596</v>
      </c>
      <c r="AU1457">
        <v>3</v>
      </c>
      <c r="AV1457">
        <v>0.24668427249470401</v>
      </c>
      <c r="AW1457">
        <v>-3.3101114192841001E-2</v>
      </c>
      <c r="AX1457">
        <v>8058.8842567686397</v>
      </c>
      <c r="AY1457">
        <v>27</v>
      </c>
      <c r="AZ1457">
        <v>11</v>
      </c>
      <c r="BA1457">
        <v>2018</v>
      </c>
      <c r="BB1457">
        <v>17.645494920093199</v>
      </c>
      <c r="BC1457">
        <v>17.8526727439741</v>
      </c>
      <c r="BD1457">
        <v>0.207177823880972</v>
      </c>
      <c r="BE1457">
        <v>166170</v>
      </c>
      <c r="BF1457">
        <v>188342.691154306</v>
      </c>
      <c r="BG1457">
        <v>-1.1604863140221E-2</v>
      </c>
      <c r="BH1457">
        <v>19.853923807257701</v>
      </c>
      <c r="BI1457">
        <v>1.00735754776538</v>
      </c>
      <c r="BK1457">
        <f>AS1457-BI1457*AV1457</f>
        <v>-3.49161055106888E-2</v>
      </c>
      <c r="BL1457">
        <f>BK1457*AO1457</f>
        <v>-324.99387267766474</v>
      </c>
      <c r="BM1457">
        <f t="shared" si="22"/>
        <v>719.96454462309612</v>
      </c>
      <c r="BN1457" s="12">
        <f>YEARFRAC(DATE(YEAR(A1457),1,1),A1457,3)</f>
        <v>0.90410958904109584</v>
      </c>
    </row>
    <row r="1458" spans="1:66" x14ac:dyDescent="0.25">
      <c r="A1458" s="1">
        <v>43432</v>
      </c>
      <c r="B1458">
        <v>7733</v>
      </c>
      <c r="C1458">
        <v>18</v>
      </c>
      <c r="D1458" s="2">
        <v>43405</v>
      </c>
      <c r="E1458">
        <v>2</v>
      </c>
      <c r="F1458">
        <v>1</v>
      </c>
      <c r="G1458" s="1">
        <v>43431</v>
      </c>
      <c r="H1458" s="1">
        <v>43433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 s="1">
        <v>43423</v>
      </c>
      <c r="AF1458" s="1">
        <v>43409</v>
      </c>
      <c r="AG1458" s="1">
        <v>43411</v>
      </c>
      <c r="AH1458" s="1">
        <v>43406</v>
      </c>
      <c r="AI1458" s="1">
        <v>43406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9307.85</v>
      </c>
      <c r="AP1458">
        <v>20</v>
      </c>
      <c r="AQ1458">
        <v>30</v>
      </c>
      <c r="AR1458">
        <v>186157</v>
      </c>
      <c r="AS1458">
        <v>0.83080410621142298</v>
      </c>
      <c r="AT1458">
        <v>0.66666666666666596</v>
      </c>
      <c r="AU1458">
        <v>2</v>
      </c>
      <c r="AV1458">
        <v>0.89592507823294898</v>
      </c>
      <c r="AW1458">
        <v>-6.5120972021525503E-2</v>
      </c>
      <c r="AX1458">
        <v>8631.3020897371698</v>
      </c>
      <c r="AY1458">
        <v>28</v>
      </c>
      <c r="AZ1458">
        <v>11</v>
      </c>
      <c r="BA1458">
        <v>2018</v>
      </c>
      <c r="BB1458">
        <v>18.541419998326099</v>
      </c>
      <c r="BC1458">
        <v>18.6834768501855</v>
      </c>
      <c r="BD1458">
        <v>0.142056851859447</v>
      </c>
      <c r="BE1458">
        <v>173903</v>
      </c>
      <c r="BF1458">
        <v>187583.259551533</v>
      </c>
      <c r="BG1458">
        <v>-7.6033413372969998E-3</v>
      </c>
      <c r="BH1458">
        <v>19.853923807257701</v>
      </c>
      <c r="BI1458">
        <v>1.00735754776538</v>
      </c>
      <c r="BK1458">
        <f>AS1458-BI1458*AV1458</f>
        <v>-7.1712783578826711E-2</v>
      </c>
      <c r="BL1458">
        <f>BK1458*AO1458</f>
        <v>-667.49183263418217</v>
      </c>
      <c r="BM1458">
        <f t="shared" si="22"/>
        <v>52.472711988913943</v>
      </c>
      <c r="BN1458" s="12">
        <f>YEARFRAC(DATE(YEAR(A1458),1,1),A1458,3)</f>
        <v>0.9068493150684932</v>
      </c>
    </row>
    <row r="1459" spans="1:66" x14ac:dyDescent="0.25">
      <c r="A1459" s="1">
        <v>43433</v>
      </c>
      <c r="B1459">
        <v>2958</v>
      </c>
      <c r="C1459">
        <v>19</v>
      </c>
      <c r="D1459" s="2">
        <v>43405</v>
      </c>
      <c r="E1459">
        <v>3</v>
      </c>
      <c r="F1459">
        <v>2</v>
      </c>
      <c r="G1459" s="1">
        <v>43432</v>
      </c>
      <c r="H1459" s="1">
        <v>43434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s="1">
        <v>43423</v>
      </c>
      <c r="AF1459" s="1">
        <v>43409</v>
      </c>
      <c r="AG1459" s="1">
        <v>43411</v>
      </c>
      <c r="AH1459" s="1">
        <v>43406</v>
      </c>
      <c r="AI1459" s="1">
        <v>43406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9307.85</v>
      </c>
      <c r="AP1459">
        <v>20</v>
      </c>
      <c r="AQ1459">
        <v>30</v>
      </c>
      <c r="AR1459">
        <v>186157</v>
      </c>
      <c r="AS1459">
        <v>0.317796268740901</v>
      </c>
      <c r="AT1459">
        <v>0.66666666666666596</v>
      </c>
      <c r="AU1459">
        <v>1</v>
      </c>
      <c r="AV1459">
        <v>0.29224244902374402</v>
      </c>
      <c r="AW1459">
        <v>2.5553819717156898E-2</v>
      </c>
      <c r="AX1459">
        <v>10121.732862154</v>
      </c>
      <c r="AY1459">
        <v>29</v>
      </c>
      <c r="AZ1459">
        <v>11</v>
      </c>
      <c r="BA1459">
        <v>2018</v>
      </c>
      <c r="BB1459">
        <v>18.833662447349798</v>
      </c>
      <c r="BC1459">
        <v>19.001273118926498</v>
      </c>
      <c r="BD1459">
        <v>0.167610671576603</v>
      </c>
      <c r="BE1459">
        <v>176861</v>
      </c>
      <c r="BF1459">
        <v>187813.709090752</v>
      </c>
      <c r="BG1459">
        <v>-8.8210232297357694E-3</v>
      </c>
      <c r="BH1459">
        <v>19.853923807257701</v>
      </c>
      <c r="BI1459">
        <v>1.00735754776538</v>
      </c>
      <c r="BK1459">
        <f>AS1459-BI1459*AV1459</f>
        <v>2.3403631939393155E-2</v>
      </c>
      <c r="BL1459">
        <f>BK1459*AO1459</f>
        <v>217.83749554708058</v>
      </c>
      <c r="BM1459">
        <f t="shared" si="22"/>
        <v>270.31020753599455</v>
      </c>
      <c r="BN1459" s="12">
        <f>YEARFRAC(DATE(YEAR(A1459),1,1),A1459,3)</f>
        <v>0.90958904109589045</v>
      </c>
    </row>
    <row r="1460" spans="1:66" x14ac:dyDescent="0.25">
      <c r="A1460" s="1">
        <v>43434</v>
      </c>
      <c r="B1460">
        <v>9296</v>
      </c>
      <c r="C1460">
        <v>20</v>
      </c>
      <c r="D1460" s="2">
        <v>43405</v>
      </c>
      <c r="E1460">
        <v>4</v>
      </c>
      <c r="F1460">
        <v>3</v>
      </c>
      <c r="G1460" s="1">
        <v>43433</v>
      </c>
      <c r="H1460" s="1">
        <v>43437</v>
      </c>
      <c r="I1460">
        <v>0</v>
      </c>
      <c r="J1460">
        <v>1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s="1">
        <v>43423</v>
      </c>
      <c r="AF1460" s="1">
        <v>43409</v>
      </c>
      <c r="AG1460" s="1">
        <v>43411</v>
      </c>
      <c r="AH1460" s="1">
        <v>43406</v>
      </c>
      <c r="AI1460" s="1">
        <v>43406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9307.85</v>
      </c>
      <c r="AP1460">
        <v>20</v>
      </c>
      <c r="AQ1460">
        <v>30</v>
      </c>
      <c r="AR1460">
        <v>186157</v>
      </c>
      <c r="AS1460">
        <v>0.99872688107350205</v>
      </c>
      <c r="AT1460">
        <v>0.66666666666666596</v>
      </c>
      <c r="AU1460">
        <v>0</v>
      </c>
      <c r="AV1460">
        <v>1.02026135990789</v>
      </c>
      <c r="AW1460">
        <v>-2.15344788343944E-2</v>
      </c>
      <c r="AX1460">
        <v>9111.3908311093801</v>
      </c>
      <c r="AY1460">
        <v>30</v>
      </c>
      <c r="AZ1460">
        <v>11</v>
      </c>
      <c r="BA1460">
        <v>2018</v>
      </c>
      <c r="BB1460">
        <v>19.853923807257701</v>
      </c>
      <c r="BC1460">
        <v>20</v>
      </c>
      <c r="BD1460">
        <v>0.14607619274221001</v>
      </c>
      <c r="BE1460">
        <v>186157</v>
      </c>
      <c r="BF1460">
        <v>187526.65901936</v>
      </c>
      <c r="BG1460">
        <v>-7.3038096371104101E-3</v>
      </c>
      <c r="BH1460">
        <v>19.853923807257701</v>
      </c>
      <c r="BI1460">
        <v>1.00735754776538</v>
      </c>
      <c r="BK1460">
        <f>AS1460-BI1460*AV1460</f>
        <v>-2.9041100523081842E-2</v>
      </c>
      <c r="BL1460">
        <f>BK1460*AO1460</f>
        <v>-270.31020750376734</v>
      </c>
      <c r="BM1460">
        <f t="shared" si="22"/>
        <v>3.2227205792878522E-8</v>
      </c>
      <c r="BN1460" s="12">
        <f>YEARFRAC(DATE(YEAR(A1460),1,1),A1460,3)</f>
        <v>0.9123287671232877</v>
      </c>
    </row>
    <row r="1461" spans="1:66" x14ac:dyDescent="0.25">
      <c r="A1461" s="1">
        <v>43437</v>
      </c>
      <c r="B1461">
        <v>33243</v>
      </c>
      <c r="C1461">
        <v>1</v>
      </c>
      <c r="D1461" s="2">
        <v>43435</v>
      </c>
      <c r="E1461">
        <v>0</v>
      </c>
      <c r="F1461">
        <v>4</v>
      </c>
      <c r="G1461" s="1">
        <v>43434</v>
      </c>
      <c r="H1461" s="1">
        <v>43438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 s="1">
        <v>43451</v>
      </c>
      <c r="AF1461" s="1">
        <v>43437</v>
      </c>
      <c r="AG1461" s="1">
        <v>43439</v>
      </c>
      <c r="AH1461" s="1">
        <v>43441</v>
      </c>
      <c r="AI1461" s="1">
        <v>43439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11702.25</v>
      </c>
      <c r="AP1461">
        <v>20</v>
      </c>
      <c r="AQ1461">
        <v>31</v>
      </c>
      <c r="AR1461">
        <v>234045</v>
      </c>
      <c r="AS1461">
        <v>2.84073575594436</v>
      </c>
      <c r="AT1461">
        <v>0.64516129032257996</v>
      </c>
      <c r="AU1461">
        <v>19</v>
      </c>
      <c r="AV1461">
        <v>2.5514365404349499</v>
      </c>
      <c r="AW1461">
        <v>0.28929921550941401</v>
      </c>
      <c r="AX1461">
        <v>13029.130638041601</v>
      </c>
      <c r="AY1461">
        <v>3</v>
      </c>
      <c r="AZ1461">
        <v>12</v>
      </c>
      <c r="BA1461">
        <v>2018</v>
      </c>
      <c r="BB1461">
        <v>2.5514365404349499</v>
      </c>
      <c r="BC1461">
        <v>2.84073575594436</v>
      </c>
      <c r="BD1461">
        <v>0.28929921550941401</v>
      </c>
      <c r="BE1461">
        <v>33243</v>
      </c>
      <c r="BF1461">
        <v>260582.61276083201</v>
      </c>
      <c r="BG1461">
        <v>-0.101839537487442</v>
      </c>
      <c r="BH1461">
        <v>20.264816805791199</v>
      </c>
      <c r="BI1461">
        <v>0.986932188515243</v>
      </c>
      <c r="BK1461">
        <f>AS1461-BI1461*AV1461</f>
        <v>0.32264090723513439</v>
      </c>
      <c r="BL1461">
        <f>BK1461*AO1461</f>
        <v>3775.6245566923512</v>
      </c>
      <c r="BM1461">
        <f t="shared" si="22"/>
        <v>3775.6245567245783</v>
      </c>
      <c r="BN1461" s="12">
        <f>YEARFRAC(DATE(YEAR(A1461),1,1),A1461,3)</f>
        <v>0.92054794520547945</v>
      </c>
    </row>
    <row r="1462" spans="1:66" x14ac:dyDescent="0.25">
      <c r="A1462" s="1">
        <v>43438</v>
      </c>
      <c r="B1462">
        <v>3415</v>
      </c>
      <c r="C1462">
        <v>2</v>
      </c>
      <c r="D1462" s="2">
        <v>43435</v>
      </c>
      <c r="E1462">
        <v>1</v>
      </c>
      <c r="F1462">
        <v>0</v>
      </c>
      <c r="G1462" s="1">
        <v>43437</v>
      </c>
      <c r="H1462" s="1">
        <v>43439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 s="1">
        <v>43451</v>
      </c>
      <c r="AF1462" s="1">
        <v>43437</v>
      </c>
      <c r="AG1462" s="1">
        <v>43439</v>
      </c>
      <c r="AH1462" s="1">
        <v>43441</v>
      </c>
      <c r="AI1462" s="1">
        <v>43439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11702.25</v>
      </c>
      <c r="AP1462">
        <v>20</v>
      </c>
      <c r="AQ1462">
        <v>31</v>
      </c>
      <c r="AR1462">
        <v>234045</v>
      </c>
      <c r="AS1462">
        <v>0.29182422183767998</v>
      </c>
      <c r="AT1462">
        <v>0.64516129032257996</v>
      </c>
      <c r="AU1462">
        <v>18</v>
      </c>
      <c r="AV1462">
        <v>0.52797226483010695</v>
      </c>
      <c r="AW1462">
        <v>-0.236148042992426</v>
      </c>
      <c r="AX1462">
        <v>6468.1427936349801</v>
      </c>
      <c r="AY1462">
        <v>4</v>
      </c>
      <c r="AZ1462">
        <v>12</v>
      </c>
      <c r="BA1462">
        <v>2018</v>
      </c>
      <c r="BB1462">
        <v>3.0794088052650599</v>
      </c>
      <c r="BC1462">
        <v>3.1325599777820501</v>
      </c>
      <c r="BD1462">
        <v>5.31511725169879E-2</v>
      </c>
      <c r="BE1462">
        <v>36658</v>
      </c>
      <c r="BF1462">
        <v>238084.660518755</v>
      </c>
      <c r="BG1462">
        <v>-1.6967327966253401E-2</v>
      </c>
      <c r="BH1462">
        <v>20.264816805791199</v>
      </c>
      <c r="BI1462">
        <v>0.986932188515243</v>
      </c>
      <c r="BK1462">
        <f>AS1462-BI1462*AV1462</f>
        <v>-0.22924860096644695</v>
      </c>
      <c r="BL1462">
        <f>BK1462*AO1462</f>
        <v>-2682.7244406596037</v>
      </c>
      <c r="BM1462">
        <f t="shared" si="22"/>
        <v>1092.9001160649746</v>
      </c>
      <c r="BN1462" s="12">
        <f>YEARFRAC(DATE(YEAR(A1462),1,1),A1462,3)</f>
        <v>0.92328767123287669</v>
      </c>
    </row>
    <row r="1463" spans="1:66" x14ac:dyDescent="0.25">
      <c r="A1463" s="1">
        <v>43439</v>
      </c>
      <c r="B1463">
        <v>10375</v>
      </c>
      <c r="C1463">
        <v>3</v>
      </c>
      <c r="D1463" s="2">
        <v>43435</v>
      </c>
      <c r="E1463">
        <v>2</v>
      </c>
      <c r="F1463">
        <v>1</v>
      </c>
      <c r="G1463" s="1">
        <v>43438</v>
      </c>
      <c r="H1463" s="1">
        <v>43440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s="1">
        <v>43451</v>
      </c>
      <c r="AF1463" s="1">
        <v>43437</v>
      </c>
      <c r="AG1463" s="1">
        <v>43439</v>
      </c>
      <c r="AH1463" s="1">
        <v>43441</v>
      </c>
      <c r="AI1463" s="1">
        <v>43439</v>
      </c>
      <c r="AJ1463">
        <v>0</v>
      </c>
      <c r="AK1463">
        <v>0</v>
      </c>
      <c r="AL1463">
        <v>1</v>
      </c>
      <c r="AM1463">
        <v>0</v>
      </c>
      <c r="AN1463">
        <v>1</v>
      </c>
      <c r="AO1463">
        <v>11702.25</v>
      </c>
      <c r="AP1463">
        <v>20</v>
      </c>
      <c r="AQ1463">
        <v>31</v>
      </c>
      <c r="AR1463">
        <v>234045</v>
      </c>
      <c r="AS1463">
        <v>0.88658164028285102</v>
      </c>
      <c r="AT1463">
        <v>0.64516129032257996</v>
      </c>
      <c r="AU1463">
        <v>17</v>
      </c>
      <c r="AV1463">
        <v>1.07087954491794</v>
      </c>
      <c r="AW1463">
        <v>-0.18429790463509099</v>
      </c>
      <c r="AX1463">
        <v>9688.2978568752005</v>
      </c>
      <c r="AY1463">
        <v>5</v>
      </c>
      <c r="AZ1463">
        <v>12</v>
      </c>
      <c r="BA1463">
        <v>2018</v>
      </c>
      <c r="BB1463">
        <v>4.1502883501829997</v>
      </c>
      <c r="BC1463">
        <v>4.0191416180649</v>
      </c>
      <c r="BD1463">
        <v>-0.13114673211810399</v>
      </c>
      <c r="BE1463">
        <v>47033</v>
      </c>
      <c r="BF1463">
        <v>226649.312199843</v>
      </c>
      <c r="BG1463">
        <v>3.2630532730828901E-2</v>
      </c>
      <c r="BH1463">
        <v>20.264816805791199</v>
      </c>
      <c r="BI1463">
        <v>0.986932188515243</v>
      </c>
      <c r="BK1463">
        <f>AS1463-BI1463*AV1463</f>
        <v>-0.1703038526192191</v>
      </c>
      <c r="BL1463">
        <f>BK1463*AO1463</f>
        <v>-1992.9382593132566</v>
      </c>
      <c r="BM1463">
        <f t="shared" si="22"/>
        <v>-900.03814324828204</v>
      </c>
      <c r="BN1463" s="12">
        <f>YEARFRAC(DATE(YEAR(A1463),1,1),A1463,3)</f>
        <v>0.92602739726027394</v>
      </c>
    </row>
    <row r="1464" spans="1:66" x14ac:dyDescent="0.25">
      <c r="A1464" s="1">
        <v>43440</v>
      </c>
      <c r="B1464">
        <v>3218</v>
      </c>
      <c r="C1464">
        <v>4</v>
      </c>
      <c r="D1464" s="2">
        <v>43435</v>
      </c>
      <c r="E1464">
        <v>3</v>
      </c>
      <c r="F1464">
        <v>2</v>
      </c>
      <c r="G1464" s="1">
        <v>43439</v>
      </c>
      <c r="H1464" s="1">
        <v>43441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 s="1">
        <v>43451</v>
      </c>
      <c r="AF1464" s="1">
        <v>43437</v>
      </c>
      <c r="AG1464" s="1">
        <v>43439</v>
      </c>
      <c r="AH1464" s="1">
        <v>43441</v>
      </c>
      <c r="AI1464" s="1">
        <v>43439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11702.25</v>
      </c>
      <c r="AP1464">
        <v>20</v>
      </c>
      <c r="AQ1464">
        <v>31</v>
      </c>
      <c r="AR1464">
        <v>234045</v>
      </c>
      <c r="AS1464">
        <v>0.27498985237881601</v>
      </c>
      <c r="AT1464">
        <v>0.64516129032257996</v>
      </c>
      <c r="AU1464">
        <v>16</v>
      </c>
      <c r="AV1464">
        <v>0.27210605278577099</v>
      </c>
      <c r="AW1464">
        <v>2.8837995930440499E-3</v>
      </c>
      <c r="AX1464">
        <v>11826.2712903836</v>
      </c>
      <c r="AY1464">
        <v>6</v>
      </c>
      <c r="AZ1464">
        <v>12</v>
      </c>
      <c r="BA1464">
        <v>2018</v>
      </c>
      <c r="BB1464">
        <v>4.4223944029687701</v>
      </c>
      <c r="BC1464">
        <v>4.2941314704437099</v>
      </c>
      <c r="BD1464">
        <v>-0.12826293252505899</v>
      </c>
      <c r="BE1464">
        <v>50251</v>
      </c>
      <c r="BF1464">
        <v>227256.980816845</v>
      </c>
      <c r="BG1464">
        <v>2.98693538863181E-2</v>
      </c>
      <c r="BH1464">
        <v>20.264816805791199</v>
      </c>
      <c r="BI1464">
        <v>0.986932188515243</v>
      </c>
      <c r="BK1464">
        <f>AS1464-BI1464*AV1464</f>
        <v>6.4396301947108325E-3</v>
      </c>
      <c r="BL1464">
        <f>BK1464*AO1464</f>
        <v>75.358162446054834</v>
      </c>
      <c r="BM1464">
        <f t="shared" si="22"/>
        <v>-824.67998080222719</v>
      </c>
      <c r="BN1464" s="12">
        <f>YEARFRAC(DATE(YEAR(A1464),1,1),A1464,3)</f>
        <v>0.92876712328767119</v>
      </c>
    </row>
    <row r="1465" spans="1:66" x14ac:dyDescent="0.25">
      <c r="A1465" s="1">
        <v>43441</v>
      </c>
      <c r="B1465">
        <v>7101</v>
      </c>
      <c r="C1465">
        <v>5</v>
      </c>
      <c r="D1465" s="2">
        <v>43435</v>
      </c>
      <c r="E1465">
        <v>4</v>
      </c>
      <c r="F1465">
        <v>3</v>
      </c>
      <c r="G1465" s="1">
        <v>43440</v>
      </c>
      <c r="H1465" s="1">
        <v>43444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 s="1">
        <v>43451</v>
      </c>
      <c r="AF1465" s="1">
        <v>43437</v>
      </c>
      <c r="AG1465" s="1">
        <v>43439</v>
      </c>
      <c r="AH1465" s="1">
        <v>43441</v>
      </c>
      <c r="AI1465" s="1">
        <v>43439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11702.25</v>
      </c>
      <c r="AP1465">
        <v>20</v>
      </c>
      <c r="AQ1465">
        <v>31</v>
      </c>
      <c r="AR1465">
        <v>234045</v>
      </c>
      <c r="AS1465">
        <v>0.60680638338781001</v>
      </c>
      <c r="AT1465">
        <v>0.64516129032257996</v>
      </c>
      <c r="AU1465">
        <v>15</v>
      </c>
      <c r="AV1465">
        <v>0.78915504263056802</v>
      </c>
      <c r="AW1465">
        <v>-0.182348659242758</v>
      </c>
      <c r="AX1465">
        <v>8998.2318003437304</v>
      </c>
      <c r="AY1465">
        <v>7</v>
      </c>
      <c r="AZ1465">
        <v>12</v>
      </c>
      <c r="BA1465">
        <v>2018</v>
      </c>
      <c r="BB1465">
        <v>5.2115494455993403</v>
      </c>
      <c r="BC1465">
        <v>4.90093785383152</v>
      </c>
      <c r="BD1465">
        <v>-0.310611591767818</v>
      </c>
      <c r="BE1465">
        <v>57352</v>
      </c>
      <c r="BF1465">
        <v>220095.77227911801</v>
      </c>
      <c r="BG1465">
        <v>6.3377990301383497E-2</v>
      </c>
      <c r="BH1465">
        <v>20.264816805791199</v>
      </c>
      <c r="BI1465">
        <v>0.986932188515243</v>
      </c>
      <c r="BK1465">
        <f>AS1465-BI1465*AV1465</f>
        <v>-0.17203612991341632</v>
      </c>
      <c r="BL1465">
        <f>BK1465*AO1465</f>
        <v>-2013.2098012792762</v>
      </c>
      <c r="BM1465">
        <f t="shared" si="22"/>
        <v>-2837.8897820815037</v>
      </c>
      <c r="BN1465" s="12">
        <f>YEARFRAC(DATE(YEAR(A1465),1,1),A1465,3)</f>
        <v>0.93150684931506844</v>
      </c>
    </row>
    <row r="1466" spans="1:66" x14ac:dyDescent="0.25">
      <c r="A1466" s="1">
        <v>43444</v>
      </c>
      <c r="B1466">
        <v>15574</v>
      </c>
      <c r="C1466">
        <v>6</v>
      </c>
      <c r="D1466" s="2">
        <v>43435</v>
      </c>
      <c r="E1466">
        <v>0</v>
      </c>
      <c r="F1466">
        <v>4</v>
      </c>
      <c r="G1466" s="1">
        <v>43441</v>
      </c>
      <c r="H1466" s="1">
        <v>43445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s="1">
        <v>43451</v>
      </c>
      <c r="AF1466" s="1">
        <v>43437</v>
      </c>
      <c r="AG1466" s="1">
        <v>43439</v>
      </c>
      <c r="AH1466" s="1">
        <v>43441</v>
      </c>
      <c r="AI1466" s="1">
        <v>43439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11702.25</v>
      </c>
      <c r="AP1466">
        <v>20</v>
      </c>
      <c r="AQ1466">
        <v>31</v>
      </c>
      <c r="AR1466">
        <v>234045</v>
      </c>
      <c r="AS1466">
        <v>1.3308551774231401</v>
      </c>
      <c r="AT1466">
        <v>0.64516129032257996</v>
      </c>
      <c r="AU1466">
        <v>14</v>
      </c>
      <c r="AV1466">
        <v>1.61693845017241</v>
      </c>
      <c r="AW1466">
        <v>-0.28608327274927298</v>
      </c>
      <c r="AX1466">
        <v>9631.7828290491198</v>
      </c>
      <c r="AY1466">
        <v>10</v>
      </c>
      <c r="AZ1466">
        <v>12</v>
      </c>
      <c r="BA1466">
        <v>2018</v>
      </c>
      <c r="BB1466">
        <v>6.8284878957717599</v>
      </c>
      <c r="BC1466">
        <v>6.2317930312546697</v>
      </c>
      <c r="BD1466">
        <v>-0.59669486451709097</v>
      </c>
      <c r="BE1466">
        <v>72926</v>
      </c>
      <c r="BF1466">
        <v>213593.407832372</v>
      </c>
      <c r="BG1466">
        <v>9.5750109402615094E-2</v>
      </c>
      <c r="BH1466">
        <v>20.264816805791199</v>
      </c>
      <c r="BI1466">
        <v>0.986932188515243</v>
      </c>
      <c r="BK1466">
        <f>AS1466-BI1466*AV1466</f>
        <v>-0.26495342589996174</v>
      </c>
      <c r="BL1466">
        <f>BK1466*AO1466</f>
        <v>-3100.5512282378272</v>
      </c>
      <c r="BM1466">
        <f t="shared" si="22"/>
        <v>-5938.4410103193313</v>
      </c>
      <c r="BN1466" s="12">
        <f>YEARFRAC(DATE(YEAR(A1466),1,1),A1466,3)</f>
        <v>0.9397260273972603</v>
      </c>
    </row>
    <row r="1467" spans="1:66" x14ac:dyDescent="0.25">
      <c r="A1467" s="1">
        <v>43445</v>
      </c>
      <c r="B1467">
        <v>3141</v>
      </c>
      <c r="C1467">
        <v>7</v>
      </c>
      <c r="D1467" s="2">
        <v>43435</v>
      </c>
      <c r="E1467">
        <v>1</v>
      </c>
      <c r="F1467">
        <v>0</v>
      </c>
      <c r="G1467" s="1">
        <v>43444</v>
      </c>
      <c r="H1467" s="1">
        <v>43446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 s="1">
        <v>43451</v>
      </c>
      <c r="AF1467" s="1">
        <v>43437</v>
      </c>
      <c r="AG1467" s="1">
        <v>43439</v>
      </c>
      <c r="AH1467" s="1">
        <v>43441</v>
      </c>
      <c r="AI1467" s="1">
        <v>43439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11702.25</v>
      </c>
      <c r="AP1467">
        <v>20</v>
      </c>
      <c r="AQ1467">
        <v>31</v>
      </c>
      <c r="AR1467">
        <v>234045</v>
      </c>
      <c r="AS1467">
        <v>0.26840992116900497</v>
      </c>
      <c r="AT1467">
        <v>0.64516129032257996</v>
      </c>
      <c r="AU1467">
        <v>13</v>
      </c>
      <c r="AV1467">
        <v>0.22654787625673101</v>
      </c>
      <c r="AW1467">
        <v>4.1862044912274E-2</v>
      </c>
      <c r="AX1467">
        <v>13864.619046088501</v>
      </c>
      <c r="AY1467">
        <v>11</v>
      </c>
      <c r="AZ1467">
        <v>12</v>
      </c>
      <c r="BA1467">
        <v>2018</v>
      </c>
      <c r="BB1467">
        <v>7.0550357720284902</v>
      </c>
      <c r="BC1467">
        <v>6.5002029524236704</v>
      </c>
      <c r="BD1467">
        <v>-0.55483281960481701</v>
      </c>
      <c r="BE1467">
        <v>76067</v>
      </c>
      <c r="BF1467">
        <v>215638.87826504599</v>
      </c>
      <c r="BG1467">
        <v>8.5356230207849201E-2</v>
      </c>
      <c r="BH1467">
        <v>20.264816805791199</v>
      </c>
      <c r="BI1467">
        <v>0.986932188515243</v>
      </c>
      <c r="BK1467">
        <f>AS1467-BI1467*AV1467</f>
        <v>4.4822529851468979E-2</v>
      </c>
      <c r="BL1467">
        <f>BK1467*AO1467</f>
        <v>524.5244499543528</v>
      </c>
      <c r="BM1467">
        <f t="shared" si="22"/>
        <v>-5413.9165603649781</v>
      </c>
      <c r="BN1467" s="12">
        <f>YEARFRAC(DATE(YEAR(A1467),1,1),A1467,3)</f>
        <v>0.94246575342465755</v>
      </c>
    </row>
    <row r="1468" spans="1:66" x14ac:dyDescent="0.25">
      <c r="A1468" s="1">
        <v>43446</v>
      </c>
      <c r="B1468">
        <v>8930</v>
      </c>
      <c r="C1468">
        <v>8</v>
      </c>
      <c r="D1468" s="2">
        <v>43435</v>
      </c>
      <c r="E1468">
        <v>2</v>
      </c>
      <c r="F1468">
        <v>1</v>
      </c>
      <c r="G1468" s="1">
        <v>43445</v>
      </c>
      <c r="H1468" s="1">
        <v>43447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 s="1">
        <v>43451</v>
      </c>
      <c r="AF1468" s="1">
        <v>43437</v>
      </c>
      <c r="AG1468" s="1">
        <v>43439</v>
      </c>
      <c r="AH1468" s="1">
        <v>43441</v>
      </c>
      <c r="AI1468" s="1">
        <v>43439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11702.25</v>
      </c>
      <c r="AP1468">
        <v>20</v>
      </c>
      <c r="AQ1468">
        <v>31</v>
      </c>
      <c r="AR1468">
        <v>234045</v>
      </c>
      <c r="AS1468">
        <v>0.763101113033818</v>
      </c>
      <c r="AT1468">
        <v>0.64516129032257996</v>
      </c>
      <c r="AU1468">
        <v>12</v>
      </c>
      <c r="AV1468">
        <v>0.87578868199497595</v>
      </c>
      <c r="AW1468">
        <v>-0.112687568961158</v>
      </c>
      <c r="AX1468">
        <v>10196.523640449601</v>
      </c>
      <c r="AY1468">
        <v>12</v>
      </c>
      <c r="AZ1468">
        <v>12</v>
      </c>
      <c r="BA1468">
        <v>2018</v>
      </c>
      <c r="BB1468">
        <v>7.9308244540234698</v>
      </c>
      <c r="BC1468">
        <v>7.2633040654574899</v>
      </c>
      <c r="BD1468">
        <v>-0.66752038856597495</v>
      </c>
      <c r="BE1468">
        <v>84997</v>
      </c>
      <c r="BF1468">
        <v>214345.93715380799</v>
      </c>
      <c r="BG1468">
        <v>9.1903131488125303E-2</v>
      </c>
      <c r="BH1468">
        <v>20.264816805791199</v>
      </c>
      <c r="BI1468">
        <v>0.986932188515243</v>
      </c>
      <c r="BK1468">
        <f>AS1468-BI1468*AV1468</f>
        <v>-0.10124292756436382</v>
      </c>
      <c r="BL1468">
        <f>BK1468*AO1468</f>
        <v>-1184.7700490900766</v>
      </c>
      <c r="BM1468">
        <f t="shared" si="22"/>
        <v>-6598.6866094550551</v>
      </c>
      <c r="BN1468" s="12">
        <f>YEARFRAC(DATE(YEAR(A1468),1,1),A1468,3)</f>
        <v>0.9452054794520548</v>
      </c>
    </row>
    <row r="1469" spans="1:66" x14ac:dyDescent="0.25">
      <c r="A1469" s="1">
        <v>43447</v>
      </c>
      <c r="B1469">
        <v>2895</v>
      </c>
      <c r="C1469">
        <v>9</v>
      </c>
      <c r="D1469" s="2">
        <v>43435</v>
      </c>
      <c r="E1469">
        <v>3</v>
      </c>
      <c r="F1469">
        <v>2</v>
      </c>
      <c r="G1469" s="1">
        <v>43446</v>
      </c>
      <c r="H1469" s="1">
        <v>43448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 s="1">
        <v>43451</v>
      </c>
      <c r="AF1469" s="1">
        <v>43437</v>
      </c>
      <c r="AG1469" s="1">
        <v>43439</v>
      </c>
      <c r="AH1469" s="1">
        <v>43441</v>
      </c>
      <c r="AI1469" s="1">
        <v>43439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11702.25</v>
      </c>
      <c r="AP1469">
        <v>20</v>
      </c>
      <c r="AQ1469">
        <v>31</v>
      </c>
      <c r="AR1469">
        <v>234045</v>
      </c>
      <c r="AS1469">
        <v>0.247388322758443</v>
      </c>
      <c r="AT1469">
        <v>0.64516129032257996</v>
      </c>
      <c r="AU1469">
        <v>11</v>
      </c>
      <c r="AV1469">
        <v>0.27210605278577199</v>
      </c>
      <c r="AW1469">
        <v>-2.4717730027328098E-2</v>
      </c>
      <c r="AX1469">
        <v>10639.2341161158</v>
      </c>
      <c r="AY1469">
        <v>13</v>
      </c>
      <c r="AZ1469">
        <v>12</v>
      </c>
      <c r="BA1469">
        <v>2018</v>
      </c>
      <c r="BB1469">
        <v>8.2029305068092402</v>
      </c>
      <c r="BC1469">
        <v>7.51069238821594</v>
      </c>
      <c r="BD1469">
        <v>-0.69223811859330298</v>
      </c>
      <c r="BE1469">
        <v>87892</v>
      </c>
      <c r="BF1469">
        <v>214294.147505067</v>
      </c>
      <c r="BG1469">
        <v>9.2167017741187907E-2</v>
      </c>
      <c r="BH1469">
        <v>20.264816805791199</v>
      </c>
      <c r="BI1469">
        <v>0.986932188515243</v>
      </c>
      <c r="BK1469">
        <f>AS1469-BI1469*AV1469</f>
        <v>-2.1161899425663183E-2</v>
      </c>
      <c r="BL1469">
        <f>BK1469*AO1469</f>
        <v>-247.64183755396698</v>
      </c>
      <c r="BM1469">
        <f t="shared" si="22"/>
        <v>-6846.3284470090221</v>
      </c>
      <c r="BN1469" s="12">
        <f>YEARFRAC(DATE(YEAR(A1469),1,1),A1469,3)</f>
        <v>0.94794520547945205</v>
      </c>
    </row>
    <row r="1470" spans="1:66" x14ac:dyDescent="0.25">
      <c r="A1470" s="1">
        <v>43448</v>
      </c>
      <c r="B1470">
        <v>11028</v>
      </c>
      <c r="C1470">
        <v>10</v>
      </c>
      <c r="D1470" s="2">
        <v>43435</v>
      </c>
      <c r="E1470">
        <v>4</v>
      </c>
      <c r="F1470">
        <v>3</v>
      </c>
      <c r="G1470" s="1">
        <v>43447</v>
      </c>
      <c r="H1470" s="1">
        <v>43451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 s="1">
        <v>43451</v>
      </c>
      <c r="AF1470" s="1">
        <v>43437</v>
      </c>
      <c r="AG1470" s="1">
        <v>43439</v>
      </c>
      <c r="AH1470" s="1">
        <v>43441</v>
      </c>
      <c r="AI1470" s="1">
        <v>43439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11702.25</v>
      </c>
      <c r="AP1470">
        <v>20</v>
      </c>
      <c r="AQ1470">
        <v>31</v>
      </c>
      <c r="AR1470">
        <v>234045</v>
      </c>
      <c r="AS1470">
        <v>0.94238287508812402</v>
      </c>
      <c r="AT1470">
        <v>0.64516129032257996</v>
      </c>
      <c r="AU1470">
        <v>10</v>
      </c>
      <c r="AV1470">
        <v>0.78915504263056802</v>
      </c>
      <c r="AW1470">
        <v>0.153227832457555</v>
      </c>
      <c r="AX1470">
        <v>13974.440261116801</v>
      </c>
      <c r="AY1470">
        <v>14</v>
      </c>
      <c r="AZ1470">
        <v>12</v>
      </c>
      <c r="BA1470">
        <v>2018</v>
      </c>
      <c r="BB1470">
        <v>8.9920855494398104</v>
      </c>
      <c r="BC1470">
        <v>8.4530752633040596</v>
      </c>
      <c r="BD1470">
        <v>-0.53901028613574897</v>
      </c>
      <c r="BE1470">
        <v>98920</v>
      </c>
      <c r="BF1470">
        <v>220015.70037589801</v>
      </c>
      <c r="BG1470">
        <v>6.3764993135180595E-2</v>
      </c>
      <c r="BH1470">
        <v>20.264816805791199</v>
      </c>
      <c r="BI1470">
        <v>0.986932188515243</v>
      </c>
      <c r="BK1470">
        <f>AS1470-BI1470*AV1470</f>
        <v>0.16354036178689768</v>
      </c>
      <c r="BL1470">
        <f>BK1470*AO1470</f>
        <v>1913.7901987207233</v>
      </c>
      <c r="BM1470">
        <f t="shared" si="22"/>
        <v>-4932.5382482882987</v>
      </c>
      <c r="BN1470" s="12">
        <f>YEARFRAC(DATE(YEAR(A1470),1,1),A1470,3)</f>
        <v>0.9506849315068493</v>
      </c>
    </row>
    <row r="1471" spans="1:66" x14ac:dyDescent="0.25">
      <c r="A1471" s="1">
        <v>43451</v>
      </c>
      <c r="B1471">
        <v>32745</v>
      </c>
      <c r="C1471">
        <v>11</v>
      </c>
      <c r="D1471" s="2">
        <v>43435</v>
      </c>
      <c r="E1471">
        <v>0</v>
      </c>
      <c r="F1471">
        <v>4</v>
      </c>
      <c r="G1471" s="1">
        <v>43448</v>
      </c>
      <c r="H1471" s="1">
        <v>43452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 s="1">
        <v>43451</v>
      </c>
      <c r="AF1471" s="1">
        <v>43437</v>
      </c>
      <c r="AG1471" s="1">
        <v>43439</v>
      </c>
      <c r="AH1471" s="1">
        <v>43441</v>
      </c>
      <c r="AI1471" s="1">
        <v>43439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11702.25</v>
      </c>
      <c r="AP1471">
        <v>20</v>
      </c>
      <c r="AQ1471">
        <v>31</v>
      </c>
      <c r="AR1471">
        <v>234045</v>
      </c>
      <c r="AS1471">
        <v>2.7981798372107902</v>
      </c>
      <c r="AT1471">
        <v>0.64516129032257996</v>
      </c>
      <c r="AU1471">
        <v>9</v>
      </c>
      <c r="AV1471">
        <v>2.8636113555288398</v>
      </c>
      <c r="AW1471">
        <v>-6.5431518318048096E-2</v>
      </c>
      <c r="AX1471">
        <v>11434.861765294499</v>
      </c>
      <c r="AY1471">
        <v>17</v>
      </c>
      <c r="AZ1471">
        <v>12</v>
      </c>
      <c r="BA1471">
        <v>2018</v>
      </c>
      <c r="BB1471">
        <v>11.8556969049686</v>
      </c>
      <c r="BC1471">
        <v>11.2512551005148</v>
      </c>
      <c r="BD1471">
        <v>-0.60444180445379503</v>
      </c>
      <c r="BE1471">
        <v>131665</v>
      </c>
      <c r="BF1471">
        <v>222112.628309213</v>
      </c>
      <c r="BG1471">
        <v>5.3722166909728697E-2</v>
      </c>
      <c r="BH1471">
        <v>20.264816805791199</v>
      </c>
      <c r="BI1471">
        <v>0.986932188515243</v>
      </c>
      <c r="BK1471">
        <f>AS1471-BI1471*AV1471</f>
        <v>-2.8010384958389256E-2</v>
      </c>
      <c r="BL1471">
        <f>BK1471*AO1471</f>
        <v>-327.78452737931065</v>
      </c>
      <c r="BM1471">
        <f t="shared" si="22"/>
        <v>-5260.3227756676097</v>
      </c>
      <c r="BN1471" s="12">
        <f>YEARFRAC(DATE(YEAR(A1471),1,1),A1471,3)</f>
        <v>0.95890410958904104</v>
      </c>
    </row>
    <row r="1472" spans="1:66" x14ac:dyDescent="0.25">
      <c r="A1472" s="1">
        <v>43452</v>
      </c>
      <c r="B1472">
        <v>4318</v>
      </c>
      <c r="C1472">
        <v>12</v>
      </c>
      <c r="D1472" s="2">
        <v>43435</v>
      </c>
      <c r="E1472">
        <v>1</v>
      </c>
      <c r="F1472">
        <v>0</v>
      </c>
      <c r="G1472" s="1">
        <v>43451</v>
      </c>
      <c r="H1472" s="1">
        <v>43453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 s="1">
        <v>43451</v>
      </c>
      <c r="AF1472" s="1">
        <v>43437</v>
      </c>
      <c r="AG1472" s="1">
        <v>43439</v>
      </c>
      <c r="AH1472" s="1">
        <v>43441</v>
      </c>
      <c r="AI1472" s="1">
        <v>43439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11702.25</v>
      </c>
      <c r="AP1472">
        <v>20</v>
      </c>
      <c r="AQ1472">
        <v>31</v>
      </c>
      <c r="AR1472">
        <v>234045</v>
      </c>
      <c r="AS1472">
        <v>0.36898886966181699</v>
      </c>
      <c r="AT1472">
        <v>0.64516129032257996</v>
      </c>
      <c r="AU1472">
        <v>8</v>
      </c>
      <c r="AV1472">
        <v>0.33803478213639598</v>
      </c>
      <c r="AW1472">
        <v>3.0954087525420702E-2</v>
      </c>
      <c r="AX1472">
        <v>12773.8334283532</v>
      </c>
      <c r="AY1472">
        <v>18</v>
      </c>
      <c r="AZ1472">
        <v>12</v>
      </c>
      <c r="BA1472">
        <v>2018</v>
      </c>
      <c r="BB1472">
        <v>12.193731687105</v>
      </c>
      <c r="BC1472">
        <v>11.620243970176601</v>
      </c>
      <c r="BD1472">
        <v>-0.57348771692837597</v>
      </c>
      <c r="BE1472">
        <v>135983</v>
      </c>
      <c r="BF1472">
        <v>223037.54664997701</v>
      </c>
      <c r="BG1472">
        <v>4.9352467848371398E-2</v>
      </c>
      <c r="BH1472">
        <v>20.264816805791199</v>
      </c>
      <c r="BI1472">
        <v>0.986932188515243</v>
      </c>
      <c r="BK1472">
        <f>AS1472-BI1472*AV1472</f>
        <v>3.5371462333670334E-2</v>
      </c>
      <c r="BL1472">
        <f>BK1472*AO1472</f>
        <v>413.92569509419366</v>
      </c>
      <c r="BM1472">
        <f t="shared" si="22"/>
        <v>-4846.3970805734161</v>
      </c>
      <c r="BN1472" s="12">
        <f>YEARFRAC(DATE(YEAR(A1472),1,1),A1472,3)</f>
        <v>0.9616438356164384</v>
      </c>
    </row>
    <row r="1473" spans="1:66" x14ac:dyDescent="0.25">
      <c r="A1473" s="1">
        <v>43453</v>
      </c>
      <c r="B1473">
        <v>11448</v>
      </c>
      <c r="C1473">
        <v>13</v>
      </c>
      <c r="D1473" s="2">
        <v>43435</v>
      </c>
      <c r="E1473">
        <v>2</v>
      </c>
      <c r="F1473">
        <v>1</v>
      </c>
      <c r="G1473" s="1">
        <v>43452</v>
      </c>
      <c r="H1473" s="1">
        <v>43454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 s="1">
        <v>43451</v>
      </c>
      <c r="AF1473" s="1">
        <v>43437</v>
      </c>
      <c r="AG1473" s="1">
        <v>43439</v>
      </c>
      <c r="AH1473" s="1">
        <v>43441</v>
      </c>
      <c r="AI1473" s="1">
        <v>43439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11702.25</v>
      </c>
      <c r="AP1473">
        <v>20</v>
      </c>
      <c r="AQ1473">
        <v>31</v>
      </c>
      <c r="AR1473">
        <v>234045</v>
      </c>
      <c r="AS1473">
        <v>0.97827340895981496</v>
      </c>
      <c r="AT1473">
        <v>0.64516129032257996</v>
      </c>
      <c r="AU1473">
        <v>7</v>
      </c>
      <c r="AV1473">
        <v>0.87578868199497595</v>
      </c>
      <c r="AW1473">
        <v>0.102484726964838</v>
      </c>
      <c r="AX1473">
        <v>13071.646431788</v>
      </c>
      <c r="AY1473">
        <v>19</v>
      </c>
      <c r="AZ1473">
        <v>12</v>
      </c>
      <c r="BA1473">
        <v>2018</v>
      </c>
      <c r="BB1473">
        <v>13.069520369099999</v>
      </c>
      <c r="BC1473">
        <v>12.5985173791364</v>
      </c>
      <c r="BD1473">
        <v>-0.47100298996353701</v>
      </c>
      <c r="BE1473">
        <v>147431</v>
      </c>
      <c r="BF1473">
        <v>225610.421555434</v>
      </c>
      <c r="BG1473">
        <v>3.7385588779163197E-2</v>
      </c>
      <c r="BH1473">
        <v>20.264816805791199</v>
      </c>
      <c r="BI1473">
        <v>0.986932188515243</v>
      </c>
      <c r="BK1473">
        <f>AS1473-BI1473*AV1473</f>
        <v>0.11392936836163314</v>
      </c>
      <c r="BL1473">
        <f>BK1473*AO1473</f>
        <v>1333.2299509099214</v>
      </c>
      <c r="BM1473">
        <f t="shared" si="22"/>
        <v>-3513.167129663495</v>
      </c>
      <c r="BN1473" s="12">
        <f>YEARFRAC(DATE(YEAR(A1473),1,1),A1473,3)</f>
        <v>0.96438356164383565</v>
      </c>
    </row>
    <row r="1474" spans="1:66" x14ac:dyDescent="0.25">
      <c r="A1474" s="1">
        <v>43454</v>
      </c>
      <c r="B1474">
        <v>4066</v>
      </c>
      <c r="C1474">
        <v>14</v>
      </c>
      <c r="D1474" s="2">
        <v>43435</v>
      </c>
      <c r="E1474">
        <v>3</v>
      </c>
      <c r="F1474">
        <v>2</v>
      </c>
      <c r="G1474" s="1">
        <v>43453</v>
      </c>
      <c r="H1474" s="1">
        <v>43455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 s="1">
        <v>43451</v>
      </c>
      <c r="AF1474" s="1">
        <v>43437</v>
      </c>
      <c r="AG1474" s="1">
        <v>43439</v>
      </c>
      <c r="AH1474" s="1">
        <v>43441</v>
      </c>
      <c r="AI1474" s="1">
        <v>43439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11702.25</v>
      </c>
      <c r="AP1474">
        <v>20</v>
      </c>
      <c r="AQ1474">
        <v>31</v>
      </c>
      <c r="AR1474">
        <v>234045</v>
      </c>
      <c r="AS1474">
        <v>0.34745454933880199</v>
      </c>
      <c r="AT1474">
        <v>0.64516129032257996</v>
      </c>
      <c r="AU1474">
        <v>6</v>
      </c>
      <c r="AV1474">
        <v>0.27210605278577099</v>
      </c>
      <c r="AW1474">
        <v>7.53484965530304E-2</v>
      </c>
      <c r="AX1474">
        <v>14942.703252548101</v>
      </c>
      <c r="AY1474">
        <v>20</v>
      </c>
      <c r="AZ1474">
        <v>12</v>
      </c>
      <c r="BA1474">
        <v>2018</v>
      </c>
      <c r="BB1474">
        <v>13.341626421885699</v>
      </c>
      <c r="BC1474">
        <v>12.945971928475201</v>
      </c>
      <c r="BD1474">
        <v>-0.39565449341050501</v>
      </c>
      <c r="BE1474">
        <v>151497</v>
      </c>
      <c r="BF1474">
        <v>227104.245328713</v>
      </c>
      <c r="BG1474">
        <v>3.05619767752041E-2</v>
      </c>
      <c r="BH1474">
        <v>20.264816805791199</v>
      </c>
      <c r="BI1474">
        <v>0.986932188515243</v>
      </c>
      <c r="BK1474">
        <f>AS1474-BI1474*AV1474</f>
        <v>7.8904327154696807E-2</v>
      </c>
      <c r="BL1474">
        <f>BK1474*AO1474</f>
        <v>923.35816244605076</v>
      </c>
      <c r="BM1474">
        <f t="shared" si="22"/>
        <v>-2589.8089672174442</v>
      </c>
      <c r="BN1474" s="12">
        <f>YEARFRAC(DATE(YEAR(A1474),1,1),A1474,3)</f>
        <v>0.9671232876712329</v>
      </c>
    </row>
    <row r="1475" spans="1:66" x14ac:dyDescent="0.25">
      <c r="A1475" s="1">
        <v>43455</v>
      </c>
      <c r="B1475">
        <v>10373</v>
      </c>
      <c r="C1475">
        <v>15</v>
      </c>
      <c r="D1475" s="2">
        <v>43435</v>
      </c>
      <c r="E1475">
        <v>4</v>
      </c>
      <c r="F1475">
        <v>3</v>
      </c>
      <c r="G1475" s="1">
        <v>43454</v>
      </c>
      <c r="H1475" s="1">
        <v>43458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 s="1">
        <v>43451</v>
      </c>
      <c r="AF1475" s="1">
        <v>43437</v>
      </c>
      <c r="AG1475" s="1">
        <v>43439</v>
      </c>
      <c r="AH1475" s="1">
        <v>43441</v>
      </c>
      <c r="AI1475" s="1">
        <v>43439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11702.25</v>
      </c>
      <c r="AP1475">
        <v>20</v>
      </c>
      <c r="AQ1475">
        <v>31</v>
      </c>
      <c r="AR1475">
        <v>234045</v>
      </c>
      <c r="AS1475">
        <v>0.88641073297869999</v>
      </c>
      <c r="AT1475">
        <v>0.64516129032257996</v>
      </c>
      <c r="AU1475">
        <v>5</v>
      </c>
      <c r="AV1475">
        <v>0.78915504263056802</v>
      </c>
      <c r="AW1475">
        <v>9.7255690348131807E-2</v>
      </c>
      <c r="AX1475">
        <v>13144.4385952634</v>
      </c>
      <c r="AY1475">
        <v>21</v>
      </c>
      <c r="AZ1475">
        <v>12</v>
      </c>
      <c r="BA1475">
        <v>2018</v>
      </c>
      <c r="BB1475">
        <v>14.1307814645163</v>
      </c>
      <c r="BC1475">
        <v>13.8323826614539</v>
      </c>
      <c r="BD1475">
        <v>-0.29839880306237399</v>
      </c>
      <c r="BE1475">
        <v>161870</v>
      </c>
      <c r="BF1475">
        <v>229102.686792616</v>
      </c>
      <c r="BG1475">
        <v>2.1572480343094301E-2</v>
      </c>
      <c r="BH1475">
        <v>20.264816805791199</v>
      </c>
      <c r="BI1475">
        <v>0.986932188515243</v>
      </c>
      <c r="BK1475">
        <f>AS1475-BI1475*AV1475</f>
        <v>0.10756821967747365</v>
      </c>
      <c r="BL1475">
        <f>BK1475*AO1475</f>
        <v>1258.790198720716</v>
      </c>
      <c r="BM1475">
        <f t="shared" si="22"/>
        <v>-1331.0187684967282</v>
      </c>
      <c r="BN1475" s="12">
        <f>YEARFRAC(DATE(YEAR(A1475),1,1),A1475,3)</f>
        <v>0.96986301369863015</v>
      </c>
    </row>
    <row r="1476" spans="1:66" x14ac:dyDescent="0.25">
      <c r="A1476" s="1">
        <v>43458</v>
      </c>
      <c r="B1476">
        <v>20834</v>
      </c>
      <c r="C1476">
        <v>16</v>
      </c>
      <c r="D1476" s="2">
        <v>43435</v>
      </c>
      <c r="E1476">
        <v>0</v>
      </c>
      <c r="F1476">
        <v>4</v>
      </c>
      <c r="G1476" s="1">
        <v>43455</v>
      </c>
      <c r="H1476" s="1">
        <v>43460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 s="1">
        <v>43451</v>
      </c>
      <c r="AF1476" s="1">
        <v>43437</v>
      </c>
      <c r="AG1476" s="1">
        <v>43439</v>
      </c>
      <c r="AH1476" s="1">
        <v>43441</v>
      </c>
      <c r="AI1476" s="1">
        <v>43439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11702.25</v>
      </c>
      <c r="AP1476">
        <v>20</v>
      </c>
      <c r="AQ1476">
        <v>31</v>
      </c>
      <c r="AR1476">
        <v>234045</v>
      </c>
      <c r="AS1476">
        <v>1.78034138734004</v>
      </c>
      <c r="AT1476">
        <v>0.64516129032257996</v>
      </c>
      <c r="AU1476">
        <v>4</v>
      </c>
      <c r="AV1476">
        <v>1.87418327907268</v>
      </c>
      <c r="AW1476">
        <v>-9.3841891732640501E-2</v>
      </c>
      <c r="AX1476">
        <v>11116.3087583986</v>
      </c>
      <c r="AY1476">
        <v>24</v>
      </c>
      <c r="AZ1476">
        <v>12</v>
      </c>
      <c r="BA1476">
        <v>2018</v>
      </c>
      <c r="BB1476">
        <v>16.004964743588999</v>
      </c>
      <c r="BC1476">
        <v>15.612724048794</v>
      </c>
      <c r="BD1476">
        <v>-0.392240694795013</v>
      </c>
      <c r="BE1476">
        <v>182704</v>
      </c>
      <c r="BF1476">
        <v>228309.15647369201</v>
      </c>
      <c r="BG1476">
        <v>2.51231427372413E-2</v>
      </c>
      <c r="BH1476">
        <v>20.264816805791199</v>
      </c>
      <c r="BI1476">
        <v>0.986932188515243</v>
      </c>
      <c r="BK1476">
        <f>AS1476-BI1476*AV1476</f>
        <v>-6.9350417953834453E-2</v>
      </c>
      <c r="BL1476">
        <f>BK1476*AO1476</f>
        <v>-811.55592850025926</v>
      </c>
      <c r="BM1476">
        <f t="shared" ref="BM1476:BM1539" si="23">BM1475+BL1476</f>
        <v>-2142.5746969969873</v>
      </c>
      <c r="BN1476" s="12">
        <f>YEARFRAC(DATE(YEAR(A1476),1,1),A1476,3)</f>
        <v>0.9780821917808219</v>
      </c>
    </row>
    <row r="1477" spans="1:66" x14ac:dyDescent="0.25">
      <c r="A1477" s="1">
        <v>43460</v>
      </c>
      <c r="B1477">
        <v>4951</v>
      </c>
      <c r="C1477">
        <v>17</v>
      </c>
      <c r="D1477" s="2">
        <v>43435</v>
      </c>
      <c r="E1477">
        <v>2</v>
      </c>
      <c r="F1477">
        <v>0</v>
      </c>
      <c r="G1477" s="1">
        <v>43458</v>
      </c>
      <c r="H1477" s="1">
        <v>43461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 s="1">
        <v>43451</v>
      </c>
      <c r="AF1477" s="1">
        <v>43437</v>
      </c>
      <c r="AG1477" s="1">
        <v>43439</v>
      </c>
      <c r="AH1477" s="1">
        <v>43441</v>
      </c>
      <c r="AI1477" s="1">
        <v>43439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11702.25</v>
      </c>
      <c r="AP1477">
        <v>20</v>
      </c>
      <c r="AQ1477">
        <v>31</v>
      </c>
      <c r="AR1477">
        <v>234045</v>
      </c>
      <c r="AS1477">
        <v>0.42308103142558001</v>
      </c>
      <c r="AT1477">
        <v>0.64516129032257996</v>
      </c>
      <c r="AU1477">
        <v>3</v>
      </c>
      <c r="AV1477">
        <v>0.353371531792529</v>
      </c>
      <c r="AW1477">
        <v>6.97094996330508E-2</v>
      </c>
      <c r="AX1477">
        <v>14010.749464976099</v>
      </c>
      <c r="AY1477">
        <v>26</v>
      </c>
      <c r="AZ1477">
        <v>12</v>
      </c>
      <c r="BA1477">
        <v>2018</v>
      </c>
      <c r="BB1477">
        <v>16.3583362753815</v>
      </c>
      <c r="BC1477">
        <v>16.0358050802196</v>
      </c>
      <c r="BD1477">
        <v>-0.32253119516196399</v>
      </c>
      <c r="BE1477">
        <v>187655</v>
      </c>
      <c r="BF1477">
        <v>229430.42231306899</v>
      </c>
      <c r="BG1477">
        <v>2.0113190048675001E-2</v>
      </c>
      <c r="BH1477">
        <v>20.264816805791199</v>
      </c>
      <c r="BI1477">
        <v>0.986932188515243</v>
      </c>
      <c r="BK1477">
        <f>AS1477-BI1477*AV1477</f>
        <v>7.4327292194595607E-2</v>
      </c>
      <c r="BL1477">
        <f>BK1477*AO1477</f>
        <v>869.79655508420649</v>
      </c>
      <c r="BM1477">
        <f t="shared" si="23"/>
        <v>-1272.7781419127809</v>
      </c>
      <c r="BN1477" s="12">
        <f>YEARFRAC(DATE(YEAR(A1477),1,1),A1477,3)</f>
        <v>0.98356164383561639</v>
      </c>
    </row>
    <row r="1478" spans="1:66" x14ac:dyDescent="0.25">
      <c r="A1478" s="1">
        <v>43461</v>
      </c>
      <c r="B1478">
        <v>9715</v>
      </c>
      <c r="C1478">
        <v>18</v>
      </c>
      <c r="D1478" s="2">
        <v>43435</v>
      </c>
      <c r="E1478">
        <v>3</v>
      </c>
      <c r="F1478">
        <v>2</v>
      </c>
      <c r="G1478" s="1">
        <v>43460</v>
      </c>
      <c r="H1478" s="1">
        <v>43462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 s="1">
        <v>43451</v>
      </c>
      <c r="AF1478" s="1">
        <v>43437</v>
      </c>
      <c r="AG1478" s="1">
        <v>43439</v>
      </c>
      <c r="AH1478" s="1">
        <v>43441</v>
      </c>
      <c r="AI1478" s="1">
        <v>43439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11702.25</v>
      </c>
      <c r="AP1478">
        <v>20</v>
      </c>
      <c r="AQ1478">
        <v>31</v>
      </c>
      <c r="AR1478">
        <v>234045</v>
      </c>
      <c r="AS1478">
        <v>0.83018222991305002</v>
      </c>
      <c r="AT1478">
        <v>0.64516129032257996</v>
      </c>
      <c r="AU1478">
        <v>2</v>
      </c>
      <c r="AV1478">
        <v>0.79452320298821799</v>
      </c>
      <c r="AW1478">
        <v>3.56590269248322E-2</v>
      </c>
      <c r="AX1478">
        <v>12227.4591395967</v>
      </c>
      <c r="AY1478">
        <v>27</v>
      </c>
      <c r="AZ1478">
        <v>12</v>
      </c>
      <c r="BA1478">
        <v>2018</v>
      </c>
      <c r="BB1478">
        <v>17.152859478369798</v>
      </c>
      <c r="BC1478">
        <v>16.865987310132599</v>
      </c>
      <c r="BD1478">
        <v>-0.28687216823713102</v>
      </c>
      <c r="BE1478">
        <v>197370</v>
      </c>
      <c r="BF1478">
        <v>230130.72572405601</v>
      </c>
      <c r="BG1478">
        <v>1.70089164044839E-2</v>
      </c>
      <c r="BH1478">
        <v>20.264816805791199</v>
      </c>
      <c r="BI1478">
        <v>0.986932188515243</v>
      </c>
      <c r="BK1478">
        <f>AS1478-BI1478*AV1478</f>
        <v>4.6041706361747425E-2</v>
      </c>
      <c r="BL1478">
        <f>BK1478*AO1478</f>
        <v>538.79155827175884</v>
      </c>
      <c r="BM1478">
        <f t="shared" si="23"/>
        <v>-733.98658364102209</v>
      </c>
      <c r="BN1478" s="12">
        <f>YEARFRAC(DATE(YEAR(A1478),1,1),A1478,3)</f>
        <v>0.98630136986301364</v>
      </c>
    </row>
    <row r="1479" spans="1:66" x14ac:dyDescent="0.25">
      <c r="A1479" s="1">
        <v>43462</v>
      </c>
      <c r="B1479">
        <v>11023</v>
      </c>
      <c r="C1479">
        <v>19</v>
      </c>
      <c r="D1479" s="2">
        <v>43435</v>
      </c>
      <c r="E1479">
        <v>4</v>
      </c>
      <c r="F1479">
        <v>3</v>
      </c>
      <c r="G1479" s="1">
        <v>43461</v>
      </c>
      <c r="H1479" s="1">
        <v>43465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 s="1">
        <v>43451</v>
      </c>
      <c r="AF1479" s="1">
        <v>43437</v>
      </c>
      <c r="AG1479" s="1">
        <v>43439</v>
      </c>
      <c r="AH1479" s="1">
        <v>43441</v>
      </c>
      <c r="AI1479" s="1">
        <v>43439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11702.25</v>
      </c>
      <c r="AP1479">
        <v>20</v>
      </c>
      <c r="AQ1479">
        <v>31</v>
      </c>
      <c r="AR1479">
        <v>234045</v>
      </c>
      <c r="AS1479">
        <v>0.94195560682774604</v>
      </c>
      <c r="AT1479">
        <v>0.64516129032257996</v>
      </c>
      <c r="AU1479">
        <v>1</v>
      </c>
      <c r="AV1479">
        <v>0.78915504263056802</v>
      </c>
      <c r="AW1479">
        <v>0.152800564197178</v>
      </c>
      <c r="AX1479">
        <v>13968.1043705378</v>
      </c>
      <c r="AY1479">
        <v>28</v>
      </c>
      <c r="AZ1479">
        <v>12</v>
      </c>
      <c r="BA1479">
        <v>2018</v>
      </c>
      <c r="BB1479">
        <v>17.942014521000299</v>
      </c>
      <c r="BC1479">
        <v>17.8079429169604</v>
      </c>
      <c r="BD1479">
        <v>-0.134071604039952</v>
      </c>
      <c r="BE1479">
        <v>208393</v>
      </c>
      <c r="BF1479">
        <v>232296.100035015</v>
      </c>
      <c r="BG1479">
        <v>7.5287530213419204E-3</v>
      </c>
      <c r="BH1479">
        <v>20.264816805791199</v>
      </c>
      <c r="BI1479">
        <v>0.986932188515243</v>
      </c>
      <c r="BK1479">
        <f>AS1479-BI1479*AV1479</f>
        <v>0.1631130935265197</v>
      </c>
      <c r="BL1479">
        <f>BK1479*AO1479</f>
        <v>1908.7901987207151</v>
      </c>
      <c r="BM1479">
        <f t="shared" si="23"/>
        <v>1174.8036150796929</v>
      </c>
      <c r="BN1479" s="12">
        <f>YEARFRAC(DATE(YEAR(A1479),1,1),A1479,3)</f>
        <v>0.989041095890411</v>
      </c>
    </row>
    <row r="1480" spans="1:66" x14ac:dyDescent="0.25">
      <c r="A1480" s="1">
        <v>43465</v>
      </c>
      <c r="B1480">
        <v>25652</v>
      </c>
      <c r="C1480">
        <v>20</v>
      </c>
      <c r="D1480" s="2">
        <v>43435</v>
      </c>
      <c r="E1480">
        <v>0</v>
      </c>
      <c r="F1480">
        <v>4</v>
      </c>
      <c r="G1480" s="1">
        <v>43462</v>
      </c>
      <c r="H1480" s="1">
        <v>43467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 s="1">
        <v>43451</v>
      </c>
      <c r="AF1480" s="1">
        <v>43437</v>
      </c>
      <c r="AG1480" s="1">
        <v>43439</v>
      </c>
      <c r="AH1480" s="1">
        <v>43441</v>
      </c>
      <c r="AI1480" s="1">
        <v>43439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11702.25</v>
      </c>
      <c r="AP1480">
        <v>20</v>
      </c>
      <c r="AQ1480">
        <v>31</v>
      </c>
      <c r="AR1480">
        <v>234045</v>
      </c>
      <c r="AS1480">
        <v>2.1920570830395798</v>
      </c>
      <c r="AT1480">
        <v>0.64516129032257996</v>
      </c>
      <c r="AU1480">
        <v>0</v>
      </c>
      <c r="AV1480">
        <v>2.3228022847908298</v>
      </c>
      <c r="AW1480">
        <v>-0.13074520175124299</v>
      </c>
      <c r="AX1480">
        <v>11043.5572446106</v>
      </c>
      <c r="AY1480">
        <v>31</v>
      </c>
      <c r="AZ1480">
        <v>12</v>
      </c>
      <c r="BA1480">
        <v>2018</v>
      </c>
      <c r="BB1480">
        <v>20.264816805791199</v>
      </c>
      <c r="BC1480">
        <v>20</v>
      </c>
      <c r="BD1480">
        <v>-0.26481680579119798</v>
      </c>
      <c r="BE1480">
        <v>234045</v>
      </c>
      <c r="BF1480">
        <v>230986.54406104999</v>
      </c>
      <c r="BG1480">
        <v>1.3240840289559999E-2</v>
      </c>
      <c r="BH1480">
        <v>20.264816805791199</v>
      </c>
      <c r="BI1480">
        <v>0.986932188515243</v>
      </c>
      <c r="BK1480">
        <f>AS1480-BI1480*AV1480</f>
        <v>-0.10039125937724069</v>
      </c>
      <c r="BL1480">
        <f>BK1480*AO1480</f>
        <v>-1174.8036150473149</v>
      </c>
      <c r="BM1480">
        <f t="shared" si="23"/>
        <v>3.2378011383116245E-8</v>
      </c>
      <c r="BN1480" s="12">
        <f>YEARFRAC(DATE(YEAR(A1480),1,1),A1480,3)</f>
        <v>0.99726027397260275</v>
      </c>
    </row>
    <row r="1481" spans="1:66" x14ac:dyDescent="0.25">
      <c r="A1481" s="1">
        <v>43467</v>
      </c>
      <c r="B1481">
        <v>26116</v>
      </c>
      <c r="C1481">
        <v>1</v>
      </c>
      <c r="D1481" s="2">
        <v>43466</v>
      </c>
      <c r="E1481">
        <v>2</v>
      </c>
      <c r="F1481">
        <v>0</v>
      </c>
      <c r="G1481" s="1">
        <v>43465</v>
      </c>
      <c r="H1481" s="1">
        <v>43468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 s="1">
        <v>43486</v>
      </c>
      <c r="AF1481" s="1">
        <v>43472</v>
      </c>
      <c r="AG1481" s="1">
        <v>43467</v>
      </c>
      <c r="AH1481" s="1">
        <v>43469</v>
      </c>
      <c r="AI1481" s="1">
        <v>43467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10067</v>
      </c>
      <c r="AP1481">
        <v>21</v>
      </c>
      <c r="AQ1481">
        <v>31</v>
      </c>
      <c r="AR1481">
        <v>211407</v>
      </c>
      <c r="AS1481">
        <v>2.5942187344789902</v>
      </c>
      <c r="AT1481">
        <v>0.67741935483870896</v>
      </c>
      <c r="AU1481">
        <v>20</v>
      </c>
      <c r="AV1481">
        <v>2.6739766716743301</v>
      </c>
      <c r="AW1481">
        <v>-7.9757937195344297E-2</v>
      </c>
      <c r="AX1481">
        <v>9766.7269414310995</v>
      </c>
      <c r="AY1481">
        <v>2</v>
      </c>
      <c r="AZ1481">
        <v>1</v>
      </c>
      <c r="BA1481">
        <v>2019</v>
      </c>
      <c r="BB1481">
        <v>2.6739766716743301</v>
      </c>
      <c r="BC1481">
        <v>2.5942187344789902</v>
      </c>
      <c r="BD1481">
        <v>-7.9757937195344297E-2</v>
      </c>
      <c r="BE1481">
        <v>26116</v>
      </c>
      <c r="BF1481">
        <v>205101.265770053</v>
      </c>
      <c r="BG1481">
        <v>3.07444920257899E-2</v>
      </c>
      <c r="BH1481">
        <v>20.915654356045899</v>
      </c>
      <c r="BI1481">
        <v>1.0040326562352899</v>
      </c>
      <c r="BK1481">
        <f>AS1481-BI1481*AV1481</f>
        <v>-9.054116589338701E-2</v>
      </c>
      <c r="BL1481">
        <f>BK1481*AO1481</f>
        <v>-911.47791704872702</v>
      </c>
      <c r="BM1481">
        <f t="shared" si="23"/>
        <v>-911.47791701634901</v>
      </c>
      <c r="BN1481" s="12">
        <f>YEARFRAC(DATE(YEAR(A1481),1,1),A1481,3)</f>
        <v>2.7397260273972603E-3</v>
      </c>
    </row>
    <row r="1482" spans="1:66" x14ac:dyDescent="0.25">
      <c r="A1482" s="1">
        <v>43468</v>
      </c>
      <c r="B1482">
        <v>11889</v>
      </c>
      <c r="C1482">
        <v>2</v>
      </c>
      <c r="D1482" s="2">
        <v>43466</v>
      </c>
      <c r="E1482">
        <v>3</v>
      </c>
      <c r="F1482">
        <v>2</v>
      </c>
      <c r="G1482" s="1">
        <v>43467</v>
      </c>
      <c r="H1482" s="1">
        <v>43469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 s="1">
        <v>43486</v>
      </c>
      <c r="AF1482" s="1">
        <v>43472</v>
      </c>
      <c r="AG1482" s="1">
        <v>43467</v>
      </c>
      <c r="AH1482" s="1">
        <v>43469</v>
      </c>
      <c r="AI1482" s="1">
        <v>43467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10067</v>
      </c>
      <c r="AP1482">
        <v>21</v>
      </c>
      <c r="AQ1482">
        <v>31</v>
      </c>
      <c r="AR1482">
        <v>211407</v>
      </c>
      <c r="AS1482">
        <v>1.18098738452369</v>
      </c>
      <c r="AT1482">
        <v>0.67741935483870896</v>
      </c>
      <c r="AU1482">
        <v>19</v>
      </c>
      <c r="AV1482">
        <v>1.1261521859185499</v>
      </c>
      <c r="AW1482">
        <v>5.4835198605139003E-2</v>
      </c>
      <c r="AX1482">
        <v>10557.1876951094</v>
      </c>
      <c r="AY1482">
        <v>3</v>
      </c>
      <c r="AZ1482">
        <v>1</v>
      </c>
      <c r="BA1482">
        <v>2019</v>
      </c>
      <c r="BB1482">
        <v>3.8001288575928802</v>
      </c>
      <c r="BC1482">
        <v>3.77520611900268</v>
      </c>
      <c r="BD1482">
        <v>-2.49227385902051E-2</v>
      </c>
      <c r="BE1482">
        <v>38005</v>
      </c>
      <c r="BF1482">
        <v>210020.50980596</v>
      </c>
      <c r="BG1482">
        <v>6.6016894984237597E-3</v>
      </c>
      <c r="BH1482">
        <v>20.915654356045899</v>
      </c>
      <c r="BI1482">
        <v>1.0040326562352899</v>
      </c>
      <c r="BK1482">
        <f>AS1482-BI1482*AV1482</f>
        <v>5.029381397071031E-2</v>
      </c>
      <c r="BL1482">
        <f>BK1482*AO1482</f>
        <v>506.30782524314071</v>
      </c>
      <c r="BM1482">
        <f t="shared" si="23"/>
        <v>-405.1700917732083</v>
      </c>
      <c r="BN1482" s="12">
        <f>YEARFRAC(DATE(YEAR(A1482),1,1),A1482,3)</f>
        <v>5.4794520547945206E-3</v>
      </c>
    </row>
    <row r="1483" spans="1:66" x14ac:dyDescent="0.25">
      <c r="A1483" s="1">
        <v>43469</v>
      </c>
      <c r="B1483">
        <v>10247</v>
      </c>
      <c r="C1483">
        <v>3</v>
      </c>
      <c r="D1483" s="2">
        <v>43466</v>
      </c>
      <c r="E1483">
        <v>4</v>
      </c>
      <c r="F1483">
        <v>3</v>
      </c>
      <c r="G1483" s="1">
        <v>43468</v>
      </c>
      <c r="H1483" s="1">
        <v>43472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 s="1">
        <v>43486</v>
      </c>
      <c r="AF1483" s="1">
        <v>43472</v>
      </c>
      <c r="AG1483" s="1">
        <v>43467</v>
      </c>
      <c r="AH1483" s="1">
        <v>43469</v>
      </c>
      <c r="AI1483" s="1">
        <v>43467</v>
      </c>
      <c r="AJ1483">
        <v>0</v>
      </c>
      <c r="AK1483">
        <v>0</v>
      </c>
      <c r="AL1483">
        <v>0</v>
      </c>
      <c r="AM1483">
        <v>1</v>
      </c>
      <c r="AN1483">
        <v>1</v>
      </c>
      <c r="AO1483">
        <v>10067</v>
      </c>
      <c r="AP1483">
        <v>21</v>
      </c>
      <c r="AQ1483">
        <v>31</v>
      </c>
      <c r="AR1483">
        <v>211407</v>
      </c>
      <c r="AS1483">
        <v>1.01788020264229</v>
      </c>
      <c r="AT1483">
        <v>0.67741935483870896</v>
      </c>
      <c r="AU1483">
        <v>18</v>
      </c>
      <c r="AV1483">
        <v>0.89627157127775503</v>
      </c>
      <c r="AW1483">
        <v>0.12160863136454</v>
      </c>
      <c r="AX1483">
        <v>11432.9186915875</v>
      </c>
      <c r="AY1483">
        <v>4</v>
      </c>
      <c r="AZ1483">
        <v>1</v>
      </c>
      <c r="BA1483">
        <v>2019</v>
      </c>
      <c r="BB1483">
        <v>4.69640042887064</v>
      </c>
      <c r="BC1483">
        <v>4.7930863216449699</v>
      </c>
      <c r="BD1483">
        <v>9.6685892774336105E-2</v>
      </c>
      <c r="BE1483">
        <v>48252</v>
      </c>
      <c r="BF1483">
        <v>215759.28529664699</v>
      </c>
      <c r="BG1483">
        <v>-2.0171948987798099E-2</v>
      </c>
      <c r="BH1483">
        <v>20.915654356045899</v>
      </c>
      <c r="BI1483">
        <v>1.0040326562352899</v>
      </c>
      <c r="BK1483">
        <f>AS1483-BI1483*AV1483</f>
        <v>0.11799427622410863</v>
      </c>
      <c r="BL1483">
        <f>BK1483*AO1483</f>
        <v>1187.8483787481016</v>
      </c>
      <c r="BM1483">
        <f t="shared" si="23"/>
        <v>782.67828697489335</v>
      </c>
      <c r="BN1483" s="12">
        <f>YEARFRAC(DATE(YEAR(A1483),1,1),A1483,3)</f>
        <v>8.21917808219178E-3</v>
      </c>
    </row>
    <row r="1484" spans="1:66" x14ac:dyDescent="0.25">
      <c r="A1484" s="1">
        <v>43472</v>
      </c>
      <c r="B1484">
        <v>14323</v>
      </c>
      <c r="C1484">
        <v>4</v>
      </c>
      <c r="D1484" s="2">
        <v>43466</v>
      </c>
      <c r="E1484">
        <v>0</v>
      </c>
      <c r="F1484">
        <v>4</v>
      </c>
      <c r="G1484" s="1">
        <v>43469</v>
      </c>
      <c r="H1484" s="1">
        <v>43473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 s="1">
        <v>43486</v>
      </c>
      <c r="AF1484" s="1">
        <v>43472</v>
      </c>
      <c r="AG1484" s="1">
        <v>43467</v>
      </c>
      <c r="AH1484" s="1">
        <v>43469</v>
      </c>
      <c r="AI1484" s="1">
        <v>43467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10067</v>
      </c>
      <c r="AP1484">
        <v>21</v>
      </c>
      <c r="AQ1484">
        <v>31</v>
      </c>
      <c r="AR1484">
        <v>211407</v>
      </c>
      <c r="AS1484">
        <v>1.42276745803119</v>
      </c>
      <c r="AT1484">
        <v>0.67741935483870896</v>
      </c>
      <c r="AU1484">
        <v>17</v>
      </c>
      <c r="AV1484">
        <v>1.64714304452937</v>
      </c>
      <c r="AW1484">
        <v>-0.22437558649818501</v>
      </c>
      <c r="AX1484">
        <v>8695.66249729839</v>
      </c>
      <c r="AY1484">
        <v>7</v>
      </c>
      <c r="AZ1484">
        <v>1</v>
      </c>
      <c r="BA1484">
        <v>2019</v>
      </c>
      <c r="BB1484">
        <v>6.34354347340002</v>
      </c>
      <c r="BC1484">
        <v>6.2158537796761699</v>
      </c>
      <c r="BD1484">
        <v>-0.12768969372385</v>
      </c>
      <c r="BE1484">
        <v>62575</v>
      </c>
      <c r="BF1484">
        <v>207151.571595627</v>
      </c>
      <c r="BG1484">
        <v>2.0542583247590701E-2</v>
      </c>
      <c r="BH1484">
        <v>20.915654356045899</v>
      </c>
      <c r="BI1484">
        <v>1.0040326562352899</v>
      </c>
      <c r="BK1484">
        <f>AS1484-BI1484*AV1484</f>
        <v>-0.23101794816711574</v>
      </c>
      <c r="BL1484">
        <f>BK1484*AO1484</f>
        <v>-2325.6576841983542</v>
      </c>
      <c r="BM1484">
        <f t="shared" si="23"/>
        <v>-1542.9793972234609</v>
      </c>
      <c r="BN1484" s="12">
        <f>YEARFRAC(DATE(YEAR(A1484),1,1),A1484,3)</f>
        <v>1.643835616438356E-2</v>
      </c>
    </row>
    <row r="1485" spans="1:66" x14ac:dyDescent="0.25">
      <c r="A1485" s="1">
        <v>43473</v>
      </c>
      <c r="B1485">
        <v>2510</v>
      </c>
      <c r="C1485">
        <v>5</v>
      </c>
      <c r="D1485" s="2">
        <v>43466</v>
      </c>
      <c r="E1485">
        <v>1</v>
      </c>
      <c r="F1485">
        <v>0</v>
      </c>
      <c r="G1485" s="1">
        <v>43472</v>
      </c>
      <c r="H1485" s="1">
        <v>43474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 s="1">
        <v>43486</v>
      </c>
      <c r="AF1485" s="1">
        <v>43472</v>
      </c>
      <c r="AG1485" s="1">
        <v>43467</v>
      </c>
      <c r="AH1485" s="1">
        <v>43469</v>
      </c>
      <c r="AI1485" s="1">
        <v>43467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10067</v>
      </c>
      <c r="AP1485">
        <v>21</v>
      </c>
      <c r="AQ1485">
        <v>31</v>
      </c>
      <c r="AR1485">
        <v>211407</v>
      </c>
      <c r="AS1485">
        <v>0.24932949240091301</v>
      </c>
      <c r="AT1485">
        <v>0.67741935483870896</v>
      </c>
      <c r="AU1485">
        <v>16</v>
      </c>
      <c r="AV1485">
        <v>0.25675247061369</v>
      </c>
      <c r="AW1485">
        <v>-7.4229782127769204E-3</v>
      </c>
      <c r="AX1485">
        <v>9775.9526675657198</v>
      </c>
      <c r="AY1485">
        <v>8</v>
      </c>
      <c r="AZ1485">
        <v>1</v>
      </c>
      <c r="BA1485">
        <v>2019</v>
      </c>
      <c r="BB1485">
        <v>6.6002959440137099</v>
      </c>
      <c r="BC1485">
        <v>6.4651832720770797</v>
      </c>
      <c r="BD1485">
        <v>-0.13511267193662699</v>
      </c>
      <c r="BE1485">
        <v>65085</v>
      </c>
      <c r="BF1485">
        <v>207079.35092510999</v>
      </c>
      <c r="BG1485">
        <v>2.0898506082600101E-2</v>
      </c>
      <c r="BH1485">
        <v>20.915654356045899</v>
      </c>
      <c r="BI1485">
        <v>1.0040326562352899</v>
      </c>
      <c r="BK1485">
        <f>AS1485-BI1485*AV1485</f>
        <v>-8.4583726643233659E-3</v>
      </c>
      <c r="BL1485">
        <f>BK1485*AO1485</f>
        <v>-85.150437611743328</v>
      </c>
      <c r="BM1485">
        <f t="shared" si="23"/>
        <v>-1628.1298348352043</v>
      </c>
      <c r="BN1485" s="12">
        <f>YEARFRAC(DATE(YEAR(A1485),1,1),A1485,3)</f>
        <v>1.9178082191780823E-2</v>
      </c>
    </row>
    <row r="1486" spans="1:66" x14ac:dyDescent="0.25">
      <c r="A1486" s="1">
        <v>43474</v>
      </c>
      <c r="B1486">
        <v>7814</v>
      </c>
      <c r="C1486">
        <v>6</v>
      </c>
      <c r="D1486" s="2">
        <v>43466</v>
      </c>
      <c r="E1486">
        <v>2</v>
      </c>
      <c r="F1486">
        <v>1</v>
      </c>
      <c r="G1486" s="1">
        <v>43473</v>
      </c>
      <c r="H1486" s="1">
        <v>43475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 s="1">
        <v>43486</v>
      </c>
      <c r="AF1486" s="1">
        <v>43472</v>
      </c>
      <c r="AG1486" s="1">
        <v>43467</v>
      </c>
      <c r="AH1486" s="1">
        <v>43469</v>
      </c>
      <c r="AI1486" s="1">
        <v>43467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10067</v>
      </c>
      <c r="AP1486">
        <v>21</v>
      </c>
      <c r="AQ1486">
        <v>31</v>
      </c>
      <c r="AR1486">
        <v>211407</v>
      </c>
      <c r="AS1486">
        <v>0.77619946359392</v>
      </c>
      <c r="AT1486">
        <v>0.67741935483870896</v>
      </c>
      <c r="AU1486">
        <v>15</v>
      </c>
      <c r="AV1486">
        <v>0.90599327635193505</v>
      </c>
      <c r="AW1486">
        <v>-0.12979381275801399</v>
      </c>
      <c r="AX1486">
        <v>8624.7880684763804</v>
      </c>
      <c r="AY1486">
        <v>9</v>
      </c>
      <c r="AZ1486">
        <v>1</v>
      </c>
      <c r="BA1486">
        <v>2019</v>
      </c>
      <c r="BB1486">
        <v>7.5062892203656402</v>
      </c>
      <c r="BC1486">
        <v>7.2413827356710003</v>
      </c>
      <c r="BD1486">
        <v>-0.26490648469464101</v>
      </c>
      <c r="BE1486">
        <v>72899</v>
      </c>
      <c r="BF1486">
        <v>203946.178338892</v>
      </c>
      <c r="BG1486">
        <v>3.6582306772671297E-2</v>
      </c>
      <c r="BH1486">
        <v>20.915654356045899</v>
      </c>
      <c r="BI1486">
        <v>1.0040326562352899</v>
      </c>
      <c r="BK1486">
        <f>AS1486-BI1486*AV1486</f>
        <v>-0.13344737219302638</v>
      </c>
      <c r="BL1486">
        <f>BK1486*AO1486</f>
        <v>-1343.4146958671965</v>
      </c>
      <c r="BM1486">
        <f t="shared" si="23"/>
        <v>-2971.5445307024011</v>
      </c>
      <c r="BN1486" s="12">
        <f>YEARFRAC(DATE(YEAR(A1486),1,1),A1486,3)</f>
        <v>2.1917808219178082E-2</v>
      </c>
    </row>
    <row r="1487" spans="1:66" x14ac:dyDescent="0.25">
      <c r="A1487" s="1">
        <v>43475</v>
      </c>
      <c r="B1487">
        <v>2453</v>
      </c>
      <c r="C1487">
        <v>7</v>
      </c>
      <c r="D1487" s="2">
        <v>43466</v>
      </c>
      <c r="E1487">
        <v>3</v>
      </c>
      <c r="F1487">
        <v>2</v>
      </c>
      <c r="G1487" s="1">
        <v>43474</v>
      </c>
      <c r="H1487" s="1">
        <v>43476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 s="1">
        <v>43486</v>
      </c>
      <c r="AF1487" s="1">
        <v>43472</v>
      </c>
      <c r="AG1487" s="1">
        <v>43467</v>
      </c>
      <c r="AH1487" s="1">
        <v>43469</v>
      </c>
      <c r="AI1487" s="1">
        <v>43467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10067</v>
      </c>
      <c r="AP1487">
        <v>21</v>
      </c>
      <c r="AQ1487">
        <v>31</v>
      </c>
      <c r="AR1487">
        <v>211407</v>
      </c>
      <c r="AS1487">
        <v>0.24366742823085299</v>
      </c>
      <c r="AT1487">
        <v>0.67741935483870896</v>
      </c>
      <c r="AU1487">
        <v>14</v>
      </c>
      <c r="AV1487">
        <v>0.30231064714272998</v>
      </c>
      <c r="AW1487">
        <v>-5.8643218911877501E-2</v>
      </c>
      <c r="AX1487">
        <v>8114.1700538315999</v>
      </c>
      <c r="AY1487">
        <v>10</v>
      </c>
      <c r="AZ1487">
        <v>1</v>
      </c>
      <c r="BA1487">
        <v>2019</v>
      </c>
      <c r="BB1487">
        <v>7.8085998675083701</v>
      </c>
      <c r="BC1487">
        <v>7.4850501639018496</v>
      </c>
      <c r="BD1487">
        <v>-0.32354970360651902</v>
      </c>
      <c r="BE1487">
        <v>75352</v>
      </c>
      <c r="BF1487">
        <v>202647.34098930299</v>
      </c>
      <c r="BG1487">
        <v>4.3226123609284697E-2</v>
      </c>
      <c r="BH1487">
        <v>20.915654356045899</v>
      </c>
      <c r="BI1487">
        <v>1.0040326562352899</v>
      </c>
      <c r="BK1487">
        <f>AS1487-BI1487*AV1487</f>
        <v>-5.9862333828071629E-2</v>
      </c>
      <c r="BL1487">
        <f>BK1487*AO1487</f>
        <v>-602.63411464719707</v>
      </c>
      <c r="BM1487">
        <f t="shared" si="23"/>
        <v>-3574.1786453495979</v>
      </c>
      <c r="BN1487" s="12">
        <f>YEARFRAC(DATE(YEAR(A1487),1,1),A1487,3)</f>
        <v>2.4657534246575342E-2</v>
      </c>
    </row>
    <row r="1488" spans="1:66" x14ac:dyDescent="0.25">
      <c r="A1488" s="1">
        <v>43476</v>
      </c>
      <c r="B1488">
        <v>8153</v>
      </c>
      <c r="C1488">
        <v>8</v>
      </c>
      <c r="D1488" s="2">
        <v>43466</v>
      </c>
      <c r="E1488">
        <v>4</v>
      </c>
      <c r="F1488">
        <v>3</v>
      </c>
      <c r="G1488" s="1">
        <v>43475</v>
      </c>
      <c r="H1488" s="1">
        <v>43479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 s="1">
        <v>43486</v>
      </c>
      <c r="AF1488" s="1">
        <v>43472</v>
      </c>
      <c r="AG1488" s="1">
        <v>43467</v>
      </c>
      <c r="AH1488" s="1">
        <v>43469</v>
      </c>
      <c r="AI1488" s="1">
        <v>43467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10067</v>
      </c>
      <c r="AP1488">
        <v>21</v>
      </c>
      <c r="AQ1488">
        <v>31</v>
      </c>
      <c r="AR1488">
        <v>211407</v>
      </c>
      <c r="AS1488">
        <v>0.80987384523691197</v>
      </c>
      <c r="AT1488">
        <v>0.67741935483870896</v>
      </c>
      <c r="AU1488">
        <v>13</v>
      </c>
      <c r="AV1488">
        <v>0.81935963698752701</v>
      </c>
      <c r="AW1488">
        <v>-9.4857917506150791E-3</v>
      </c>
      <c r="AX1488">
        <v>9950.4535395171097</v>
      </c>
      <c r="AY1488">
        <v>11</v>
      </c>
      <c r="AZ1488">
        <v>1</v>
      </c>
      <c r="BA1488">
        <v>2019</v>
      </c>
      <c r="BB1488">
        <v>8.6279595044958999</v>
      </c>
      <c r="BC1488">
        <v>8.2949240091387697</v>
      </c>
      <c r="BD1488">
        <v>-0.333035495357135</v>
      </c>
      <c r="BE1488">
        <v>83505</v>
      </c>
      <c r="BF1488">
        <v>203246.78147668799</v>
      </c>
      <c r="BG1488">
        <v>4.0149312397584201E-2</v>
      </c>
      <c r="BH1488">
        <v>20.915654356045899</v>
      </c>
      <c r="BI1488">
        <v>1.0040326562352899</v>
      </c>
      <c r="BK1488">
        <f>AS1488-BI1488*AV1488</f>
        <v>-1.2789987499657651E-2</v>
      </c>
      <c r="BL1488">
        <f>BK1488*AO1488</f>
        <v>-128.75680415905359</v>
      </c>
      <c r="BM1488">
        <f t="shared" si="23"/>
        <v>-3702.9354495086513</v>
      </c>
      <c r="BN1488" s="12">
        <f>YEARFRAC(DATE(YEAR(A1488),1,1),A1488,3)</f>
        <v>2.7397260273972601E-2</v>
      </c>
    </row>
    <row r="1489" spans="1:66" x14ac:dyDescent="0.25">
      <c r="A1489" s="1">
        <v>43479</v>
      </c>
      <c r="B1489">
        <v>16580</v>
      </c>
      <c r="C1489">
        <v>9</v>
      </c>
      <c r="D1489" s="2">
        <v>43466</v>
      </c>
      <c r="E1489">
        <v>0</v>
      </c>
      <c r="F1489">
        <v>4</v>
      </c>
      <c r="G1489" s="1">
        <v>43476</v>
      </c>
      <c r="H1489" s="1">
        <v>43480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 s="1">
        <v>43486</v>
      </c>
      <c r="AF1489" s="1">
        <v>43472</v>
      </c>
      <c r="AG1489" s="1">
        <v>43467</v>
      </c>
      <c r="AH1489" s="1">
        <v>43469</v>
      </c>
      <c r="AI1489" s="1">
        <v>43467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10067</v>
      </c>
      <c r="AP1489">
        <v>21</v>
      </c>
      <c r="AQ1489">
        <v>31</v>
      </c>
      <c r="AR1489">
        <v>211407</v>
      </c>
      <c r="AS1489">
        <v>1.6469653322737601</v>
      </c>
      <c r="AT1489">
        <v>0.67741935483870896</v>
      </c>
      <c r="AU1489">
        <v>12</v>
      </c>
      <c r="AV1489">
        <v>1.64714304452937</v>
      </c>
      <c r="AW1489" s="3">
        <v>-1.7771225561116999E-4</v>
      </c>
      <c r="AX1489">
        <v>10065.913859192</v>
      </c>
      <c r="AY1489">
        <v>14</v>
      </c>
      <c r="AZ1489">
        <v>1</v>
      </c>
      <c r="BA1489">
        <v>2019</v>
      </c>
      <c r="BB1489">
        <v>10.275102549025201</v>
      </c>
      <c r="BC1489">
        <v>9.94188934141253</v>
      </c>
      <c r="BD1489">
        <v>-0.33321320761274698</v>
      </c>
      <c r="BE1489">
        <v>100085</v>
      </c>
      <c r="BF1489">
        <v>204551.24316003799</v>
      </c>
      <c r="BG1489">
        <v>3.3516084938177697E-2</v>
      </c>
      <c r="BH1489">
        <v>20.915654356045899</v>
      </c>
      <c r="BI1489">
        <v>1.0040326562352899</v>
      </c>
      <c r="BK1489">
        <f>AS1489-BI1489*AV1489</f>
        <v>-6.8200739245456443E-3</v>
      </c>
      <c r="BL1489">
        <f>BK1489*AO1489</f>
        <v>-68.657684198401</v>
      </c>
      <c r="BM1489">
        <f t="shared" si="23"/>
        <v>-3771.5931337070524</v>
      </c>
      <c r="BN1489" s="12">
        <f>YEARFRAC(DATE(YEAR(A1489),1,1),A1489,3)</f>
        <v>3.5616438356164383E-2</v>
      </c>
    </row>
    <row r="1490" spans="1:66" x14ac:dyDescent="0.25">
      <c r="A1490" s="1">
        <v>43480</v>
      </c>
      <c r="B1490">
        <v>6436</v>
      </c>
      <c r="C1490">
        <v>10</v>
      </c>
      <c r="D1490" s="2">
        <v>43466</v>
      </c>
      <c r="E1490">
        <v>1</v>
      </c>
      <c r="F1490">
        <v>0</v>
      </c>
      <c r="G1490" s="1">
        <v>43479</v>
      </c>
      <c r="H1490" s="1">
        <v>43481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 s="1">
        <v>43486</v>
      </c>
      <c r="AF1490" s="1">
        <v>43472</v>
      </c>
      <c r="AG1490" s="1">
        <v>43467</v>
      </c>
      <c r="AH1490" s="1">
        <v>43469</v>
      </c>
      <c r="AI1490" s="1">
        <v>43467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10067</v>
      </c>
      <c r="AP1490">
        <v>21</v>
      </c>
      <c r="AQ1490">
        <v>31</v>
      </c>
      <c r="AR1490">
        <v>211407</v>
      </c>
      <c r="AS1490">
        <v>0.63931657892122695</v>
      </c>
      <c r="AT1490">
        <v>0.67741935483870896</v>
      </c>
      <c r="AU1490">
        <v>11</v>
      </c>
      <c r="AV1490">
        <v>0.59132369191658496</v>
      </c>
      <c r="AW1490">
        <v>4.7992887004642298E-2</v>
      </c>
      <c r="AX1490">
        <v>10884.055700761401</v>
      </c>
      <c r="AY1490">
        <v>15</v>
      </c>
      <c r="AZ1490">
        <v>1</v>
      </c>
      <c r="BA1490">
        <v>2019</v>
      </c>
      <c r="BB1490">
        <v>10.8664262409418</v>
      </c>
      <c r="BC1490">
        <v>10.5812059203337</v>
      </c>
      <c r="BD1490">
        <v>-0.28522032060810398</v>
      </c>
      <c r="BE1490">
        <v>106521</v>
      </c>
      <c r="BF1490">
        <v>205858.020880111</v>
      </c>
      <c r="BG1490">
        <v>2.6955369998045299E-2</v>
      </c>
      <c r="BH1490">
        <v>20.915654356045899</v>
      </c>
      <c r="BI1490">
        <v>1.0040326562352899</v>
      </c>
      <c r="BK1490">
        <f>AS1490-BI1490*AV1490</f>
        <v>4.5608281831359898E-2</v>
      </c>
      <c r="BL1490">
        <f>BK1490*AO1490</f>
        <v>459.13857319630011</v>
      </c>
      <c r="BM1490">
        <f t="shared" si="23"/>
        <v>-3312.4545605107523</v>
      </c>
      <c r="BN1490" s="12">
        <f>YEARFRAC(DATE(YEAR(A1490),1,1),A1490,3)</f>
        <v>3.8356164383561646E-2</v>
      </c>
    </row>
    <row r="1491" spans="1:66" x14ac:dyDescent="0.25">
      <c r="A1491" s="1">
        <v>43481</v>
      </c>
      <c r="B1491">
        <v>18117</v>
      </c>
      <c r="C1491">
        <v>11</v>
      </c>
      <c r="D1491" s="2">
        <v>43466</v>
      </c>
      <c r="E1491">
        <v>2</v>
      </c>
      <c r="F1491">
        <v>1</v>
      </c>
      <c r="G1491" s="1">
        <v>43480</v>
      </c>
      <c r="H1491" s="1">
        <v>43482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 s="1">
        <v>43486</v>
      </c>
      <c r="AF1491" s="1">
        <v>43472</v>
      </c>
      <c r="AG1491" s="1">
        <v>43467</v>
      </c>
      <c r="AH1491" s="1">
        <v>43469</v>
      </c>
      <c r="AI1491" s="1">
        <v>43467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10067</v>
      </c>
      <c r="AP1491">
        <v>21</v>
      </c>
      <c r="AQ1491">
        <v>31</v>
      </c>
      <c r="AR1491">
        <v>211407</v>
      </c>
      <c r="AS1491">
        <v>1.7996423959471499</v>
      </c>
      <c r="AT1491">
        <v>0.67741935483870896</v>
      </c>
      <c r="AU1491">
        <v>10</v>
      </c>
      <c r="AV1491">
        <v>1.8180949604054599</v>
      </c>
      <c r="AW1491">
        <v>-1.8452564458309902E-2</v>
      </c>
      <c r="AX1491">
        <v>9964.8260374472502</v>
      </c>
      <c r="AY1491">
        <v>16</v>
      </c>
      <c r="AZ1491">
        <v>1</v>
      </c>
      <c r="BA1491">
        <v>2019</v>
      </c>
      <c r="BB1491">
        <v>12.6845212013473</v>
      </c>
      <c r="BC1491">
        <v>12.3808483162809</v>
      </c>
      <c r="BD1491">
        <v>-0.30367288506641299</v>
      </c>
      <c r="BE1491">
        <v>124638</v>
      </c>
      <c r="BF1491">
        <v>206345.825628955</v>
      </c>
      <c r="BG1491">
        <v>2.4527631492510901E-2</v>
      </c>
      <c r="BH1491">
        <v>20.915654356045899</v>
      </c>
      <c r="BI1491">
        <v>1.0040326562352899</v>
      </c>
      <c r="BK1491">
        <f>AS1491-BI1491*AV1491</f>
        <v>-2.5784316436738175E-2</v>
      </c>
      <c r="BL1491">
        <f>BK1491*AO1491</f>
        <v>-259.57071356864321</v>
      </c>
      <c r="BM1491">
        <f t="shared" si="23"/>
        <v>-3572.0252740793958</v>
      </c>
      <c r="BN1491" s="12">
        <f>YEARFRAC(DATE(YEAR(A1491),1,1),A1491,3)</f>
        <v>4.1095890410958902E-2</v>
      </c>
    </row>
    <row r="1492" spans="1:66" x14ac:dyDescent="0.25">
      <c r="A1492" s="1">
        <v>43482</v>
      </c>
      <c r="B1492">
        <v>3498</v>
      </c>
      <c r="C1492">
        <v>12</v>
      </c>
      <c r="D1492" s="2">
        <v>43466</v>
      </c>
      <c r="E1492">
        <v>3</v>
      </c>
      <c r="F1492">
        <v>2</v>
      </c>
      <c r="G1492" s="1">
        <v>43481</v>
      </c>
      <c r="H1492" s="1">
        <v>43483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 s="1">
        <v>43486</v>
      </c>
      <c r="AF1492" s="1">
        <v>43472</v>
      </c>
      <c r="AG1492" s="1">
        <v>43467</v>
      </c>
      <c r="AH1492" s="1">
        <v>43469</v>
      </c>
      <c r="AI1492" s="1">
        <v>43467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10067</v>
      </c>
      <c r="AP1492">
        <v>21</v>
      </c>
      <c r="AQ1492">
        <v>31</v>
      </c>
      <c r="AR1492">
        <v>211407</v>
      </c>
      <c r="AS1492">
        <v>0.34747193801529702</v>
      </c>
      <c r="AT1492">
        <v>0.67741935483870896</v>
      </c>
      <c r="AU1492">
        <v>9</v>
      </c>
      <c r="AV1492">
        <v>0.41379755302239501</v>
      </c>
      <c r="AW1492">
        <v>-6.6325615007097605E-2</v>
      </c>
      <c r="AX1492">
        <v>8453.4090993299906</v>
      </c>
      <c r="AY1492">
        <v>17</v>
      </c>
      <c r="AZ1492">
        <v>1</v>
      </c>
      <c r="BA1492">
        <v>2019</v>
      </c>
      <c r="BB1492">
        <v>13.0983187543697</v>
      </c>
      <c r="BC1492">
        <v>12.7283202542962</v>
      </c>
      <c r="BD1492">
        <v>-0.36999850007350998</v>
      </c>
      <c r="BE1492">
        <v>128136</v>
      </c>
      <c r="BF1492">
        <v>205435.22038676101</v>
      </c>
      <c r="BG1492">
        <v>2.9068918182556299E-2</v>
      </c>
      <c r="BH1492">
        <v>20.915654356045899</v>
      </c>
      <c r="BI1492">
        <v>1.0040326562352899</v>
      </c>
      <c r="BK1492">
        <f>AS1492-BI1492*AV1492</f>
        <v>-6.7994318289441469E-2</v>
      </c>
      <c r="BL1492">
        <f>BK1492*AO1492</f>
        <v>-684.49880221980732</v>
      </c>
      <c r="BM1492">
        <f t="shared" si="23"/>
        <v>-4256.5240762992034</v>
      </c>
      <c r="BN1492" s="12">
        <f>YEARFRAC(DATE(YEAR(A1492),1,1),A1492,3)</f>
        <v>4.3835616438356165E-2</v>
      </c>
    </row>
    <row r="1493" spans="1:66" x14ac:dyDescent="0.25">
      <c r="A1493" s="1">
        <v>43483</v>
      </c>
      <c r="B1493">
        <v>8839</v>
      </c>
      <c r="C1493">
        <v>13</v>
      </c>
      <c r="D1493" s="2">
        <v>43466</v>
      </c>
      <c r="E1493">
        <v>4</v>
      </c>
      <c r="F1493">
        <v>3</v>
      </c>
      <c r="G1493" s="1">
        <v>43482</v>
      </c>
      <c r="H1493" s="1">
        <v>43487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 s="1">
        <v>43486</v>
      </c>
      <c r="AF1493" s="1">
        <v>43472</v>
      </c>
      <c r="AG1493" s="1">
        <v>43467</v>
      </c>
      <c r="AH1493" s="1">
        <v>43469</v>
      </c>
      <c r="AI1493" s="1">
        <v>43467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10067</v>
      </c>
      <c r="AP1493">
        <v>21</v>
      </c>
      <c r="AQ1493">
        <v>31</v>
      </c>
      <c r="AR1493">
        <v>211407</v>
      </c>
      <c r="AS1493">
        <v>0.87801728419588698</v>
      </c>
      <c r="AT1493">
        <v>0.67741935483870896</v>
      </c>
      <c r="AU1493">
        <v>8</v>
      </c>
      <c r="AV1493">
        <v>0.81935963698752701</v>
      </c>
      <c r="AW1493">
        <v>5.8657647208359802E-2</v>
      </c>
      <c r="AX1493">
        <v>10787.6927309937</v>
      </c>
      <c r="AY1493">
        <v>18</v>
      </c>
      <c r="AZ1493">
        <v>1</v>
      </c>
      <c r="BA1493">
        <v>2019</v>
      </c>
      <c r="BB1493">
        <v>13.9176783913572</v>
      </c>
      <c r="BC1493">
        <v>13.606337538492101</v>
      </c>
      <c r="BD1493">
        <v>-0.31134085286515201</v>
      </c>
      <c r="BE1493">
        <v>136975</v>
      </c>
      <c r="BF1493">
        <v>206677.78914809899</v>
      </c>
      <c r="BG1493">
        <v>2.2882046839156799E-2</v>
      </c>
      <c r="BH1493">
        <v>20.915654356045899</v>
      </c>
      <c r="BI1493">
        <v>1.0040326562352899</v>
      </c>
      <c r="BK1493">
        <f>AS1493-BI1493*AV1493</f>
        <v>5.535345145931736E-2</v>
      </c>
      <c r="BL1493">
        <f>BK1493*AO1493</f>
        <v>557.24319584094781</v>
      </c>
      <c r="BM1493">
        <f t="shared" si="23"/>
        <v>-3699.2808804582555</v>
      </c>
      <c r="BN1493" s="12">
        <f>YEARFRAC(DATE(YEAR(A1493),1,1),A1493,3)</f>
        <v>4.6575342465753428E-2</v>
      </c>
    </row>
    <row r="1494" spans="1:66" x14ac:dyDescent="0.25">
      <c r="A1494" s="1">
        <v>43487</v>
      </c>
      <c r="B1494">
        <v>17503</v>
      </c>
      <c r="C1494">
        <v>14</v>
      </c>
      <c r="D1494" s="2">
        <v>43466</v>
      </c>
      <c r="E1494">
        <v>1</v>
      </c>
      <c r="F1494">
        <v>4</v>
      </c>
      <c r="G1494" s="1">
        <v>43483</v>
      </c>
      <c r="H1494" s="1">
        <v>43488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s="1">
        <v>43486</v>
      </c>
      <c r="AF1494" s="1">
        <v>43472</v>
      </c>
      <c r="AG1494" s="1">
        <v>43467</v>
      </c>
      <c r="AH1494" s="1">
        <v>43469</v>
      </c>
      <c r="AI1494" s="1">
        <v>43467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10067</v>
      </c>
      <c r="AP1494">
        <v>21</v>
      </c>
      <c r="AQ1494">
        <v>31</v>
      </c>
      <c r="AR1494">
        <v>211407</v>
      </c>
      <c r="AS1494">
        <v>1.7386510380450899</v>
      </c>
      <c r="AT1494">
        <v>0.67741935483870896</v>
      </c>
      <c r="AU1494">
        <v>7</v>
      </c>
      <c r="AV1494">
        <v>1.64714304452937</v>
      </c>
      <c r="AW1494">
        <v>9.1507993515720906E-2</v>
      </c>
      <c r="AX1494">
        <v>10626.2780625716</v>
      </c>
      <c r="AY1494">
        <v>22</v>
      </c>
      <c r="AZ1494">
        <v>1</v>
      </c>
      <c r="BA1494">
        <v>2019</v>
      </c>
      <c r="BB1494">
        <v>15.5648214358866</v>
      </c>
      <c r="BC1494">
        <v>15.344988576537199</v>
      </c>
      <c r="BD1494">
        <v>-0.21983285934943</v>
      </c>
      <c r="BE1494">
        <v>154478</v>
      </c>
      <c r="BF1494">
        <v>208421.15107857599</v>
      </c>
      <c r="BG1494">
        <v>1.4326036037951699E-2</v>
      </c>
      <c r="BH1494">
        <v>20.915654356045899</v>
      </c>
      <c r="BI1494">
        <v>1.0040326562352899</v>
      </c>
      <c r="BK1494">
        <f>AS1494-BI1494*AV1494</f>
        <v>8.4865631846784195E-2</v>
      </c>
      <c r="BL1494">
        <f>BK1494*AO1494</f>
        <v>854.34231580157655</v>
      </c>
      <c r="BM1494">
        <f t="shared" si="23"/>
        <v>-2844.9385646566789</v>
      </c>
      <c r="BN1494" s="12">
        <f>YEARFRAC(DATE(YEAR(A1494),1,1),A1494,3)</f>
        <v>5.7534246575342465E-2</v>
      </c>
    </row>
    <row r="1495" spans="1:66" x14ac:dyDescent="0.25">
      <c r="A1495" s="1">
        <v>43488</v>
      </c>
      <c r="B1495">
        <v>5047</v>
      </c>
      <c r="C1495">
        <v>15</v>
      </c>
      <c r="D1495" s="2">
        <v>43466</v>
      </c>
      <c r="E1495">
        <v>2</v>
      </c>
      <c r="F1495">
        <v>1</v>
      </c>
      <c r="G1495" s="1">
        <v>43487</v>
      </c>
      <c r="H1495" s="1">
        <v>43489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 s="1">
        <v>43486</v>
      </c>
      <c r="AF1495" s="1">
        <v>43472</v>
      </c>
      <c r="AG1495" s="1">
        <v>43467</v>
      </c>
      <c r="AH1495" s="1">
        <v>43469</v>
      </c>
      <c r="AI1495" s="1">
        <v>43467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10067</v>
      </c>
      <c r="AP1495">
        <v>21</v>
      </c>
      <c r="AQ1495">
        <v>31</v>
      </c>
      <c r="AR1495">
        <v>211407</v>
      </c>
      <c r="AS1495">
        <v>0.50134101519817198</v>
      </c>
      <c r="AT1495">
        <v>0.67741935483870896</v>
      </c>
      <c r="AU1495">
        <v>6</v>
      </c>
      <c r="AV1495">
        <v>0.38357612614948799</v>
      </c>
      <c r="AW1495">
        <v>0.117764889048683</v>
      </c>
      <c r="AX1495">
        <v>13157.7531966446</v>
      </c>
      <c r="AY1495">
        <v>23</v>
      </c>
      <c r="AZ1495">
        <v>1</v>
      </c>
      <c r="BA1495">
        <v>2019</v>
      </c>
      <c r="BB1495">
        <v>15.948397562036099</v>
      </c>
      <c r="BC1495">
        <v>15.8463295917353</v>
      </c>
      <c r="BD1495">
        <v>-0.102067970300748</v>
      </c>
      <c r="BE1495">
        <v>159525</v>
      </c>
      <c r="BF1495">
        <v>210054.01871686801</v>
      </c>
      <c r="BG1495">
        <v>6.4411111551019298E-3</v>
      </c>
      <c r="BH1495">
        <v>20.915654356045899</v>
      </c>
      <c r="BI1495">
        <v>1.0040326562352899</v>
      </c>
      <c r="BK1495">
        <f>AS1495-BI1495*AV1495</f>
        <v>0.11621805839185889</v>
      </c>
      <c r="BL1495">
        <f>BK1495*AO1495</f>
        <v>1169.9671938308434</v>
      </c>
      <c r="BM1495">
        <f t="shared" si="23"/>
        <v>-1674.9713708258355</v>
      </c>
      <c r="BN1495" s="12">
        <f>YEARFRAC(DATE(YEAR(A1495),1,1),A1495,3)</f>
        <v>6.0273972602739728E-2</v>
      </c>
    </row>
    <row r="1496" spans="1:66" x14ac:dyDescent="0.25">
      <c r="A1496" s="1">
        <v>43489</v>
      </c>
      <c r="B1496">
        <v>8466</v>
      </c>
      <c r="C1496">
        <v>16</v>
      </c>
      <c r="D1496" s="2">
        <v>43466</v>
      </c>
      <c r="E1496">
        <v>3</v>
      </c>
      <c r="F1496">
        <v>2</v>
      </c>
      <c r="G1496" s="1">
        <v>43488</v>
      </c>
      <c r="H1496" s="1">
        <v>43490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 s="1">
        <v>43486</v>
      </c>
      <c r="AF1496" s="1">
        <v>43472</v>
      </c>
      <c r="AG1496" s="1">
        <v>43467</v>
      </c>
      <c r="AH1496" s="1">
        <v>43469</v>
      </c>
      <c r="AI1496" s="1">
        <v>43467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10067</v>
      </c>
      <c r="AP1496">
        <v>21</v>
      </c>
      <c r="AQ1496">
        <v>31</v>
      </c>
      <c r="AR1496">
        <v>211407</v>
      </c>
      <c r="AS1496">
        <v>0.840965530942684</v>
      </c>
      <c r="AT1496">
        <v>0.67741935483870896</v>
      </c>
      <c r="AU1496">
        <v>5</v>
      </c>
      <c r="AV1496">
        <v>0.82472779734517698</v>
      </c>
      <c r="AW1496">
        <v>1.6237733597506399E-2</v>
      </c>
      <c r="AX1496">
        <v>10265.205110404</v>
      </c>
      <c r="AY1496">
        <v>24</v>
      </c>
      <c r="AZ1496">
        <v>1</v>
      </c>
      <c r="BA1496">
        <v>2019</v>
      </c>
      <c r="BB1496">
        <v>16.773125359381201</v>
      </c>
      <c r="BC1496">
        <v>16.687295122678002</v>
      </c>
      <c r="BD1496">
        <v>-8.5830236703237903E-2</v>
      </c>
      <c r="BE1496">
        <v>167991</v>
      </c>
      <c r="BF1496">
        <v>210325.20322915699</v>
      </c>
      <c r="BG1496">
        <v>5.1434481185985703E-3</v>
      </c>
      <c r="BH1496">
        <v>20.915654356045899</v>
      </c>
      <c r="BI1496">
        <v>1.0040326562352899</v>
      </c>
      <c r="BK1496">
        <f>AS1496-BI1496*AV1496</f>
        <v>1.2911889903126084E-2</v>
      </c>
      <c r="BL1496">
        <f>BK1496*AO1496</f>
        <v>129.9839956547703</v>
      </c>
      <c r="BM1496">
        <f t="shared" si="23"/>
        <v>-1544.9873751710652</v>
      </c>
      <c r="BN1496" s="12">
        <f>YEARFRAC(DATE(YEAR(A1496),1,1),A1496,3)</f>
        <v>6.3013698630136991E-2</v>
      </c>
    </row>
    <row r="1497" spans="1:66" x14ac:dyDescent="0.25">
      <c r="A1497" s="1">
        <v>43490</v>
      </c>
      <c r="B1497">
        <v>7740</v>
      </c>
      <c r="C1497">
        <v>17</v>
      </c>
      <c r="D1497" s="2">
        <v>43466</v>
      </c>
      <c r="E1497">
        <v>4</v>
      </c>
      <c r="F1497">
        <v>3</v>
      </c>
      <c r="G1497" s="1">
        <v>43489</v>
      </c>
      <c r="H1497" s="1">
        <v>43493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 s="1">
        <v>43486</v>
      </c>
      <c r="AF1497" s="1">
        <v>43472</v>
      </c>
      <c r="AG1497" s="1">
        <v>43467</v>
      </c>
      <c r="AH1497" s="1">
        <v>43469</v>
      </c>
      <c r="AI1497" s="1">
        <v>43467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10067</v>
      </c>
      <c r="AP1497">
        <v>21</v>
      </c>
      <c r="AQ1497">
        <v>31</v>
      </c>
      <c r="AR1497">
        <v>211407</v>
      </c>
      <c r="AS1497">
        <v>0.76884871361875395</v>
      </c>
      <c r="AT1497">
        <v>0.67741935483870896</v>
      </c>
      <c r="AU1497">
        <v>4</v>
      </c>
      <c r="AV1497">
        <v>0.81935963698752701</v>
      </c>
      <c r="AW1497">
        <v>-5.0510923368773303E-2</v>
      </c>
      <c r="AX1497">
        <v>9446.4013732199692</v>
      </c>
      <c r="AY1497">
        <v>25</v>
      </c>
      <c r="AZ1497">
        <v>1</v>
      </c>
      <c r="BA1497">
        <v>2019</v>
      </c>
      <c r="BB1497">
        <v>17.5924849963688</v>
      </c>
      <c r="BC1497">
        <v>17.4561438362968</v>
      </c>
      <c r="BD1497">
        <v>-0.13634116007201399</v>
      </c>
      <c r="BE1497">
        <v>175731</v>
      </c>
      <c r="BF1497">
        <v>209768.60294390999</v>
      </c>
      <c r="BG1497">
        <v>7.8104970576902098E-3</v>
      </c>
      <c r="BH1497">
        <v>20.915654356045899</v>
      </c>
      <c r="BI1497">
        <v>1.0040326562352899</v>
      </c>
      <c r="BK1497">
        <f>AS1497-BI1497*AV1497</f>
        <v>-5.3815119117815668E-2</v>
      </c>
      <c r="BL1497">
        <f>BK1497*AO1497</f>
        <v>-541.75680415905038</v>
      </c>
      <c r="BM1497">
        <f t="shared" si="23"/>
        <v>-2086.7441793301155</v>
      </c>
      <c r="BN1497" s="12">
        <f>YEARFRAC(DATE(YEAR(A1497),1,1),A1497,3)</f>
        <v>6.575342465753424E-2</v>
      </c>
    </row>
    <row r="1498" spans="1:66" x14ac:dyDescent="0.25">
      <c r="A1498" s="1">
        <v>43493</v>
      </c>
      <c r="B1498">
        <v>18685</v>
      </c>
      <c r="C1498">
        <v>18</v>
      </c>
      <c r="D1498" s="2">
        <v>43466</v>
      </c>
      <c r="E1498">
        <v>0</v>
      </c>
      <c r="F1498">
        <v>4</v>
      </c>
      <c r="G1498" s="1">
        <v>43490</v>
      </c>
      <c r="H1498" s="1">
        <v>43494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 s="1">
        <v>43486</v>
      </c>
      <c r="AF1498" s="1">
        <v>43472</v>
      </c>
      <c r="AG1498" s="1">
        <v>43467</v>
      </c>
      <c r="AH1498" s="1">
        <v>43469</v>
      </c>
      <c r="AI1498" s="1">
        <v>43467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10067</v>
      </c>
      <c r="AP1498">
        <v>21</v>
      </c>
      <c r="AQ1498">
        <v>31</v>
      </c>
      <c r="AR1498">
        <v>211407</v>
      </c>
      <c r="AS1498">
        <v>1.85606436872951</v>
      </c>
      <c r="AT1498">
        <v>0.67741935483870896</v>
      </c>
      <c r="AU1498">
        <v>3</v>
      </c>
      <c r="AV1498">
        <v>1.64714304452937</v>
      </c>
      <c r="AW1498">
        <v>0.20892132420013501</v>
      </c>
      <c r="AX1498">
        <v>11343.8842255128</v>
      </c>
      <c r="AY1498">
        <v>28</v>
      </c>
      <c r="AZ1498">
        <v>1</v>
      </c>
      <c r="BA1498">
        <v>2019</v>
      </c>
      <c r="BB1498">
        <v>19.2396280408982</v>
      </c>
      <c r="BC1498">
        <v>19.312208205026302</v>
      </c>
      <c r="BD1498">
        <v>7.2580164128119407E-2</v>
      </c>
      <c r="BE1498">
        <v>194416</v>
      </c>
      <c r="BF1498">
        <v>212204.518264137</v>
      </c>
      <c r="BG1498">
        <v>-3.7582529847223199E-3</v>
      </c>
      <c r="BH1498">
        <v>20.915654356045899</v>
      </c>
      <c r="BI1498">
        <v>1.0040326562352899</v>
      </c>
      <c r="BK1498">
        <f>AS1498-BI1498*AV1498</f>
        <v>0.20227896253120425</v>
      </c>
      <c r="BL1498">
        <f>BK1498*AO1498</f>
        <v>2036.3423158016333</v>
      </c>
      <c r="BM1498">
        <f t="shared" si="23"/>
        <v>-50.401863528482181</v>
      </c>
      <c r="BN1498" s="12">
        <f>YEARFRAC(DATE(YEAR(A1498),1,1),A1498,3)</f>
        <v>7.3972602739726029E-2</v>
      </c>
    </row>
    <row r="1499" spans="1:66" x14ac:dyDescent="0.25">
      <c r="A1499" s="1">
        <v>43494</v>
      </c>
      <c r="B1499">
        <v>2329</v>
      </c>
      <c r="C1499">
        <v>19</v>
      </c>
      <c r="D1499" s="2">
        <v>43466</v>
      </c>
      <c r="E1499">
        <v>1</v>
      </c>
      <c r="F1499">
        <v>0</v>
      </c>
      <c r="G1499" s="1">
        <v>43493</v>
      </c>
      <c r="H1499" s="1">
        <v>43495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 s="1">
        <v>43486</v>
      </c>
      <c r="AF1499" s="1">
        <v>43472</v>
      </c>
      <c r="AG1499" s="1">
        <v>43467</v>
      </c>
      <c r="AH1499" s="1">
        <v>43469</v>
      </c>
      <c r="AI1499" s="1">
        <v>43467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10067</v>
      </c>
      <c r="AP1499">
        <v>21</v>
      </c>
      <c r="AQ1499">
        <v>31</v>
      </c>
      <c r="AR1499">
        <v>211407</v>
      </c>
      <c r="AS1499">
        <v>0.23134995529949301</v>
      </c>
      <c r="AT1499">
        <v>0.67741935483870896</v>
      </c>
      <c r="AU1499">
        <v>2</v>
      </c>
      <c r="AV1499">
        <v>0.25675247061369</v>
      </c>
      <c r="AW1499">
        <v>-2.5402515314197301E-2</v>
      </c>
      <c r="AX1499">
        <v>9070.9935309803004</v>
      </c>
      <c r="AY1499">
        <v>29</v>
      </c>
      <c r="AZ1499">
        <v>1</v>
      </c>
      <c r="BA1499">
        <v>2019</v>
      </c>
      <c r="BB1499">
        <v>19.496380511511799</v>
      </c>
      <c r="BC1499">
        <v>19.543558160325802</v>
      </c>
      <c r="BD1499">
        <v>4.7177648813921197E-2</v>
      </c>
      <c r="BE1499">
        <v>196745</v>
      </c>
      <c r="BF1499">
        <v>211918.56599025699</v>
      </c>
      <c r="BG1499">
        <v>-2.41397438618395E-3</v>
      </c>
      <c r="BH1499">
        <v>20.915654356045899</v>
      </c>
      <c r="BI1499">
        <v>1.0040326562352899</v>
      </c>
      <c r="BK1499">
        <f>AS1499-BI1499*AV1499</f>
        <v>-2.6437909765743367E-2</v>
      </c>
      <c r="BL1499">
        <f>BK1499*AO1499</f>
        <v>-266.15043761173848</v>
      </c>
      <c r="BM1499">
        <f t="shared" si="23"/>
        <v>-316.55230114022066</v>
      </c>
      <c r="BN1499" s="12">
        <f>YEARFRAC(DATE(YEAR(A1499),1,1),A1499,3)</f>
        <v>7.6712328767123292E-2</v>
      </c>
    </row>
    <row r="1500" spans="1:66" x14ac:dyDescent="0.25">
      <c r="A1500" s="1">
        <v>43495</v>
      </c>
      <c r="B1500">
        <v>9064</v>
      </c>
      <c r="C1500">
        <v>20</v>
      </c>
      <c r="D1500" s="2">
        <v>43466</v>
      </c>
      <c r="E1500">
        <v>2</v>
      </c>
      <c r="F1500">
        <v>1</v>
      </c>
      <c r="G1500" s="1">
        <v>43494</v>
      </c>
      <c r="H1500" s="1">
        <v>43496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 s="1">
        <v>43486</v>
      </c>
      <c r="AF1500" s="1">
        <v>43472</v>
      </c>
      <c r="AG1500" s="1">
        <v>43467</v>
      </c>
      <c r="AH1500" s="1">
        <v>43469</v>
      </c>
      <c r="AI1500" s="1">
        <v>43467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10067</v>
      </c>
      <c r="AP1500">
        <v>21</v>
      </c>
      <c r="AQ1500">
        <v>31</v>
      </c>
      <c r="AR1500">
        <v>211407</v>
      </c>
      <c r="AS1500">
        <v>0.90036753749875797</v>
      </c>
      <c r="AT1500">
        <v>0.67741935483870896</v>
      </c>
      <c r="AU1500">
        <v>1</v>
      </c>
      <c r="AV1500">
        <v>0.90599327635193505</v>
      </c>
      <c r="AW1500">
        <v>-5.6257388531771799E-3</v>
      </c>
      <c r="AX1500">
        <v>10004.4892568044</v>
      </c>
      <c r="AY1500">
        <v>30</v>
      </c>
      <c r="AZ1500">
        <v>1</v>
      </c>
      <c r="BA1500">
        <v>2019</v>
      </c>
      <c r="BB1500">
        <v>20.402373787863802</v>
      </c>
      <c r="BC1500">
        <v>20.443925697824501</v>
      </c>
      <c r="BD1500">
        <v>4.1551909960745002E-2</v>
      </c>
      <c r="BE1500">
        <v>205809</v>
      </c>
      <c r="BF1500">
        <v>211837.55600884499</v>
      </c>
      <c r="BG1500">
        <v>-2.03248194964666E-3</v>
      </c>
      <c r="BH1500">
        <v>20.915654356045899</v>
      </c>
      <c r="BI1500">
        <v>1.0040326562352899</v>
      </c>
      <c r="BK1500">
        <f>AS1500-BI1500*AV1500</f>
        <v>-9.279298288188409E-3</v>
      </c>
      <c r="BL1500">
        <f>BK1500*AO1500</f>
        <v>-93.414695867192719</v>
      </c>
      <c r="BM1500">
        <f t="shared" si="23"/>
        <v>-409.9669970074134</v>
      </c>
      <c r="BN1500" s="12">
        <f>YEARFRAC(DATE(YEAR(A1500),1,1),A1500,3)</f>
        <v>7.9452054794520555E-2</v>
      </c>
    </row>
    <row r="1501" spans="1:66" x14ac:dyDescent="0.25">
      <c r="A1501" s="1">
        <v>43496</v>
      </c>
      <c r="B1501">
        <v>5598</v>
      </c>
      <c r="C1501">
        <v>21</v>
      </c>
      <c r="D1501" s="2">
        <v>43466</v>
      </c>
      <c r="E1501">
        <v>3</v>
      </c>
      <c r="F1501">
        <v>2</v>
      </c>
      <c r="G1501" s="1">
        <v>43495</v>
      </c>
      <c r="H1501" s="1">
        <v>43497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 s="1">
        <v>43486</v>
      </c>
      <c r="AF1501" s="1">
        <v>43472</v>
      </c>
      <c r="AG1501" s="1">
        <v>43467</v>
      </c>
      <c r="AH1501" s="1">
        <v>43469</v>
      </c>
      <c r="AI1501" s="1">
        <v>43467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10067</v>
      </c>
      <c r="AP1501">
        <v>21</v>
      </c>
      <c r="AQ1501">
        <v>31</v>
      </c>
      <c r="AR1501">
        <v>211407</v>
      </c>
      <c r="AS1501">
        <v>0.55607430217542397</v>
      </c>
      <c r="AT1501">
        <v>0.67741935483870896</v>
      </c>
      <c r="AU1501">
        <v>0</v>
      </c>
      <c r="AV1501">
        <v>0.51328056818208601</v>
      </c>
      <c r="AW1501">
        <v>4.2793733993338301E-2</v>
      </c>
      <c r="AX1501">
        <v>10906.3158572839</v>
      </c>
      <c r="AY1501">
        <v>31</v>
      </c>
      <c r="AZ1501">
        <v>1</v>
      </c>
      <c r="BA1501">
        <v>2019</v>
      </c>
      <c r="BB1501">
        <v>20.915654356045899</v>
      </c>
      <c r="BC1501">
        <v>21</v>
      </c>
      <c r="BD1501">
        <v>8.4345643954083699E-2</v>
      </c>
      <c r="BE1501">
        <v>211407</v>
      </c>
      <c r="BF1501">
        <v>212259.53175673401</v>
      </c>
      <c r="BG1501">
        <v>-4.0164592359087604E-3</v>
      </c>
      <c r="BH1501">
        <v>20.915654356045899</v>
      </c>
      <c r="BI1501">
        <v>1.0040326562352899</v>
      </c>
      <c r="BK1501">
        <f>AS1501-BI1501*AV1501</f>
        <v>4.0723849909605314E-2</v>
      </c>
      <c r="BL1501">
        <f>BK1501*AO1501</f>
        <v>409.96699703999667</v>
      </c>
      <c r="BM1501">
        <f t="shared" si="23"/>
        <v>3.2583272968622623E-8</v>
      </c>
      <c r="BN1501" s="12">
        <f>YEARFRAC(DATE(YEAR(A1501),1,1),A1501,3)</f>
        <v>8.2191780821917804E-2</v>
      </c>
    </row>
    <row r="1502" spans="1:66" x14ac:dyDescent="0.25">
      <c r="A1502" s="1">
        <v>43497</v>
      </c>
      <c r="B1502">
        <v>25812</v>
      </c>
      <c r="C1502">
        <v>1</v>
      </c>
      <c r="D1502" s="2">
        <v>43497</v>
      </c>
      <c r="E1502">
        <v>4</v>
      </c>
      <c r="F1502">
        <v>3</v>
      </c>
      <c r="G1502" s="1">
        <v>43496</v>
      </c>
      <c r="H1502" s="1">
        <v>43500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 s="1">
        <v>43514</v>
      </c>
      <c r="AF1502" s="1">
        <v>43500</v>
      </c>
      <c r="AG1502" s="1">
        <v>43502</v>
      </c>
      <c r="AH1502" s="1">
        <v>43497</v>
      </c>
      <c r="AI1502" s="1">
        <v>43497</v>
      </c>
      <c r="AJ1502">
        <v>0</v>
      </c>
      <c r="AK1502">
        <v>0</v>
      </c>
      <c r="AL1502">
        <v>0</v>
      </c>
      <c r="AM1502">
        <v>1</v>
      </c>
      <c r="AN1502">
        <v>1</v>
      </c>
      <c r="AO1502">
        <v>11041.1578947368</v>
      </c>
      <c r="AP1502">
        <v>19</v>
      </c>
      <c r="AQ1502">
        <v>28</v>
      </c>
      <c r="AR1502">
        <v>209782</v>
      </c>
      <c r="AS1502">
        <v>2.3377982858395798</v>
      </c>
      <c r="AT1502">
        <v>0.67857142857142805</v>
      </c>
      <c r="AU1502">
        <v>18</v>
      </c>
      <c r="AV1502">
        <v>2.4756795129620799</v>
      </c>
      <c r="AW1502">
        <v>-0.13788122712249701</v>
      </c>
      <c r="AX1502">
        <v>10426.228380876501</v>
      </c>
      <c r="AY1502">
        <v>1</v>
      </c>
      <c r="AZ1502">
        <v>2</v>
      </c>
      <c r="BA1502">
        <v>2019</v>
      </c>
      <c r="BB1502">
        <v>2.4756795129620799</v>
      </c>
      <c r="BC1502">
        <v>2.3377982858395798</v>
      </c>
      <c r="BD1502">
        <v>-0.13788122712249701</v>
      </c>
      <c r="BE1502">
        <v>25812</v>
      </c>
      <c r="BF1502">
        <v>198098.33923665501</v>
      </c>
      <c r="BG1502">
        <v>5.89790949705397E-2</v>
      </c>
      <c r="BH1502">
        <v>19.2108659308631</v>
      </c>
      <c r="BI1502">
        <v>0.98902361134463901</v>
      </c>
      <c r="BK1502">
        <f>AS1502-BI1502*AV1502</f>
        <v>-0.11070720660211331</v>
      </c>
      <c r="BL1502">
        <f>BK1502*AO1502</f>
        <v>-1222.3357481791813</v>
      </c>
      <c r="BM1502">
        <f t="shared" si="23"/>
        <v>-1222.335748146598</v>
      </c>
      <c r="BN1502" s="12">
        <f>YEARFRAC(DATE(YEAR(A1502),1,1),A1502,3)</f>
        <v>8.4931506849315067E-2</v>
      </c>
    </row>
    <row r="1503" spans="1:66" x14ac:dyDescent="0.25">
      <c r="A1503" s="1">
        <v>43500</v>
      </c>
      <c r="B1503">
        <v>18642</v>
      </c>
      <c r="C1503">
        <v>2</v>
      </c>
      <c r="D1503" s="2">
        <v>43497</v>
      </c>
      <c r="E1503">
        <v>0</v>
      </c>
      <c r="F1503">
        <v>4</v>
      </c>
      <c r="G1503" s="1">
        <v>43497</v>
      </c>
      <c r="H1503" s="1">
        <v>43501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 s="1">
        <v>43514</v>
      </c>
      <c r="AF1503" s="1">
        <v>43500</v>
      </c>
      <c r="AG1503" s="1">
        <v>43502</v>
      </c>
      <c r="AH1503" s="1">
        <v>43497</v>
      </c>
      <c r="AI1503" s="1">
        <v>43497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11041.1578947368</v>
      </c>
      <c r="AP1503">
        <v>19</v>
      </c>
      <c r="AQ1503">
        <v>28</v>
      </c>
      <c r="AR1503">
        <v>209782</v>
      </c>
      <c r="AS1503">
        <v>1.6884098731063599</v>
      </c>
      <c r="AT1503">
        <v>0.67857142857142805</v>
      </c>
      <c r="AU1503">
        <v>17</v>
      </c>
      <c r="AV1503">
        <v>1.9496461686155</v>
      </c>
      <c r="AW1503">
        <v>-0.26123629550913202</v>
      </c>
      <c r="AX1503">
        <v>9561.73499586246</v>
      </c>
      <c r="AY1503">
        <v>4</v>
      </c>
      <c r="AZ1503">
        <v>2</v>
      </c>
      <c r="BA1503">
        <v>2019</v>
      </c>
      <c r="BB1503">
        <v>4.4253256815775801</v>
      </c>
      <c r="BC1503">
        <v>4.0262081589459502</v>
      </c>
      <c r="BD1503">
        <v>-0.39911752263162997</v>
      </c>
      <c r="BE1503">
        <v>44454</v>
      </c>
      <c r="BF1503">
        <v>190861.88470063001</v>
      </c>
      <c r="BG1503">
        <v>9.9129877759752599E-2</v>
      </c>
      <c r="BH1503">
        <v>19.2108659308631</v>
      </c>
      <c r="BI1503">
        <v>0.98902361134463901</v>
      </c>
      <c r="BK1503">
        <f>AS1503-BI1503*AV1503</f>
        <v>-0.23983622142198091</v>
      </c>
      <c r="BL1503">
        <f>BK1503*AO1503</f>
        <v>-2648.0695895971476</v>
      </c>
      <c r="BM1503">
        <f t="shared" si="23"/>
        <v>-3870.4053377437458</v>
      </c>
      <c r="BN1503" s="12">
        <f>YEARFRAC(DATE(YEAR(A1503),1,1),A1503,3)</f>
        <v>9.3150684931506855E-2</v>
      </c>
    </row>
    <row r="1504" spans="1:66" x14ac:dyDescent="0.25">
      <c r="A1504" s="1">
        <v>43501</v>
      </c>
      <c r="B1504">
        <v>2470</v>
      </c>
      <c r="C1504">
        <v>3</v>
      </c>
      <c r="D1504" s="2">
        <v>43497</v>
      </c>
      <c r="E1504">
        <v>1</v>
      </c>
      <c r="F1504">
        <v>0</v>
      </c>
      <c r="G1504" s="1">
        <v>43500</v>
      </c>
      <c r="H1504" s="1">
        <v>43502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 s="1">
        <v>43514</v>
      </c>
      <c r="AF1504" s="1">
        <v>43500</v>
      </c>
      <c r="AG1504" s="1">
        <v>43502</v>
      </c>
      <c r="AH1504" s="1">
        <v>43497</v>
      </c>
      <c r="AI1504" s="1">
        <v>43497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11041.1578947368</v>
      </c>
      <c r="AP1504">
        <v>19</v>
      </c>
      <c r="AQ1504">
        <v>28</v>
      </c>
      <c r="AR1504">
        <v>209782</v>
      </c>
      <c r="AS1504">
        <v>0.223708421122879</v>
      </c>
      <c r="AT1504">
        <v>0.67857142857142805</v>
      </c>
      <c r="AU1504">
        <v>16</v>
      </c>
      <c r="AV1504">
        <v>0.33474314041666697</v>
      </c>
      <c r="AW1504">
        <v>-0.111034719293787</v>
      </c>
      <c r="AX1504">
        <v>7378.7919803987497</v>
      </c>
      <c r="AY1504">
        <v>5</v>
      </c>
      <c r="AZ1504">
        <v>2</v>
      </c>
      <c r="BA1504">
        <v>2019</v>
      </c>
      <c r="BB1504">
        <v>4.76006882199425</v>
      </c>
      <c r="BC1504">
        <v>4.2499165800688301</v>
      </c>
      <c r="BD1504">
        <v>-0.51015224192541797</v>
      </c>
      <c r="BE1504">
        <v>46924</v>
      </c>
      <c r="BF1504">
        <v>187298.972628399</v>
      </c>
      <c r="BG1504">
        <v>0.120038177765163</v>
      </c>
      <c r="BH1504">
        <v>19.2108659308631</v>
      </c>
      <c r="BI1504">
        <v>0.98902361134463901</v>
      </c>
      <c r="BK1504">
        <f>AS1504-BI1504*AV1504</f>
        <v>-0.10736044848485857</v>
      </c>
      <c r="BL1504">
        <f>BK1504*AO1504</f>
        <v>-1185.3836633710796</v>
      </c>
      <c r="BM1504">
        <f t="shared" si="23"/>
        <v>-5055.7890011148256</v>
      </c>
      <c r="BN1504" s="12">
        <f>YEARFRAC(DATE(YEAR(A1504),1,1),A1504,3)</f>
        <v>9.5890410958904104E-2</v>
      </c>
    </row>
    <row r="1505" spans="1:66" x14ac:dyDescent="0.25">
      <c r="A1505" s="1">
        <v>43502</v>
      </c>
      <c r="B1505">
        <v>11790</v>
      </c>
      <c r="C1505">
        <v>4</v>
      </c>
      <c r="D1505" s="2">
        <v>43497</v>
      </c>
      <c r="E1505">
        <v>2</v>
      </c>
      <c r="F1505">
        <v>1</v>
      </c>
      <c r="G1505" s="1">
        <v>43501</v>
      </c>
      <c r="H1505" s="1">
        <v>43503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 s="1">
        <v>43514</v>
      </c>
      <c r="AF1505" s="1">
        <v>43500</v>
      </c>
      <c r="AG1505" s="1">
        <v>43502</v>
      </c>
      <c r="AH1505" s="1">
        <v>43497</v>
      </c>
      <c r="AI1505" s="1">
        <v>43497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11041.1578947368</v>
      </c>
      <c r="AP1505">
        <v>19</v>
      </c>
      <c r="AQ1505">
        <v>28</v>
      </c>
      <c r="AR1505">
        <v>209782</v>
      </c>
      <c r="AS1505">
        <v>1.0678227874650801</v>
      </c>
      <c r="AT1505">
        <v>0.67857142857142805</v>
      </c>
      <c r="AU1505">
        <v>15</v>
      </c>
      <c r="AV1505">
        <v>1.0252509404974199</v>
      </c>
      <c r="AW1505">
        <v>4.2571846967660698E-2</v>
      </c>
      <c r="AX1505">
        <v>11499.623686548201</v>
      </c>
      <c r="AY1505">
        <v>6</v>
      </c>
      <c r="AZ1505">
        <v>2</v>
      </c>
      <c r="BA1505">
        <v>2019</v>
      </c>
      <c r="BB1505">
        <v>5.7853197624916701</v>
      </c>
      <c r="BC1505">
        <v>5.3177393675339104</v>
      </c>
      <c r="BD1505">
        <v>-0.467580394957757</v>
      </c>
      <c r="BE1505">
        <v>58714</v>
      </c>
      <c r="BF1505">
        <v>192827.025263602</v>
      </c>
      <c r="BG1505">
        <v>8.7928415185679995E-2</v>
      </c>
      <c r="BH1505">
        <v>19.2108659308631</v>
      </c>
      <c r="BI1505">
        <v>0.98902361134463901</v>
      </c>
      <c r="BK1505">
        <f>AS1505-BI1505*AV1505</f>
        <v>5.3825399759834136E-2</v>
      </c>
      <c r="BL1505">
        <f>BK1505*AO1505</f>
        <v>594.29473749565693</v>
      </c>
      <c r="BM1505">
        <f t="shared" si="23"/>
        <v>-4461.494263619169</v>
      </c>
      <c r="BN1505" s="12">
        <f>YEARFRAC(DATE(YEAR(A1505),1,1),A1505,3)</f>
        <v>9.8630136986301367E-2</v>
      </c>
    </row>
    <row r="1506" spans="1:66" x14ac:dyDescent="0.25">
      <c r="A1506" s="1">
        <v>43503</v>
      </c>
      <c r="B1506">
        <v>2578</v>
      </c>
      <c r="C1506">
        <v>5</v>
      </c>
      <c r="D1506" s="2">
        <v>43497</v>
      </c>
      <c r="E1506">
        <v>3</v>
      </c>
      <c r="F1506">
        <v>2</v>
      </c>
      <c r="G1506" s="1">
        <v>43502</v>
      </c>
      <c r="H1506" s="1">
        <v>43504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 s="1">
        <v>43514</v>
      </c>
      <c r="AF1506" s="1">
        <v>43500</v>
      </c>
      <c r="AG1506" s="1">
        <v>43502</v>
      </c>
      <c r="AH1506" s="1">
        <v>43497</v>
      </c>
      <c r="AI1506" s="1">
        <v>43497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11041.1578947368</v>
      </c>
      <c r="AP1506">
        <v>19</v>
      </c>
      <c r="AQ1506">
        <v>28</v>
      </c>
      <c r="AR1506">
        <v>209782</v>
      </c>
      <c r="AS1506">
        <v>0.23349000390881899</v>
      </c>
      <c r="AT1506">
        <v>0.67857142857142805</v>
      </c>
      <c r="AU1506">
        <v>14</v>
      </c>
      <c r="AV1506">
        <v>0.30338938265547899</v>
      </c>
      <c r="AW1506">
        <v>-6.9899378746659704E-2</v>
      </c>
      <c r="AX1506">
        <v>8497.3309792040509</v>
      </c>
      <c r="AY1506">
        <v>7</v>
      </c>
      <c r="AZ1506">
        <v>2</v>
      </c>
      <c r="BA1506">
        <v>2019</v>
      </c>
      <c r="BB1506">
        <v>6.08870914514715</v>
      </c>
      <c r="BC1506">
        <v>5.5512293714427301</v>
      </c>
      <c r="BD1506">
        <v>-0.53747977370441702</v>
      </c>
      <c r="BE1506">
        <v>61292</v>
      </c>
      <c r="BF1506">
        <v>191263.52930295101</v>
      </c>
      <c r="BG1506">
        <v>9.6821755640179794E-2</v>
      </c>
      <c r="BH1506">
        <v>19.2108659308631</v>
      </c>
      <c r="BI1506">
        <v>0.98902361134463901</v>
      </c>
      <c r="BK1506">
        <f>AS1506-BI1506*AV1506</f>
        <v>-6.6569258968723427E-2</v>
      </c>
      <c r="BL1506">
        <f>BK1506*AO1506</f>
        <v>-735.0016992092992</v>
      </c>
      <c r="BM1506">
        <f t="shared" si="23"/>
        <v>-5196.4959628284687</v>
      </c>
      <c r="BN1506" s="12">
        <f>YEARFRAC(DATE(YEAR(A1506),1,1),A1506,3)</f>
        <v>0.10136986301369863</v>
      </c>
    </row>
    <row r="1507" spans="1:66" x14ac:dyDescent="0.25">
      <c r="A1507" s="1">
        <v>43504</v>
      </c>
      <c r="B1507">
        <v>8895</v>
      </c>
      <c r="C1507">
        <v>6</v>
      </c>
      <c r="D1507" s="2">
        <v>43497</v>
      </c>
      <c r="E1507">
        <v>4</v>
      </c>
      <c r="F1507">
        <v>3</v>
      </c>
      <c r="G1507" s="1">
        <v>43503</v>
      </c>
      <c r="H1507" s="1">
        <v>43507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 s="1">
        <v>43514</v>
      </c>
      <c r="AF1507" s="1">
        <v>43500</v>
      </c>
      <c r="AG1507" s="1">
        <v>43502</v>
      </c>
      <c r="AH1507" s="1">
        <v>43497</v>
      </c>
      <c r="AI1507" s="1">
        <v>43497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11041.1578947368</v>
      </c>
      <c r="AP1507">
        <v>19</v>
      </c>
      <c r="AQ1507">
        <v>28</v>
      </c>
      <c r="AR1507">
        <v>209782</v>
      </c>
      <c r="AS1507">
        <v>0.80562202667531002</v>
      </c>
      <c r="AT1507">
        <v>0.67857142857142805</v>
      </c>
      <c r="AU1507">
        <v>13</v>
      </c>
      <c r="AV1507">
        <v>0.82043837250027596</v>
      </c>
      <c r="AW1507">
        <v>-1.48163458249657E-2</v>
      </c>
      <c r="AX1507">
        <v>10841.764961446799</v>
      </c>
      <c r="AY1507">
        <v>8</v>
      </c>
      <c r="AZ1507">
        <v>2</v>
      </c>
      <c r="BA1507">
        <v>2019</v>
      </c>
      <c r="BB1507">
        <v>6.9091475176474297</v>
      </c>
      <c r="BC1507">
        <v>6.3568513981180397</v>
      </c>
      <c r="BD1507">
        <v>-0.55229611952938296</v>
      </c>
      <c r="BE1507">
        <v>70187</v>
      </c>
      <c r="BF1507">
        <v>193012.66858086601</v>
      </c>
      <c r="BG1507">
        <v>8.6882024596782501E-2</v>
      </c>
      <c r="BH1507">
        <v>19.2108659308631</v>
      </c>
      <c r="BI1507">
        <v>0.98902361134463901</v>
      </c>
      <c r="BK1507">
        <f>AS1507-BI1507*AV1507</f>
        <v>-5.8108953806310648E-3</v>
      </c>
      <c r="BL1507">
        <f>BK1507*AO1507</f>
        <v>-64.159013407344275</v>
      </c>
      <c r="BM1507">
        <f t="shared" si="23"/>
        <v>-5260.6549762358127</v>
      </c>
      <c r="BN1507" s="12">
        <f>YEARFRAC(DATE(YEAR(A1507),1,1),A1507,3)</f>
        <v>0.10410958904109589</v>
      </c>
    </row>
    <row r="1508" spans="1:66" x14ac:dyDescent="0.25">
      <c r="A1508" s="1">
        <v>43507</v>
      </c>
      <c r="B1508">
        <v>18886</v>
      </c>
      <c r="C1508">
        <v>7</v>
      </c>
      <c r="D1508" s="2">
        <v>43497</v>
      </c>
      <c r="E1508">
        <v>0</v>
      </c>
      <c r="F1508">
        <v>4</v>
      </c>
      <c r="G1508" s="1">
        <v>43504</v>
      </c>
      <c r="H1508" s="1">
        <v>43508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 s="1">
        <v>43514</v>
      </c>
      <c r="AF1508" s="1">
        <v>43500</v>
      </c>
      <c r="AG1508" s="1">
        <v>43502</v>
      </c>
      <c r="AH1508" s="1">
        <v>43497</v>
      </c>
      <c r="AI1508" s="1">
        <v>43497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11041.1578947368</v>
      </c>
      <c r="AP1508">
        <v>19</v>
      </c>
      <c r="AQ1508">
        <v>28</v>
      </c>
      <c r="AR1508">
        <v>209782</v>
      </c>
      <c r="AS1508">
        <v>1.7105090045857101</v>
      </c>
      <c r="AT1508">
        <v>0.67857142857142805</v>
      </c>
      <c r="AU1508">
        <v>12</v>
      </c>
      <c r="AV1508">
        <v>1.6482217800421199</v>
      </c>
      <c r="AW1508">
        <v>6.2287224543587101E-2</v>
      </c>
      <c r="AX1508">
        <v>11458.4094377865</v>
      </c>
      <c r="AY1508">
        <v>11</v>
      </c>
      <c r="AZ1508">
        <v>2</v>
      </c>
      <c r="BA1508">
        <v>2019</v>
      </c>
      <c r="BB1508">
        <v>8.5573692976895508</v>
      </c>
      <c r="BC1508">
        <v>8.0673604027037502</v>
      </c>
      <c r="BD1508">
        <v>-0.49000889498579703</v>
      </c>
      <c r="BE1508">
        <v>89073</v>
      </c>
      <c r="BF1508">
        <v>197769.54121366801</v>
      </c>
      <c r="BG1508">
        <v>6.0739680704183098E-2</v>
      </c>
      <c r="BH1508">
        <v>19.2108659308631</v>
      </c>
      <c r="BI1508">
        <v>0.98902361134463901</v>
      </c>
      <c r="BK1508">
        <f>AS1508-BI1508*AV1508</f>
        <v>8.0378747391563365E-2</v>
      </c>
      <c r="BL1508">
        <f>BK1508*AO1508</f>
        <v>887.47444133141482</v>
      </c>
      <c r="BM1508">
        <f t="shared" si="23"/>
        <v>-4373.180534904398</v>
      </c>
      <c r="BN1508" s="12">
        <f>YEARFRAC(DATE(YEAR(A1508),1,1),A1508,3)</f>
        <v>0.11232876712328767</v>
      </c>
    </row>
    <row r="1509" spans="1:66" x14ac:dyDescent="0.25">
      <c r="A1509" s="1">
        <v>43508</v>
      </c>
      <c r="B1509">
        <v>2789</v>
      </c>
      <c r="C1509">
        <v>8</v>
      </c>
      <c r="D1509" s="2">
        <v>43497</v>
      </c>
      <c r="E1509">
        <v>1</v>
      </c>
      <c r="F1509">
        <v>0</v>
      </c>
      <c r="G1509" s="1">
        <v>43507</v>
      </c>
      <c r="H1509" s="1">
        <v>43509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 s="1">
        <v>43514</v>
      </c>
      <c r="AF1509" s="1">
        <v>43500</v>
      </c>
      <c r="AG1509" s="1">
        <v>43502</v>
      </c>
      <c r="AH1509" s="1">
        <v>43497</v>
      </c>
      <c r="AI1509" s="1">
        <v>43497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11041.1578947368</v>
      </c>
      <c r="AP1509">
        <v>19</v>
      </c>
      <c r="AQ1509">
        <v>28</v>
      </c>
      <c r="AR1509">
        <v>209782</v>
      </c>
      <c r="AS1509">
        <v>0.252600318425794</v>
      </c>
      <c r="AT1509">
        <v>0.67857142857142805</v>
      </c>
      <c r="AU1509">
        <v>11</v>
      </c>
      <c r="AV1509">
        <v>0.25783120612643901</v>
      </c>
      <c r="AW1509">
        <v>-5.2308877006450299E-3</v>
      </c>
      <c r="AX1509">
        <v>10817.1545326141</v>
      </c>
      <c r="AY1509">
        <v>12</v>
      </c>
      <c r="AZ1509">
        <v>2</v>
      </c>
      <c r="BA1509">
        <v>2019</v>
      </c>
      <c r="BB1509">
        <v>8.8152005038159906</v>
      </c>
      <c r="BC1509">
        <v>8.3199607211295508</v>
      </c>
      <c r="BD1509">
        <v>-0.49523978268643898</v>
      </c>
      <c r="BE1509">
        <v>91862</v>
      </c>
      <c r="BF1509">
        <v>197996.403966585</v>
      </c>
      <c r="BG1509">
        <v>5.9524293357385398E-2</v>
      </c>
      <c r="BH1509">
        <v>19.2108659308631</v>
      </c>
      <c r="BI1509">
        <v>0.98902361134463901</v>
      </c>
      <c r="BK1509">
        <f>AS1509-BI1509*AV1509</f>
        <v>-2.4008321747207018E-3</v>
      </c>
      <c r="BL1509">
        <f>BK1509*AO1509</f>
        <v>-26.507967119855596</v>
      </c>
      <c r="BM1509">
        <f t="shared" si="23"/>
        <v>-4399.6885020242535</v>
      </c>
      <c r="BN1509" s="12">
        <f>YEARFRAC(DATE(YEAR(A1509),1,1),A1509,3)</f>
        <v>0.11506849315068493</v>
      </c>
    </row>
    <row r="1510" spans="1:66" x14ac:dyDescent="0.25">
      <c r="A1510" s="1">
        <v>43509</v>
      </c>
      <c r="B1510">
        <v>8190</v>
      </c>
      <c r="C1510">
        <v>9</v>
      </c>
      <c r="D1510" s="2">
        <v>43497</v>
      </c>
      <c r="E1510">
        <v>2</v>
      </c>
      <c r="F1510">
        <v>1</v>
      </c>
      <c r="G1510" s="1">
        <v>43508</v>
      </c>
      <c r="H1510" s="1">
        <v>43510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 s="1">
        <v>43514</v>
      </c>
      <c r="AF1510" s="1">
        <v>43500</v>
      </c>
      <c r="AG1510" s="1">
        <v>43502</v>
      </c>
      <c r="AH1510" s="1">
        <v>43497</v>
      </c>
      <c r="AI1510" s="1">
        <v>43497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11041.1578947368</v>
      </c>
      <c r="AP1510">
        <v>19</v>
      </c>
      <c r="AQ1510">
        <v>28</v>
      </c>
      <c r="AR1510">
        <v>209782</v>
      </c>
      <c r="AS1510">
        <v>0.74177002793375901</v>
      </c>
      <c r="AT1510">
        <v>0.67857142857142805</v>
      </c>
      <c r="AU1510">
        <v>10</v>
      </c>
      <c r="AV1510">
        <v>0.907072011864684</v>
      </c>
      <c r="AW1510">
        <v>-0.16530198393092399</v>
      </c>
      <c r="AX1510">
        <v>9029.0515999536401</v>
      </c>
      <c r="AY1510">
        <v>13</v>
      </c>
      <c r="AZ1510">
        <v>2</v>
      </c>
      <c r="BA1510">
        <v>2019</v>
      </c>
      <c r="BB1510">
        <v>9.72227251568067</v>
      </c>
      <c r="BC1510">
        <v>9.0617307490633099</v>
      </c>
      <c r="BD1510">
        <v>-0.66054176661736497</v>
      </c>
      <c r="BE1510">
        <v>100052</v>
      </c>
      <c r="BF1510">
        <v>195529.18280514801</v>
      </c>
      <c r="BG1510">
        <v>7.2893554764430005E-2</v>
      </c>
      <c r="BH1510">
        <v>19.2108659308631</v>
      </c>
      <c r="BI1510">
        <v>0.98902361134463901</v>
      </c>
      <c r="BK1510">
        <f>AS1510-BI1510*AV1510</f>
        <v>-0.15534560899029803</v>
      </c>
      <c r="BL1510">
        <f>BK1510*AO1510</f>
        <v>-1715.1953971159251</v>
      </c>
      <c r="BM1510">
        <f t="shared" si="23"/>
        <v>-6114.883899140179</v>
      </c>
      <c r="BN1510" s="12">
        <f>YEARFRAC(DATE(YEAR(A1510),1,1),A1510,3)</f>
        <v>0.11780821917808219</v>
      </c>
    </row>
    <row r="1511" spans="1:66" x14ac:dyDescent="0.25">
      <c r="A1511" s="1">
        <v>43510</v>
      </c>
      <c r="B1511">
        <v>2683</v>
      </c>
      <c r="C1511">
        <v>10</v>
      </c>
      <c r="D1511" s="2">
        <v>43497</v>
      </c>
      <c r="E1511">
        <v>3</v>
      </c>
      <c r="F1511">
        <v>2</v>
      </c>
      <c r="G1511" s="1">
        <v>43509</v>
      </c>
      <c r="H1511" s="1">
        <v>43511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 s="1">
        <v>43514</v>
      </c>
      <c r="AF1511" s="1">
        <v>43500</v>
      </c>
      <c r="AG1511" s="1">
        <v>43502</v>
      </c>
      <c r="AH1511" s="1">
        <v>43497</v>
      </c>
      <c r="AI1511" s="1">
        <v>43497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11041.1578947368</v>
      </c>
      <c r="AP1511">
        <v>19</v>
      </c>
      <c r="AQ1511">
        <v>28</v>
      </c>
      <c r="AR1511">
        <v>209782</v>
      </c>
      <c r="AS1511">
        <v>0.242999876061816</v>
      </c>
      <c r="AT1511">
        <v>0.67857142857142805</v>
      </c>
      <c r="AU1511">
        <v>9</v>
      </c>
      <c r="AV1511">
        <v>0.30338938265547899</v>
      </c>
      <c r="AW1511">
        <v>-6.0389506593662802E-2</v>
      </c>
      <c r="AX1511">
        <v>8843.4208755641903</v>
      </c>
      <c r="AY1511">
        <v>14</v>
      </c>
      <c r="AZ1511">
        <v>2</v>
      </c>
      <c r="BA1511">
        <v>2019</v>
      </c>
      <c r="BB1511">
        <v>10.0256618983361</v>
      </c>
      <c r="BC1511">
        <v>9.3047306251251296</v>
      </c>
      <c r="BD1511">
        <v>-0.72093127321102901</v>
      </c>
      <c r="BE1511">
        <v>102735</v>
      </c>
      <c r="BF1511">
        <v>194696.87086933799</v>
      </c>
      <c r="BG1511">
        <v>7.7480079999772494E-2</v>
      </c>
      <c r="BH1511">
        <v>19.2108659308631</v>
      </c>
      <c r="BI1511">
        <v>0.98902361134463901</v>
      </c>
      <c r="BK1511">
        <f>AS1511-BI1511*AV1511</f>
        <v>-5.7059386815726421E-2</v>
      </c>
      <c r="BL1511">
        <f>BK1511*AO1511</f>
        <v>-630.00169920929864</v>
      </c>
      <c r="BM1511">
        <f t="shared" si="23"/>
        <v>-6744.8855983494777</v>
      </c>
      <c r="BN1511" s="12">
        <f>YEARFRAC(DATE(YEAR(A1511),1,1),A1511,3)</f>
        <v>0.12054794520547946</v>
      </c>
    </row>
    <row r="1512" spans="1:66" x14ac:dyDescent="0.25">
      <c r="A1512" s="1">
        <v>43511</v>
      </c>
      <c r="B1512">
        <v>10454</v>
      </c>
      <c r="C1512">
        <v>11</v>
      </c>
      <c r="D1512" s="2">
        <v>43497</v>
      </c>
      <c r="E1512">
        <v>4</v>
      </c>
      <c r="F1512">
        <v>3</v>
      </c>
      <c r="G1512" s="1">
        <v>43510</v>
      </c>
      <c r="H1512" s="1">
        <v>43515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 s="1">
        <v>43514</v>
      </c>
      <c r="AF1512" s="1">
        <v>43500</v>
      </c>
      <c r="AG1512" s="1">
        <v>43502</v>
      </c>
      <c r="AH1512" s="1">
        <v>43497</v>
      </c>
      <c r="AI1512" s="1">
        <v>43497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11041.1578947368</v>
      </c>
      <c r="AP1512">
        <v>19</v>
      </c>
      <c r="AQ1512">
        <v>28</v>
      </c>
      <c r="AR1512">
        <v>209782</v>
      </c>
      <c r="AS1512">
        <v>0.94682098559456895</v>
      </c>
      <c r="AT1512">
        <v>0.67857142857142805</v>
      </c>
      <c r="AU1512">
        <v>8</v>
      </c>
      <c r="AV1512">
        <v>1.1550095938031699</v>
      </c>
      <c r="AW1512">
        <v>-0.20818860820860099</v>
      </c>
      <c r="AX1512">
        <v>9051.0070704932095</v>
      </c>
      <c r="AY1512">
        <v>15</v>
      </c>
      <c r="AZ1512">
        <v>2</v>
      </c>
      <c r="BA1512">
        <v>2019</v>
      </c>
      <c r="BB1512">
        <v>11.1806714921393</v>
      </c>
      <c r="BC1512">
        <v>10.2515516107197</v>
      </c>
      <c r="BD1512">
        <v>-0.92911988141962798</v>
      </c>
      <c r="BE1512">
        <v>113189</v>
      </c>
      <c r="BF1512">
        <v>192349.00171353601</v>
      </c>
      <c r="BG1512">
        <v>9.0632122502127599E-2</v>
      </c>
      <c r="BH1512">
        <v>19.2108659308631</v>
      </c>
      <c r="BI1512">
        <v>0.98902361134463901</v>
      </c>
      <c r="BK1512">
        <f>AS1512-BI1512*AV1512</f>
        <v>-0.19551077400634675</v>
      </c>
      <c r="BL1512">
        <f>BK1512*AO1512</f>
        <v>-2158.665325926278</v>
      </c>
      <c r="BM1512">
        <f t="shared" si="23"/>
        <v>-8903.5509242757562</v>
      </c>
      <c r="BN1512" s="12">
        <f>YEARFRAC(DATE(YEAR(A1512),1,1),A1512,3)</f>
        <v>0.12328767123287671</v>
      </c>
    </row>
    <row r="1513" spans="1:66" x14ac:dyDescent="0.25">
      <c r="A1513" s="1">
        <v>43515</v>
      </c>
      <c r="B1513">
        <v>30503</v>
      </c>
      <c r="C1513">
        <v>12</v>
      </c>
      <c r="D1513" s="2">
        <v>43497</v>
      </c>
      <c r="E1513">
        <v>1</v>
      </c>
      <c r="F1513">
        <v>4</v>
      </c>
      <c r="G1513" s="1">
        <v>43511</v>
      </c>
      <c r="H1513" s="1">
        <v>43516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 s="1">
        <v>43514</v>
      </c>
      <c r="AF1513" s="1">
        <v>43500</v>
      </c>
      <c r="AG1513" s="1">
        <v>43502</v>
      </c>
      <c r="AH1513" s="1">
        <v>43497</v>
      </c>
      <c r="AI1513" s="1">
        <v>43497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11041.1578947368</v>
      </c>
      <c r="AP1513">
        <v>19</v>
      </c>
      <c r="AQ1513">
        <v>28</v>
      </c>
      <c r="AR1513">
        <v>209782</v>
      </c>
      <c r="AS1513">
        <v>2.7626631455510902</v>
      </c>
      <c r="AT1513">
        <v>0.67857142857142805</v>
      </c>
      <c r="AU1513">
        <v>7</v>
      </c>
      <c r="AV1513">
        <v>2.6718103699753102</v>
      </c>
      <c r="AW1513">
        <v>9.0852775575777395E-2</v>
      </c>
      <c r="AX1513">
        <v>11416.6036417778</v>
      </c>
      <c r="AY1513">
        <v>19</v>
      </c>
      <c r="AZ1513">
        <v>2</v>
      </c>
      <c r="BA1513">
        <v>2019</v>
      </c>
      <c r="BB1513">
        <v>13.852481862114599</v>
      </c>
      <c r="BC1513">
        <v>13.0142147562707</v>
      </c>
      <c r="BD1513">
        <v>-0.838267105843851</v>
      </c>
      <c r="BE1513">
        <v>143692</v>
      </c>
      <c r="BF1513">
        <v>197087.28206074901</v>
      </c>
      <c r="BG1513">
        <v>6.4411654605587204E-2</v>
      </c>
      <c r="BH1513">
        <v>19.2108659308631</v>
      </c>
      <c r="BI1513">
        <v>0.98902361134463901</v>
      </c>
      <c r="BK1513">
        <f>AS1513-BI1513*AV1513</f>
        <v>0.12017960461005295</v>
      </c>
      <c r="BL1513">
        <f>BK1513*AO1513</f>
        <v>1326.9219902266332</v>
      </c>
      <c r="BM1513">
        <f t="shared" si="23"/>
        <v>-7576.628934049123</v>
      </c>
      <c r="BN1513" s="12">
        <f>YEARFRAC(DATE(YEAR(A1513),1,1),A1513,3)</f>
        <v>0.13424657534246576</v>
      </c>
    </row>
    <row r="1514" spans="1:66" x14ac:dyDescent="0.25">
      <c r="A1514" s="1">
        <v>43516</v>
      </c>
      <c r="B1514">
        <v>5666</v>
      </c>
      <c r="C1514">
        <v>13</v>
      </c>
      <c r="D1514" s="2">
        <v>43497</v>
      </c>
      <c r="E1514">
        <v>2</v>
      </c>
      <c r="F1514">
        <v>1</v>
      </c>
      <c r="G1514" s="1">
        <v>43515</v>
      </c>
      <c r="H1514" s="1">
        <v>43517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 s="1">
        <v>43514</v>
      </c>
      <c r="AF1514" s="1">
        <v>43500</v>
      </c>
      <c r="AG1514" s="1">
        <v>43502</v>
      </c>
      <c r="AH1514" s="1">
        <v>43497</v>
      </c>
      <c r="AI1514" s="1">
        <v>43497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11041.1578947368</v>
      </c>
      <c r="AP1514">
        <v>19</v>
      </c>
      <c r="AQ1514">
        <v>28</v>
      </c>
      <c r="AR1514">
        <v>209782</v>
      </c>
      <c r="AS1514">
        <v>0.51317081541790999</v>
      </c>
      <c r="AT1514">
        <v>0.67857142857142805</v>
      </c>
      <c r="AU1514">
        <v>6</v>
      </c>
      <c r="AV1514">
        <v>0.384654861662237</v>
      </c>
      <c r="AW1514">
        <v>0.12851595375567201</v>
      </c>
      <c r="AX1514">
        <v>14730.088099017101</v>
      </c>
      <c r="AY1514">
        <v>20</v>
      </c>
      <c r="AZ1514">
        <v>2</v>
      </c>
      <c r="BA1514">
        <v>2019</v>
      </c>
      <c r="BB1514">
        <v>14.2371367237768</v>
      </c>
      <c r="BC1514">
        <v>13.527385571688701</v>
      </c>
      <c r="BD1514">
        <v>-0.70975115208817896</v>
      </c>
      <c r="BE1514">
        <v>149358</v>
      </c>
      <c r="BF1514">
        <v>199323.92692841799</v>
      </c>
      <c r="BG1514">
        <v>5.2467725439393702E-2</v>
      </c>
      <c r="BH1514">
        <v>19.2108659308631</v>
      </c>
      <c r="BI1514">
        <v>0.98902361134463901</v>
      </c>
      <c r="BK1514">
        <f>AS1514-BI1514*AV1514</f>
        <v>0.13273807501545182</v>
      </c>
      <c r="BL1514">
        <f>BK1514*AO1514</f>
        <v>1465.5820448890213</v>
      </c>
      <c r="BM1514">
        <f t="shared" si="23"/>
        <v>-6111.0468891601013</v>
      </c>
      <c r="BN1514" s="12">
        <f>YEARFRAC(DATE(YEAR(A1514),1,1),A1514,3)</f>
        <v>0.13698630136986301</v>
      </c>
    </row>
    <row r="1515" spans="1:66" x14ac:dyDescent="0.25">
      <c r="A1515" s="1">
        <v>43517</v>
      </c>
      <c r="B1515">
        <v>10456</v>
      </c>
      <c r="C1515">
        <v>14</v>
      </c>
      <c r="D1515" s="2">
        <v>43497</v>
      </c>
      <c r="E1515">
        <v>3</v>
      </c>
      <c r="F1515">
        <v>2</v>
      </c>
      <c r="G1515" s="1">
        <v>43516</v>
      </c>
      <c r="H1515" s="1">
        <v>43518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 s="1">
        <v>43514</v>
      </c>
      <c r="AF1515" s="1">
        <v>43500</v>
      </c>
      <c r="AG1515" s="1">
        <v>43502</v>
      </c>
      <c r="AH1515" s="1">
        <v>43497</v>
      </c>
      <c r="AI1515" s="1">
        <v>43497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11041.1578947368</v>
      </c>
      <c r="AP1515">
        <v>19</v>
      </c>
      <c r="AQ1515">
        <v>28</v>
      </c>
      <c r="AR1515">
        <v>209782</v>
      </c>
      <c r="AS1515">
        <v>0.947002126016531</v>
      </c>
      <c r="AT1515">
        <v>0.67857142857142805</v>
      </c>
      <c r="AU1515">
        <v>5</v>
      </c>
      <c r="AV1515">
        <v>0.82580653285792505</v>
      </c>
      <c r="AW1515">
        <v>0.12119559315860499</v>
      </c>
      <c r="AX1515">
        <v>12661.5612543221</v>
      </c>
      <c r="AY1515">
        <v>21</v>
      </c>
      <c r="AZ1515">
        <v>2</v>
      </c>
      <c r="BA1515">
        <v>2019</v>
      </c>
      <c r="BB1515">
        <v>15.062943256634799</v>
      </c>
      <c r="BC1515">
        <v>14.4743876977052</v>
      </c>
      <c r="BD1515">
        <v>-0.58855555892957401</v>
      </c>
      <c r="BE1515">
        <v>159814</v>
      </c>
      <c r="BF1515">
        <v>201585.171521012</v>
      </c>
      <c r="BG1515">
        <v>4.0661862264673498E-2</v>
      </c>
      <c r="BH1515">
        <v>19.2108659308631</v>
      </c>
      <c r="BI1515">
        <v>0.98902361134463901</v>
      </c>
      <c r="BK1515">
        <f>AS1515-BI1515*AV1515</f>
        <v>0.1302599666173907</v>
      </c>
      <c r="BL1515">
        <f>BK1515*AO1515</f>
        <v>1438.2208587857554</v>
      </c>
      <c r="BM1515">
        <f t="shared" si="23"/>
        <v>-4672.8260303743464</v>
      </c>
      <c r="BN1515" s="12">
        <f>YEARFRAC(DATE(YEAR(A1515),1,1),A1515,3)</f>
        <v>0.13972602739726028</v>
      </c>
    </row>
    <row r="1516" spans="1:66" x14ac:dyDescent="0.25">
      <c r="A1516" s="1">
        <v>43518</v>
      </c>
      <c r="B1516">
        <v>9325</v>
      </c>
      <c r="C1516">
        <v>15</v>
      </c>
      <c r="D1516" s="2">
        <v>43497</v>
      </c>
      <c r="E1516">
        <v>4</v>
      </c>
      <c r="F1516">
        <v>3</v>
      </c>
      <c r="G1516" s="1">
        <v>43517</v>
      </c>
      <c r="H1516" s="1">
        <v>43521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 s="1">
        <v>43514</v>
      </c>
      <c r="AF1516" s="1">
        <v>43500</v>
      </c>
      <c r="AG1516" s="1">
        <v>43502</v>
      </c>
      <c r="AH1516" s="1">
        <v>43497</v>
      </c>
      <c r="AI1516" s="1">
        <v>43497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11041.1578947368</v>
      </c>
      <c r="AP1516">
        <v>19</v>
      </c>
      <c r="AQ1516">
        <v>28</v>
      </c>
      <c r="AR1516">
        <v>209782</v>
      </c>
      <c r="AS1516">
        <v>0.84456721739710705</v>
      </c>
      <c r="AT1516">
        <v>0.67857142857142805</v>
      </c>
      <c r="AU1516">
        <v>4</v>
      </c>
      <c r="AV1516">
        <v>0.82043837250027596</v>
      </c>
      <c r="AW1516">
        <v>2.4128844896831099E-2</v>
      </c>
      <c r="AX1516">
        <v>11365.8750157945</v>
      </c>
      <c r="AY1516">
        <v>22</v>
      </c>
      <c r="AZ1516">
        <v>2</v>
      </c>
      <c r="BA1516">
        <v>2019</v>
      </c>
      <c r="BB1516">
        <v>15.883381629135</v>
      </c>
      <c r="BC1516">
        <v>15.318954915102299</v>
      </c>
      <c r="BD1516">
        <v>-0.56442671403274303</v>
      </c>
      <c r="BE1516">
        <v>169139</v>
      </c>
      <c r="BF1516">
        <v>202327.25467637001</v>
      </c>
      <c r="BG1516">
        <v>3.68449882619796E-2</v>
      </c>
      <c r="BH1516">
        <v>19.2108659308631</v>
      </c>
      <c r="BI1516">
        <v>0.98902361134463901</v>
      </c>
      <c r="BK1516">
        <f>AS1516-BI1516*AV1516</f>
        <v>3.3134295341165965E-2</v>
      </c>
      <c r="BL1516">
        <f>BK1516*AO1516</f>
        <v>365.84098659265538</v>
      </c>
      <c r="BM1516">
        <f t="shared" si="23"/>
        <v>-4306.9850437816913</v>
      </c>
      <c r="BN1516" s="12">
        <f>YEARFRAC(DATE(YEAR(A1516),1,1),A1516,3)</f>
        <v>0.14246575342465753</v>
      </c>
    </row>
    <row r="1517" spans="1:66" x14ac:dyDescent="0.25">
      <c r="A1517" s="1">
        <v>43521</v>
      </c>
      <c r="B1517">
        <v>22306</v>
      </c>
      <c r="C1517">
        <v>16</v>
      </c>
      <c r="D1517" s="2">
        <v>43497</v>
      </c>
      <c r="E1517">
        <v>0</v>
      </c>
      <c r="F1517">
        <v>4</v>
      </c>
      <c r="G1517" s="1">
        <v>43518</v>
      </c>
      <c r="H1517" s="1">
        <v>43522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 s="1">
        <v>43514</v>
      </c>
      <c r="AF1517" s="1">
        <v>43500</v>
      </c>
      <c r="AG1517" s="1">
        <v>43502</v>
      </c>
      <c r="AH1517" s="1">
        <v>43497</v>
      </c>
      <c r="AI1517" s="1">
        <v>43497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11041.1578947368</v>
      </c>
      <c r="AP1517">
        <v>19</v>
      </c>
      <c r="AQ1517">
        <v>28</v>
      </c>
      <c r="AR1517">
        <v>209782</v>
      </c>
      <c r="AS1517">
        <v>2.0202591261404699</v>
      </c>
      <c r="AT1517">
        <v>0.67857142857142805</v>
      </c>
      <c r="AU1517">
        <v>3</v>
      </c>
      <c r="AV1517">
        <v>1.6482217800421199</v>
      </c>
      <c r="AW1517">
        <v>0.37203734609834399</v>
      </c>
      <c r="AX1517">
        <v>13533.3729174661</v>
      </c>
      <c r="AY1517">
        <v>25</v>
      </c>
      <c r="AZ1517">
        <v>2</v>
      </c>
      <c r="BA1517">
        <v>2019</v>
      </c>
      <c r="BB1517">
        <v>17.531603409177201</v>
      </c>
      <c r="BC1517">
        <v>17.339214041242801</v>
      </c>
      <c r="BD1517">
        <v>-0.19238936793439601</v>
      </c>
      <c r="BE1517">
        <v>191445</v>
      </c>
      <c r="BF1517">
        <v>207479.881623144</v>
      </c>
      <c r="BG1517">
        <v>1.10956221819964E-2</v>
      </c>
      <c r="BH1517">
        <v>19.2108659308631</v>
      </c>
      <c r="BI1517">
        <v>0.98902361134463901</v>
      </c>
      <c r="BK1517">
        <f>AS1517-BI1517*AV1517</f>
        <v>0.39012886894632315</v>
      </c>
      <c r="BL1517">
        <f>BK1517*AO1517</f>
        <v>4307.4744413314338</v>
      </c>
      <c r="BM1517">
        <f t="shared" si="23"/>
        <v>0.48939754974253447</v>
      </c>
      <c r="BN1517" s="12">
        <f>YEARFRAC(DATE(YEAR(A1517),1,1),A1517,3)</f>
        <v>0.15068493150684931</v>
      </c>
    </row>
    <row r="1518" spans="1:66" x14ac:dyDescent="0.25">
      <c r="A1518" s="1">
        <v>43522</v>
      </c>
      <c r="B1518">
        <v>3695</v>
      </c>
      <c r="C1518">
        <v>17</v>
      </c>
      <c r="D1518" s="2">
        <v>43497</v>
      </c>
      <c r="E1518">
        <v>1</v>
      </c>
      <c r="F1518">
        <v>0</v>
      </c>
      <c r="G1518" s="1">
        <v>43521</v>
      </c>
      <c r="H1518" s="1">
        <v>43523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 s="1">
        <v>43514</v>
      </c>
      <c r="AF1518" s="1">
        <v>43500</v>
      </c>
      <c r="AG1518" s="1">
        <v>43502</v>
      </c>
      <c r="AH1518" s="1">
        <v>43497</v>
      </c>
      <c r="AI1518" s="1">
        <v>43497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11041.1578947368</v>
      </c>
      <c r="AP1518">
        <v>19</v>
      </c>
      <c r="AQ1518">
        <v>28</v>
      </c>
      <c r="AR1518">
        <v>209782</v>
      </c>
      <c r="AS1518">
        <v>0.33465692957450999</v>
      </c>
      <c r="AT1518">
        <v>0.67857142857142805</v>
      </c>
      <c r="AU1518">
        <v>2</v>
      </c>
      <c r="AV1518">
        <v>0.25783120612643901</v>
      </c>
      <c r="AW1518">
        <v>7.6825723448071398E-2</v>
      </c>
      <c r="AX1518">
        <v>14331.081390465901</v>
      </c>
      <c r="AY1518">
        <v>26</v>
      </c>
      <c r="AZ1518">
        <v>2</v>
      </c>
      <c r="BA1518">
        <v>2019</v>
      </c>
      <c r="BB1518">
        <v>17.789434615303598</v>
      </c>
      <c r="BC1518">
        <v>17.673870970817301</v>
      </c>
      <c r="BD1518">
        <v>-0.115563644486325</v>
      </c>
      <c r="BE1518">
        <v>195140</v>
      </c>
      <c r="BF1518">
        <v>208419.21512280201</v>
      </c>
      <c r="BG1518">
        <v>6.5386719568760699E-3</v>
      </c>
      <c r="BH1518">
        <v>19.2108659308631</v>
      </c>
      <c r="BI1518">
        <v>0.98902361134463901</v>
      </c>
      <c r="BK1518">
        <f>AS1518-BI1518*AV1518</f>
        <v>7.9655778973995284E-2</v>
      </c>
      <c r="BL1518">
        <f>BK1518*AO1518</f>
        <v>879.49203288013757</v>
      </c>
      <c r="BM1518">
        <f t="shared" si="23"/>
        <v>879.98143042988011</v>
      </c>
      <c r="BN1518" s="12">
        <f>YEARFRAC(DATE(YEAR(A1518),1,1),A1518,3)</f>
        <v>0.15342465753424658</v>
      </c>
    </row>
    <row r="1519" spans="1:66" x14ac:dyDescent="0.25">
      <c r="A1519" s="1">
        <v>43523</v>
      </c>
      <c r="B1519">
        <v>9606</v>
      </c>
      <c r="C1519">
        <v>18</v>
      </c>
      <c r="D1519" s="2">
        <v>43497</v>
      </c>
      <c r="E1519">
        <v>2</v>
      </c>
      <c r="F1519">
        <v>1</v>
      </c>
      <c r="G1519" s="1">
        <v>43522</v>
      </c>
      <c r="H1519" s="1">
        <v>43524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 s="1">
        <v>43514</v>
      </c>
      <c r="AF1519" s="1">
        <v>43500</v>
      </c>
      <c r="AG1519" s="1">
        <v>43502</v>
      </c>
      <c r="AH1519" s="1">
        <v>43497</v>
      </c>
      <c r="AI1519" s="1">
        <v>43497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11041.1578947368</v>
      </c>
      <c r="AP1519">
        <v>19</v>
      </c>
      <c r="AQ1519">
        <v>28</v>
      </c>
      <c r="AR1519">
        <v>209782</v>
      </c>
      <c r="AS1519">
        <v>0.87001744668274605</v>
      </c>
      <c r="AT1519">
        <v>0.67857142857142805</v>
      </c>
      <c r="AU1519">
        <v>1</v>
      </c>
      <c r="AV1519">
        <v>0.907072011864684</v>
      </c>
      <c r="AW1519">
        <v>-3.7054565181937102E-2</v>
      </c>
      <c r="AX1519">
        <v>10590.1183967221</v>
      </c>
      <c r="AY1519">
        <v>27</v>
      </c>
      <c r="AZ1519">
        <v>2</v>
      </c>
      <c r="BA1519">
        <v>2019</v>
      </c>
      <c r="BB1519">
        <v>18.696506627168301</v>
      </c>
      <c r="BC1519">
        <v>18.5438884175</v>
      </c>
      <c r="BD1519">
        <v>-0.152618209668265</v>
      </c>
      <c r="BE1519">
        <v>204746</v>
      </c>
      <c r="BF1519">
        <v>208069.56495001499</v>
      </c>
      <c r="BG1519">
        <v>8.2301082832354402E-3</v>
      </c>
      <c r="BH1519">
        <v>19.2108659308631</v>
      </c>
      <c r="BI1519">
        <v>0.98902361134463901</v>
      </c>
      <c r="BK1519">
        <f>AS1519-BI1519*AV1519</f>
        <v>-2.7098190241310993E-2</v>
      </c>
      <c r="BL1519">
        <f>BK1519*AO1519</f>
        <v>-299.19539711593058</v>
      </c>
      <c r="BM1519">
        <f t="shared" si="23"/>
        <v>580.78603331394947</v>
      </c>
      <c r="BN1519" s="12">
        <f>YEARFRAC(DATE(YEAR(A1519),1,1),A1519,3)</f>
        <v>0.15616438356164383</v>
      </c>
    </row>
    <row r="1520" spans="1:66" x14ac:dyDescent="0.25">
      <c r="A1520" s="1">
        <v>43524</v>
      </c>
      <c r="B1520">
        <v>5036</v>
      </c>
      <c r="C1520">
        <v>19</v>
      </c>
      <c r="D1520" s="2">
        <v>43497</v>
      </c>
      <c r="E1520">
        <v>3</v>
      </c>
      <c r="F1520">
        <v>2</v>
      </c>
      <c r="G1520" s="1">
        <v>43523</v>
      </c>
      <c r="H1520" s="1">
        <v>43525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 s="1">
        <v>43514</v>
      </c>
      <c r="AF1520" s="1">
        <v>43500</v>
      </c>
      <c r="AG1520" s="1">
        <v>43502</v>
      </c>
      <c r="AH1520" s="1">
        <v>43497</v>
      </c>
      <c r="AI1520" s="1">
        <v>43497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11041.1578947368</v>
      </c>
      <c r="AP1520">
        <v>19</v>
      </c>
      <c r="AQ1520">
        <v>28</v>
      </c>
      <c r="AR1520">
        <v>209782</v>
      </c>
      <c r="AS1520">
        <v>0.456111582499928</v>
      </c>
      <c r="AT1520">
        <v>0.67857142857142805</v>
      </c>
      <c r="AU1520">
        <v>0</v>
      </c>
      <c r="AV1520">
        <v>0.51435930369483496</v>
      </c>
      <c r="AW1520">
        <v>-5.8247721194906399E-2</v>
      </c>
      <c r="AX1520">
        <v>9790.8212485407203</v>
      </c>
      <c r="AY1520">
        <v>28</v>
      </c>
      <c r="AZ1520">
        <v>2</v>
      </c>
      <c r="BA1520">
        <v>2019</v>
      </c>
      <c r="BB1520">
        <v>19.2108659308631</v>
      </c>
      <c r="BC1520">
        <v>19</v>
      </c>
      <c r="BD1520">
        <v>-0.21086593086317101</v>
      </c>
      <c r="BE1520">
        <v>209782</v>
      </c>
      <c r="BF1520">
        <v>207479.351235101</v>
      </c>
      <c r="BG1520">
        <v>1.10982068875353E-2</v>
      </c>
      <c r="BH1520">
        <v>19.2108659308631</v>
      </c>
      <c r="BI1520">
        <v>0.98902361134463901</v>
      </c>
      <c r="BK1520">
        <f>AS1520-BI1520*AV1520</f>
        <v>-5.2601913569051639E-2</v>
      </c>
      <c r="BL1520">
        <f>BK1520*AO1520</f>
        <v>-580.78603328119732</v>
      </c>
      <c r="BM1520">
        <f t="shared" si="23"/>
        <v>3.2752154766058084E-8</v>
      </c>
      <c r="BN1520" s="12">
        <f>YEARFRAC(DATE(YEAR(A1520),1,1),A1520,3)</f>
        <v>0.15890410958904111</v>
      </c>
    </row>
    <row r="1521" spans="1:66" x14ac:dyDescent="0.25">
      <c r="A1521" s="1">
        <v>43525</v>
      </c>
      <c r="B1521">
        <v>29360</v>
      </c>
      <c r="C1521">
        <v>1</v>
      </c>
      <c r="D1521" s="2">
        <v>43525</v>
      </c>
      <c r="E1521">
        <v>4</v>
      </c>
      <c r="F1521">
        <v>3</v>
      </c>
      <c r="G1521" s="1">
        <v>43524</v>
      </c>
      <c r="H1521" s="1">
        <v>43528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 s="1">
        <v>43542</v>
      </c>
      <c r="AF1521" s="1">
        <v>43528</v>
      </c>
      <c r="AG1521" s="1">
        <v>43530</v>
      </c>
      <c r="AH1521" s="1">
        <v>43525</v>
      </c>
      <c r="AI1521" s="1">
        <v>43525</v>
      </c>
      <c r="AJ1521">
        <v>0</v>
      </c>
      <c r="AK1521">
        <v>0</v>
      </c>
      <c r="AL1521">
        <v>0</v>
      </c>
      <c r="AM1521">
        <v>1</v>
      </c>
      <c r="AN1521">
        <v>1</v>
      </c>
      <c r="AO1521">
        <v>11316.9047619047</v>
      </c>
      <c r="AP1521">
        <v>21</v>
      </c>
      <c r="AQ1521">
        <v>31</v>
      </c>
      <c r="AR1521">
        <v>237655</v>
      </c>
      <c r="AS1521">
        <v>2.59434895121078</v>
      </c>
      <c r="AT1521">
        <v>0.67741935483870896</v>
      </c>
      <c r="AU1521">
        <v>20</v>
      </c>
      <c r="AV1521">
        <v>2.4746007774493299</v>
      </c>
      <c r="AW1521">
        <v>0.119748173761453</v>
      </c>
      <c r="AX1521">
        <v>11864.5400371458</v>
      </c>
      <c r="AY1521">
        <v>1</v>
      </c>
      <c r="AZ1521">
        <v>3</v>
      </c>
      <c r="BA1521">
        <v>2019</v>
      </c>
      <c r="BB1521">
        <v>2.4746007774493299</v>
      </c>
      <c r="BC1521">
        <v>2.59434895121078</v>
      </c>
      <c r="BD1521">
        <v>0.119748173761453</v>
      </c>
      <c r="BE1521">
        <v>29360</v>
      </c>
      <c r="BF1521">
        <v>249155.34078006301</v>
      </c>
      <c r="BG1521">
        <v>-4.6157311916566399E-2</v>
      </c>
      <c r="BH1521">
        <v>20.844671422301499</v>
      </c>
      <c r="BI1521">
        <v>1.00745171629485</v>
      </c>
      <c r="BK1521">
        <f>AS1521-BI1521*AV1521</f>
        <v>0.10130815082488231</v>
      </c>
      <c r="BL1521">
        <f>BK1521*AO1521</f>
        <v>1146.4946944898702</v>
      </c>
      <c r="BM1521">
        <f t="shared" si="23"/>
        <v>1146.4946945226225</v>
      </c>
      <c r="BN1521" s="12">
        <f>YEARFRAC(DATE(YEAR(A1521),1,1),A1521,3)</f>
        <v>0.16164383561643836</v>
      </c>
    </row>
    <row r="1522" spans="1:66" x14ac:dyDescent="0.25">
      <c r="A1522" s="1">
        <v>43528</v>
      </c>
      <c r="B1522">
        <v>21823</v>
      </c>
      <c r="C1522">
        <v>2</v>
      </c>
      <c r="D1522" s="2">
        <v>43525</v>
      </c>
      <c r="E1522">
        <v>0</v>
      </c>
      <c r="F1522">
        <v>4</v>
      </c>
      <c r="G1522" s="1">
        <v>43525</v>
      </c>
      <c r="H1522" s="1">
        <v>43529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 s="1">
        <v>43542</v>
      </c>
      <c r="AF1522" s="1">
        <v>43528</v>
      </c>
      <c r="AG1522" s="1">
        <v>43530</v>
      </c>
      <c r="AH1522" s="1">
        <v>43525</v>
      </c>
      <c r="AI1522" s="1">
        <v>43525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11316.9047619047</v>
      </c>
      <c r="AP1522">
        <v>21</v>
      </c>
      <c r="AQ1522">
        <v>31</v>
      </c>
      <c r="AR1522">
        <v>237655</v>
      </c>
      <c r="AS1522">
        <v>1.9283541267804101</v>
      </c>
      <c r="AT1522">
        <v>0.67741935483870896</v>
      </c>
      <c r="AU1522">
        <v>19</v>
      </c>
      <c r="AV1522">
        <v>1.94856743310275</v>
      </c>
      <c r="AW1522">
        <v>-2.0213306322334999E-2</v>
      </c>
      <c r="AX1522">
        <v>11199.509767670999</v>
      </c>
      <c r="AY1522">
        <v>4</v>
      </c>
      <c r="AZ1522">
        <v>3</v>
      </c>
      <c r="BA1522">
        <v>2019</v>
      </c>
      <c r="BB1522">
        <v>4.4231682105520802</v>
      </c>
      <c r="BC1522">
        <v>4.5227030779912001</v>
      </c>
      <c r="BD1522">
        <v>9.9534867439118893E-2</v>
      </c>
      <c r="BE1522">
        <v>51183</v>
      </c>
      <c r="BF1522">
        <v>243002.96729294799</v>
      </c>
      <c r="BG1522">
        <v>-2.2007827116372902E-2</v>
      </c>
      <c r="BH1522">
        <v>20.844671422301499</v>
      </c>
      <c r="BI1522">
        <v>1.00745171629485</v>
      </c>
      <c r="BK1522">
        <f>AS1522-BI1522*AV1522</f>
        <v>-3.4733478015205765E-2</v>
      </c>
      <c r="BL1522">
        <f>BK1522*AO1522</f>
        <v>-393.07546274779435</v>
      </c>
      <c r="BM1522">
        <f t="shared" si="23"/>
        <v>753.41923177482818</v>
      </c>
      <c r="BN1522" s="12">
        <f>YEARFRAC(DATE(YEAR(A1522),1,1),A1522,3)</f>
        <v>0.16986301369863013</v>
      </c>
    </row>
    <row r="1523" spans="1:66" x14ac:dyDescent="0.25">
      <c r="A1523" s="1">
        <v>43529</v>
      </c>
      <c r="B1523">
        <v>2712</v>
      </c>
      <c r="C1523">
        <v>3</v>
      </c>
      <c r="D1523" s="2">
        <v>43525</v>
      </c>
      <c r="E1523">
        <v>1</v>
      </c>
      <c r="F1523">
        <v>0</v>
      </c>
      <c r="G1523" s="1">
        <v>43528</v>
      </c>
      <c r="H1523" s="1">
        <v>43530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 s="1">
        <v>43542</v>
      </c>
      <c r="AF1523" s="1">
        <v>43528</v>
      </c>
      <c r="AG1523" s="1">
        <v>43530</v>
      </c>
      <c r="AH1523" s="1">
        <v>43525</v>
      </c>
      <c r="AI1523" s="1">
        <v>43525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11316.9047619047</v>
      </c>
      <c r="AP1523">
        <v>21</v>
      </c>
      <c r="AQ1523">
        <v>31</v>
      </c>
      <c r="AR1523">
        <v>237655</v>
      </c>
      <c r="AS1523">
        <v>0.23964149712819</v>
      </c>
      <c r="AT1523">
        <v>0.67741935483870896</v>
      </c>
      <c r="AU1523">
        <v>18</v>
      </c>
      <c r="AV1523">
        <v>0.33366440490391802</v>
      </c>
      <c r="AW1523">
        <v>-9.4022907775728803E-2</v>
      </c>
      <c r="AX1523">
        <v>8127.9272231059203</v>
      </c>
      <c r="AY1523">
        <v>5</v>
      </c>
      <c r="AZ1523">
        <v>3</v>
      </c>
      <c r="BA1523">
        <v>2019</v>
      </c>
      <c r="BB1523">
        <v>4.7568326154560001</v>
      </c>
      <c r="BC1523">
        <v>4.76234457511939</v>
      </c>
      <c r="BD1523">
        <v>5.5119596633898997E-3</v>
      </c>
      <c r="BE1523">
        <v>53895</v>
      </c>
      <c r="BF1523">
        <v>237930.38172555101</v>
      </c>
      <c r="BG1523">
        <v>-1.15740463052294E-3</v>
      </c>
      <c r="BH1523">
        <v>20.844671422301499</v>
      </c>
      <c r="BI1523">
        <v>1.00745171629485</v>
      </c>
      <c r="BK1523">
        <f>AS1523-BI1523*AV1523</f>
        <v>-9.6509280258761987E-2</v>
      </c>
      <c r="BL1523">
        <f>BK1523*AO1523</f>
        <v>-1092.1863333283789</v>
      </c>
      <c r="BM1523">
        <f t="shared" si="23"/>
        <v>-338.76710155355067</v>
      </c>
      <c r="BN1523" s="12">
        <f>YEARFRAC(DATE(YEAR(A1523),1,1),A1523,3)</f>
        <v>0.17260273972602741</v>
      </c>
    </row>
    <row r="1524" spans="1:66" x14ac:dyDescent="0.25">
      <c r="A1524" s="1">
        <v>43530</v>
      </c>
      <c r="B1524">
        <v>11991</v>
      </c>
      <c r="C1524">
        <v>4</v>
      </c>
      <c r="D1524" s="2">
        <v>43525</v>
      </c>
      <c r="E1524">
        <v>2</v>
      </c>
      <c r="F1524">
        <v>1</v>
      </c>
      <c r="G1524" s="1">
        <v>43529</v>
      </c>
      <c r="H1524" s="1">
        <v>43531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 s="1">
        <v>43542</v>
      </c>
      <c r="AF1524" s="1">
        <v>43528</v>
      </c>
      <c r="AG1524" s="1">
        <v>43530</v>
      </c>
      <c r="AH1524" s="1">
        <v>43525</v>
      </c>
      <c r="AI1524" s="1">
        <v>43525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11316.9047619047</v>
      </c>
      <c r="AP1524">
        <v>21</v>
      </c>
      <c r="AQ1524">
        <v>31</v>
      </c>
      <c r="AR1524">
        <v>237655</v>
      </c>
      <c r="AS1524">
        <v>1.05956533630683</v>
      </c>
      <c r="AT1524">
        <v>0.67741935483870896</v>
      </c>
      <c r="AU1524">
        <v>17</v>
      </c>
      <c r="AV1524">
        <v>1.02417220498467</v>
      </c>
      <c r="AW1524">
        <v>3.5393131322157899E-2</v>
      </c>
      <c r="AX1524">
        <v>11707.992017006</v>
      </c>
      <c r="AY1524">
        <v>6</v>
      </c>
      <c r="AZ1524">
        <v>3</v>
      </c>
      <c r="BA1524">
        <v>2019</v>
      </c>
      <c r="BB1524">
        <v>5.7810048204406801</v>
      </c>
      <c r="BC1524">
        <v>5.8219099114262196</v>
      </c>
      <c r="BD1524">
        <v>4.0905090985547503E-2</v>
      </c>
      <c r="BE1524">
        <v>65886</v>
      </c>
      <c r="BF1524">
        <v>239336.59337349</v>
      </c>
      <c r="BG1524">
        <v>-7.0260604523036899E-3</v>
      </c>
      <c r="BH1524">
        <v>20.844671422301499</v>
      </c>
      <c r="BI1524">
        <v>1.00745171629485</v>
      </c>
      <c r="BK1524">
        <f>AS1524-BI1524*AV1524</f>
        <v>2.7761290613543377E-2</v>
      </c>
      <c r="BL1524">
        <f>BK1524*AO1524</f>
        <v>314.17188194102926</v>
      </c>
      <c r="BM1524">
        <f t="shared" si="23"/>
        <v>-24.595219612521419</v>
      </c>
      <c r="BN1524" s="12">
        <f>YEARFRAC(DATE(YEAR(A1524),1,1),A1524,3)</f>
        <v>0.17534246575342466</v>
      </c>
    </row>
    <row r="1525" spans="1:66" x14ac:dyDescent="0.25">
      <c r="A1525" s="1">
        <v>43531</v>
      </c>
      <c r="B1525">
        <v>3683</v>
      </c>
      <c r="C1525">
        <v>5</v>
      </c>
      <c r="D1525" s="2">
        <v>43525</v>
      </c>
      <c r="E1525">
        <v>3</v>
      </c>
      <c r="F1525">
        <v>2</v>
      </c>
      <c r="G1525" s="1">
        <v>43530</v>
      </c>
      <c r="H1525" s="1">
        <v>43532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 s="1">
        <v>43542</v>
      </c>
      <c r="AF1525" s="1">
        <v>43528</v>
      </c>
      <c r="AG1525" s="1">
        <v>43530</v>
      </c>
      <c r="AH1525" s="1">
        <v>43525</v>
      </c>
      <c r="AI1525" s="1">
        <v>43525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11316.9047619047</v>
      </c>
      <c r="AP1525">
        <v>21</v>
      </c>
      <c r="AQ1525">
        <v>31</v>
      </c>
      <c r="AR1525">
        <v>237655</v>
      </c>
      <c r="AS1525">
        <v>0.32544234289200702</v>
      </c>
      <c r="AT1525">
        <v>0.67741935483870896</v>
      </c>
      <c r="AU1525">
        <v>16</v>
      </c>
      <c r="AV1525">
        <v>0.30231064714272998</v>
      </c>
      <c r="AW1525">
        <v>2.3131695749276499E-2</v>
      </c>
      <c r="AX1525">
        <v>12182.8325757284</v>
      </c>
      <c r="AY1525">
        <v>7</v>
      </c>
      <c r="AZ1525">
        <v>3</v>
      </c>
      <c r="BA1525">
        <v>2019</v>
      </c>
      <c r="BB1525">
        <v>6.08331546758341</v>
      </c>
      <c r="BC1525">
        <v>6.1473522543182302</v>
      </c>
      <c r="BD1525">
        <v>6.40367867348237E-2</v>
      </c>
      <c r="BE1525">
        <v>69569</v>
      </c>
      <c r="BF1525">
        <v>240156.705300762</v>
      </c>
      <c r="BG1525">
        <v>-1.0416970442818E-2</v>
      </c>
      <c r="BH1525">
        <v>20.844671422301499</v>
      </c>
      <c r="BI1525">
        <v>1.00745171629485</v>
      </c>
      <c r="BK1525">
        <f>AS1525-BI1525*AV1525</f>
        <v>2.0878962573856907E-2</v>
      </c>
      <c r="BL1525">
        <f>BK1525*AO1525</f>
        <v>236.28523097571124</v>
      </c>
      <c r="BM1525">
        <f t="shared" si="23"/>
        <v>211.69001136318983</v>
      </c>
      <c r="BN1525" s="12">
        <f>YEARFRAC(DATE(YEAR(A1525),1,1),A1525,3)</f>
        <v>0.17808219178082191</v>
      </c>
    </row>
    <row r="1526" spans="1:66" x14ac:dyDescent="0.25">
      <c r="A1526" s="1">
        <v>43532</v>
      </c>
      <c r="B1526">
        <v>10456</v>
      </c>
      <c r="C1526">
        <v>6</v>
      </c>
      <c r="D1526" s="2">
        <v>43525</v>
      </c>
      <c r="E1526">
        <v>4</v>
      </c>
      <c r="F1526">
        <v>3</v>
      </c>
      <c r="G1526" s="1">
        <v>43531</v>
      </c>
      <c r="H1526" s="1">
        <v>43535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 s="1">
        <v>43542</v>
      </c>
      <c r="AF1526" s="1">
        <v>43528</v>
      </c>
      <c r="AG1526" s="1">
        <v>43530</v>
      </c>
      <c r="AH1526" s="1">
        <v>43525</v>
      </c>
      <c r="AI1526" s="1">
        <v>43525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11316.9047619047</v>
      </c>
      <c r="AP1526">
        <v>21</v>
      </c>
      <c r="AQ1526">
        <v>31</v>
      </c>
      <c r="AR1526">
        <v>237655</v>
      </c>
      <c r="AS1526">
        <v>0.923927542025204</v>
      </c>
      <c r="AT1526">
        <v>0.67741935483870896</v>
      </c>
      <c r="AU1526">
        <v>15</v>
      </c>
      <c r="AV1526">
        <v>0.81935963698752701</v>
      </c>
      <c r="AW1526">
        <v>0.104567905037676</v>
      </c>
      <c r="AX1526">
        <v>12761.185110902799</v>
      </c>
      <c r="AY1526">
        <v>8</v>
      </c>
      <c r="AZ1526">
        <v>3</v>
      </c>
      <c r="BA1526">
        <v>2019</v>
      </c>
      <c r="BB1526">
        <v>6.90267510457093</v>
      </c>
      <c r="BC1526">
        <v>7.07127979634343</v>
      </c>
      <c r="BD1526">
        <v>0.16860469177250001</v>
      </c>
      <c r="BE1526">
        <v>80025</v>
      </c>
      <c r="BF1526">
        <v>243459.95929710701</v>
      </c>
      <c r="BG1526">
        <v>-2.38435893683186E-2</v>
      </c>
      <c r="BH1526">
        <v>20.844671422301499</v>
      </c>
      <c r="BI1526">
        <v>1.00745171629485</v>
      </c>
      <c r="BK1526">
        <f>AS1526-BI1526*AV1526</f>
        <v>9.8462269479394626E-2</v>
      </c>
      <c r="BL1526">
        <f>BK1526*AO1526</f>
        <v>1114.2881263393049</v>
      </c>
      <c r="BM1526">
        <f t="shared" si="23"/>
        <v>1325.9781377024947</v>
      </c>
      <c r="BN1526" s="12">
        <f>YEARFRAC(DATE(YEAR(A1526),1,1),A1526,3)</f>
        <v>0.18082191780821918</v>
      </c>
    </row>
    <row r="1527" spans="1:66" x14ac:dyDescent="0.25">
      <c r="A1527" s="1">
        <v>43535</v>
      </c>
      <c r="B1527">
        <v>26780</v>
      </c>
      <c r="C1527">
        <v>7</v>
      </c>
      <c r="D1527" s="2">
        <v>43525</v>
      </c>
      <c r="E1527">
        <v>0</v>
      </c>
      <c r="F1527">
        <v>4</v>
      </c>
      <c r="G1527" s="1">
        <v>43532</v>
      </c>
      <c r="H1527" s="1">
        <v>43536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 s="1">
        <v>43542</v>
      </c>
      <c r="AF1527" s="1">
        <v>43528</v>
      </c>
      <c r="AG1527" s="1">
        <v>43530</v>
      </c>
      <c r="AH1527" s="1">
        <v>43525</v>
      </c>
      <c r="AI1527" s="1">
        <v>43525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11316.9047619047</v>
      </c>
      <c r="AP1527">
        <v>21</v>
      </c>
      <c r="AQ1527">
        <v>31</v>
      </c>
      <c r="AR1527">
        <v>237655</v>
      </c>
      <c r="AS1527">
        <v>2.3663714207569799</v>
      </c>
      <c r="AT1527">
        <v>0.67741935483870896</v>
      </c>
      <c r="AU1527">
        <v>14</v>
      </c>
      <c r="AV1527">
        <v>1.64714304452937</v>
      </c>
      <c r="AW1527">
        <v>0.71922837622760305</v>
      </c>
      <c r="AX1527">
        <v>16258.454351577901</v>
      </c>
      <c r="AY1527">
        <v>11</v>
      </c>
      <c r="AZ1527">
        <v>3</v>
      </c>
      <c r="BA1527">
        <v>2019</v>
      </c>
      <c r="BB1527">
        <v>8.5498181491003091</v>
      </c>
      <c r="BC1527">
        <v>9.4376512171004094</v>
      </c>
      <c r="BD1527">
        <v>0.88783306800010298</v>
      </c>
      <c r="BE1527">
        <v>106805</v>
      </c>
      <c r="BF1527">
        <v>262333.64977897401</v>
      </c>
      <c r="BG1527">
        <v>-9.4073519732474103E-2</v>
      </c>
      <c r="BH1527">
        <v>20.844671422301499</v>
      </c>
      <c r="BI1527">
        <v>1.00745171629485</v>
      </c>
      <c r="BK1527">
        <f>AS1527-BI1527*AV1527</f>
        <v>0.70695433356274173</v>
      </c>
      <c r="BL1527">
        <f>BK1527*AO1527</f>
        <v>8000.534863945355</v>
      </c>
      <c r="BM1527">
        <f t="shared" si="23"/>
        <v>9326.5130016478506</v>
      </c>
      <c r="BN1527" s="12">
        <f>YEARFRAC(DATE(YEAR(A1527),1,1),A1527,3)</f>
        <v>0.18904109589041096</v>
      </c>
    </row>
    <row r="1528" spans="1:66" x14ac:dyDescent="0.25">
      <c r="A1528" s="1">
        <v>43536</v>
      </c>
      <c r="B1528">
        <v>3247</v>
      </c>
      <c r="C1528">
        <v>8</v>
      </c>
      <c r="D1528" s="2">
        <v>43525</v>
      </c>
      <c r="E1528">
        <v>1</v>
      </c>
      <c r="F1528">
        <v>0</v>
      </c>
      <c r="G1528" s="1">
        <v>43535</v>
      </c>
      <c r="H1528" s="1">
        <v>43537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s="1">
        <v>43542</v>
      </c>
      <c r="AF1528" s="1">
        <v>43528</v>
      </c>
      <c r="AG1528" s="1">
        <v>43530</v>
      </c>
      <c r="AH1528" s="1">
        <v>43525</v>
      </c>
      <c r="AI1528" s="1">
        <v>43525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11316.9047619047</v>
      </c>
      <c r="AP1528">
        <v>21</v>
      </c>
      <c r="AQ1528">
        <v>31</v>
      </c>
      <c r="AR1528">
        <v>237655</v>
      </c>
      <c r="AS1528">
        <v>0.28691590751299101</v>
      </c>
      <c r="AT1528">
        <v>0.67741935483870896</v>
      </c>
      <c r="AU1528">
        <v>13</v>
      </c>
      <c r="AV1528">
        <v>0.25675247061369</v>
      </c>
      <c r="AW1528">
        <v>3.0163436899300601E-2</v>
      </c>
      <c r="AX1528">
        <v>12646.421638082</v>
      </c>
      <c r="AY1528">
        <v>12</v>
      </c>
      <c r="AZ1528">
        <v>3</v>
      </c>
      <c r="BA1528">
        <v>2019</v>
      </c>
      <c r="BB1528">
        <v>8.8065706197139999</v>
      </c>
      <c r="BC1528">
        <v>9.7245671246134098</v>
      </c>
      <c r="BD1528">
        <v>0.91799650489940599</v>
      </c>
      <c r="BE1528">
        <v>110052</v>
      </c>
      <c r="BF1528">
        <v>262428.1459603</v>
      </c>
      <c r="BG1528">
        <v>-9.4399729379820302E-2</v>
      </c>
      <c r="BH1528">
        <v>20.844671422301499</v>
      </c>
      <c r="BI1528">
        <v>1.00745171629485</v>
      </c>
      <c r="BK1528">
        <f>AS1528-BI1528*AV1528</f>
        <v>2.8250190330285974E-2</v>
      </c>
      <c r="BL1528">
        <f>BK1528*AO1528</f>
        <v>319.70471347352742</v>
      </c>
      <c r="BM1528">
        <f t="shared" si="23"/>
        <v>9646.2177151213782</v>
      </c>
      <c r="BN1528" s="12">
        <f>YEARFRAC(DATE(YEAR(A1528),1,1),A1528,3)</f>
        <v>0.19178082191780821</v>
      </c>
    </row>
    <row r="1529" spans="1:66" x14ac:dyDescent="0.25">
      <c r="A1529" s="1">
        <v>43537</v>
      </c>
      <c r="B1529">
        <v>8458</v>
      </c>
      <c r="C1529">
        <v>9</v>
      </c>
      <c r="D1529" s="2">
        <v>43525</v>
      </c>
      <c r="E1529">
        <v>2</v>
      </c>
      <c r="F1529">
        <v>1</v>
      </c>
      <c r="G1529" s="1">
        <v>43536</v>
      </c>
      <c r="H1529" s="1">
        <v>43538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 s="1">
        <v>43542</v>
      </c>
      <c r="AF1529" s="1">
        <v>43528</v>
      </c>
      <c r="AG1529" s="1">
        <v>43530</v>
      </c>
      <c r="AH1529" s="1">
        <v>43525</v>
      </c>
      <c r="AI1529" s="1">
        <v>43525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11316.9047619047</v>
      </c>
      <c r="AP1529">
        <v>21</v>
      </c>
      <c r="AQ1529">
        <v>31</v>
      </c>
      <c r="AR1529">
        <v>237655</v>
      </c>
      <c r="AS1529">
        <v>0.74737750099934697</v>
      </c>
      <c r="AT1529">
        <v>0.67741935483870896</v>
      </c>
      <c r="AU1529">
        <v>12</v>
      </c>
      <c r="AV1529">
        <v>0.90599327635193505</v>
      </c>
      <c r="AW1529">
        <v>-0.158615775352587</v>
      </c>
      <c r="AX1529">
        <v>9335.6101207030006</v>
      </c>
      <c r="AY1529">
        <v>13</v>
      </c>
      <c r="AZ1529">
        <v>3</v>
      </c>
      <c r="BA1529">
        <v>2019</v>
      </c>
      <c r="BB1529">
        <v>9.7125638960659408</v>
      </c>
      <c r="BC1529">
        <v>10.4719446256127</v>
      </c>
      <c r="BD1529">
        <v>0.75938072954681701</v>
      </c>
      <c r="BE1529">
        <v>118510</v>
      </c>
      <c r="BF1529">
        <v>256236.152125397</v>
      </c>
      <c r="BG1529">
        <v>-7.2515731957700502E-2</v>
      </c>
      <c r="BH1529">
        <v>20.844671422301499</v>
      </c>
      <c r="BI1529">
        <v>1.00745171629485</v>
      </c>
      <c r="BK1529">
        <f>AS1529-BI1529*AV1529</f>
        <v>-0.16536698021300433</v>
      </c>
      <c r="BL1529">
        <f>BK1529*AO1529</f>
        <v>-1871.4423658343489</v>
      </c>
      <c r="BM1529">
        <f t="shared" si="23"/>
        <v>7774.7753492870288</v>
      </c>
      <c r="BN1529" s="12">
        <f>YEARFRAC(DATE(YEAR(A1529),1,1),A1529,3)</f>
        <v>0.19452054794520549</v>
      </c>
    </row>
    <row r="1530" spans="1:66" x14ac:dyDescent="0.25">
      <c r="A1530" s="1">
        <v>43538</v>
      </c>
      <c r="B1530">
        <v>3786</v>
      </c>
      <c r="C1530">
        <v>10</v>
      </c>
      <c r="D1530" s="2">
        <v>43525</v>
      </c>
      <c r="E1530">
        <v>3</v>
      </c>
      <c r="F1530">
        <v>2</v>
      </c>
      <c r="G1530" s="1">
        <v>43537</v>
      </c>
      <c r="H1530" s="1">
        <v>43539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 s="1">
        <v>43542</v>
      </c>
      <c r="AF1530" s="1">
        <v>43528</v>
      </c>
      <c r="AG1530" s="1">
        <v>43530</v>
      </c>
      <c r="AH1530" s="1">
        <v>43525</v>
      </c>
      <c r="AI1530" s="1">
        <v>43525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11316.9047619047</v>
      </c>
      <c r="AP1530">
        <v>21</v>
      </c>
      <c r="AQ1530">
        <v>31</v>
      </c>
      <c r="AR1530">
        <v>237655</v>
      </c>
      <c r="AS1530">
        <v>0.33454377143337999</v>
      </c>
      <c r="AT1530">
        <v>0.67741935483870896</v>
      </c>
      <c r="AU1530">
        <v>11</v>
      </c>
      <c r="AV1530">
        <v>0.30231064714272998</v>
      </c>
      <c r="AW1530">
        <v>3.2233124290649499E-2</v>
      </c>
      <c r="AX1530">
        <v>12523.5417137409</v>
      </c>
      <c r="AY1530">
        <v>14</v>
      </c>
      <c r="AZ1530">
        <v>3</v>
      </c>
      <c r="BA1530">
        <v>2019</v>
      </c>
      <c r="BB1530">
        <v>10.014874543208601</v>
      </c>
      <c r="BC1530">
        <v>10.806488397046101</v>
      </c>
      <c r="BD1530">
        <v>0.79161385383746596</v>
      </c>
      <c r="BE1530">
        <v>122296</v>
      </c>
      <c r="BF1530">
        <v>256440.15698045501</v>
      </c>
      <c r="BG1530">
        <v>-7.3253569962083903E-2</v>
      </c>
      <c r="BH1530">
        <v>20.844671422301499</v>
      </c>
      <c r="BI1530">
        <v>1.00745171629485</v>
      </c>
      <c r="BK1530">
        <f>AS1530-BI1530*AV1530</f>
        <v>2.9980391115229876E-2</v>
      </c>
      <c r="BL1530">
        <f>BK1530*AO1530</f>
        <v>339.28523097571036</v>
      </c>
      <c r="BM1530">
        <f t="shared" si="23"/>
        <v>8114.0605802627388</v>
      </c>
      <c r="BN1530" s="12">
        <f>YEARFRAC(DATE(YEAR(A1530),1,1),A1530,3)</f>
        <v>0.19726027397260273</v>
      </c>
    </row>
    <row r="1531" spans="1:66" x14ac:dyDescent="0.25">
      <c r="A1531" s="1">
        <v>43539</v>
      </c>
      <c r="B1531">
        <v>11736</v>
      </c>
      <c r="C1531">
        <v>11</v>
      </c>
      <c r="D1531" s="2">
        <v>43525</v>
      </c>
      <c r="E1531">
        <v>4</v>
      </c>
      <c r="F1531">
        <v>3</v>
      </c>
      <c r="G1531" s="1">
        <v>43538</v>
      </c>
      <c r="H1531" s="1">
        <v>43542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1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 s="1">
        <v>43542</v>
      </c>
      <c r="AF1531" s="1">
        <v>43528</v>
      </c>
      <c r="AG1531" s="1">
        <v>43530</v>
      </c>
      <c r="AH1531" s="1">
        <v>43525</v>
      </c>
      <c r="AI1531" s="1">
        <v>43525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11316.9047619047</v>
      </c>
      <c r="AP1531">
        <v>21</v>
      </c>
      <c r="AQ1531">
        <v>31</v>
      </c>
      <c r="AR1531">
        <v>237655</v>
      </c>
      <c r="AS1531">
        <v>1.0370326734131401</v>
      </c>
      <c r="AT1531">
        <v>0.67741935483870896</v>
      </c>
      <c r="AU1531">
        <v>10</v>
      </c>
      <c r="AV1531">
        <v>1.15393085829042</v>
      </c>
      <c r="AW1531">
        <v>-0.116898184877281</v>
      </c>
      <c r="AX1531">
        <v>10170.453381745199</v>
      </c>
      <c r="AY1531">
        <v>15</v>
      </c>
      <c r="AZ1531">
        <v>3</v>
      </c>
      <c r="BA1531">
        <v>2019</v>
      </c>
      <c r="BB1531">
        <v>11.168805401499</v>
      </c>
      <c r="BC1531">
        <v>11.8435210704592</v>
      </c>
      <c r="BD1531">
        <v>0.67471566896018498</v>
      </c>
      <c r="BE1531">
        <v>134032</v>
      </c>
      <c r="BF1531">
        <v>252011.91164295899</v>
      </c>
      <c r="BG1531">
        <v>-5.6969178755724603E-2</v>
      </c>
      <c r="BH1531">
        <v>20.844671422301499</v>
      </c>
      <c r="BI1531">
        <v>1.00745171629485</v>
      </c>
      <c r="BK1531">
        <f>AS1531-BI1531*AV1531</f>
        <v>-0.12549695025713281</v>
      </c>
      <c r="BL1531">
        <f>BK1531*AO1531</f>
        <v>-1420.2370339694635</v>
      </c>
      <c r="BM1531">
        <f t="shared" si="23"/>
        <v>6693.8235462932753</v>
      </c>
      <c r="BN1531" s="12">
        <f>YEARFRAC(DATE(YEAR(A1531),1,1),A1531,3)</f>
        <v>0.2</v>
      </c>
    </row>
    <row r="1532" spans="1:66" x14ac:dyDescent="0.25">
      <c r="A1532" s="1">
        <v>43542</v>
      </c>
      <c r="B1532">
        <v>35799</v>
      </c>
      <c r="C1532">
        <v>12</v>
      </c>
      <c r="D1532" s="2">
        <v>43525</v>
      </c>
      <c r="E1532">
        <v>0</v>
      </c>
      <c r="F1532">
        <v>4</v>
      </c>
      <c r="G1532" s="1">
        <v>43539</v>
      </c>
      <c r="H1532" s="1">
        <v>43543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1</v>
      </c>
      <c r="AC1532">
        <v>0</v>
      </c>
      <c r="AD1532">
        <v>0</v>
      </c>
      <c r="AE1532" s="1">
        <v>43542</v>
      </c>
      <c r="AF1532" s="1">
        <v>43528</v>
      </c>
      <c r="AG1532" s="1">
        <v>43530</v>
      </c>
      <c r="AH1532" s="1">
        <v>43525</v>
      </c>
      <c r="AI1532" s="1">
        <v>43525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11316.9047619047</v>
      </c>
      <c r="AP1532">
        <v>21</v>
      </c>
      <c r="AQ1532">
        <v>31</v>
      </c>
      <c r="AR1532">
        <v>237655</v>
      </c>
      <c r="AS1532">
        <v>3.1633207801224401</v>
      </c>
      <c r="AT1532">
        <v>0.67741935483870896</v>
      </c>
      <c r="AU1532">
        <v>9</v>
      </c>
      <c r="AV1532">
        <v>3.2489209930419398</v>
      </c>
      <c r="AW1532">
        <v>-8.5600212919500096E-2</v>
      </c>
      <c r="AX1532">
        <v>11018.735166742699</v>
      </c>
      <c r="AY1532">
        <v>18</v>
      </c>
      <c r="AZ1532">
        <v>3</v>
      </c>
      <c r="BA1532">
        <v>2019</v>
      </c>
      <c r="BB1532">
        <v>14.417726394541001</v>
      </c>
      <c r="BC1532">
        <v>15.006841850581701</v>
      </c>
      <c r="BD1532">
        <v>0.58911545604068505</v>
      </c>
      <c r="BE1532">
        <v>169831</v>
      </c>
      <c r="BF1532">
        <v>247365.70124887</v>
      </c>
      <c r="BG1532">
        <v>-3.9256457948069E-2</v>
      </c>
      <c r="BH1532">
        <v>20.844671422301499</v>
      </c>
      <c r="BI1532">
        <v>1.00745171629485</v>
      </c>
      <c r="BK1532">
        <f>AS1532-BI1532*AV1532</f>
        <v>-0.10981025042403036</v>
      </c>
      <c r="BL1532">
        <f>BK1532*AO1532</f>
        <v>-1242.7121459296568</v>
      </c>
      <c r="BM1532">
        <f t="shared" si="23"/>
        <v>5451.1114003636185</v>
      </c>
      <c r="BN1532" s="12">
        <f>YEARFRAC(DATE(YEAR(A1532),1,1),A1532,3)</f>
        <v>0.20821917808219179</v>
      </c>
    </row>
    <row r="1533" spans="1:66" x14ac:dyDescent="0.25">
      <c r="A1533" s="1">
        <v>43543</v>
      </c>
      <c r="B1533">
        <v>2508</v>
      </c>
      <c r="C1533">
        <v>13</v>
      </c>
      <c r="D1533" s="2">
        <v>43525</v>
      </c>
      <c r="E1533">
        <v>1</v>
      </c>
      <c r="F1533">
        <v>0</v>
      </c>
      <c r="G1533" s="1">
        <v>43542</v>
      </c>
      <c r="H1533" s="1">
        <v>43544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 s="1">
        <v>43542</v>
      </c>
      <c r="AF1533" s="1">
        <v>43528</v>
      </c>
      <c r="AG1533" s="1">
        <v>43530</v>
      </c>
      <c r="AH1533" s="1">
        <v>43525</v>
      </c>
      <c r="AI1533" s="1">
        <v>43525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11316.9047619047</v>
      </c>
      <c r="AP1533">
        <v>21</v>
      </c>
      <c r="AQ1533">
        <v>31</v>
      </c>
      <c r="AR1533">
        <v>237655</v>
      </c>
      <c r="AS1533">
        <v>0.22161536681323701</v>
      </c>
      <c r="AT1533">
        <v>0.67741935483870896</v>
      </c>
      <c r="AU1533">
        <v>8</v>
      </c>
      <c r="AV1533">
        <v>0.25675247061369</v>
      </c>
      <c r="AW1533">
        <v>-3.5137103800452998E-2</v>
      </c>
      <c r="AX1533">
        <v>9768.1630638465394</v>
      </c>
      <c r="AY1533">
        <v>19</v>
      </c>
      <c r="AZ1533">
        <v>3</v>
      </c>
      <c r="BA1533">
        <v>2019</v>
      </c>
      <c r="BB1533">
        <v>14.6744788651547</v>
      </c>
      <c r="BC1533">
        <v>15.228457217394901</v>
      </c>
      <c r="BD1533">
        <v>0.55397835224023195</v>
      </c>
      <c r="BE1533">
        <v>172339</v>
      </c>
      <c r="BF1533">
        <v>246626.74792450501</v>
      </c>
      <c r="BG1533">
        <v>-3.6377838170464298E-2</v>
      </c>
      <c r="BH1533">
        <v>20.844671422301499</v>
      </c>
      <c r="BI1533">
        <v>1.00745171629485</v>
      </c>
      <c r="BK1533">
        <f>AS1533-BI1533*AV1533</f>
        <v>-3.7050350369468021E-2</v>
      </c>
      <c r="BL1533">
        <f>BK1533*AO1533</f>
        <v>-419.29528652647019</v>
      </c>
      <c r="BM1533">
        <f t="shared" si="23"/>
        <v>5031.8161138371479</v>
      </c>
      <c r="BN1533" s="12">
        <f>YEARFRAC(DATE(YEAR(A1533),1,1),A1533,3)</f>
        <v>0.21095890410958903</v>
      </c>
    </row>
    <row r="1534" spans="1:66" x14ac:dyDescent="0.25">
      <c r="A1534" s="1">
        <v>43544</v>
      </c>
      <c r="B1534">
        <v>10849</v>
      </c>
      <c r="C1534">
        <v>14</v>
      </c>
      <c r="D1534" s="2">
        <v>43525</v>
      </c>
      <c r="E1534">
        <v>2</v>
      </c>
      <c r="F1534">
        <v>1</v>
      </c>
      <c r="G1534" s="1">
        <v>43543</v>
      </c>
      <c r="H1534" s="1">
        <v>43545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 s="1">
        <v>43542</v>
      </c>
      <c r="AF1534" s="1">
        <v>43528</v>
      </c>
      <c r="AG1534" s="1">
        <v>43530</v>
      </c>
      <c r="AH1534" s="1">
        <v>43525</v>
      </c>
      <c r="AI1534" s="1">
        <v>43525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11316.9047619047</v>
      </c>
      <c r="AP1534">
        <v>21</v>
      </c>
      <c r="AQ1534">
        <v>31</v>
      </c>
      <c r="AR1534">
        <v>237655</v>
      </c>
      <c r="AS1534">
        <v>0.95865435189665604</v>
      </c>
      <c r="AT1534">
        <v>0.67741935483870896</v>
      </c>
      <c r="AU1534">
        <v>7</v>
      </c>
      <c r="AV1534">
        <v>0.90599327635193505</v>
      </c>
      <c r="AW1534">
        <v>5.2661075544721402E-2</v>
      </c>
      <c r="AX1534">
        <v>11974.702553736901</v>
      </c>
      <c r="AY1534">
        <v>20</v>
      </c>
      <c r="AZ1534">
        <v>3</v>
      </c>
      <c r="BA1534">
        <v>2019</v>
      </c>
      <c r="BB1534">
        <v>15.580472141506601</v>
      </c>
      <c r="BC1534">
        <v>16.187111569291599</v>
      </c>
      <c r="BD1534">
        <v>0.60663942778495294</v>
      </c>
      <c r="BE1534">
        <v>183188</v>
      </c>
      <c r="BF1534">
        <v>246908.307082149</v>
      </c>
      <c r="BG1534">
        <v>-3.7476694046873801E-2</v>
      </c>
      <c r="BH1534">
        <v>20.844671422301499</v>
      </c>
      <c r="BI1534">
        <v>1.00745171629485</v>
      </c>
      <c r="BK1534">
        <f>AS1534-BI1534*AV1534</f>
        <v>4.5909870684304743E-2</v>
      </c>
      <c r="BL1534">
        <f>BK1534*AO1534</f>
        <v>519.5576341656373</v>
      </c>
      <c r="BM1534">
        <f t="shared" si="23"/>
        <v>5551.3737480027849</v>
      </c>
      <c r="BN1534" s="12">
        <f>YEARFRAC(DATE(YEAR(A1534),1,1),A1534,3)</f>
        <v>0.21369863013698631</v>
      </c>
    </row>
    <row r="1535" spans="1:66" x14ac:dyDescent="0.25">
      <c r="A1535" s="1">
        <v>43545</v>
      </c>
      <c r="B1535">
        <v>3145</v>
      </c>
      <c r="C1535">
        <v>15</v>
      </c>
      <c r="D1535" s="2">
        <v>43525</v>
      </c>
      <c r="E1535">
        <v>3</v>
      </c>
      <c r="F1535">
        <v>2</v>
      </c>
      <c r="G1535" s="1">
        <v>43544</v>
      </c>
      <c r="H1535" s="1">
        <v>43546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 s="1">
        <v>43542</v>
      </c>
      <c r="AF1535" s="1">
        <v>43528</v>
      </c>
      <c r="AG1535" s="1">
        <v>43530</v>
      </c>
      <c r="AH1535" s="1">
        <v>43525</v>
      </c>
      <c r="AI1535" s="1">
        <v>43525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11316.9047619047</v>
      </c>
      <c r="AP1535">
        <v>21</v>
      </c>
      <c r="AQ1535">
        <v>31</v>
      </c>
      <c r="AR1535">
        <v>237655</v>
      </c>
      <c r="AS1535">
        <v>0.27790284235551499</v>
      </c>
      <c r="AT1535">
        <v>0.67741935483870896</v>
      </c>
      <c r="AU1535">
        <v>6</v>
      </c>
      <c r="AV1535">
        <v>0.30231064714272998</v>
      </c>
      <c r="AW1535">
        <v>-2.4407804787215302E-2</v>
      </c>
      <c r="AX1535">
        <v>10403.206204362101</v>
      </c>
      <c r="AY1535">
        <v>21</v>
      </c>
      <c r="AZ1535">
        <v>3</v>
      </c>
      <c r="BA1535">
        <v>2019</v>
      </c>
      <c r="BB1535">
        <v>15.882782788649299</v>
      </c>
      <c r="BC1535">
        <v>16.4650144116471</v>
      </c>
      <c r="BD1535">
        <v>0.58223162299773801</v>
      </c>
      <c r="BE1535">
        <v>186333</v>
      </c>
      <c r="BF1535">
        <v>246366.965541857</v>
      </c>
      <c r="BG1535">
        <v>-3.5361743903842197E-2</v>
      </c>
      <c r="BH1535">
        <v>20.844671422301499</v>
      </c>
      <c r="BI1535">
        <v>1.00745171629485</v>
      </c>
      <c r="BK1535">
        <f>AS1535-BI1535*AV1535</f>
        <v>-2.6660537962635122E-2</v>
      </c>
      <c r="BL1535">
        <f>BK1535*AO1535</f>
        <v>-301.71476902428645</v>
      </c>
      <c r="BM1535">
        <f t="shared" si="23"/>
        <v>5249.6589789784985</v>
      </c>
      <c r="BN1535" s="12">
        <f>YEARFRAC(DATE(YEAR(A1535),1,1),A1535,3)</f>
        <v>0.21643835616438356</v>
      </c>
    </row>
    <row r="1536" spans="1:66" x14ac:dyDescent="0.25">
      <c r="A1536" s="1">
        <v>43546</v>
      </c>
      <c r="B1536">
        <v>8305</v>
      </c>
      <c r="C1536">
        <v>16</v>
      </c>
      <c r="D1536" s="2">
        <v>43525</v>
      </c>
      <c r="E1536">
        <v>4</v>
      </c>
      <c r="F1536">
        <v>3</v>
      </c>
      <c r="G1536" s="1">
        <v>43545</v>
      </c>
      <c r="H1536" s="1">
        <v>43549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 s="1">
        <v>43542</v>
      </c>
      <c r="AF1536" s="1">
        <v>43528</v>
      </c>
      <c r="AG1536" s="1">
        <v>43530</v>
      </c>
      <c r="AH1536" s="1">
        <v>43525</v>
      </c>
      <c r="AI1536" s="1">
        <v>43525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11316.9047619047</v>
      </c>
      <c r="AP1536">
        <v>21</v>
      </c>
      <c r="AQ1536">
        <v>31</v>
      </c>
      <c r="AR1536">
        <v>237655</v>
      </c>
      <c r="AS1536">
        <v>0.73385790326313305</v>
      </c>
      <c r="AT1536">
        <v>0.67741935483870896</v>
      </c>
      <c r="AU1536">
        <v>5</v>
      </c>
      <c r="AV1536">
        <v>0.81935963698752701</v>
      </c>
      <c r="AW1536">
        <v>-8.5501733724394097E-2</v>
      </c>
      <c r="AX1536">
        <v>10135.9642641591</v>
      </c>
      <c r="AY1536">
        <v>22</v>
      </c>
      <c r="AZ1536">
        <v>3</v>
      </c>
      <c r="BA1536">
        <v>2019</v>
      </c>
      <c r="BB1536">
        <v>16.7021424256369</v>
      </c>
      <c r="BC1536">
        <v>17.198872314910201</v>
      </c>
      <c r="BD1536">
        <v>0.49672988927334299</v>
      </c>
      <c r="BE1536">
        <v>194638</v>
      </c>
      <c r="BF1536">
        <v>244722.97600133301</v>
      </c>
      <c r="BG1536">
        <v>-2.8881538287990699E-2</v>
      </c>
      <c r="BH1536">
        <v>20.844671422301499</v>
      </c>
      <c r="BI1536">
        <v>1.00745171629485</v>
      </c>
      <c r="BK1536">
        <f>AS1536-BI1536*AV1536</f>
        <v>-9.1607369282676321E-2</v>
      </c>
      <c r="BL1536">
        <f>BK1536*AO1536</f>
        <v>-1036.7118736606819</v>
      </c>
      <c r="BM1536">
        <f t="shared" si="23"/>
        <v>4212.9471053178167</v>
      </c>
      <c r="BN1536" s="12">
        <f>YEARFRAC(DATE(YEAR(A1536),1,1),A1536,3)</f>
        <v>0.21917808219178081</v>
      </c>
    </row>
    <row r="1537" spans="1:66" x14ac:dyDescent="0.25">
      <c r="A1537" s="1">
        <v>43549</v>
      </c>
      <c r="B1537">
        <v>19151</v>
      </c>
      <c r="C1537">
        <v>17</v>
      </c>
      <c r="D1537" s="2">
        <v>43525</v>
      </c>
      <c r="E1537">
        <v>0</v>
      </c>
      <c r="F1537">
        <v>4</v>
      </c>
      <c r="G1537" s="1">
        <v>43546</v>
      </c>
      <c r="H1537" s="1">
        <v>43550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 s="1">
        <v>43542</v>
      </c>
      <c r="AF1537" s="1">
        <v>43528</v>
      </c>
      <c r="AG1537" s="1">
        <v>43530</v>
      </c>
      <c r="AH1537" s="1">
        <v>43525</v>
      </c>
      <c r="AI1537" s="1">
        <v>43525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11316.9047619047</v>
      </c>
      <c r="AP1537">
        <v>21</v>
      </c>
      <c r="AQ1537">
        <v>31</v>
      </c>
      <c r="AR1537">
        <v>237655</v>
      </c>
      <c r="AS1537">
        <v>1.6922471650080999</v>
      </c>
      <c r="AT1537">
        <v>0.67741935483870896</v>
      </c>
      <c r="AU1537">
        <v>4</v>
      </c>
      <c r="AV1537">
        <v>1.64714304452937</v>
      </c>
      <c r="AW1537">
        <v>4.5104120478723003E-2</v>
      </c>
      <c r="AX1537">
        <v>11626.798330361</v>
      </c>
      <c r="AY1537">
        <v>25</v>
      </c>
      <c r="AZ1537">
        <v>3</v>
      </c>
      <c r="BA1537">
        <v>2019</v>
      </c>
      <c r="BB1537">
        <v>18.349285470166301</v>
      </c>
      <c r="BC1537">
        <v>18.891119479918299</v>
      </c>
      <c r="BD1537">
        <v>0.54183400975206497</v>
      </c>
      <c r="BE1537">
        <v>213789</v>
      </c>
      <c r="BF1537">
        <v>244672.688061858</v>
      </c>
      <c r="BG1537">
        <v>-2.8681942874166099E-2</v>
      </c>
      <c r="BH1537">
        <v>20.844671422301499</v>
      </c>
      <c r="BI1537">
        <v>1.00745171629485</v>
      </c>
      <c r="BK1537">
        <f>AS1537-BI1537*AV1537</f>
        <v>3.2830077813861713E-2</v>
      </c>
      <c r="BL1537">
        <f>BK1537*AO1537</f>
        <v>371.53486394539345</v>
      </c>
      <c r="BM1537">
        <f t="shared" si="23"/>
        <v>4584.48196926321</v>
      </c>
      <c r="BN1537" s="12">
        <f>YEARFRAC(DATE(YEAR(A1537),1,1),A1537,3)</f>
        <v>0.22739726027397261</v>
      </c>
    </row>
    <row r="1538" spans="1:66" x14ac:dyDescent="0.25">
      <c r="A1538" s="1">
        <v>43550</v>
      </c>
      <c r="B1538">
        <v>2762</v>
      </c>
      <c r="C1538">
        <v>18</v>
      </c>
      <c r="D1538" s="2">
        <v>43525</v>
      </c>
      <c r="E1538">
        <v>1</v>
      </c>
      <c r="F1538">
        <v>0</v>
      </c>
      <c r="G1538" s="1">
        <v>43549</v>
      </c>
      <c r="H1538" s="1">
        <v>43551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 s="1">
        <v>43542</v>
      </c>
      <c r="AF1538" s="1">
        <v>43528</v>
      </c>
      <c r="AG1538" s="1">
        <v>43530</v>
      </c>
      <c r="AH1538" s="1">
        <v>43525</v>
      </c>
      <c r="AI1538" s="1">
        <v>43525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11316.9047619047</v>
      </c>
      <c r="AP1538">
        <v>21</v>
      </c>
      <c r="AQ1538">
        <v>31</v>
      </c>
      <c r="AR1538">
        <v>237655</v>
      </c>
      <c r="AS1538">
        <v>0.244059666323031</v>
      </c>
      <c r="AT1538">
        <v>0.67741935483870896</v>
      </c>
      <c r="AU1538">
        <v>3</v>
      </c>
      <c r="AV1538">
        <v>0.25675247061369</v>
      </c>
      <c r="AW1538">
        <v>-1.26928042906594E-2</v>
      </c>
      <c r="AX1538">
        <v>10757.4427361818</v>
      </c>
      <c r="AY1538">
        <v>26</v>
      </c>
      <c r="AZ1538">
        <v>3</v>
      </c>
      <c r="BA1538">
        <v>2019</v>
      </c>
      <c r="BB1538">
        <v>18.606037940779899</v>
      </c>
      <c r="BC1538">
        <v>19.135179146241398</v>
      </c>
      <c r="BD1538">
        <v>0.52914120546140697</v>
      </c>
      <c r="BE1538">
        <v>216551</v>
      </c>
      <c r="BF1538">
        <v>244413.722818054</v>
      </c>
      <c r="BG1538">
        <v>-2.7652796005588499E-2</v>
      </c>
      <c r="BH1538">
        <v>20.844671422301499</v>
      </c>
      <c r="BI1538">
        <v>1.00745171629485</v>
      </c>
      <c r="BK1538">
        <f>AS1538-BI1538*AV1538</f>
        <v>-1.4606050859674036E-2</v>
      </c>
      <c r="BL1538">
        <f>BK1538*AO1538</f>
        <v>-165.29528652646732</v>
      </c>
      <c r="BM1538">
        <f t="shared" si="23"/>
        <v>4419.186682736743</v>
      </c>
      <c r="BN1538" s="12">
        <f>YEARFRAC(DATE(YEAR(A1538),1,1),A1538,3)</f>
        <v>0.23013698630136986</v>
      </c>
    </row>
    <row r="1539" spans="1:66" x14ac:dyDescent="0.25">
      <c r="A1539" s="1">
        <v>43551</v>
      </c>
      <c r="B1539">
        <v>9112</v>
      </c>
      <c r="C1539">
        <v>19</v>
      </c>
      <c r="D1539" s="2">
        <v>43525</v>
      </c>
      <c r="E1539">
        <v>2</v>
      </c>
      <c r="F1539">
        <v>1</v>
      </c>
      <c r="G1539" s="1">
        <v>43550</v>
      </c>
      <c r="H1539" s="1">
        <v>43552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 s="1">
        <v>43542</v>
      </c>
      <c r="AF1539" s="1">
        <v>43528</v>
      </c>
      <c r="AG1539" s="1">
        <v>43530</v>
      </c>
      <c r="AH1539" s="1">
        <v>43525</v>
      </c>
      <c r="AI1539" s="1">
        <v>43525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11316.9047619047</v>
      </c>
      <c r="AP1539">
        <v>21</v>
      </c>
      <c r="AQ1539">
        <v>31</v>
      </c>
      <c r="AR1539">
        <v>237655</v>
      </c>
      <c r="AS1539">
        <v>0.80516715406787098</v>
      </c>
      <c r="AT1539">
        <v>0.67741935483870896</v>
      </c>
      <c r="AU1539">
        <v>2</v>
      </c>
      <c r="AV1539">
        <v>0.90599327635193505</v>
      </c>
      <c r="AW1539">
        <v>-0.100826122284063</v>
      </c>
      <c r="AX1539">
        <v>10057.469782436199</v>
      </c>
      <c r="AY1539">
        <v>27</v>
      </c>
      <c r="AZ1539">
        <v>3</v>
      </c>
      <c r="BA1539">
        <v>2019</v>
      </c>
      <c r="BB1539">
        <v>19.512031217131899</v>
      </c>
      <c r="BC1539">
        <v>19.940346300309201</v>
      </c>
      <c r="BD1539">
        <v>0.42831508317734501</v>
      </c>
      <c r="BE1539">
        <v>225663</v>
      </c>
      <c r="BF1539">
        <v>242871.84390311601</v>
      </c>
      <c r="BG1539">
        <v>-2.1479821700523798E-2</v>
      </c>
      <c r="BH1539">
        <v>20.844671422301499</v>
      </c>
      <c r="BI1539">
        <v>1.00745171629485</v>
      </c>
      <c r="BK1539">
        <f>AS1539-BI1539*AV1539</f>
        <v>-0.10757732714448032</v>
      </c>
      <c r="BL1539">
        <f>BK1539*AO1539</f>
        <v>-1217.4423658343489</v>
      </c>
      <c r="BM1539">
        <f t="shared" si="23"/>
        <v>3201.7443169023941</v>
      </c>
      <c r="BN1539" s="12">
        <f>YEARFRAC(DATE(YEAR(A1539),1,1),A1539,3)</f>
        <v>0.23287671232876711</v>
      </c>
    </row>
    <row r="1540" spans="1:66" x14ac:dyDescent="0.25">
      <c r="A1540" s="1">
        <v>43552</v>
      </c>
      <c r="B1540">
        <v>2698</v>
      </c>
      <c r="C1540">
        <v>20</v>
      </c>
      <c r="D1540" s="2">
        <v>43525</v>
      </c>
      <c r="E1540">
        <v>3</v>
      </c>
      <c r="F1540">
        <v>2</v>
      </c>
      <c r="G1540" s="1">
        <v>43551</v>
      </c>
      <c r="H1540" s="1">
        <v>43553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 s="1">
        <v>43542</v>
      </c>
      <c r="AF1540" s="1">
        <v>43528</v>
      </c>
      <c r="AG1540" s="1">
        <v>43530</v>
      </c>
      <c r="AH1540" s="1">
        <v>43525</v>
      </c>
      <c r="AI1540" s="1">
        <v>43525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11316.9047619047</v>
      </c>
      <c r="AP1540">
        <v>21</v>
      </c>
      <c r="AQ1540">
        <v>31</v>
      </c>
      <c r="AR1540">
        <v>237655</v>
      </c>
      <c r="AS1540">
        <v>0.238404409753634</v>
      </c>
      <c r="AT1540">
        <v>0.67741935483870896</v>
      </c>
      <c r="AU1540">
        <v>1</v>
      </c>
      <c r="AV1540">
        <v>0.30231064714272998</v>
      </c>
      <c r="AW1540">
        <v>-6.3906237389096399E-2</v>
      </c>
      <c r="AX1540">
        <v>8924.5947025020996</v>
      </c>
      <c r="AY1540">
        <v>28</v>
      </c>
      <c r="AZ1540">
        <v>3</v>
      </c>
      <c r="BA1540">
        <v>2019</v>
      </c>
      <c r="BB1540">
        <v>19.814341864274599</v>
      </c>
      <c r="BC1540">
        <v>20.1787507100629</v>
      </c>
      <c r="BD1540">
        <v>0.364408845788247</v>
      </c>
      <c r="BE1540">
        <v>228361</v>
      </c>
      <c r="BF1540">
        <v>242025.75250033601</v>
      </c>
      <c r="BG1540">
        <v>-1.80590389873105E-2</v>
      </c>
      <c r="BH1540">
        <v>20.844671422301499</v>
      </c>
      <c r="BI1540">
        <v>1.00745171629485</v>
      </c>
      <c r="BK1540">
        <f>AS1540-BI1540*AV1540</f>
        <v>-6.6158970564516112E-2</v>
      </c>
      <c r="BL1540">
        <f>BK1540*AO1540</f>
        <v>-748.71476902428526</v>
      </c>
      <c r="BM1540">
        <f t="shared" ref="BM1540:BM1603" si="24">BM1539+BL1540</f>
        <v>2453.029547878109</v>
      </c>
      <c r="BN1540" s="12">
        <f>YEARFRAC(DATE(YEAR(A1540),1,1),A1540,3)</f>
        <v>0.23561643835616439</v>
      </c>
    </row>
    <row r="1541" spans="1:66" x14ac:dyDescent="0.25">
      <c r="A1541" s="1">
        <v>43553</v>
      </c>
      <c r="B1541">
        <v>9294</v>
      </c>
      <c r="C1541">
        <v>21</v>
      </c>
      <c r="D1541" s="2">
        <v>43525</v>
      </c>
      <c r="E1541">
        <v>4</v>
      </c>
      <c r="F1541">
        <v>3</v>
      </c>
      <c r="G1541" s="1">
        <v>43552</v>
      </c>
      <c r="H1541" s="1">
        <v>43556</v>
      </c>
      <c r="I1541">
        <v>0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 s="1">
        <v>43542</v>
      </c>
      <c r="AF1541" s="1">
        <v>43528</v>
      </c>
      <c r="AG1541" s="1">
        <v>43530</v>
      </c>
      <c r="AH1541" s="1">
        <v>43525</v>
      </c>
      <c r="AI1541" s="1">
        <v>43525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11316.9047619047</v>
      </c>
      <c r="AP1541">
        <v>21</v>
      </c>
      <c r="AQ1541">
        <v>31</v>
      </c>
      <c r="AR1541">
        <v>237655</v>
      </c>
      <c r="AS1541">
        <v>0.82124928993709301</v>
      </c>
      <c r="AT1541">
        <v>0.67741935483870896</v>
      </c>
      <c r="AU1541">
        <v>0</v>
      </c>
      <c r="AV1541">
        <v>1.0303295580268801</v>
      </c>
      <c r="AW1541">
        <v>-0.209080268089789</v>
      </c>
      <c r="AX1541">
        <v>9020.4148057232596</v>
      </c>
      <c r="AY1541">
        <v>29</v>
      </c>
      <c r="AZ1541">
        <v>3</v>
      </c>
      <c r="BA1541">
        <v>2019</v>
      </c>
      <c r="BB1541">
        <v>20.844671422301499</v>
      </c>
      <c r="BC1541">
        <v>21</v>
      </c>
      <c r="BD1541">
        <v>0.15532857769845801</v>
      </c>
      <c r="BE1541">
        <v>237655</v>
      </c>
      <c r="BF1541">
        <v>239425.93763605299</v>
      </c>
      <c r="BG1541">
        <v>-7.3965989380217999E-3</v>
      </c>
      <c r="BH1541">
        <v>20.844671422301499</v>
      </c>
      <c r="BI1541">
        <v>1.00745171629485</v>
      </c>
      <c r="BK1541">
        <f>AS1541-BI1541*AV1541</f>
        <v>-0.21675799164640164</v>
      </c>
      <c r="BL1541">
        <f>BK1541*AO1541</f>
        <v>-2453.0295478440617</v>
      </c>
      <c r="BM1541">
        <f t="shared" si="24"/>
        <v>3.4047388908220455E-8</v>
      </c>
      <c r="BN1541" s="12">
        <f>YEARFRAC(DATE(YEAR(A1541),1,1),A1541,3)</f>
        <v>0.23835616438356164</v>
      </c>
    </row>
    <row r="1542" spans="1:66" x14ac:dyDescent="0.25">
      <c r="A1542" s="1">
        <v>43556</v>
      </c>
      <c r="B1542">
        <v>32375</v>
      </c>
      <c r="C1542">
        <v>1</v>
      </c>
      <c r="D1542" s="2">
        <v>43556</v>
      </c>
      <c r="E1542">
        <v>0</v>
      </c>
      <c r="F1542">
        <v>4</v>
      </c>
      <c r="G1542" s="1">
        <v>43553</v>
      </c>
      <c r="H1542" s="1">
        <v>43557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 s="1">
        <v>43570</v>
      </c>
      <c r="AF1542" s="1">
        <v>43556</v>
      </c>
      <c r="AG1542" s="1">
        <v>43558</v>
      </c>
      <c r="AH1542" s="1">
        <v>43560</v>
      </c>
      <c r="AI1542" s="1">
        <v>43558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9719.1818181818107</v>
      </c>
      <c r="AP1542">
        <v>22</v>
      </c>
      <c r="AQ1542">
        <v>30</v>
      </c>
      <c r="AR1542">
        <v>213822</v>
      </c>
      <c r="AS1542">
        <v>3.3310417075885499</v>
      </c>
      <c r="AT1542">
        <v>0.73333333333333295</v>
      </c>
      <c r="AU1542">
        <v>21</v>
      </c>
      <c r="AV1542">
        <v>3.35473881520991</v>
      </c>
      <c r="AW1542">
        <v>-2.3697107621357998E-2</v>
      </c>
      <c r="AX1542">
        <v>9650.5277410021608</v>
      </c>
      <c r="AY1542">
        <v>1</v>
      </c>
      <c r="AZ1542">
        <v>4</v>
      </c>
      <c r="BA1542">
        <v>2019</v>
      </c>
      <c r="BB1542">
        <v>3.35473881520991</v>
      </c>
      <c r="BC1542">
        <v>3.3310417075885499</v>
      </c>
      <c r="BD1542">
        <v>-2.3697107621357901E-2</v>
      </c>
      <c r="BE1542">
        <v>32375</v>
      </c>
      <c r="BF1542">
        <v>212311.61030204699</v>
      </c>
      <c r="BG1542">
        <v>7.11402308994602E-3</v>
      </c>
      <c r="BH1542">
        <v>22.607730031846401</v>
      </c>
      <c r="BI1542">
        <v>0.97311848509379695</v>
      </c>
      <c r="BK1542">
        <f>AS1542-BI1542*AV1542</f>
        <v>6.6483353846122917E-2</v>
      </c>
      <c r="BL1542">
        <f>BK1542*AO1542</f>
        <v>646.1638039129856</v>
      </c>
      <c r="BM1542">
        <f t="shared" si="24"/>
        <v>646.16380394703299</v>
      </c>
      <c r="BN1542" s="12">
        <f>YEARFRAC(DATE(YEAR(A1542),1,1),A1542,3)</f>
        <v>0.24657534246575341</v>
      </c>
    </row>
    <row r="1543" spans="1:66" x14ac:dyDescent="0.25">
      <c r="A1543" s="1">
        <v>43557</v>
      </c>
      <c r="B1543">
        <v>5853</v>
      </c>
      <c r="C1543">
        <v>2</v>
      </c>
      <c r="D1543" s="2">
        <v>43556</v>
      </c>
      <c r="E1543">
        <v>1</v>
      </c>
      <c r="F1543">
        <v>0</v>
      </c>
      <c r="G1543" s="1">
        <v>43556</v>
      </c>
      <c r="H1543" s="1">
        <v>43558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 s="1">
        <v>43570</v>
      </c>
      <c r="AF1543" s="1">
        <v>43556</v>
      </c>
      <c r="AG1543" s="1">
        <v>43558</v>
      </c>
      <c r="AH1543" s="1">
        <v>43560</v>
      </c>
      <c r="AI1543" s="1">
        <v>43558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9719.1818181818107</v>
      </c>
      <c r="AP1543">
        <v>22</v>
      </c>
      <c r="AQ1543">
        <v>30</v>
      </c>
      <c r="AR1543">
        <v>213822</v>
      </c>
      <c r="AS1543">
        <v>0.602211185004349</v>
      </c>
      <c r="AT1543">
        <v>0.73333333333333295</v>
      </c>
      <c r="AU1543">
        <v>20</v>
      </c>
      <c r="AV1543">
        <v>0.61053148940579405</v>
      </c>
      <c r="AW1543">
        <v>-8.3203044014450393E-3</v>
      </c>
      <c r="AX1543">
        <v>9586.7291066288599</v>
      </c>
      <c r="AY1543">
        <v>2</v>
      </c>
      <c r="AZ1543">
        <v>4</v>
      </c>
      <c r="BA1543">
        <v>2019</v>
      </c>
      <c r="BB1543">
        <v>3.9652703046157001</v>
      </c>
      <c r="BC1543">
        <v>3.9332528925929</v>
      </c>
      <c r="BD1543">
        <v>-3.2017412022802699E-2</v>
      </c>
      <c r="BE1543">
        <v>38228</v>
      </c>
      <c r="BF1543">
        <v>212095.503053355</v>
      </c>
      <c r="BG1543">
        <v>8.1401864810419708E-3</v>
      </c>
      <c r="BH1543">
        <v>22.607730031846401</v>
      </c>
      <c r="BI1543">
        <v>0.97311848509379695</v>
      </c>
      <c r="BK1543">
        <f>AS1543-BI1543*AV1543</f>
        <v>8.0917069317231194E-3</v>
      </c>
      <c r="BL1543">
        <f>BK1543*AO1543</f>
        <v>78.644770888859071</v>
      </c>
      <c r="BM1543">
        <f t="shared" si="24"/>
        <v>724.80857483589205</v>
      </c>
      <c r="BN1543" s="12">
        <f>YEARFRAC(DATE(YEAR(A1543),1,1),A1543,3)</f>
        <v>0.24931506849315069</v>
      </c>
    </row>
    <row r="1544" spans="1:66" x14ac:dyDescent="0.25">
      <c r="A1544" s="1">
        <v>43558</v>
      </c>
      <c r="B1544">
        <v>11944</v>
      </c>
      <c r="C1544">
        <v>3</v>
      </c>
      <c r="D1544" s="2">
        <v>43556</v>
      </c>
      <c r="E1544">
        <v>2</v>
      </c>
      <c r="F1544">
        <v>1</v>
      </c>
      <c r="G1544" s="1">
        <v>43557</v>
      </c>
      <c r="H1544" s="1">
        <v>43559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 s="1">
        <v>43570</v>
      </c>
      <c r="AF1544" s="1">
        <v>43556</v>
      </c>
      <c r="AG1544" s="1">
        <v>43558</v>
      </c>
      <c r="AH1544" s="1">
        <v>43560</v>
      </c>
      <c r="AI1544" s="1">
        <v>43558</v>
      </c>
      <c r="AJ1544">
        <v>0</v>
      </c>
      <c r="AK1544">
        <v>0</v>
      </c>
      <c r="AL1544">
        <v>1</v>
      </c>
      <c r="AM1544">
        <v>0</v>
      </c>
      <c r="AN1544">
        <v>1</v>
      </c>
      <c r="AO1544">
        <v>9719.1818181818107</v>
      </c>
      <c r="AP1544">
        <v>22</v>
      </c>
      <c r="AQ1544">
        <v>30</v>
      </c>
      <c r="AR1544">
        <v>213822</v>
      </c>
      <c r="AS1544">
        <v>1.2289100279671801</v>
      </c>
      <c r="AT1544">
        <v>0.73333333333333295</v>
      </c>
      <c r="AU1544">
        <v>19</v>
      </c>
      <c r="AV1544">
        <v>1.1534387694936299</v>
      </c>
      <c r="AW1544">
        <v>7.5471258473557401E-2</v>
      </c>
      <c r="AX1544">
        <v>10355.1227129668</v>
      </c>
      <c r="AY1544">
        <v>3</v>
      </c>
      <c r="AZ1544">
        <v>4</v>
      </c>
      <c r="BA1544">
        <v>2019</v>
      </c>
      <c r="BB1544">
        <v>5.1187090741093302</v>
      </c>
      <c r="BC1544">
        <v>5.1621629205600899</v>
      </c>
      <c r="BD1544">
        <v>4.3453846450754299E-2</v>
      </c>
      <c r="BE1544">
        <v>50172</v>
      </c>
      <c r="BF1544">
        <v>215637.181957261</v>
      </c>
      <c r="BG1544">
        <v>-8.4177595940809705E-3</v>
      </c>
      <c r="BH1544">
        <v>22.607730031846401</v>
      </c>
      <c r="BI1544">
        <v>0.97311848509379695</v>
      </c>
      <c r="BK1544">
        <f>AS1544-BI1544*AV1544</f>
        <v>0.10647743994908576</v>
      </c>
      <c r="BL1544">
        <f>BK1544*AO1544</f>
        <v>1034.8735983996999</v>
      </c>
      <c r="BM1544">
        <f t="shared" si="24"/>
        <v>1759.682173235592</v>
      </c>
      <c r="BN1544" s="12">
        <f>YEARFRAC(DATE(YEAR(A1544),1,1),A1544,3)</f>
        <v>0.25205479452054796</v>
      </c>
    </row>
    <row r="1545" spans="1:66" x14ac:dyDescent="0.25">
      <c r="A1545" s="1">
        <v>43559</v>
      </c>
      <c r="B1545">
        <v>2468</v>
      </c>
      <c r="C1545">
        <v>4</v>
      </c>
      <c r="D1545" s="2">
        <v>43556</v>
      </c>
      <c r="E1545">
        <v>3</v>
      </c>
      <c r="F1545">
        <v>2</v>
      </c>
      <c r="G1545" s="1">
        <v>43558</v>
      </c>
      <c r="H1545" s="1">
        <v>43560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 s="1">
        <v>43570</v>
      </c>
      <c r="AF1545" s="1">
        <v>43556</v>
      </c>
      <c r="AG1545" s="1">
        <v>43558</v>
      </c>
      <c r="AH1545" s="1">
        <v>43560</v>
      </c>
      <c r="AI1545" s="1">
        <v>43558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9719.1818181818107</v>
      </c>
      <c r="AP1545">
        <v>22</v>
      </c>
      <c r="AQ1545">
        <v>30</v>
      </c>
      <c r="AR1545">
        <v>213822</v>
      </c>
      <c r="AS1545">
        <v>0.25393083967037999</v>
      </c>
      <c r="AT1545">
        <v>0.73333333333333295</v>
      </c>
      <c r="AU1545">
        <v>18</v>
      </c>
      <c r="AV1545">
        <v>0.35466527736145897</v>
      </c>
      <c r="AW1545">
        <v>-0.100734437691079</v>
      </c>
      <c r="AX1545">
        <v>6958.6738751555904</v>
      </c>
      <c r="AY1545">
        <v>4</v>
      </c>
      <c r="AZ1545">
        <v>4</v>
      </c>
      <c r="BA1545">
        <v>2019</v>
      </c>
      <c r="BB1545">
        <v>5.47337435147079</v>
      </c>
      <c r="BC1545">
        <v>5.4160937602304697</v>
      </c>
      <c r="BD1545">
        <v>-5.7280591240324599E-2</v>
      </c>
      <c r="BE1545">
        <v>52640</v>
      </c>
      <c r="BF1545">
        <v>211584.28523873899</v>
      </c>
      <c r="BG1545">
        <v>1.0575996977919101E-2</v>
      </c>
      <c r="BH1545">
        <v>22.607730031846401</v>
      </c>
      <c r="BI1545">
        <v>0.97311848509379695</v>
      </c>
      <c r="BK1545">
        <f>AS1545-BI1545*AV1545</f>
        <v>-9.1200497750974274E-2</v>
      </c>
      <c r="BL1545">
        <f>BK1545*AO1545</f>
        <v>-886.39421955040029</v>
      </c>
      <c r="BM1545">
        <f t="shared" si="24"/>
        <v>873.28795368519172</v>
      </c>
      <c r="BN1545" s="12">
        <f>YEARFRAC(DATE(YEAR(A1545),1,1),A1545,3)</f>
        <v>0.25479452054794521</v>
      </c>
    </row>
    <row r="1546" spans="1:66" x14ac:dyDescent="0.25">
      <c r="A1546" s="1">
        <v>43560</v>
      </c>
      <c r="B1546">
        <v>8668</v>
      </c>
      <c r="C1546">
        <v>5</v>
      </c>
      <c r="D1546" s="2">
        <v>43556</v>
      </c>
      <c r="E1546">
        <v>4</v>
      </c>
      <c r="F1546">
        <v>3</v>
      </c>
      <c r="G1546" s="1">
        <v>43559</v>
      </c>
      <c r="H1546" s="1">
        <v>43563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 s="1">
        <v>43570</v>
      </c>
      <c r="AF1546" s="1">
        <v>43556</v>
      </c>
      <c r="AG1546" s="1">
        <v>43558</v>
      </c>
      <c r="AH1546" s="1">
        <v>43560</v>
      </c>
      <c r="AI1546" s="1">
        <v>43558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9719.1818181818107</v>
      </c>
      <c r="AP1546">
        <v>22</v>
      </c>
      <c r="AQ1546">
        <v>30</v>
      </c>
      <c r="AR1546">
        <v>213822</v>
      </c>
      <c r="AS1546">
        <v>0.89184461842092899</v>
      </c>
      <c r="AT1546">
        <v>0.73333333333333295</v>
      </c>
      <c r="AU1546">
        <v>17</v>
      </c>
      <c r="AV1546">
        <v>0.871714267206256</v>
      </c>
      <c r="AW1546">
        <v>2.01303512146731E-2</v>
      </c>
      <c r="AX1546">
        <v>9943.6252520908401</v>
      </c>
      <c r="AY1546">
        <v>5</v>
      </c>
      <c r="AZ1546">
        <v>4</v>
      </c>
      <c r="BA1546">
        <v>2019</v>
      </c>
      <c r="BB1546">
        <v>6.3450886186770497</v>
      </c>
      <c r="BC1546">
        <v>6.3079383786514001</v>
      </c>
      <c r="BD1546">
        <v>-3.7150240025651302E-2</v>
      </c>
      <c r="BE1546">
        <v>61308</v>
      </c>
      <c r="BF1546">
        <v>212570.08074399701</v>
      </c>
      <c r="BG1546">
        <v>5.8894424446793697E-3</v>
      </c>
      <c r="BH1546">
        <v>22.607730031846401</v>
      </c>
      <c r="BI1546">
        <v>0.97311848509379695</v>
      </c>
      <c r="BK1546">
        <f>AS1546-BI1546*AV1546</f>
        <v>4.3563351282527862E-2</v>
      </c>
      <c r="BL1546">
        <f>BK1546*AO1546</f>
        <v>423.40013172421209</v>
      </c>
      <c r="BM1546">
        <f t="shared" si="24"/>
        <v>1296.6880854094038</v>
      </c>
      <c r="BN1546" s="12">
        <f>YEARFRAC(DATE(YEAR(A1546),1,1),A1546,3)</f>
        <v>0.25753424657534246</v>
      </c>
    </row>
    <row r="1547" spans="1:66" x14ac:dyDescent="0.25">
      <c r="A1547" s="1">
        <v>43563</v>
      </c>
      <c r="B1547">
        <v>17541</v>
      </c>
      <c r="C1547">
        <v>6</v>
      </c>
      <c r="D1547" s="2">
        <v>43556</v>
      </c>
      <c r="E1547">
        <v>0</v>
      </c>
      <c r="F1547">
        <v>4</v>
      </c>
      <c r="G1547" s="1">
        <v>43560</v>
      </c>
      <c r="H1547" s="1">
        <v>43564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 s="1">
        <v>43570</v>
      </c>
      <c r="AF1547" s="1">
        <v>43556</v>
      </c>
      <c r="AG1547" s="1">
        <v>43558</v>
      </c>
      <c r="AH1547" s="1">
        <v>43560</v>
      </c>
      <c r="AI1547" s="1">
        <v>43558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9719.1818181818107</v>
      </c>
      <c r="AP1547">
        <v>22</v>
      </c>
      <c r="AQ1547">
        <v>30</v>
      </c>
      <c r="AR1547">
        <v>213822</v>
      </c>
      <c r="AS1547">
        <v>1.80478154726828</v>
      </c>
      <c r="AT1547">
        <v>0.73333333333333295</v>
      </c>
      <c r="AU1547">
        <v>16</v>
      </c>
      <c r="AV1547">
        <v>1.6994976747481001</v>
      </c>
      <c r="AW1547">
        <v>0.105283872520182</v>
      </c>
      <c r="AX1547">
        <v>10321.2850836055</v>
      </c>
      <c r="AY1547">
        <v>8</v>
      </c>
      <c r="AZ1547">
        <v>4</v>
      </c>
      <c r="BA1547">
        <v>2019</v>
      </c>
      <c r="BB1547">
        <v>8.0445862934251497</v>
      </c>
      <c r="BC1547">
        <v>8.1127199259196896</v>
      </c>
      <c r="BD1547">
        <v>6.8133632494532706E-2</v>
      </c>
      <c r="BE1547">
        <v>78849</v>
      </c>
      <c r="BF1547">
        <v>215632.965665089</v>
      </c>
      <c r="BG1547">
        <v>-8.3983710909146803E-3</v>
      </c>
      <c r="BH1547">
        <v>22.607730031846401</v>
      </c>
      <c r="BI1547">
        <v>0.97311848509379695</v>
      </c>
      <c r="BK1547">
        <f>AS1547-BI1547*AV1547</f>
        <v>0.1509689445969784</v>
      </c>
      <c r="BL1547">
        <f>BK1547*AO1547</f>
        <v>1467.2946214370497</v>
      </c>
      <c r="BM1547">
        <f t="shared" si="24"/>
        <v>2763.9827068464538</v>
      </c>
      <c r="BN1547" s="12">
        <f>YEARFRAC(DATE(YEAR(A1547),1,1),A1547,3)</f>
        <v>0.26575342465753427</v>
      </c>
    </row>
    <row r="1548" spans="1:66" x14ac:dyDescent="0.25">
      <c r="A1548" s="1">
        <v>43564</v>
      </c>
      <c r="B1548">
        <v>2586</v>
      </c>
      <c r="C1548">
        <v>7</v>
      </c>
      <c r="D1548" s="2">
        <v>43556</v>
      </c>
      <c r="E1548">
        <v>1</v>
      </c>
      <c r="F1548">
        <v>0</v>
      </c>
      <c r="G1548" s="1">
        <v>43563</v>
      </c>
      <c r="H1548" s="1">
        <v>43565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 s="1">
        <v>43570</v>
      </c>
      <c r="AF1548" s="1">
        <v>43556</v>
      </c>
      <c r="AG1548" s="1">
        <v>43558</v>
      </c>
      <c r="AH1548" s="1">
        <v>43560</v>
      </c>
      <c r="AI1548" s="1">
        <v>43558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9719.1818181818107</v>
      </c>
      <c r="AP1548">
        <v>22</v>
      </c>
      <c r="AQ1548">
        <v>30</v>
      </c>
      <c r="AR1548">
        <v>213822</v>
      </c>
      <c r="AS1548">
        <v>0.26607177933047099</v>
      </c>
      <c r="AT1548">
        <v>0.73333333333333295</v>
      </c>
      <c r="AU1548">
        <v>15</v>
      </c>
      <c r="AV1548">
        <v>0.30910710083241899</v>
      </c>
      <c r="AW1548">
        <v>-4.30353215019482E-2</v>
      </c>
      <c r="AX1548">
        <v>8366.0323332461503</v>
      </c>
      <c r="AY1548">
        <v>9</v>
      </c>
      <c r="AZ1548">
        <v>4</v>
      </c>
      <c r="BA1548">
        <v>2019</v>
      </c>
      <c r="BB1548">
        <v>8.3536933942575793</v>
      </c>
      <c r="BC1548">
        <v>8.3787917052501601</v>
      </c>
      <c r="BD1548">
        <v>2.5098310992582602E-2</v>
      </c>
      <c r="BE1548">
        <v>81435</v>
      </c>
      <c r="BF1548">
        <v>214464.41896365801</v>
      </c>
      <c r="BG1548">
        <v>-2.9954570868322402E-3</v>
      </c>
      <c r="BH1548">
        <v>22.607730031846401</v>
      </c>
      <c r="BI1548">
        <v>0.97311848509379695</v>
      </c>
      <c r="BK1548">
        <f>AS1548-BI1548*AV1548</f>
        <v>-3.4726054363308112E-2</v>
      </c>
      <c r="BL1548">
        <f>BK1548*AO1548</f>
        <v>-337.50883618505736</v>
      </c>
      <c r="BM1548">
        <f t="shared" si="24"/>
        <v>2426.4738706613962</v>
      </c>
      <c r="BN1548" s="12">
        <f>YEARFRAC(DATE(YEAR(A1548),1,1),A1548,3)</f>
        <v>0.26849315068493151</v>
      </c>
    </row>
    <row r="1549" spans="1:66" x14ac:dyDescent="0.25">
      <c r="A1549" s="1">
        <v>43565</v>
      </c>
      <c r="B1549">
        <v>8812</v>
      </c>
      <c r="C1549">
        <v>8</v>
      </c>
      <c r="D1549" s="2">
        <v>43556</v>
      </c>
      <c r="E1549">
        <v>2</v>
      </c>
      <c r="F1549">
        <v>1</v>
      </c>
      <c r="G1549" s="1">
        <v>43564</v>
      </c>
      <c r="H1549" s="1">
        <v>43566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 s="1">
        <v>43570</v>
      </c>
      <c r="AF1549" s="1">
        <v>43556</v>
      </c>
      <c r="AG1549" s="1">
        <v>43558</v>
      </c>
      <c r="AH1549" s="1">
        <v>43560</v>
      </c>
      <c r="AI1549" s="1">
        <v>43558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9719.1818181818107</v>
      </c>
      <c r="AP1549">
        <v>22</v>
      </c>
      <c r="AQ1549">
        <v>30</v>
      </c>
      <c r="AR1549">
        <v>213822</v>
      </c>
      <c r="AS1549">
        <v>0.90666068037900605</v>
      </c>
      <c r="AT1549">
        <v>0.73333333333333295</v>
      </c>
      <c r="AU1549">
        <v>14</v>
      </c>
      <c r="AV1549">
        <v>0.95834790657066404</v>
      </c>
      <c r="AW1549">
        <v>-5.1687226191657297E-2</v>
      </c>
      <c r="AX1549">
        <v>9194.9906078813292</v>
      </c>
      <c r="AY1549">
        <v>10</v>
      </c>
      <c r="AZ1549">
        <v>4</v>
      </c>
      <c r="BA1549">
        <v>2019</v>
      </c>
      <c r="BB1549">
        <v>9.3120413008282394</v>
      </c>
      <c r="BC1549">
        <v>9.28545238562916</v>
      </c>
      <c r="BD1549">
        <v>-2.6588915199074099E-2</v>
      </c>
      <c r="BE1549">
        <v>90247</v>
      </c>
      <c r="BF1549">
        <v>213211.46844821301</v>
      </c>
      <c r="BG1549">
        <v>2.8635024008336601E-3</v>
      </c>
      <c r="BH1549">
        <v>22.607730031846401</v>
      </c>
      <c r="BI1549">
        <v>0.97311848509379695</v>
      </c>
      <c r="BK1549">
        <f>AS1549-BI1549*AV1549</f>
        <v>-2.5925382655850204E-2</v>
      </c>
      <c r="BL1549">
        <f>BK1549*AO1549</f>
        <v>-251.97350773814537</v>
      </c>
      <c r="BM1549">
        <f t="shared" si="24"/>
        <v>2174.5003629232506</v>
      </c>
      <c r="BN1549" s="12">
        <f>YEARFRAC(DATE(YEAR(A1549),1,1),A1549,3)</f>
        <v>0.27123287671232876</v>
      </c>
    </row>
    <row r="1550" spans="1:66" x14ac:dyDescent="0.25">
      <c r="A1550" s="1">
        <v>43566</v>
      </c>
      <c r="B1550">
        <v>4119</v>
      </c>
      <c r="C1550">
        <v>9</v>
      </c>
      <c r="D1550" s="2">
        <v>43556</v>
      </c>
      <c r="E1550">
        <v>3</v>
      </c>
      <c r="F1550">
        <v>2</v>
      </c>
      <c r="G1550" s="1">
        <v>43565</v>
      </c>
      <c r="H1550" s="1">
        <v>43567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 s="1">
        <v>43570</v>
      </c>
      <c r="AF1550" s="1">
        <v>43556</v>
      </c>
      <c r="AG1550" s="1">
        <v>43558</v>
      </c>
      <c r="AH1550" s="1">
        <v>43560</v>
      </c>
      <c r="AI1550" s="1">
        <v>43558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9719.1818181818107</v>
      </c>
      <c r="AP1550">
        <v>22</v>
      </c>
      <c r="AQ1550">
        <v>30</v>
      </c>
      <c r="AR1550">
        <v>213822</v>
      </c>
      <c r="AS1550">
        <v>0.423801105592502</v>
      </c>
      <c r="AT1550">
        <v>0.73333333333333295</v>
      </c>
      <c r="AU1550">
        <v>13</v>
      </c>
      <c r="AV1550">
        <v>0.35466527736145897</v>
      </c>
      <c r="AW1550">
        <v>6.9135828231042598E-2</v>
      </c>
      <c r="AX1550">
        <v>11613.7672981223</v>
      </c>
      <c r="AY1550">
        <v>11</v>
      </c>
      <c r="AZ1550">
        <v>4</v>
      </c>
      <c r="BA1550">
        <v>2019</v>
      </c>
      <c r="BB1550">
        <v>9.6667065781897001</v>
      </c>
      <c r="BC1550">
        <v>9.7092534912216699</v>
      </c>
      <c r="BD1550">
        <v>4.2546913031968003E-2</v>
      </c>
      <c r="BE1550">
        <v>94366</v>
      </c>
      <c r="BF1550">
        <v>214763.11329072999</v>
      </c>
      <c r="BG1550">
        <v>-4.3820993107693803E-3</v>
      </c>
      <c r="BH1550">
        <v>22.607730031846401</v>
      </c>
      <c r="BI1550">
        <v>0.97311848509379695</v>
      </c>
      <c r="BK1550">
        <f>AS1550-BI1550*AV1550</f>
        <v>7.8669768171147736E-2</v>
      </c>
      <c r="BL1550">
        <f>BK1550*AO1550</f>
        <v>764.60578044959721</v>
      </c>
      <c r="BM1550">
        <f t="shared" si="24"/>
        <v>2939.1061433728478</v>
      </c>
      <c r="BN1550" s="12">
        <f>YEARFRAC(DATE(YEAR(A1550),1,1),A1550,3)</f>
        <v>0.27397260273972601</v>
      </c>
    </row>
    <row r="1551" spans="1:66" x14ac:dyDescent="0.25">
      <c r="A1551" s="1">
        <v>43567</v>
      </c>
      <c r="B1551">
        <v>7439</v>
      </c>
      <c r="C1551">
        <v>10</v>
      </c>
      <c r="D1551" s="2">
        <v>43556</v>
      </c>
      <c r="E1551">
        <v>4</v>
      </c>
      <c r="F1551">
        <v>3</v>
      </c>
      <c r="G1551" s="1">
        <v>43566</v>
      </c>
      <c r="H1551" s="1">
        <v>43570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 s="1">
        <v>43570</v>
      </c>
      <c r="AF1551" s="1">
        <v>43556</v>
      </c>
      <c r="AG1551" s="1">
        <v>43558</v>
      </c>
      <c r="AH1551" s="1">
        <v>43560</v>
      </c>
      <c r="AI1551" s="1">
        <v>43558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9719.1818181818107</v>
      </c>
      <c r="AP1551">
        <v>22</v>
      </c>
      <c r="AQ1551">
        <v>30</v>
      </c>
      <c r="AR1551">
        <v>213822</v>
      </c>
      <c r="AS1551">
        <v>0.76539364518150599</v>
      </c>
      <c r="AT1551">
        <v>0.73333333333333295</v>
      </c>
      <c r="AU1551">
        <v>12</v>
      </c>
      <c r="AV1551">
        <v>0.871714267206256</v>
      </c>
      <c r="AW1551">
        <v>-0.10632062202475</v>
      </c>
      <c r="AX1551">
        <v>8533.7596043266894</v>
      </c>
      <c r="AY1551">
        <v>12</v>
      </c>
      <c r="AZ1551">
        <v>4</v>
      </c>
      <c r="BA1551">
        <v>2019</v>
      </c>
      <c r="BB1551">
        <v>10.538420845395899</v>
      </c>
      <c r="BC1551">
        <v>10.4746471364031</v>
      </c>
      <c r="BD1551">
        <v>-6.3773708992780301E-2</v>
      </c>
      <c r="BE1551">
        <v>101805</v>
      </c>
      <c r="BF1551">
        <v>212528.046930151</v>
      </c>
      <c r="BG1551">
        <v>6.0883873377601799E-3</v>
      </c>
      <c r="BH1551">
        <v>22.607730031846401</v>
      </c>
      <c r="BI1551">
        <v>0.97311848509379695</v>
      </c>
      <c r="BK1551">
        <f>AS1551-BI1551*AV1551</f>
        <v>-8.2887621956895141E-2</v>
      </c>
      <c r="BL1551">
        <f>BK1551*AO1551</f>
        <v>-805.59986827578268</v>
      </c>
      <c r="BM1551">
        <f t="shared" si="24"/>
        <v>2133.5062750970651</v>
      </c>
      <c r="BN1551" s="12">
        <f>YEARFRAC(DATE(YEAR(A1551),1,1),A1551,3)</f>
        <v>0.27671232876712326</v>
      </c>
    </row>
    <row r="1552" spans="1:66" x14ac:dyDescent="0.25">
      <c r="A1552" s="1">
        <v>43570</v>
      </c>
      <c r="B1552">
        <v>19475</v>
      </c>
      <c r="C1552">
        <v>11</v>
      </c>
      <c r="D1552" s="2">
        <v>43556</v>
      </c>
      <c r="E1552">
        <v>0</v>
      </c>
      <c r="F1552">
        <v>4</v>
      </c>
      <c r="G1552" s="1">
        <v>43567</v>
      </c>
      <c r="H1552" s="1">
        <v>43571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 s="1">
        <v>43570</v>
      </c>
      <c r="AF1552" s="1">
        <v>43556</v>
      </c>
      <c r="AG1552" s="1">
        <v>43558</v>
      </c>
      <c r="AH1552" s="1">
        <v>43560</v>
      </c>
      <c r="AI1552" s="1">
        <v>43558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9719.1818181818107</v>
      </c>
      <c r="AP1552">
        <v>22</v>
      </c>
      <c r="AQ1552">
        <v>30</v>
      </c>
      <c r="AR1552">
        <v>213822</v>
      </c>
      <c r="AS1552">
        <v>2.0037694905107899</v>
      </c>
      <c r="AT1552">
        <v>0.73333333333333295</v>
      </c>
      <c r="AU1552">
        <v>11</v>
      </c>
      <c r="AV1552">
        <v>2.0340688960510001</v>
      </c>
      <c r="AW1552">
        <v>-3.0299405540201399E-2</v>
      </c>
      <c r="AX1552">
        <v>9574.4052907004898</v>
      </c>
      <c r="AY1552">
        <v>15</v>
      </c>
      <c r="AZ1552">
        <v>4</v>
      </c>
      <c r="BA1552">
        <v>2019</v>
      </c>
      <c r="BB1552">
        <v>12.572489741446899</v>
      </c>
      <c r="BC1552">
        <v>12.4784166269139</v>
      </c>
      <c r="BD1552">
        <v>-9.4073114532982005E-2</v>
      </c>
      <c r="BE1552">
        <v>121280</v>
      </c>
      <c r="BF1552">
        <v>212222.08606812701</v>
      </c>
      <c r="BG1552">
        <v>7.5388662957511701E-3</v>
      </c>
      <c r="BH1552">
        <v>22.607730031846401</v>
      </c>
      <c r="BI1552">
        <v>0.97311848509379695</v>
      </c>
      <c r="BK1552">
        <f>AS1552-BI1552*AV1552</f>
        <v>2.4379447809228738E-2</v>
      </c>
      <c r="BL1552">
        <f>BK1552*AO1552</f>
        <v>236.94828588476832</v>
      </c>
      <c r="BM1552">
        <f t="shared" si="24"/>
        <v>2370.4545609818333</v>
      </c>
      <c r="BN1552" s="12">
        <f>YEARFRAC(DATE(YEAR(A1552),1,1),A1552,3)</f>
        <v>0.28493150684931506</v>
      </c>
    </row>
    <row r="1553" spans="1:66" x14ac:dyDescent="0.25">
      <c r="A1553" s="1">
        <v>43571</v>
      </c>
      <c r="B1553">
        <v>6350</v>
      </c>
      <c r="C1553">
        <v>12</v>
      </c>
      <c r="D1553" s="2">
        <v>43556</v>
      </c>
      <c r="E1553">
        <v>1</v>
      </c>
      <c r="F1553">
        <v>0</v>
      </c>
      <c r="G1553" s="1">
        <v>43570</v>
      </c>
      <c r="H1553" s="1">
        <v>43572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1</v>
      </c>
      <c r="AD1553">
        <v>0</v>
      </c>
      <c r="AE1553" s="1">
        <v>43570</v>
      </c>
      <c r="AF1553" s="1">
        <v>43556</v>
      </c>
      <c r="AG1553" s="1">
        <v>43558</v>
      </c>
      <c r="AH1553" s="1">
        <v>43560</v>
      </c>
      <c r="AI1553" s="1">
        <v>43558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9719.1818181818107</v>
      </c>
      <c r="AP1553">
        <v>22</v>
      </c>
      <c r="AQ1553">
        <v>30</v>
      </c>
      <c r="AR1553">
        <v>213822</v>
      </c>
      <c r="AS1553">
        <v>0.65334717662354602</v>
      </c>
      <c r="AT1553">
        <v>0.73333333333333295</v>
      </c>
      <c r="AU1553">
        <v>10</v>
      </c>
      <c r="AV1553">
        <v>0.39016125928004503</v>
      </c>
      <c r="AW1553">
        <v>0.2631859173435</v>
      </c>
      <c r="AX1553">
        <v>16275.321675241301</v>
      </c>
      <c r="AY1553">
        <v>16</v>
      </c>
      <c r="AZ1553">
        <v>4</v>
      </c>
      <c r="BA1553">
        <v>2019</v>
      </c>
      <c r="BB1553">
        <v>12.962651000727</v>
      </c>
      <c r="BC1553">
        <v>13.131763803537501</v>
      </c>
      <c r="BD1553">
        <v>0.16911280281051599</v>
      </c>
      <c r="BE1553">
        <v>127630</v>
      </c>
      <c r="BF1553">
        <v>216611.55575680599</v>
      </c>
      <c r="BG1553">
        <v>-1.2878148384374601E-2</v>
      </c>
      <c r="BH1553">
        <v>22.607730031846401</v>
      </c>
      <c r="BI1553">
        <v>0.97311848509379695</v>
      </c>
      <c r="BK1553">
        <f>AS1553-BI1553*AV1553</f>
        <v>0.27367404305066045</v>
      </c>
      <c r="BL1553">
        <f>BK1553*AO1553</f>
        <v>2659.887783326285</v>
      </c>
      <c r="BM1553">
        <f t="shared" si="24"/>
        <v>5030.3423443081183</v>
      </c>
      <c r="BN1553" s="12">
        <f>YEARFRAC(DATE(YEAR(A1553),1,1),A1553,3)</f>
        <v>0.28767123287671231</v>
      </c>
    </row>
    <row r="1554" spans="1:66" x14ac:dyDescent="0.25">
      <c r="A1554" s="1">
        <v>43572</v>
      </c>
      <c r="B1554">
        <v>13427</v>
      </c>
      <c r="C1554">
        <v>13</v>
      </c>
      <c r="D1554" s="2">
        <v>43556</v>
      </c>
      <c r="E1554">
        <v>2</v>
      </c>
      <c r="F1554">
        <v>1</v>
      </c>
      <c r="G1554" s="1">
        <v>43571</v>
      </c>
      <c r="H1554" s="1">
        <v>43573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 s="1">
        <v>43570</v>
      </c>
      <c r="AF1554" s="1">
        <v>43556</v>
      </c>
      <c r="AG1554" s="1">
        <v>43558</v>
      </c>
      <c r="AH1554" s="1">
        <v>43560</v>
      </c>
      <c r="AI1554" s="1">
        <v>43558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9719.1818181818107</v>
      </c>
      <c r="AP1554">
        <v>22</v>
      </c>
      <c r="AQ1554">
        <v>30</v>
      </c>
      <c r="AR1554">
        <v>213822</v>
      </c>
      <c r="AS1554">
        <v>1.3814948882715501</v>
      </c>
      <c r="AT1554">
        <v>0.73333333333333295</v>
      </c>
      <c r="AU1554">
        <v>9</v>
      </c>
      <c r="AV1554">
        <v>1.48207023489182</v>
      </c>
      <c r="AW1554">
        <v>-0.100575346620272</v>
      </c>
      <c r="AX1554">
        <v>9059.6246276952006</v>
      </c>
      <c r="AY1554">
        <v>17</v>
      </c>
      <c r="AZ1554">
        <v>4</v>
      </c>
      <c r="BA1554">
        <v>2019</v>
      </c>
      <c r="BB1554">
        <v>14.4447212356188</v>
      </c>
      <c r="BC1554">
        <v>14.513258691809</v>
      </c>
      <c r="BD1554">
        <v>6.8537456190243803E-2</v>
      </c>
      <c r="BE1554">
        <v>141057</v>
      </c>
      <c r="BF1554">
        <v>214836.54474049399</v>
      </c>
      <c r="BG1554">
        <v>-4.7224029865137098E-3</v>
      </c>
      <c r="BH1554">
        <v>22.607730031846401</v>
      </c>
      <c r="BI1554">
        <v>0.97311848509379695</v>
      </c>
      <c r="BK1554">
        <f>AS1554-BI1554*AV1554</f>
        <v>-6.073505350898567E-2</v>
      </c>
      <c r="BL1554">
        <f>BK1554*AO1554</f>
        <v>-590.29502779083293</v>
      </c>
      <c r="BM1554">
        <f t="shared" si="24"/>
        <v>4440.0473165172853</v>
      </c>
      <c r="BN1554" s="12">
        <f>YEARFRAC(DATE(YEAR(A1554),1,1),A1554,3)</f>
        <v>0.29041095890410956</v>
      </c>
    </row>
    <row r="1555" spans="1:66" x14ac:dyDescent="0.25">
      <c r="A1555" s="1">
        <v>43573</v>
      </c>
      <c r="B1555">
        <v>5559</v>
      </c>
      <c r="C1555">
        <v>14</v>
      </c>
      <c r="D1555" s="2">
        <v>43556</v>
      </c>
      <c r="E1555">
        <v>3</v>
      </c>
      <c r="F1555">
        <v>2</v>
      </c>
      <c r="G1555" s="1">
        <v>43572</v>
      </c>
      <c r="H1555" s="1">
        <v>43574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 s="1">
        <v>43570</v>
      </c>
      <c r="AF1555" s="1">
        <v>43556</v>
      </c>
      <c r="AG1555" s="1">
        <v>43558</v>
      </c>
      <c r="AH1555" s="1">
        <v>43560</v>
      </c>
      <c r="AI1555" s="1">
        <v>43558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9719.1818181818107</v>
      </c>
      <c r="AP1555">
        <v>22</v>
      </c>
      <c r="AQ1555">
        <v>30</v>
      </c>
      <c r="AR1555">
        <v>213822</v>
      </c>
      <c r="AS1555">
        <v>0.57196172517327404</v>
      </c>
      <c r="AT1555">
        <v>0.73333333333333295</v>
      </c>
      <c r="AU1555">
        <v>8</v>
      </c>
      <c r="AV1555">
        <v>0.87838760568261998</v>
      </c>
      <c r="AW1555">
        <v>-0.30642588050934499</v>
      </c>
      <c r="AX1555">
        <v>6328.6412103685498</v>
      </c>
      <c r="AY1555">
        <v>18</v>
      </c>
      <c r="AZ1555">
        <v>4</v>
      </c>
      <c r="BA1555">
        <v>2019</v>
      </c>
      <c r="BB1555">
        <v>15.3231088413014</v>
      </c>
      <c r="BC1555">
        <v>15.085220416982301</v>
      </c>
      <c r="BD1555">
        <v>-0.23788842431910001</v>
      </c>
      <c r="BE1555">
        <v>146616</v>
      </c>
      <c r="BF1555">
        <v>210502.45308614799</v>
      </c>
      <c r="BG1555">
        <v>1.57696352949072E-2</v>
      </c>
      <c r="BH1555">
        <v>22.607730031846401</v>
      </c>
      <c r="BI1555">
        <v>0.97311848509379695</v>
      </c>
      <c r="BK1555">
        <f>AS1555-BI1555*AV1555</f>
        <v>-0.28281349099376463</v>
      </c>
      <c r="BL1555">
        <f>BK1555*AO1555</f>
        <v>-2748.7157396031225</v>
      </c>
      <c r="BM1555">
        <f t="shared" si="24"/>
        <v>1691.3315769141627</v>
      </c>
      <c r="BN1555" s="12">
        <f>YEARFRAC(DATE(YEAR(A1555),1,1),A1555,3)</f>
        <v>0.29315068493150687</v>
      </c>
    </row>
    <row r="1556" spans="1:66" x14ac:dyDescent="0.25">
      <c r="A1556" s="1">
        <v>43574</v>
      </c>
      <c r="B1556">
        <v>11746</v>
      </c>
      <c r="C1556">
        <v>15</v>
      </c>
      <c r="D1556" s="2">
        <v>43556</v>
      </c>
      <c r="E1556">
        <v>4</v>
      </c>
      <c r="F1556">
        <v>3</v>
      </c>
      <c r="G1556" s="1">
        <v>43573</v>
      </c>
      <c r="H1556" s="1">
        <v>43577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 s="1">
        <v>43570</v>
      </c>
      <c r="AF1556" s="1">
        <v>43556</v>
      </c>
      <c r="AG1556" s="1">
        <v>43558</v>
      </c>
      <c r="AH1556" s="1">
        <v>43560</v>
      </c>
      <c r="AI1556" s="1">
        <v>43558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9719.1818181818107</v>
      </c>
      <c r="AP1556">
        <v>22</v>
      </c>
      <c r="AQ1556">
        <v>30</v>
      </c>
      <c r="AR1556">
        <v>213822</v>
      </c>
      <c r="AS1556">
        <v>1.20853794277483</v>
      </c>
      <c r="AT1556">
        <v>0.73333333333333295</v>
      </c>
      <c r="AU1556">
        <v>7</v>
      </c>
      <c r="AV1556">
        <v>0.871714267206256</v>
      </c>
      <c r="AW1556">
        <v>0.33682367556857501</v>
      </c>
      <c r="AX1556">
        <v>13474.598778387</v>
      </c>
      <c r="AY1556">
        <v>19</v>
      </c>
      <c r="AZ1556">
        <v>4</v>
      </c>
      <c r="BA1556">
        <v>2019</v>
      </c>
      <c r="BB1556">
        <v>16.194823108507698</v>
      </c>
      <c r="BC1556">
        <v>16.293758359757099</v>
      </c>
      <c r="BD1556">
        <v>9.8935251249475401E-2</v>
      </c>
      <c r="BE1556">
        <v>158362</v>
      </c>
      <c r="BF1556">
        <v>215128.25281615701</v>
      </c>
      <c r="BG1556">
        <v>-6.0719724120756801E-3</v>
      </c>
      <c r="BH1556">
        <v>22.607730031846401</v>
      </c>
      <c r="BI1556">
        <v>0.97311848509379695</v>
      </c>
      <c r="BK1556">
        <f>AS1556-BI1556*AV1556</f>
        <v>0.36025667563642882</v>
      </c>
      <c r="BL1556">
        <f>BK1556*AO1556</f>
        <v>3501.4001317242009</v>
      </c>
      <c r="BM1556">
        <f t="shared" si="24"/>
        <v>5192.7317086383637</v>
      </c>
      <c r="BN1556" s="12">
        <f>YEARFRAC(DATE(YEAR(A1556),1,1),A1556,3)</f>
        <v>0.29589041095890412</v>
      </c>
    </row>
    <row r="1557" spans="1:66" x14ac:dyDescent="0.25">
      <c r="A1557" s="1">
        <v>43577</v>
      </c>
      <c r="B1557">
        <v>16691</v>
      </c>
      <c r="C1557">
        <v>16</v>
      </c>
      <c r="D1557" s="2">
        <v>43556</v>
      </c>
      <c r="E1557">
        <v>0</v>
      </c>
      <c r="F1557">
        <v>4</v>
      </c>
      <c r="G1557" s="1">
        <v>43574</v>
      </c>
      <c r="H1557" s="1">
        <v>43578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 s="1">
        <v>43570</v>
      </c>
      <c r="AF1557" s="1">
        <v>43556</v>
      </c>
      <c r="AG1557" s="1">
        <v>43558</v>
      </c>
      <c r="AH1557" s="1">
        <v>43560</v>
      </c>
      <c r="AI1557" s="1">
        <v>43558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9719.1818181818107</v>
      </c>
      <c r="AP1557">
        <v>22</v>
      </c>
      <c r="AQ1557">
        <v>30</v>
      </c>
      <c r="AR1557">
        <v>213822</v>
      </c>
      <c r="AS1557">
        <v>1.7173256259879699</v>
      </c>
      <c r="AT1557">
        <v>0.73333333333333295</v>
      </c>
      <c r="AU1557">
        <v>6</v>
      </c>
      <c r="AV1557">
        <v>1.6994976747481001</v>
      </c>
      <c r="AW1557">
        <v>1.7827951239865501E-2</v>
      </c>
      <c r="AX1557">
        <v>9821.1372972157096</v>
      </c>
      <c r="AY1557">
        <v>22</v>
      </c>
      <c r="AZ1557">
        <v>4</v>
      </c>
      <c r="BA1557">
        <v>2019</v>
      </c>
      <c r="BB1557">
        <v>17.8943207832558</v>
      </c>
      <c r="BC1557">
        <v>18.011083985745099</v>
      </c>
      <c r="BD1557">
        <v>0.11676320248934099</v>
      </c>
      <c r="BE1557">
        <v>175053</v>
      </c>
      <c r="BF1557">
        <v>215217.22152224</v>
      </c>
      <c r="BG1557">
        <v>-6.4828525913128701E-3</v>
      </c>
      <c r="BH1557">
        <v>22.607730031846401</v>
      </c>
      <c r="BI1557">
        <v>0.97311848509379695</v>
      </c>
      <c r="BK1557">
        <f>AS1557-BI1557*AV1557</f>
        <v>6.3513023316668304E-2</v>
      </c>
      <c r="BL1557">
        <f>BK1557*AO1557</f>
        <v>617.29462143711999</v>
      </c>
      <c r="BM1557">
        <f t="shared" si="24"/>
        <v>5810.0263300754832</v>
      </c>
      <c r="BN1557" s="12">
        <f>YEARFRAC(DATE(YEAR(A1557),1,1),A1557,3)</f>
        <v>0.30410958904109592</v>
      </c>
    </row>
    <row r="1558" spans="1:66" x14ac:dyDescent="0.25">
      <c r="A1558" s="1">
        <v>43578</v>
      </c>
      <c r="B1558">
        <v>1993</v>
      </c>
      <c r="C1558">
        <v>17</v>
      </c>
      <c r="D1558" s="2">
        <v>43556</v>
      </c>
      <c r="E1558">
        <v>1</v>
      </c>
      <c r="F1558">
        <v>0</v>
      </c>
      <c r="G1558" s="1">
        <v>43577</v>
      </c>
      <c r="H1558" s="1">
        <v>43579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 s="1">
        <v>43570</v>
      </c>
      <c r="AF1558" s="1">
        <v>43556</v>
      </c>
      <c r="AG1558" s="1">
        <v>43558</v>
      </c>
      <c r="AH1558" s="1">
        <v>43560</v>
      </c>
      <c r="AI1558" s="1">
        <v>43558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9719.1818181818107</v>
      </c>
      <c r="AP1558">
        <v>22</v>
      </c>
      <c r="AQ1558">
        <v>30</v>
      </c>
      <c r="AR1558">
        <v>213822</v>
      </c>
      <c r="AS1558">
        <v>0.20505841307255501</v>
      </c>
      <c r="AT1558">
        <v>0.73333333333333295</v>
      </c>
      <c r="AU1558">
        <v>5</v>
      </c>
      <c r="AV1558">
        <v>0.30910710083241899</v>
      </c>
      <c r="AW1558">
        <v>-0.10404868775986301</v>
      </c>
      <c r="AX1558">
        <v>6447.6034184685104</v>
      </c>
      <c r="AY1558">
        <v>23</v>
      </c>
      <c r="AZ1558">
        <v>4</v>
      </c>
      <c r="BA1558">
        <v>2019</v>
      </c>
      <c r="BB1558">
        <v>18.2034278840882</v>
      </c>
      <c r="BC1558">
        <v>18.216142398817698</v>
      </c>
      <c r="BD1558">
        <v>1.27145147294776E-2</v>
      </c>
      <c r="BE1558">
        <v>177046</v>
      </c>
      <c r="BF1558">
        <v>213971.34785831501</v>
      </c>
      <c r="BG1558" s="3">
        <v>-6.9798063997905603E-4</v>
      </c>
      <c r="BH1558">
        <v>22.607730031846401</v>
      </c>
      <c r="BI1558">
        <v>0.97311848509379695</v>
      </c>
      <c r="BK1558">
        <f>AS1558-BI1558*AV1558</f>
        <v>-9.5739420621224092E-2</v>
      </c>
      <c r="BL1558">
        <f>BK1558*AO1558</f>
        <v>-930.50883618506191</v>
      </c>
      <c r="BM1558">
        <f t="shared" si="24"/>
        <v>4879.5174938904211</v>
      </c>
      <c r="BN1558" s="12">
        <f>YEARFRAC(DATE(YEAR(A1558),1,1),A1558,3)</f>
        <v>0.30684931506849317</v>
      </c>
    </row>
    <row r="1559" spans="1:66" x14ac:dyDescent="0.25">
      <c r="A1559" s="1">
        <v>43579</v>
      </c>
      <c r="B1559">
        <v>8047</v>
      </c>
      <c r="C1559">
        <v>18</v>
      </c>
      <c r="D1559" s="2">
        <v>43556</v>
      </c>
      <c r="E1559">
        <v>2</v>
      </c>
      <c r="F1559">
        <v>1</v>
      </c>
      <c r="G1559" s="1">
        <v>43578</v>
      </c>
      <c r="H1559" s="1">
        <v>43580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 s="1">
        <v>43570</v>
      </c>
      <c r="AF1559" s="1">
        <v>43556</v>
      </c>
      <c r="AG1559" s="1">
        <v>43558</v>
      </c>
      <c r="AH1559" s="1">
        <v>43560</v>
      </c>
      <c r="AI1559" s="1">
        <v>43558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9719.1818181818107</v>
      </c>
      <c r="AP1559">
        <v>22</v>
      </c>
      <c r="AQ1559">
        <v>30</v>
      </c>
      <c r="AR1559">
        <v>213822</v>
      </c>
      <c r="AS1559">
        <v>0.827950351226721</v>
      </c>
      <c r="AT1559">
        <v>0.73333333333333295</v>
      </c>
      <c r="AU1559">
        <v>4</v>
      </c>
      <c r="AV1559">
        <v>0.95834790657066404</v>
      </c>
      <c r="AW1559">
        <v>-0.13039755534394201</v>
      </c>
      <c r="AX1559">
        <v>8396.7418771698904</v>
      </c>
      <c r="AY1559">
        <v>24</v>
      </c>
      <c r="AZ1559">
        <v>4</v>
      </c>
      <c r="BA1559">
        <v>2019</v>
      </c>
      <c r="BB1559">
        <v>19.161775790658801</v>
      </c>
      <c r="BC1559">
        <v>19.044092750044399</v>
      </c>
      <c r="BD1559">
        <v>-0.11768304061446599</v>
      </c>
      <c r="BE1559">
        <v>185093</v>
      </c>
      <c r="BF1559">
        <v>212508.80108852201</v>
      </c>
      <c r="BG1559">
        <v>6.1795036476175397E-3</v>
      </c>
      <c r="BH1559">
        <v>22.607730031846401</v>
      </c>
      <c r="BI1559">
        <v>0.97311848509379695</v>
      </c>
      <c r="BK1559">
        <f>AS1559-BI1559*AV1559</f>
        <v>-0.10463571180813525</v>
      </c>
      <c r="BL1559">
        <f>BK1559*AO1559</f>
        <v>-1016.9735077381399</v>
      </c>
      <c r="BM1559">
        <f t="shared" si="24"/>
        <v>3862.5439861522809</v>
      </c>
      <c r="BN1559" s="12">
        <f>YEARFRAC(DATE(YEAR(A1559),1,1),A1559,3)</f>
        <v>0.30958904109589042</v>
      </c>
    </row>
    <row r="1560" spans="1:66" x14ac:dyDescent="0.25">
      <c r="A1560" s="1">
        <v>43580</v>
      </c>
      <c r="B1560">
        <v>2245</v>
      </c>
      <c r="C1560">
        <v>19</v>
      </c>
      <c r="D1560" s="2">
        <v>43556</v>
      </c>
      <c r="E1560">
        <v>3</v>
      </c>
      <c r="F1560">
        <v>2</v>
      </c>
      <c r="G1560" s="1">
        <v>43579</v>
      </c>
      <c r="H1560" s="1">
        <v>43581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s="1">
        <v>43570</v>
      </c>
      <c r="AF1560" s="1">
        <v>43556</v>
      </c>
      <c r="AG1560" s="1">
        <v>43558</v>
      </c>
      <c r="AH1560" s="1">
        <v>43560</v>
      </c>
      <c r="AI1560" s="1">
        <v>43558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9719.1818181818107</v>
      </c>
      <c r="AP1560">
        <v>22</v>
      </c>
      <c r="AQ1560">
        <v>30</v>
      </c>
      <c r="AR1560">
        <v>213822</v>
      </c>
      <c r="AS1560">
        <v>0.23098652149919</v>
      </c>
      <c r="AT1560">
        <v>0.73333333333333295</v>
      </c>
      <c r="AU1560">
        <v>3</v>
      </c>
      <c r="AV1560">
        <v>0.35466527736145897</v>
      </c>
      <c r="AW1560">
        <v>-0.12367875586226799</v>
      </c>
      <c r="AX1560">
        <v>6329.9120136646197</v>
      </c>
      <c r="AY1560">
        <v>25</v>
      </c>
      <c r="AZ1560">
        <v>4</v>
      </c>
      <c r="BA1560">
        <v>2019</v>
      </c>
      <c r="BB1560">
        <v>19.516441068020299</v>
      </c>
      <c r="BC1560">
        <v>19.2750792715436</v>
      </c>
      <c r="BD1560">
        <v>-0.241361796476734</v>
      </c>
      <c r="BE1560">
        <v>187338</v>
      </c>
      <c r="BF1560">
        <v>211177.64174500899</v>
      </c>
      <c r="BG1560">
        <v>1.25219612887956E-2</v>
      </c>
      <c r="BH1560">
        <v>22.607730031846401</v>
      </c>
      <c r="BI1560">
        <v>0.97311848509379695</v>
      </c>
      <c r="BK1560">
        <f>AS1560-BI1560*AV1560</f>
        <v>-0.11414481592216427</v>
      </c>
      <c r="BL1560">
        <f>BK1560*AO1560</f>
        <v>-1109.3942195504087</v>
      </c>
      <c r="BM1560">
        <f t="shared" si="24"/>
        <v>2753.1497666018722</v>
      </c>
      <c r="BN1560" s="12">
        <f>YEARFRAC(DATE(YEAR(A1560),1,1),A1560,3)</f>
        <v>0.31232876712328766</v>
      </c>
    </row>
    <row r="1561" spans="1:66" x14ac:dyDescent="0.25">
      <c r="A1561" s="1">
        <v>43581</v>
      </c>
      <c r="B1561">
        <v>6857</v>
      </c>
      <c r="C1561">
        <v>20</v>
      </c>
      <c r="D1561" s="2">
        <v>43556</v>
      </c>
      <c r="E1561">
        <v>4</v>
      </c>
      <c r="F1561">
        <v>3</v>
      </c>
      <c r="G1561" s="1">
        <v>43580</v>
      </c>
      <c r="H1561" s="1">
        <v>43584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 s="1">
        <v>43570</v>
      </c>
      <c r="AF1561" s="1">
        <v>43556</v>
      </c>
      <c r="AG1561" s="1">
        <v>43558</v>
      </c>
      <c r="AH1561" s="1">
        <v>43560</v>
      </c>
      <c r="AI1561" s="1">
        <v>43558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9719.1818181818107</v>
      </c>
      <c r="AP1561">
        <v>22</v>
      </c>
      <c r="AQ1561">
        <v>30</v>
      </c>
      <c r="AR1561">
        <v>213822</v>
      </c>
      <c r="AS1561">
        <v>0.70551206143427703</v>
      </c>
      <c r="AT1561">
        <v>0.73333333333333295</v>
      </c>
      <c r="AU1561">
        <v>2</v>
      </c>
      <c r="AV1561">
        <v>0.871714267206256</v>
      </c>
      <c r="AW1561">
        <v>-0.166202205771979</v>
      </c>
      <c r="AX1561">
        <v>7866.1096393155203</v>
      </c>
      <c r="AY1561">
        <v>26</v>
      </c>
      <c r="AZ1561">
        <v>4</v>
      </c>
      <c r="BA1561">
        <v>2019</v>
      </c>
      <c r="BB1561">
        <v>20.3881553352266</v>
      </c>
      <c r="BC1561">
        <v>19.980591332977799</v>
      </c>
      <c r="BD1561">
        <v>-0.40756400224871198</v>
      </c>
      <c r="BE1561">
        <v>194195</v>
      </c>
      <c r="BF1561">
        <v>209547.64811990299</v>
      </c>
      <c r="BG1561">
        <v>2.0397995007086198E-2</v>
      </c>
      <c r="BH1561">
        <v>22.607730031846401</v>
      </c>
      <c r="BI1561">
        <v>0.97311848509379695</v>
      </c>
      <c r="BK1561">
        <f>AS1561-BI1561*AV1561</f>
        <v>-0.1427692057041241</v>
      </c>
      <c r="BL1561">
        <f>BK1561*AO1561</f>
        <v>-1387.5998682757818</v>
      </c>
      <c r="BM1561">
        <f t="shared" si="24"/>
        <v>1365.5498983260904</v>
      </c>
      <c r="BN1561" s="12">
        <f>YEARFRAC(DATE(YEAR(A1561),1,1),A1561,3)</f>
        <v>0.31506849315068491</v>
      </c>
    </row>
    <row r="1562" spans="1:66" x14ac:dyDescent="0.25">
      <c r="A1562" s="1">
        <v>43584</v>
      </c>
      <c r="B1562">
        <v>15624</v>
      </c>
      <c r="C1562">
        <v>21</v>
      </c>
      <c r="D1562" s="2">
        <v>43556</v>
      </c>
      <c r="E1562">
        <v>0</v>
      </c>
      <c r="F1562">
        <v>4</v>
      </c>
      <c r="G1562" s="1">
        <v>43581</v>
      </c>
      <c r="H1562" s="1">
        <v>43585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 s="1">
        <v>43570</v>
      </c>
      <c r="AF1562" s="1">
        <v>43556</v>
      </c>
      <c r="AG1562" s="1">
        <v>43558</v>
      </c>
      <c r="AH1562" s="1">
        <v>43560</v>
      </c>
      <c r="AI1562" s="1">
        <v>43558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9719.1818181818107</v>
      </c>
      <c r="AP1562">
        <v>22</v>
      </c>
      <c r="AQ1562">
        <v>30</v>
      </c>
      <c r="AR1562">
        <v>213822</v>
      </c>
      <c r="AS1562">
        <v>1.6075427224513801</v>
      </c>
      <c r="AT1562">
        <v>0.73333333333333295</v>
      </c>
      <c r="AU1562">
        <v>1</v>
      </c>
      <c r="AV1562">
        <v>1.6994976747481001</v>
      </c>
      <c r="AW1562">
        <v>-9.1954952296720904E-2</v>
      </c>
      <c r="AX1562">
        <v>9193.3047230063094</v>
      </c>
      <c r="AY1562">
        <v>29</v>
      </c>
      <c r="AZ1562">
        <v>4</v>
      </c>
      <c r="BA1562">
        <v>2019</v>
      </c>
      <c r="BB1562">
        <v>22.087653009974701</v>
      </c>
      <c r="BC1562">
        <v>21.588134055429201</v>
      </c>
      <c r="BD1562">
        <v>-0.49951895454543299</v>
      </c>
      <c r="BE1562">
        <v>209819</v>
      </c>
      <c r="BF1562">
        <v>208986.35078681301</v>
      </c>
      <c r="BG1562">
        <v>2.31385886924215E-2</v>
      </c>
      <c r="BH1562">
        <v>22.607730031846401</v>
      </c>
      <c r="BI1562">
        <v>0.97311848509379695</v>
      </c>
      <c r="BK1562">
        <f>AS1562-BI1562*AV1562</f>
        <v>-4.6269880219921511E-2</v>
      </c>
      <c r="BL1562">
        <f>BK1562*AO1562</f>
        <v>-449.70537856291133</v>
      </c>
      <c r="BM1562">
        <f t="shared" si="24"/>
        <v>915.84451976317905</v>
      </c>
      <c r="BN1562" s="12">
        <f>YEARFRAC(DATE(YEAR(A1562),1,1),A1562,3)</f>
        <v>0.32328767123287672</v>
      </c>
    </row>
    <row r="1563" spans="1:66" x14ac:dyDescent="0.25">
      <c r="A1563" s="1">
        <v>43585</v>
      </c>
      <c r="B1563">
        <v>4003</v>
      </c>
      <c r="C1563">
        <v>22</v>
      </c>
      <c r="D1563" s="2">
        <v>43556</v>
      </c>
      <c r="E1563">
        <v>1</v>
      </c>
      <c r="F1563">
        <v>0</v>
      </c>
      <c r="G1563" s="1">
        <v>43584</v>
      </c>
      <c r="H1563" s="1">
        <v>43586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 s="1">
        <v>43570</v>
      </c>
      <c r="AF1563" s="1">
        <v>43556</v>
      </c>
      <c r="AG1563" s="1">
        <v>43558</v>
      </c>
      <c r="AH1563" s="1">
        <v>43560</v>
      </c>
      <c r="AI1563" s="1">
        <v>43558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9719.1818181818107</v>
      </c>
      <c r="AP1563">
        <v>22</v>
      </c>
      <c r="AQ1563">
        <v>30</v>
      </c>
      <c r="AR1563">
        <v>213822</v>
      </c>
      <c r="AS1563">
        <v>0.41186594457071701</v>
      </c>
      <c r="AT1563">
        <v>0.73333333333333295</v>
      </c>
      <c r="AU1563">
        <v>0</v>
      </c>
      <c r="AV1563">
        <v>0.52007702187177396</v>
      </c>
      <c r="AW1563">
        <v>-0.108211077301057</v>
      </c>
      <c r="AX1563">
        <v>7696.9368606078096</v>
      </c>
      <c r="AY1563">
        <v>30</v>
      </c>
      <c r="AZ1563">
        <v>4</v>
      </c>
      <c r="BA1563">
        <v>2019</v>
      </c>
      <c r="BB1563">
        <v>22.607730031846401</v>
      </c>
      <c r="BC1563">
        <v>22</v>
      </c>
      <c r="BD1563">
        <v>-0.60773003184649299</v>
      </c>
      <c r="BE1563">
        <v>213822</v>
      </c>
      <c r="BF1563">
        <v>208074.14071972499</v>
      </c>
      <c r="BG1563">
        <v>2.7624092356658799E-2</v>
      </c>
      <c r="BH1563">
        <v>22.607730031846401</v>
      </c>
      <c r="BI1563">
        <v>0.97311848509379695</v>
      </c>
      <c r="BK1563">
        <f>AS1563-BI1563*AV1563</f>
        <v>-9.4230619085237111E-2</v>
      </c>
      <c r="BL1563">
        <f>BK1563*AO1563</f>
        <v>-915.84451972925251</v>
      </c>
      <c r="BM1563">
        <f t="shared" si="24"/>
        <v>3.3926539799722377E-8</v>
      </c>
      <c r="BN1563" s="12">
        <f>YEARFRAC(DATE(YEAR(A1563),1,1),A1563,3)</f>
        <v>0.32602739726027397</v>
      </c>
    </row>
    <row r="1564" spans="1:66" x14ac:dyDescent="0.25">
      <c r="A1564" s="1">
        <v>43586</v>
      </c>
      <c r="B1564">
        <v>23434</v>
      </c>
      <c r="C1564">
        <v>1</v>
      </c>
      <c r="D1564" s="2">
        <v>43586</v>
      </c>
      <c r="E1564">
        <v>2</v>
      </c>
      <c r="F1564">
        <v>1</v>
      </c>
      <c r="G1564" s="1">
        <v>43585</v>
      </c>
      <c r="H1564" s="1">
        <v>43587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 s="1">
        <v>43605</v>
      </c>
      <c r="AF1564" s="1">
        <v>43591</v>
      </c>
      <c r="AG1564" s="1">
        <v>43586</v>
      </c>
      <c r="AH1564" s="1">
        <v>43588</v>
      </c>
      <c r="AI1564" s="1">
        <v>43586</v>
      </c>
      <c r="AJ1564">
        <v>0</v>
      </c>
      <c r="AK1564">
        <v>0</v>
      </c>
      <c r="AL1564">
        <v>1</v>
      </c>
      <c r="AM1564">
        <v>0</v>
      </c>
      <c r="AN1564">
        <v>1</v>
      </c>
      <c r="AO1564">
        <v>9243.4545454545405</v>
      </c>
      <c r="AP1564">
        <v>22</v>
      </c>
      <c r="AQ1564">
        <v>31</v>
      </c>
      <c r="AR1564">
        <v>203356</v>
      </c>
      <c r="AS1564">
        <v>2.5351993548260099</v>
      </c>
      <c r="AT1564">
        <v>0.70967741935483797</v>
      </c>
      <c r="AU1564">
        <v>21</v>
      </c>
      <c r="AV1564">
        <v>2.7096179398034401</v>
      </c>
      <c r="AW1564">
        <v>-0.17441858497741999</v>
      </c>
      <c r="AX1564">
        <v>8648.4517450825297</v>
      </c>
      <c r="AY1564">
        <v>1</v>
      </c>
      <c r="AZ1564">
        <v>5</v>
      </c>
      <c r="BA1564">
        <v>2019</v>
      </c>
      <c r="BB1564">
        <v>2.7096179398034401</v>
      </c>
      <c r="BC1564">
        <v>2.5351993548260099</v>
      </c>
      <c r="BD1564">
        <v>-0.17441858497741999</v>
      </c>
      <c r="BE1564">
        <v>23434</v>
      </c>
      <c r="BF1564">
        <v>190265.938391815</v>
      </c>
      <c r="BG1564">
        <v>6.87987651327681E-2</v>
      </c>
      <c r="BH1564">
        <v>21.882534592456199</v>
      </c>
      <c r="BI1564">
        <v>1.0053679982566599</v>
      </c>
      <c r="BK1564">
        <f>AS1564-BI1564*AV1564</f>
        <v>-0.1889638093545094</v>
      </c>
      <c r="BL1564">
        <f>BK1564*AO1564</f>
        <v>-1746.6783825043451</v>
      </c>
      <c r="BM1564">
        <f t="shared" si="24"/>
        <v>-1746.6783824704185</v>
      </c>
      <c r="BN1564" s="12">
        <f>YEARFRAC(DATE(YEAR(A1564),1,1),A1564,3)</f>
        <v>0.32876712328767121</v>
      </c>
    </row>
    <row r="1565" spans="1:66" x14ac:dyDescent="0.25">
      <c r="A1565" s="1">
        <v>43587</v>
      </c>
      <c r="B1565">
        <v>6955</v>
      </c>
      <c r="C1565">
        <v>2</v>
      </c>
      <c r="D1565" s="2">
        <v>43586</v>
      </c>
      <c r="E1565">
        <v>3</v>
      </c>
      <c r="F1565">
        <v>2</v>
      </c>
      <c r="G1565" s="1">
        <v>43586</v>
      </c>
      <c r="H1565" s="1">
        <v>43588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 s="1">
        <v>43605</v>
      </c>
      <c r="AF1565" s="1">
        <v>43591</v>
      </c>
      <c r="AG1565" s="1">
        <v>43586</v>
      </c>
      <c r="AH1565" s="1">
        <v>43588</v>
      </c>
      <c r="AI1565" s="1">
        <v>43586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9243.4545454545405</v>
      </c>
      <c r="AP1565">
        <v>22</v>
      </c>
      <c r="AQ1565">
        <v>31</v>
      </c>
      <c r="AR1565">
        <v>203356</v>
      </c>
      <c r="AS1565">
        <v>0.75242431991187797</v>
      </c>
      <c r="AT1565">
        <v>0.70967741935483797</v>
      </c>
      <c r="AU1565">
        <v>20</v>
      </c>
      <c r="AV1565">
        <v>0.63393963007306398</v>
      </c>
      <c r="AW1565">
        <v>0.11848468983881399</v>
      </c>
      <c r="AX1565">
        <v>10971.076219352901</v>
      </c>
      <c r="AY1565">
        <v>2</v>
      </c>
      <c r="AZ1565">
        <v>5</v>
      </c>
      <c r="BA1565">
        <v>2019</v>
      </c>
      <c r="BB1565">
        <v>3.3435575698764999</v>
      </c>
      <c r="BC1565">
        <v>3.28762367473789</v>
      </c>
      <c r="BD1565">
        <v>-5.5933895138606797E-2</v>
      </c>
      <c r="BE1565">
        <v>30389</v>
      </c>
      <c r="BF1565">
        <v>199954.08663613701</v>
      </c>
      <c r="BG1565">
        <v>1.70134725480908E-2</v>
      </c>
      <c r="BH1565">
        <v>21.882534592456199</v>
      </c>
      <c r="BI1565">
        <v>1.0053679982566599</v>
      </c>
      <c r="BK1565">
        <f>AS1565-BI1565*AV1565</f>
        <v>0.11508170300975418</v>
      </c>
      <c r="BL1565">
        <f>BK1565*AO1565</f>
        <v>1063.7524907841616</v>
      </c>
      <c r="BM1565">
        <f t="shared" si="24"/>
        <v>-682.92589168625682</v>
      </c>
      <c r="BN1565" s="12">
        <f>YEARFRAC(DATE(YEAR(A1565),1,1),A1565,3)</f>
        <v>0.33150684931506852</v>
      </c>
    </row>
    <row r="1566" spans="1:66" x14ac:dyDescent="0.25">
      <c r="A1566" s="1">
        <v>43588</v>
      </c>
      <c r="B1566">
        <v>11752</v>
      </c>
      <c r="C1566">
        <v>3</v>
      </c>
      <c r="D1566" s="2">
        <v>43586</v>
      </c>
      <c r="E1566">
        <v>4</v>
      </c>
      <c r="F1566">
        <v>3</v>
      </c>
      <c r="G1566" s="1">
        <v>43587</v>
      </c>
      <c r="H1566" s="1">
        <v>43591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 s="1">
        <v>43605</v>
      </c>
      <c r="AF1566" s="1">
        <v>43591</v>
      </c>
      <c r="AG1566" s="1">
        <v>43586</v>
      </c>
      <c r="AH1566" s="1">
        <v>43588</v>
      </c>
      <c r="AI1566" s="1">
        <v>43586</v>
      </c>
      <c r="AJ1566">
        <v>0</v>
      </c>
      <c r="AK1566">
        <v>0</v>
      </c>
      <c r="AL1566">
        <v>0</v>
      </c>
      <c r="AM1566">
        <v>1</v>
      </c>
      <c r="AN1566">
        <v>1</v>
      </c>
      <c r="AO1566">
        <v>9243.4545454545405</v>
      </c>
      <c r="AP1566">
        <v>22</v>
      </c>
      <c r="AQ1566">
        <v>31</v>
      </c>
      <c r="AR1566">
        <v>203356</v>
      </c>
      <c r="AS1566">
        <v>1.27138614056138</v>
      </c>
      <c r="AT1566">
        <v>0.70967741935483797</v>
      </c>
      <c r="AU1566">
        <v>19</v>
      </c>
      <c r="AV1566">
        <v>0.92647616563471402</v>
      </c>
      <c r="AW1566">
        <v>0.34490997492666498</v>
      </c>
      <c r="AX1566">
        <v>12684.622050637299</v>
      </c>
      <c r="AY1566">
        <v>3</v>
      </c>
      <c r="AZ1566">
        <v>5</v>
      </c>
      <c r="BA1566">
        <v>2019</v>
      </c>
      <c r="BB1566">
        <v>4.2700337355112197</v>
      </c>
      <c r="BC1566">
        <v>4.5590098152992704</v>
      </c>
      <c r="BD1566">
        <v>0.28897607978805701</v>
      </c>
      <c r="BE1566">
        <v>42141</v>
      </c>
      <c r="BF1566">
        <v>217118.19096178701</v>
      </c>
      <c r="BG1566">
        <v>-6.3385711260875596E-2</v>
      </c>
      <c r="BH1566">
        <v>21.882534592456199</v>
      </c>
      <c r="BI1566">
        <v>1.0053679982566599</v>
      </c>
      <c r="BK1566">
        <f>AS1566-BI1566*AV1566</f>
        <v>0.33993665248470184</v>
      </c>
      <c r="BL1566">
        <f>BK1566*AO1566</f>
        <v>3142.1889955763177</v>
      </c>
      <c r="BM1566">
        <f t="shared" si="24"/>
        <v>2459.2631038900608</v>
      </c>
      <c r="BN1566" s="12">
        <f>YEARFRAC(DATE(YEAR(A1566),1,1),A1566,3)</f>
        <v>0.33424657534246577</v>
      </c>
    </row>
    <row r="1567" spans="1:66" x14ac:dyDescent="0.25">
      <c r="A1567" s="1">
        <v>43591</v>
      </c>
      <c r="B1567">
        <v>16438</v>
      </c>
      <c r="C1567">
        <v>4</v>
      </c>
      <c r="D1567" s="2">
        <v>43586</v>
      </c>
      <c r="E1567">
        <v>0</v>
      </c>
      <c r="F1567">
        <v>4</v>
      </c>
      <c r="G1567" s="1">
        <v>43588</v>
      </c>
      <c r="H1567" s="1">
        <v>43592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 s="1">
        <v>43605</v>
      </c>
      <c r="AF1567" s="1">
        <v>43591</v>
      </c>
      <c r="AG1567" s="1">
        <v>43586</v>
      </c>
      <c r="AH1567" s="1">
        <v>43588</v>
      </c>
      <c r="AI1567" s="1">
        <v>43586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9243.4545454545405</v>
      </c>
      <c r="AP1567">
        <v>22</v>
      </c>
      <c r="AQ1567">
        <v>31</v>
      </c>
      <c r="AR1567">
        <v>203356</v>
      </c>
      <c r="AS1567">
        <v>1.7783394637974701</v>
      </c>
      <c r="AT1567">
        <v>0.70967741935483797</v>
      </c>
      <c r="AU1567">
        <v>18</v>
      </c>
      <c r="AV1567">
        <v>1.67734763888633</v>
      </c>
      <c r="AW1567">
        <v>0.100991824911142</v>
      </c>
      <c r="AX1567">
        <v>9799.9959095622507</v>
      </c>
      <c r="AY1567">
        <v>6</v>
      </c>
      <c r="AZ1567">
        <v>5</v>
      </c>
      <c r="BA1567">
        <v>2019</v>
      </c>
      <c r="BB1567">
        <v>5.9473813743975503</v>
      </c>
      <c r="BC1567">
        <v>6.3373492790967498</v>
      </c>
      <c r="BD1567">
        <v>0.38996790469920001</v>
      </c>
      <c r="BE1567">
        <v>58579</v>
      </c>
      <c r="BF1567">
        <v>216689.988227052</v>
      </c>
      <c r="BG1567">
        <v>-6.15348606373139E-2</v>
      </c>
      <c r="BH1567">
        <v>21.882534592456199</v>
      </c>
      <c r="BI1567">
        <v>1.0053679982566599</v>
      </c>
      <c r="BK1567">
        <f>AS1567-BI1567*AV1567</f>
        <v>9.1987825709785698E-2</v>
      </c>
      <c r="BL1567">
        <f>BK1567*AO1567</f>
        <v>850.28528568359866</v>
      </c>
      <c r="BM1567">
        <f t="shared" si="24"/>
        <v>3309.5483895736597</v>
      </c>
      <c r="BN1567" s="12">
        <f>YEARFRAC(DATE(YEAR(A1567),1,1),A1567,3)</f>
        <v>0.34246575342465752</v>
      </c>
    </row>
    <row r="1568" spans="1:66" x14ac:dyDescent="0.25">
      <c r="A1568" s="1">
        <v>43592</v>
      </c>
      <c r="B1568">
        <v>2310</v>
      </c>
      <c r="C1568">
        <v>5</v>
      </c>
      <c r="D1568" s="2">
        <v>43586</v>
      </c>
      <c r="E1568">
        <v>1</v>
      </c>
      <c r="F1568">
        <v>0</v>
      </c>
      <c r="G1568" s="1">
        <v>43591</v>
      </c>
      <c r="H1568" s="1">
        <v>43593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 s="1">
        <v>43605</v>
      </c>
      <c r="AF1568" s="1">
        <v>43591</v>
      </c>
      <c r="AG1568" s="1">
        <v>43586</v>
      </c>
      <c r="AH1568" s="1">
        <v>43588</v>
      </c>
      <c r="AI1568" s="1">
        <v>43586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9243.4545454545405</v>
      </c>
      <c r="AP1568">
        <v>22</v>
      </c>
      <c r="AQ1568">
        <v>31</v>
      </c>
      <c r="AR1568">
        <v>203356</v>
      </c>
      <c r="AS1568">
        <v>0.249906567792442</v>
      </c>
      <c r="AT1568">
        <v>0.70967741935483797</v>
      </c>
      <c r="AU1568">
        <v>17</v>
      </c>
      <c r="AV1568">
        <v>0.28695706497064899</v>
      </c>
      <c r="AW1568">
        <v>-3.7050497178206902E-2</v>
      </c>
      <c r="AX1568">
        <v>8049.98476073857</v>
      </c>
      <c r="AY1568">
        <v>7</v>
      </c>
      <c r="AZ1568">
        <v>5</v>
      </c>
      <c r="BA1568">
        <v>2019</v>
      </c>
      <c r="BB1568">
        <v>6.2343384393681998</v>
      </c>
      <c r="BC1568">
        <v>6.5872558468891897</v>
      </c>
      <c r="BD1568">
        <v>0.35291740752099299</v>
      </c>
      <c r="BE1568">
        <v>60889</v>
      </c>
      <c r="BF1568">
        <v>214867.70617729699</v>
      </c>
      <c r="BG1568">
        <v>-5.3575785687397903E-2</v>
      </c>
      <c r="BH1568">
        <v>21.882534592456199</v>
      </c>
      <c r="BI1568">
        <v>1.0053679982566599</v>
      </c>
      <c r="BK1568">
        <f>AS1568-BI1568*AV1568</f>
        <v>-3.8590882202705651E-2</v>
      </c>
      <c r="BL1568">
        <f>BK1568*AO1568</f>
        <v>-356.7130655097003</v>
      </c>
      <c r="BM1568">
        <f t="shared" si="24"/>
        <v>2952.8353240639594</v>
      </c>
      <c r="BN1568" s="12">
        <f>YEARFRAC(DATE(YEAR(A1568),1,1),A1568,3)</f>
        <v>0.34520547945205482</v>
      </c>
    </row>
    <row r="1569" spans="1:66" x14ac:dyDescent="0.25">
      <c r="A1569" s="1">
        <v>43593</v>
      </c>
      <c r="B1569">
        <v>8543</v>
      </c>
      <c r="C1569">
        <v>6</v>
      </c>
      <c r="D1569" s="2">
        <v>43586</v>
      </c>
      <c r="E1569">
        <v>2</v>
      </c>
      <c r="F1569">
        <v>1</v>
      </c>
      <c r="G1569" s="1">
        <v>43592</v>
      </c>
      <c r="H1569" s="1">
        <v>43594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 s="1">
        <v>43605</v>
      </c>
      <c r="AF1569" s="1">
        <v>43591</v>
      </c>
      <c r="AG1569" s="1">
        <v>43586</v>
      </c>
      <c r="AH1569" s="1">
        <v>43588</v>
      </c>
      <c r="AI1569" s="1">
        <v>43586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9243.4545454545405</v>
      </c>
      <c r="AP1569">
        <v>22</v>
      </c>
      <c r="AQ1569">
        <v>31</v>
      </c>
      <c r="AR1569">
        <v>203356</v>
      </c>
      <c r="AS1569">
        <v>0.92422156218650997</v>
      </c>
      <c r="AT1569">
        <v>0.70967741935483797</v>
      </c>
      <c r="AU1569">
        <v>16</v>
      </c>
      <c r="AV1569">
        <v>0.93619787070889404</v>
      </c>
      <c r="AW1569">
        <v>-1.1976308522384099E-2</v>
      </c>
      <c r="AX1569">
        <v>9125.2076802216907</v>
      </c>
      <c r="AY1569">
        <v>8</v>
      </c>
      <c r="AZ1569">
        <v>5</v>
      </c>
      <c r="BA1569">
        <v>2019</v>
      </c>
      <c r="BB1569">
        <v>7.1705363100771002</v>
      </c>
      <c r="BC1569">
        <v>7.5114774090756997</v>
      </c>
      <c r="BD1569">
        <v>0.34094109899860903</v>
      </c>
      <c r="BE1569">
        <v>69432</v>
      </c>
      <c r="BF1569">
        <v>213025.07008483101</v>
      </c>
      <c r="BG1569">
        <v>-4.5389352910343399E-2</v>
      </c>
      <c r="BH1569">
        <v>21.882534592456199</v>
      </c>
      <c r="BI1569">
        <v>1.0053679982566599</v>
      </c>
      <c r="BK1569">
        <f>AS1569-BI1569*AV1569</f>
        <v>-1.7001817060238178E-2</v>
      </c>
      <c r="BL1569">
        <f>BK1569*AO1569</f>
        <v>-157.15552318644515</v>
      </c>
      <c r="BM1569">
        <f t="shared" si="24"/>
        <v>2795.6798008775145</v>
      </c>
      <c r="BN1569" s="12">
        <f>YEARFRAC(DATE(YEAR(A1569),1,1),A1569,3)</f>
        <v>0.34794520547945207</v>
      </c>
    </row>
    <row r="1570" spans="1:66" x14ac:dyDescent="0.25">
      <c r="A1570" s="1">
        <v>43594</v>
      </c>
      <c r="B1570">
        <v>2198</v>
      </c>
      <c r="C1570">
        <v>7</v>
      </c>
      <c r="D1570" s="2">
        <v>43586</v>
      </c>
      <c r="E1570">
        <v>3</v>
      </c>
      <c r="F1570">
        <v>2</v>
      </c>
      <c r="G1570" s="1">
        <v>43593</v>
      </c>
      <c r="H1570" s="1">
        <v>43595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 s="1">
        <v>43605</v>
      </c>
      <c r="AF1570" s="1">
        <v>43591</v>
      </c>
      <c r="AG1570" s="1">
        <v>43586</v>
      </c>
      <c r="AH1570" s="1">
        <v>43588</v>
      </c>
      <c r="AI1570" s="1">
        <v>43586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9243.4545454545405</v>
      </c>
      <c r="AP1570">
        <v>22</v>
      </c>
      <c r="AQ1570">
        <v>31</v>
      </c>
      <c r="AR1570">
        <v>203356</v>
      </c>
      <c r="AS1570">
        <v>0.237789885717657</v>
      </c>
      <c r="AT1570">
        <v>0.70967741935483797</v>
      </c>
      <c r="AU1570">
        <v>15</v>
      </c>
      <c r="AV1570">
        <v>0.33251524149968897</v>
      </c>
      <c r="AW1570">
        <v>-9.4725355782032006E-2</v>
      </c>
      <c r="AX1570">
        <v>6610.2233091232602</v>
      </c>
      <c r="AY1570">
        <v>9</v>
      </c>
      <c r="AZ1570">
        <v>5</v>
      </c>
      <c r="BA1570">
        <v>2019</v>
      </c>
      <c r="BB1570">
        <v>7.5030515515767897</v>
      </c>
      <c r="BC1570">
        <v>7.7492672947933601</v>
      </c>
      <c r="BD1570">
        <v>0.24621574321657699</v>
      </c>
      <c r="BE1570">
        <v>71630</v>
      </c>
      <c r="BF1570">
        <v>210029.211337196</v>
      </c>
      <c r="BG1570">
        <v>-3.17727771994658E-2</v>
      </c>
      <c r="BH1570">
        <v>21.882534592456199</v>
      </c>
      <c r="BI1570">
        <v>1.0053679982566599</v>
      </c>
      <c r="BK1570">
        <f>AS1570-BI1570*AV1570</f>
        <v>-9.6510297018715135E-2</v>
      </c>
      <c r="BL1570">
        <f>BK1570*AO1570</f>
        <v>-892.08854366081016</v>
      </c>
      <c r="BM1570">
        <f t="shared" si="24"/>
        <v>1903.5912572167044</v>
      </c>
      <c r="BN1570" s="12">
        <f>YEARFRAC(DATE(YEAR(A1570),1,1),A1570,3)</f>
        <v>0.35068493150684932</v>
      </c>
    </row>
    <row r="1571" spans="1:66" x14ac:dyDescent="0.25">
      <c r="A1571" s="1">
        <v>43595</v>
      </c>
      <c r="B1571">
        <v>6495</v>
      </c>
      <c r="C1571">
        <v>8</v>
      </c>
      <c r="D1571" s="2">
        <v>43586</v>
      </c>
      <c r="E1571">
        <v>4</v>
      </c>
      <c r="F1571">
        <v>3</v>
      </c>
      <c r="G1571" s="1">
        <v>43594</v>
      </c>
      <c r="H1571" s="1">
        <v>43598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 s="1">
        <v>43605</v>
      </c>
      <c r="AF1571" s="1">
        <v>43591</v>
      </c>
      <c r="AG1571" s="1">
        <v>43586</v>
      </c>
      <c r="AH1571" s="1">
        <v>43588</v>
      </c>
      <c r="AI1571" s="1">
        <v>43586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9243.4545454545405</v>
      </c>
      <c r="AP1571">
        <v>22</v>
      </c>
      <c r="AQ1571">
        <v>31</v>
      </c>
      <c r="AR1571">
        <v>203356</v>
      </c>
      <c r="AS1571">
        <v>0.702659375676154</v>
      </c>
      <c r="AT1571">
        <v>0.70967741935483797</v>
      </c>
      <c r="AU1571">
        <v>14</v>
      </c>
      <c r="AV1571">
        <v>0.849564231344486</v>
      </c>
      <c r="AW1571">
        <v>-0.146904855668332</v>
      </c>
      <c r="AX1571">
        <v>7645.0958742946004</v>
      </c>
      <c r="AY1571">
        <v>10</v>
      </c>
      <c r="AZ1571">
        <v>5</v>
      </c>
      <c r="BA1571">
        <v>2019</v>
      </c>
      <c r="BB1571">
        <v>8.3526157829212693</v>
      </c>
      <c r="BC1571">
        <v>8.4519266704695202</v>
      </c>
      <c r="BD1571">
        <v>9.9310887548245505E-2</v>
      </c>
      <c r="BE1571">
        <v>78125</v>
      </c>
      <c r="BF1571">
        <v>205773.861107601</v>
      </c>
      <c r="BG1571">
        <v>-1.1750088638988E-2</v>
      </c>
      <c r="BH1571">
        <v>21.882534592456199</v>
      </c>
      <c r="BI1571">
        <v>1.0053679982566599</v>
      </c>
      <c r="BK1571">
        <f>AS1571-BI1571*AV1571</f>
        <v>-0.15146531498110982</v>
      </c>
      <c r="BL1571">
        <f>BK1571*AO1571</f>
        <v>-1400.0627542408433</v>
      </c>
      <c r="BM1571">
        <f t="shared" si="24"/>
        <v>503.5285029758611</v>
      </c>
      <c r="BN1571" s="12">
        <f>YEARFRAC(DATE(YEAR(A1571),1,1),A1571,3)</f>
        <v>0.35342465753424657</v>
      </c>
    </row>
    <row r="1572" spans="1:66" x14ac:dyDescent="0.25">
      <c r="A1572" s="1">
        <v>43598</v>
      </c>
      <c r="B1572">
        <v>14539</v>
      </c>
      <c r="C1572">
        <v>9</v>
      </c>
      <c r="D1572" s="2">
        <v>43586</v>
      </c>
      <c r="E1572">
        <v>0</v>
      </c>
      <c r="F1572">
        <v>4</v>
      </c>
      <c r="G1572" s="1">
        <v>43595</v>
      </c>
      <c r="H1572" s="1">
        <v>43599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 s="1">
        <v>43605</v>
      </c>
      <c r="AF1572" s="1">
        <v>43591</v>
      </c>
      <c r="AG1572" s="1">
        <v>43586</v>
      </c>
      <c r="AH1572" s="1">
        <v>43588</v>
      </c>
      <c r="AI1572" s="1">
        <v>43586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9243.4545454545405</v>
      </c>
      <c r="AP1572">
        <v>22</v>
      </c>
      <c r="AQ1572">
        <v>31</v>
      </c>
      <c r="AR1572">
        <v>203356</v>
      </c>
      <c r="AS1572">
        <v>1.5728967918330401</v>
      </c>
      <c r="AT1572">
        <v>0.70967741935483797</v>
      </c>
      <c r="AU1572">
        <v>13</v>
      </c>
      <c r="AV1572">
        <v>1.67734763888633</v>
      </c>
      <c r="AW1572">
        <v>-0.10445084705329399</v>
      </c>
      <c r="AX1572">
        <v>8667.8513523011097</v>
      </c>
      <c r="AY1572">
        <v>13</v>
      </c>
      <c r="AZ1572">
        <v>5</v>
      </c>
      <c r="BA1572">
        <v>2019</v>
      </c>
      <c r="BB1572">
        <v>10.029963421807601</v>
      </c>
      <c r="BC1572">
        <v>10.0248234623025</v>
      </c>
      <c r="BD1572">
        <v>-5.1399595050494098E-3</v>
      </c>
      <c r="BE1572">
        <v>92664</v>
      </c>
      <c r="BF1572">
        <v>203251.788094018</v>
      </c>
      <c r="BG1572" s="3">
        <v>5.12723194016961E-4</v>
      </c>
      <c r="BH1572">
        <v>21.882534592456199</v>
      </c>
      <c r="BI1572">
        <v>1.0053679982566599</v>
      </c>
      <c r="BK1572">
        <f>AS1572-BI1572*AV1572</f>
        <v>-0.1134548462546443</v>
      </c>
      <c r="BL1572">
        <f>BK1572*AO1572</f>
        <v>-1048.7147143163379</v>
      </c>
      <c r="BM1572">
        <f t="shared" si="24"/>
        <v>-545.1862113404768</v>
      </c>
      <c r="BN1572" s="12">
        <f>YEARFRAC(DATE(YEAR(A1572),1,1),A1572,3)</f>
        <v>0.36164383561643837</v>
      </c>
    </row>
    <row r="1573" spans="1:66" x14ac:dyDescent="0.25">
      <c r="A1573" s="1">
        <v>43599</v>
      </c>
      <c r="B1573">
        <v>1805</v>
      </c>
      <c r="C1573">
        <v>10</v>
      </c>
      <c r="D1573" s="2">
        <v>43586</v>
      </c>
      <c r="E1573">
        <v>1</v>
      </c>
      <c r="F1573">
        <v>0</v>
      </c>
      <c r="G1573" s="1">
        <v>43598</v>
      </c>
      <c r="H1573" s="1">
        <v>43600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 s="1">
        <v>43605</v>
      </c>
      <c r="AF1573" s="1">
        <v>43591</v>
      </c>
      <c r="AG1573" s="1">
        <v>43586</v>
      </c>
      <c r="AH1573" s="1">
        <v>43588</v>
      </c>
      <c r="AI1573" s="1">
        <v>43586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9243.4545454545405</v>
      </c>
      <c r="AP1573">
        <v>22</v>
      </c>
      <c r="AQ1573">
        <v>31</v>
      </c>
      <c r="AR1573">
        <v>203356</v>
      </c>
      <c r="AS1573">
        <v>0.195273313794527</v>
      </c>
      <c r="AT1573">
        <v>0.70967741935483797</v>
      </c>
      <c r="AU1573">
        <v>12</v>
      </c>
      <c r="AV1573">
        <v>0.28695706497064899</v>
      </c>
      <c r="AW1573">
        <v>-9.1683751176121805E-2</v>
      </c>
      <c r="AX1573">
        <v>6290.1396074169397</v>
      </c>
      <c r="AY1573">
        <v>14</v>
      </c>
      <c r="AZ1573">
        <v>5</v>
      </c>
      <c r="BA1573">
        <v>2019</v>
      </c>
      <c r="BB1573">
        <v>10.3169204867782</v>
      </c>
      <c r="BC1573">
        <v>10.220096776097</v>
      </c>
      <c r="BD1573">
        <v>-9.6823710681171293E-2</v>
      </c>
      <c r="BE1573">
        <v>94469</v>
      </c>
      <c r="BF1573">
        <v>201447.51553174001</v>
      </c>
      <c r="BG1573">
        <v>9.4738545830235204E-3</v>
      </c>
      <c r="BH1573">
        <v>21.882534592456199</v>
      </c>
      <c r="BI1573">
        <v>1.0053679982566599</v>
      </c>
      <c r="BK1573">
        <f>AS1573-BI1573*AV1573</f>
        <v>-9.3224136200620644E-2</v>
      </c>
      <c r="BL1573">
        <f>BK1573*AO1573</f>
        <v>-861.71306550970007</v>
      </c>
      <c r="BM1573">
        <f t="shared" si="24"/>
        <v>-1406.8992768501769</v>
      </c>
      <c r="BN1573" s="12">
        <f>YEARFRAC(DATE(YEAR(A1573),1,1),A1573,3)</f>
        <v>0.36438356164383562</v>
      </c>
    </row>
    <row r="1574" spans="1:66" x14ac:dyDescent="0.25">
      <c r="A1574" s="1">
        <v>43600</v>
      </c>
      <c r="B1574">
        <v>12122</v>
      </c>
      <c r="C1574">
        <v>11</v>
      </c>
      <c r="D1574" s="2">
        <v>43586</v>
      </c>
      <c r="E1574">
        <v>2</v>
      </c>
      <c r="F1574">
        <v>1</v>
      </c>
      <c r="G1574" s="1">
        <v>43599</v>
      </c>
      <c r="H1574" s="1">
        <v>43601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 s="1">
        <v>43605</v>
      </c>
      <c r="AF1574" s="1">
        <v>43591</v>
      </c>
      <c r="AG1574" s="1">
        <v>43586</v>
      </c>
      <c r="AH1574" s="1">
        <v>43588</v>
      </c>
      <c r="AI1574" s="1">
        <v>43586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9243.4545454545405</v>
      </c>
      <c r="AP1574">
        <v>22</v>
      </c>
      <c r="AQ1574">
        <v>31</v>
      </c>
      <c r="AR1574">
        <v>203356</v>
      </c>
      <c r="AS1574">
        <v>1.31141446527272</v>
      </c>
      <c r="AT1574">
        <v>0.70967741935483797</v>
      </c>
      <c r="AU1574">
        <v>11</v>
      </c>
      <c r="AV1574">
        <v>1.27076909201178</v>
      </c>
      <c r="AW1574">
        <v>4.0645373260934599E-2</v>
      </c>
      <c r="AX1574">
        <v>9539.1051578137794</v>
      </c>
      <c r="AY1574">
        <v>15</v>
      </c>
      <c r="AZ1574">
        <v>5</v>
      </c>
      <c r="BA1574">
        <v>2019</v>
      </c>
      <c r="BB1574">
        <v>11.58768957879</v>
      </c>
      <c r="BC1574">
        <v>11.531511241369801</v>
      </c>
      <c r="BD1574">
        <v>-5.6178337420238401E-2</v>
      </c>
      <c r="BE1574">
        <v>106591</v>
      </c>
      <c r="BF1574">
        <v>202370.108730929</v>
      </c>
      <c r="BG1574">
        <v>4.8717237701416602E-3</v>
      </c>
      <c r="BH1574">
        <v>21.882534592456199</v>
      </c>
      <c r="BI1574">
        <v>1.0053679982566599</v>
      </c>
      <c r="BK1574">
        <f>AS1574-BI1574*AV1574</f>
        <v>3.3823886990403507E-2</v>
      </c>
      <c r="BL1574">
        <f>BK1574*AO1574</f>
        <v>312.64956194638597</v>
      </c>
      <c r="BM1574">
        <f t="shared" si="24"/>
        <v>-1094.2497149037908</v>
      </c>
      <c r="BN1574" s="12">
        <f>YEARFRAC(DATE(YEAR(A1574),1,1),A1574,3)</f>
        <v>0.36712328767123287</v>
      </c>
    </row>
    <row r="1575" spans="1:66" x14ac:dyDescent="0.25">
      <c r="A1575" s="1">
        <v>43601</v>
      </c>
      <c r="B1575">
        <v>12321</v>
      </c>
      <c r="C1575">
        <v>12</v>
      </c>
      <c r="D1575" s="2">
        <v>43586</v>
      </c>
      <c r="E1575">
        <v>3</v>
      </c>
      <c r="F1575">
        <v>2</v>
      </c>
      <c r="G1575" s="1">
        <v>43600</v>
      </c>
      <c r="H1575" s="1">
        <v>43602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 s="1">
        <v>43605</v>
      </c>
      <c r="AF1575" s="1">
        <v>43591</v>
      </c>
      <c r="AG1575" s="1">
        <v>43586</v>
      </c>
      <c r="AH1575" s="1">
        <v>43588</v>
      </c>
      <c r="AI1575" s="1">
        <v>43586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9243.4545454545405</v>
      </c>
      <c r="AP1575">
        <v>22</v>
      </c>
      <c r="AQ1575">
        <v>31</v>
      </c>
      <c r="AR1575">
        <v>203356</v>
      </c>
      <c r="AS1575">
        <v>1.3329432128877401</v>
      </c>
      <c r="AT1575">
        <v>0.70967741935483797</v>
      </c>
      <c r="AU1575">
        <v>10</v>
      </c>
      <c r="AV1575">
        <v>1.3561038314328799</v>
      </c>
      <c r="AW1575">
        <v>-2.31606185451388E-2</v>
      </c>
      <c r="AX1575">
        <v>9085.5874855699003</v>
      </c>
      <c r="AY1575">
        <v>16</v>
      </c>
      <c r="AZ1575">
        <v>5</v>
      </c>
      <c r="BA1575">
        <v>2019</v>
      </c>
      <c r="BB1575">
        <v>12.9437934102229</v>
      </c>
      <c r="BC1575">
        <v>12.864454454257499</v>
      </c>
      <c r="BD1575">
        <v>-7.9338955965374297E-2</v>
      </c>
      <c r="BE1575">
        <v>118912</v>
      </c>
      <c r="BF1575">
        <v>202109.52980243301</v>
      </c>
      <c r="BG1575">
        <v>6.1673004671500796E-3</v>
      </c>
      <c r="BH1575">
        <v>21.882534592456199</v>
      </c>
      <c r="BI1575">
        <v>1.0053679982566599</v>
      </c>
      <c r="BK1575">
        <f>AS1575-BI1575*AV1575</f>
        <v>-3.0440181548121448E-2</v>
      </c>
      <c r="BL1575">
        <f>BK1575*AO1575</f>
        <v>-281.37243449544462</v>
      </c>
      <c r="BM1575">
        <f t="shared" si="24"/>
        <v>-1375.6221493992355</v>
      </c>
      <c r="BN1575" s="12">
        <f>YEARFRAC(DATE(YEAR(A1575),1,1),A1575,3)</f>
        <v>0.36986301369863012</v>
      </c>
    </row>
    <row r="1576" spans="1:66" x14ac:dyDescent="0.25">
      <c r="A1576" s="1">
        <v>43602</v>
      </c>
      <c r="B1576">
        <v>8746</v>
      </c>
      <c r="C1576">
        <v>13</v>
      </c>
      <c r="D1576" s="2">
        <v>43586</v>
      </c>
      <c r="E1576">
        <v>4</v>
      </c>
      <c r="F1576">
        <v>3</v>
      </c>
      <c r="G1576" s="1">
        <v>43601</v>
      </c>
      <c r="H1576" s="1">
        <v>43605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 s="1">
        <v>43605</v>
      </c>
      <c r="AF1576" s="1">
        <v>43591</v>
      </c>
      <c r="AG1576" s="1">
        <v>43586</v>
      </c>
      <c r="AH1576" s="1">
        <v>43588</v>
      </c>
      <c r="AI1576" s="1">
        <v>43586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9243.4545454545405</v>
      </c>
      <c r="AP1576">
        <v>22</v>
      </c>
      <c r="AQ1576">
        <v>31</v>
      </c>
      <c r="AR1576">
        <v>203356</v>
      </c>
      <c r="AS1576">
        <v>0.94618304844705803</v>
      </c>
      <c r="AT1576">
        <v>0.70967741935483797</v>
      </c>
      <c r="AU1576">
        <v>9</v>
      </c>
      <c r="AV1576">
        <v>0.849564231344486</v>
      </c>
      <c r="AW1576">
        <v>9.6618817102571697E-2</v>
      </c>
      <c r="AX1576">
        <v>10294.6895329608</v>
      </c>
      <c r="AY1576">
        <v>17</v>
      </c>
      <c r="AZ1576">
        <v>5</v>
      </c>
      <c r="BA1576">
        <v>2019</v>
      </c>
      <c r="BB1576">
        <v>13.7933576415674</v>
      </c>
      <c r="BC1576">
        <v>13.8106375027046</v>
      </c>
      <c r="BD1576">
        <v>1.7279861137195499E-2</v>
      </c>
      <c r="BE1576">
        <v>127658</v>
      </c>
      <c r="BF1576">
        <v>203610.75765457001</v>
      </c>
      <c r="BG1576">
        <v>-1.25119938408424E-3</v>
      </c>
      <c r="BH1576">
        <v>21.882534592456199</v>
      </c>
      <c r="BI1576">
        <v>1.0053679982566599</v>
      </c>
      <c r="BK1576">
        <f>AS1576-BI1576*AV1576</f>
        <v>9.205835778979421E-2</v>
      </c>
      <c r="BL1576">
        <f>BK1576*AO1576</f>
        <v>850.93724575915371</v>
      </c>
      <c r="BM1576">
        <f t="shared" si="24"/>
        <v>-524.68490364008176</v>
      </c>
      <c r="BN1576" s="12">
        <f>YEARFRAC(DATE(YEAR(A1576),1,1),A1576,3)</f>
        <v>0.37260273972602742</v>
      </c>
    </row>
    <row r="1577" spans="1:66" x14ac:dyDescent="0.25">
      <c r="A1577" s="1">
        <v>43605</v>
      </c>
      <c r="B1577">
        <v>16837</v>
      </c>
      <c r="C1577">
        <v>14</v>
      </c>
      <c r="D1577" s="2">
        <v>43586</v>
      </c>
      <c r="E1577">
        <v>0</v>
      </c>
      <c r="F1577">
        <v>4</v>
      </c>
      <c r="G1577" s="1">
        <v>43602</v>
      </c>
      <c r="H1577" s="1">
        <v>43606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 s="1">
        <v>43605</v>
      </c>
      <c r="AF1577" s="1">
        <v>43591</v>
      </c>
      <c r="AG1577" s="1">
        <v>43586</v>
      </c>
      <c r="AH1577" s="1">
        <v>43588</v>
      </c>
      <c r="AI1577" s="1">
        <v>43586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9243.4545454545405</v>
      </c>
      <c r="AP1577">
        <v>22</v>
      </c>
      <c r="AQ1577">
        <v>31</v>
      </c>
      <c r="AR1577">
        <v>203356</v>
      </c>
      <c r="AS1577">
        <v>1.8215051436889</v>
      </c>
      <c r="AT1577">
        <v>0.70967741935483797</v>
      </c>
      <c r="AU1577">
        <v>8</v>
      </c>
      <c r="AV1577">
        <v>1.67734763888633</v>
      </c>
      <c r="AW1577">
        <v>0.14415750480256401</v>
      </c>
      <c r="AX1577">
        <v>10037.871464247401</v>
      </c>
      <c r="AY1577">
        <v>20</v>
      </c>
      <c r="AZ1577">
        <v>5</v>
      </c>
      <c r="BA1577">
        <v>2019</v>
      </c>
      <c r="BB1577">
        <v>15.4707052804537</v>
      </c>
      <c r="BC1577">
        <v>15.6321426463935</v>
      </c>
      <c r="BD1577">
        <v>0.16143736593976099</v>
      </c>
      <c r="BE1577">
        <v>144495</v>
      </c>
      <c r="BF1577">
        <v>205478.02717283499</v>
      </c>
      <c r="BG1577">
        <v>-1.03272705214858E-2</v>
      </c>
      <c r="BH1577">
        <v>21.882534592456199</v>
      </c>
      <c r="BI1577">
        <v>1.0053679982566599</v>
      </c>
      <c r="BK1577">
        <f>AS1577-BI1577*AV1577</f>
        <v>0.13515350560121564</v>
      </c>
      <c r="BL1577">
        <f>BK1577*AO1577</f>
        <v>1249.2852856836723</v>
      </c>
      <c r="BM1577">
        <f t="shared" si="24"/>
        <v>724.60038204359057</v>
      </c>
      <c r="BN1577" s="12">
        <f>YEARFRAC(DATE(YEAR(A1577),1,1),A1577,3)</f>
        <v>0.38082191780821917</v>
      </c>
    </row>
    <row r="1578" spans="1:66" x14ac:dyDescent="0.25">
      <c r="A1578" s="1">
        <v>43606</v>
      </c>
      <c r="B1578">
        <v>2357</v>
      </c>
      <c r="C1578">
        <v>15</v>
      </c>
      <c r="D1578" s="2">
        <v>43586</v>
      </c>
      <c r="E1578">
        <v>1</v>
      </c>
      <c r="F1578">
        <v>0</v>
      </c>
      <c r="G1578" s="1">
        <v>43605</v>
      </c>
      <c r="H1578" s="1">
        <v>43607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 s="1">
        <v>43605</v>
      </c>
      <c r="AF1578" s="1">
        <v>43591</v>
      </c>
      <c r="AG1578" s="1">
        <v>43586</v>
      </c>
      <c r="AH1578" s="1">
        <v>43588</v>
      </c>
      <c r="AI1578" s="1">
        <v>43586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9243.4545454545405</v>
      </c>
      <c r="AP1578">
        <v>22</v>
      </c>
      <c r="AQ1578">
        <v>31</v>
      </c>
      <c r="AR1578">
        <v>203356</v>
      </c>
      <c r="AS1578">
        <v>0.25499124687739699</v>
      </c>
      <c r="AT1578">
        <v>0.70967741935483797</v>
      </c>
      <c r="AU1578">
        <v>7</v>
      </c>
      <c r="AV1578">
        <v>0.28695706497064899</v>
      </c>
      <c r="AW1578">
        <v>-3.1965818093252399E-2</v>
      </c>
      <c r="AX1578">
        <v>8213.7723294635598</v>
      </c>
      <c r="AY1578">
        <v>21</v>
      </c>
      <c r="AZ1578">
        <v>5</v>
      </c>
      <c r="BA1578">
        <v>2019</v>
      </c>
      <c r="BB1578">
        <v>15.7576623454244</v>
      </c>
      <c r="BC1578">
        <v>15.887133893270899</v>
      </c>
      <c r="BD1578">
        <v>0.12947154784650799</v>
      </c>
      <c r="BE1578">
        <v>146852</v>
      </c>
      <c r="BF1578">
        <v>205026.85799319201</v>
      </c>
      <c r="BG1578">
        <v>-8.1494590979274105E-3</v>
      </c>
      <c r="BH1578">
        <v>21.882534592456199</v>
      </c>
      <c r="BI1578">
        <v>1.0053679982566599</v>
      </c>
      <c r="BK1578">
        <f>AS1578-BI1578*AV1578</f>
        <v>-3.3506203117750655E-2</v>
      </c>
      <c r="BL1578">
        <f>BK1578*AO1578</f>
        <v>-309.71306550969541</v>
      </c>
      <c r="BM1578">
        <f t="shared" si="24"/>
        <v>414.88731653389516</v>
      </c>
      <c r="BN1578" s="12">
        <f>YEARFRAC(DATE(YEAR(A1578),1,1),A1578,3)</f>
        <v>0.38356164383561642</v>
      </c>
    </row>
    <row r="1579" spans="1:66" x14ac:dyDescent="0.25">
      <c r="A1579" s="1">
        <v>43607</v>
      </c>
      <c r="B1579">
        <v>10329</v>
      </c>
      <c r="C1579">
        <v>16</v>
      </c>
      <c r="D1579" s="2">
        <v>43586</v>
      </c>
      <c r="E1579">
        <v>2</v>
      </c>
      <c r="F1579">
        <v>1</v>
      </c>
      <c r="G1579" s="1">
        <v>43606</v>
      </c>
      <c r="H1579" s="1">
        <v>43608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 s="1">
        <v>43605</v>
      </c>
      <c r="AF1579" s="1">
        <v>43591</v>
      </c>
      <c r="AG1579" s="1">
        <v>43586</v>
      </c>
      <c r="AH1579" s="1">
        <v>43588</v>
      </c>
      <c r="AI1579" s="1">
        <v>43586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9243.4545454545405</v>
      </c>
      <c r="AP1579">
        <v>22</v>
      </c>
      <c r="AQ1579">
        <v>31</v>
      </c>
      <c r="AR1579">
        <v>203356</v>
      </c>
      <c r="AS1579">
        <v>1.11743936741478</v>
      </c>
      <c r="AT1579">
        <v>0.70967741935483797</v>
      </c>
      <c r="AU1579">
        <v>6</v>
      </c>
      <c r="AV1579">
        <v>0.93619787070889404</v>
      </c>
      <c r="AW1579">
        <v>0.18124149670588499</v>
      </c>
      <c r="AX1579">
        <v>11032.924046471901</v>
      </c>
      <c r="AY1579">
        <v>22</v>
      </c>
      <c r="AZ1579">
        <v>5</v>
      </c>
      <c r="BA1579">
        <v>2019</v>
      </c>
      <c r="BB1579">
        <v>16.693860216133299</v>
      </c>
      <c r="BC1579">
        <v>17.0045732606856</v>
      </c>
      <c r="BD1579">
        <v>0.31071304455239301</v>
      </c>
      <c r="BE1579">
        <v>157181</v>
      </c>
      <c r="BF1579">
        <v>207140.946146064</v>
      </c>
      <c r="BG1579">
        <v>-1.8272322379930501E-2</v>
      </c>
      <c r="BH1579">
        <v>21.882534592456199</v>
      </c>
      <c r="BI1579">
        <v>1.0053679982566599</v>
      </c>
      <c r="BK1579">
        <f>AS1579-BI1579*AV1579</f>
        <v>0.17621598816803186</v>
      </c>
      <c r="BL1579">
        <f>BK1579*AO1579</f>
        <v>1628.8444768135575</v>
      </c>
      <c r="BM1579">
        <f t="shared" si="24"/>
        <v>2043.7317933474528</v>
      </c>
      <c r="BN1579" s="12">
        <f>YEARFRAC(DATE(YEAR(A1579),1,1),A1579,3)</f>
        <v>0.38630136986301372</v>
      </c>
    </row>
    <row r="1580" spans="1:66" x14ac:dyDescent="0.25">
      <c r="A1580" s="1">
        <v>43608</v>
      </c>
      <c r="B1580">
        <v>2984</v>
      </c>
      <c r="C1580">
        <v>17</v>
      </c>
      <c r="D1580" s="2">
        <v>43586</v>
      </c>
      <c r="E1580">
        <v>3</v>
      </c>
      <c r="F1580">
        <v>2</v>
      </c>
      <c r="G1580" s="1">
        <v>43607</v>
      </c>
      <c r="H1580" s="1">
        <v>43609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 s="1">
        <v>43605</v>
      </c>
      <c r="AF1580" s="1">
        <v>43591</v>
      </c>
      <c r="AG1580" s="1">
        <v>43586</v>
      </c>
      <c r="AH1580" s="1">
        <v>43588</v>
      </c>
      <c r="AI1580" s="1">
        <v>43586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9243.4545454545405</v>
      </c>
      <c r="AP1580">
        <v>22</v>
      </c>
      <c r="AQ1580">
        <v>31</v>
      </c>
      <c r="AR1580">
        <v>203356</v>
      </c>
      <c r="AS1580">
        <v>0.32282302956391701</v>
      </c>
      <c r="AT1580">
        <v>0.70967741935483797</v>
      </c>
      <c r="AU1580">
        <v>5</v>
      </c>
      <c r="AV1580">
        <v>0.33251524149968897</v>
      </c>
      <c r="AW1580">
        <v>-9.6922119357723407E-3</v>
      </c>
      <c r="AX1580">
        <v>8974.0247290372208</v>
      </c>
      <c r="AY1580">
        <v>23</v>
      </c>
      <c r="AZ1580">
        <v>5</v>
      </c>
      <c r="BA1580">
        <v>2019</v>
      </c>
      <c r="BB1580">
        <v>17.026375457632899</v>
      </c>
      <c r="BC1580">
        <v>17.327396290249599</v>
      </c>
      <c r="BD1580">
        <v>0.30102083261661799</v>
      </c>
      <c r="BE1580">
        <v>160165</v>
      </c>
      <c r="BF1580">
        <v>206951.26856375899</v>
      </c>
      <c r="BG1580">
        <v>-1.73725369682927E-2</v>
      </c>
      <c r="BH1580">
        <v>21.882534592456199</v>
      </c>
      <c r="BI1580">
        <v>1.0053679982566599</v>
      </c>
      <c r="BK1580">
        <f>AS1580-BI1580*AV1580</f>
        <v>-1.1477153172455123E-2</v>
      </c>
      <c r="BL1580">
        <f>BK1580*AO1580</f>
        <v>-106.08854366080831</v>
      </c>
      <c r="BM1580">
        <f t="shared" si="24"/>
        <v>1937.6432496866446</v>
      </c>
      <c r="BN1580" s="12">
        <f>YEARFRAC(DATE(YEAR(A1580),1,1),A1580,3)</f>
        <v>0.38904109589041097</v>
      </c>
    </row>
    <row r="1581" spans="1:66" x14ac:dyDescent="0.25">
      <c r="A1581" s="1">
        <v>43609</v>
      </c>
      <c r="B1581">
        <v>6619</v>
      </c>
      <c r="C1581">
        <v>18</v>
      </c>
      <c r="D1581" s="2">
        <v>43586</v>
      </c>
      <c r="E1581">
        <v>4</v>
      </c>
      <c r="F1581">
        <v>3</v>
      </c>
      <c r="G1581" s="1">
        <v>43608</v>
      </c>
      <c r="H1581" s="1">
        <v>43613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 s="1">
        <v>43605</v>
      </c>
      <c r="AF1581" s="1">
        <v>43591</v>
      </c>
      <c r="AG1581" s="1">
        <v>43586</v>
      </c>
      <c r="AH1581" s="1">
        <v>43588</v>
      </c>
      <c r="AI1581" s="1">
        <v>43586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9243.4545454545405</v>
      </c>
      <c r="AP1581">
        <v>22</v>
      </c>
      <c r="AQ1581">
        <v>31</v>
      </c>
      <c r="AR1581">
        <v>203356</v>
      </c>
      <c r="AS1581">
        <v>0.71607427368752297</v>
      </c>
      <c r="AT1581">
        <v>0.70967741935483797</v>
      </c>
      <c r="AU1581">
        <v>4</v>
      </c>
      <c r="AV1581">
        <v>0.849564231344486</v>
      </c>
      <c r="AW1581">
        <v>-0.133489957656963</v>
      </c>
      <c r="AX1581">
        <v>7791.0530549585701</v>
      </c>
      <c r="AY1581">
        <v>24</v>
      </c>
      <c r="AZ1581">
        <v>5</v>
      </c>
      <c r="BA1581">
        <v>2019</v>
      </c>
      <c r="BB1581">
        <v>17.8759396889774</v>
      </c>
      <c r="BC1581">
        <v>18.043470563937099</v>
      </c>
      <c r="BD1581">
        <v>0.16753087495965899</v>
      </c>
      <c r="BE1581">
        <v>166784</v>
      </c>
      <c r="BF1581">
        <v>205261.82476787499</v>
      </c>
      <c r="BG1581">
        <v>-9.2848476331653905E-3</v>
      </c>
      <c r="BH1581">
        <v>21.882534592456199</v>
      </c>
      <c r="BI1581">
        <v>1.0053679982566599</v>
      </c>
      <c r="BK1581">
        <f>AS1581-BI1581*AV1581</f>
        <v>-0.13805041696974085</v>
      </c>
      <c r="BL1581">
        <f>BK1581*AO1581</f>
        <v>-1276.0627542408456</v>
      </c>
      <c r="BM1581">
        <f t="shared" si="24"/>
        <v>661.58049544579899</v>
      </c>
      <c r="BN1581" s="12">
        <f>YEARFRAC(DATE(YEAR(A1581),1,1),A1581,3)</f>
        <v>0.39178082191780822</v>
      </c>
    </row>
    <row r="1582" spans="1:66" x14ac:dyDescent="0.25">
      <c r="A1582" s="1">
        <v>43613</v>
      </c>
      <c r="B1582">
        <v>15597</v>
      </c>
      <c r="C1582">
        <v>19</v>
      </c>
      <c r="D1582" s="2">
        <v>43586</v>
      </c>
      <c r="E1582">
        <v>1</v>
      </c>
      <c r="F1582">
        <v>4</v>
      </c>
      <c r="G1582" s="1">
        <v>43609</v>
      </c>
      <c r="H1582" s="1">
        <v>43614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 s="1">
        <v>43605</v>
      </c>
      <c r="AF1582" s="1">
        <v>43591</v>
      </c>
      <c r="AG1582" s="1">
        <v>43586</v>
      </c>
      <c r="AH1582" s="1">
        <v>43588</v>
      </c>
      <c r="AI1582" s="1">
        <v>43586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9243.4545454545405</v>
      </c>
      <c r="AP1582">
        <v>22</v>
      </c>
      <c r="AQ1582">
        <v>31</v>
      </c>
      <c r="AR1582">
        <v>203356</v>
      </c>
      <c r="AS1582">
        <v>1.6873561635751999</v>
      </c>
      <c r="AT1582">
        <v>0.70967741935483797</v>
      </c>
      <c r="AU1582">
        <v>3</v>
      </c>
      <c r="AV1582">
        <v>1.67734763888633</v>
      </c>
      <c r="AW1582">
        <v>1.00085246888719E-2</v>
      </c>
      <c r="AX1582">
        <v>9298.6090887846694</v>
      </c>
      <c r="AY1582">
        <v>28</v>
      </c>
      <c r="AZ1582">
        <v>5</v>
      </c>
      <c r="BA1582">
        <v>2019</v>
      </c>
      <c r="BB1582">
        <v>19.553287327863799</v>
      </c>
      <c r="BC1582">
        <v>19.730826727512301</v>
      </c>
      <c r="BD1582">
        <v>0.177539399648527</v>
      </c>
      <c r="BE1582">
        <v>182381</v>
      </c>
      <c r="BF1582">
        <v>205202.426206987</v>
      </c>
      <c r="BG1582">
        <v>-8.9980720068344403E-3</v>
      </c>
      <c r="BH1582">
        <v>21.882534592456199</v>
      </c>
      <c r="BI1582">
        <v>1.0053679982566599</v>
      </c>
      <c r="BK1582">
        <f>AS1582-BI1582*AV1582</f>
        <v>1.0045254875155063E-3</v>
      </c>
      <c r="BL1582">
        <f>BK1582*AO1582</f>
        <v>9.2852856836001454</v>
      </c>
      <c r="BM1582">
        <f t="shared" si="24"/>
        <v>670.86578112939912</v>
      </c>
      <c r="BN1582" s="12">
        <f>YEARFRAC(DATE(YEAR(A1582),1,1),A1582,3)</f>
        <v>0.40273972602739727</v>
      </c>
    </row>
    <row r="1583" spans="1:66" x14ac:dyDescent="0.25">
      <c r="A1583" s="1">
        <v>43614</v>
      </c>
      <c r="B1583">
        <v>3206</v>
      </c>
      <c r="C1583">
        <v>20</v>
      </c>
      <c r="D1583" s="2">
        <v>43586</v>
      </c>
      <c r="E1583">
        <v>2</v>
      </c>
      <c r="F1583">
        <v>1</v>
      </c>
      <c r="G1583" s="1">
        <v>43613</v>
      </c>
      <c r="H1583" s="1">
        <v>43615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 s="1">
        <v>43605</v>
      </c>
      <c r="AF1583" s="1">
        <v>43591</v>
      </c>
      <c r="AG1583" s="1">
        <v>43586</v>
      </c>
      <c r="AH1583" s="1">
        <v>43588</v>
      </c>
      <c r="AI1583" s="1">
        <v>43586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9243.4545454545405</v>
      </c>
      <c r="AP1583">
        <v>22</v>
      </c>
      <c r="AQ1583">
        <v>31</v>
      </c>
      <c r="AR1583">
        <v>203356</v>
      </c>
      <c r="AS1583">
        <v>0.34684002439072298</v>
      </c>
      <c r="AT1583">
        <v>0.70967741935483797</v>
      </c>
      <c r="AU1583">
        <v>2</v>
      </c>
      <c r="AV1583">
        <v>0.41378072050644699</v>
      </c>
      <c r="AW1583">
        <v>-6.6940696115724105E-2</v>
      </c>
      <c r="AX1583">
        <v>7748.0651976148301</v>
      </c>
      <c r="AY1583">
        <v>29</v>
      </c>
      <c r="AZ1583">
        <v>5</v>
      </c>
      <c r="BA1583">
        <v>2019</v>
      </c>
      <c r="BB1583">
        <v>19.967068048370201</v>
      </c>
      <c r="BC1583">
        <v>20.077666751902999</v>
      </c>
      <c r="BD1583">
        <v>0.110598703532808</v>
      </c>
      <c r="BE1583">
        <v>185587</v>
      </c>
      <c r="BF1583">
        <v>204482.40022566801</v>
      </c>
      <c r="BG1583">
        <v>-5.5085436420209098E-3</v>
      </c>
      <c r="BH1583">
        <v>21.882534592456199</v>
      </c>
      <c r="BI1583">
        <v>1.0053679982566599</v>
      </c>
      <c r="BK1583">
        <f>AS1583-BI1583*AV1583</f>
        <v>-6.9161870302042072E-2</v>
      </c>
      <c r="BL1583">
        <f>BK1583*AO1583</f>
        <v>-639.29460441554818</v>
      </c>
      <c r="BM1583">
        <f t="shared" si="24"/>
        <v>31.571176713850946</v>
      </c>
      <c r="BN1583" s="12">
        <f>YEARFRAC(DATE(YEAR(A1583),1,1),A1583,3)</f>
        <v>0.40547945205479452</v>
      </c>
    </row>
    <row r="1584" spans="1:66" x14ac:dyDescent="0.25">
      <c r="A1584" s="1">
        <v>43615</v>
      </c>
      <c r="B1584">
        <v>7811</v>
      </c>
      <c r="C1584">
        <v>21</v>
      </c>
      <c r="D1584" s="2">
        <v>43586</v>
      </c>
      <c r="E1584">
        <v>3</v>
      </c>
      <c r="F1584">
        <v>2</v>
      </c>
      <c r="G1584" s="1">
        <v>43614</v>
      </c>
      <c r="H1584" s="1">
        <v>43616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 s="1">
        <v>43605</v>
      </c>
      <c r="AF1584" s="1">
        <v>43591</v>
      </c>
      <c r="AG1584" s="1">
        <v>43586</v>
      </c>
      <c r="AH1584" s="1">
        <v>43588</v>
      </c>
      <c r="AI1584" s="1">
        <v>43586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9243.4545454545405</v>
      </c>
      <c r="AP1584">
        <v>22</v>
      </c>
      <c r="AQ1584">
        <v>31</v>
      </c>
      <c r="AR1584">
        <v>203356</v>
      </c>
      <c r="AS1584">
        <v>0.84503039005487901</v>
      </c>
      <c r="AT1584">
        <v>0.70967741935483797</v>
      </c>
      <c r="AU1584">
        <v>1</v>
      </c>
      <c r="AV1584">
        <v>0.85493239170213597</v>
      </c>
      <c r="AW1584">
        <v>-9.9020016472573299E-3</v>
      </c>
      <c r="AX1584">
        <v>9136.3949662131799</v>
      </c>
      <c r="AY1584">
        <v>30</v>
      </c>
      <c r="AZ1584">
        <v>5</v>
      </c>
      <c r="BA1584">
        <v>2019</v>
      </c>
      <c r="BB1584">
        <v>20.822000440072301</v>
      </c>
      <c r="BC1584">
        <v>20.922697141957901</v>
      </c>
      <c r="BD1584">
        <v>0.100696701885546</v>
      </c>
      <c r="BE1584">
        <v>193398</v>
      </c>
      <c r="BF1584">
        <v>204339.44434136199</v>
      </c>
      <c r="BG1584">
        <v>-4.8127973751343998E-3</v>
      </c>
      <c r="BH1584">
        <v>21.882534592456199</v>
      </c>
      <c r="BI1584">
        <v>1.0053679982566599</v>
      </c>
      <c r="BK1584">
        <f>AS1584-BI1584*AV1584</f>
        <v>-1.4491277235476163E-2</v>
      </c>
      <c r="BL1584">
        <f>BK1584*AO1584</f>
        <v>-133.94946243170403</v>
      </c>
      <c r="BM1584">
        <f t="shared" si="24"/>
        <v>-102.37828571785309</v>
      </c>
      <c r="BN1584" s="12">
        <f>YEARFRAC(DATE(YEAR(A1584),1,1),A1584,3)</f>
        <v>0.40821917808219177</v>
      </c>
    </row>
    <row r="1585" spans="1:66" x14ac:dyDescent="0.25">
      <c r="A1585" s="1">
        <v>43616</v>
      </c>
      <c r="B1585">
        <v>9958</v>
      </c>
      <c r="C1585">
        <v>22</v>
      </c>
      <c r="D1585" s="2">
        <v>43586</v>
      </c>
      <c r="E1585">
        <v>4</v>
      </c>
      <c r="F1585">
        <v>3</v>
      </c>
      <c r="G1585" s="1">
        <v>43615</v>
      </c>
      <c r="H1585" s="1">
        <v>43619</v>
      </c>
      <c r="I1585">
        <v>0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 s="1">
        <v>43605</v>
      </c>
      <c r="AF1585" s="1">
        <v>43591</v>
      </c>
      <c r="AG1585" s="1">
        <v>43586</v>
      </c>
      <c r="AH1585" s="1">
        <v>43588</v>
      </c>
      <c r="AI1585" s="1">
        <v>43586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9243.4545454545405</v>
      </c>
      <c r="AP1585">
        <v>22</v>
      </c>
      <c r="AQ1585">
        <v>31</v>
      </c>
      <c r="AR1585">
        <v>203356</v>
      </c>
      <c r="AS1585">
        <v>1.0773028580420501</v>
      </c>
      <c r="AT1585">
        <v>0.70967741935483797</v>
      </c>
      <c r="AU1585">
        <v>0</v>
      </c>
      <c r="AV1585">
        <v>1.0605341523838401</v>
      </c>
      <c r="AW1585">
        <v>1.6768705658212101E-2</v>
      </c>
      <c r="AX1585">
        <v>9389.6080363057208</v>
      </c>
      <c r="AY1585">
        <v>31</v>
      </c>
      <c r="AZ1585">
        <v>5</v>
      </c>
      <c r="BA1585">
        <v>2019</v>
      </c>
      <c r="BB1585">
        <v>21.882534592456199</v>
      </c>
      <c r="BC1585">
        <v>22</v>
      </c>
      <c r="BD1585">
        <v>0.117465407543761</v>
      </c>
      <c r="BE1585">
        <v>203356</v>
      </c>
      <c r="BF1585">
        <v>204447.61465348199</v>
      </c>
      <c r="BG1585">
        <v>-5.3393367065345202E-3</v>
      </c>
      <c r="BH1585">
        <v>21.882534592456199</v>
      </c>
      <c r="BI1585">
        <v>1.0053679982566599</v>
      </c>
      <c r="BK1585">
        <f>AS1585-BI1585*AV1585</f>
        <v>1.1075760177085225E-2</v>
      </c>
      <c r="BL1585">
        <f>BK1585*AO1585</f>
        <v>102.37828575324281</v>
      </c>
      <c r="BM1585">
        <f t="shared" si="24"/>
        <v>3.5389717822909006E-8</v>
      </c>
      <c r="BN1585" s="12">
        <f>YEARFRAC(DATE(YEAR(A1585),1,1),A1585,3)</f>
        <v>0.41095890410958902</v>
      </c>
    </row>
    <row r="1586" spans="1:66" x14ac:dyDescent="0.25">
      <c r="A1586" s="1">
        <v>43619</v>
      </c>
      <c r="B1586">
        <v>35521</v>
      </c>
      <c r="C1586">
        <v>1</v>
      </c>
      <c r="D1586" s="2">
        <v>43617</v>
      </c>
      <c r="E1586">
        <v>0</v>
      </c>
      <c r="F1586">
        <v>4</v>
      </c>
      <c r="G1586" s="1">
        <v>43616</v>
      </c>
      <c r="H1586" s="1">
        <v>43620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 s="1">
        <v>43633</v>
      </c>
      <c r="AF1586" s="1">
        <v>43619</v>
      </c>
      <c r="AG1586" s="1">
        <v>43621</v>
      </c>
      <c r="AH1586" s="1">
        <v>43623</v>
      </c>
      <c r="AI1586" s="1">
        <v>43621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9690.25</v>
      </c>
      <c r="AP1586">
        <v>20</v>
      </c>
      <c r="AQ1586">
        <v>30</v>
      </c>
      <c r="AR1586">
        <v>193805</v>
      </c>
      <c r="AS1586">
        <v>3.6656433012564098</v>
      </c>
      <c r="AT1586">
        <v>0.66666666666666596</v>
      </c>
      <c r="AU1586">
        <v>19</v>
      </c>
      <c r="AV1586">
        <v>3.2923159868721901</v>
      </c>
      <c r="AW1586">
        <v>0.37332731438421801</v>
      </c>
      <c r="AX1586">
        <v>10789.0616033323</v>
      </c>
      <c r="AY1586">
        <v>3</v>
      </c>
      <c r="AZ1586">
        <v>6</v>
      </c>
      <c r="BA1586">
        <v>2019</v>
      </c>
      <c r="BB1586">
        <v>3.2923159868721901</v>
      </c>
      <c r="BC1586">
        <v>3.6656433012564098</v>
      </c>
      <c r="BD1586">
        <v>0.37332731438421801</v>
      </c>
      <c r="BE1586">
        <v>35521</v>
      </c>
      <c r="BF1586">
        <v>215781.23206664599</v>
      </c>
      <c r="BG1586">
        <v>-0.101844965181489</v>
      </c>
      <c r="BH1586">
        <v>19.2457584643549</v>
      </c>
      <c r="BI1586">
        <v>1.0391900135836101</v>
      </c>
      <c r="BK1586">
        <f>AS1586-BI1586*AV1586</f>
        <v>0.24430140613716178</v>
      </c>
      <c r="BL1586">
        <f>BK1586*AO1586</f>
        <v>2367.341700820632</v>
      </c>
      <c r="BM1586">
        <f t="shared" si="24"/>
        <v>2367.3417008560218</v>
      </c>
      <c r="BN1586" s="12">
        <f>YEARFRAC(DATE(YEAR(A1586),1,1),A1586,3)</f>
        <v>0.41917808219178082</v>
      </c>
    </row>
    <row r="1587" spans="1:66" x14ac:dyDescent="0.25">
      <c r="A1587" s="1">
        <v>43620</v>
      </c>
      <c r="B1587">
        <v>3179</v>
      </c>
      <c r="C1587">
        <v>2</v>
      </c>
      <c r="D1587" s="2">
        <v>43617</v>
      </c>
      <c r="E1587">
        <v>1</v>
      </c>
      <c r="F1587">
        <v>0</v>
      </c>
      <c r="G1587" s="1">
        <v>43619</v>
      </c>
      <c r="H1587" s="1">
        <v>43621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 s="1">
        <v>43633</v>
      </c>
      <c r="AF1587" s="1">
        <v>43619</v>
      </c>
      <c r="AG1587" s="1">
        <v>43621</v>
      </c>
      <c r="AH1587" s="1">
        <v>43623</v>
      </c>
      <c r="AI1587" s="1">
        <v>43621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9690.25</v>
      </c>
      <c r="AP1587">
        <v>20</v>
      </c>
      <c r="AQ1587">
        <v>30</v>
      </c>
      <c r="AR1587">
        <v>193805</v>
      </c>
      <c r="AS1587">
        <v>0.32806171151414998</v>
      </c>
      <c r="AT1587">
        <v>0.66666666666666596</v>
      </c>
      <c r="AU1587">
        <v>18</v>
      </c>
      <c r="AV1587">
        <v>0.54810866106807898</v>
      </c>
      <c r="AW1587">
        <v>-0.22004694955392801</v>
      </c>
      <c r="AX1587">
        <v>5799.9448390492398</v>
      </c>
      <c r="AY1587">
        <v>4</v>
      </c>
      <c r="AZ1587">
        <v>6</v>
      </c>
      <c r="BA1587">
        <v>2019</v>
      </c>
      <c r="BB1587">
        <v>3.8404246479402699</v>
      </c>
      <c r="BC1587">
        <v>3.99370501277056</v>
      </c>
      <c r="BD1587">
        <v>0.15328036483029001</v>
      </c>
      <c r="BE1587">
        <v>38700</v>
      </c>
      <c r="BF1587">
        <v>201540.212594749</v>
      </c>
      <c r="BG1587">
        <v>-3.8380492384928203E-2</v>
      </c>
      <c r="BH1587">
        <v>19.2457584643549</v>
      </c>
      <c r="BI1587">
        <v>1.0391900135836101</v>
      </c>
      <c r="BK1587">
        <f>AS1587-BI1587*AV1587</f>
        <v>-0.2415273354264813</v>
      </c>
      <c r="BL1587">
        <f>BK1587*AO1587</f>
        <v>-2340.4602621164604</v>
      </c>
      <c r="BM1587">
        <f t="shared" si="24"/>
        <v>26.881438739561418</v>
      </c>
      <c r="BN1587" s="12">
        <f>YEARFRAC(DATE(YEAR(A1587),1,1),A1587,3)</f>
        <v>0.42191780821917807</v>
      </c>
    </row>
    <row r="1588" spans="1:66" x14ac:dyDescent="0.25">
      <c r="A1588" s="1">
        <v>43621</v>
      </c>
      <c r="B1588">
        <v>10430</v>
      </c>
      <c r="C1588">
        <v>3</v>
      </c>
      <c r="D1588" s="2">
        <v>43617</v>
      </c>
      <c r="E1588">
        <v>2</v>
      </c>
      <c r="F1588">
        <v>1</v>
      </c>
      <c r="G1588" s="1">
        <v>43620</v>
      </c>
      <c r="H1588" s="1">
        <v>43622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 s="1">
        <v>43633</v>
      </c>
      <c r="AF1588" s="1">
        <v>43619</v>
      </c>
      <c r="AG1588" s="1">
        <v>43621</v>
      </c>
      <c r="AH1588" s="1">
        <v>43623</v>
      </c>
      <c r="AI1588" s="1">
        <v>43621</v>
      </c>
      <c r="AJ1588">
        <v>0</v>
      </c>
      <c r="AK1588">
        <v>0</v>
      </c>
      <c r="AL1588">
        <v>1</v>
      </c>
      <c r="AM1588">
        <v>0</v>
      </c>
      <c r="AN1588">
        <v>1</v>
      </c>
      <c r="AO1588">
        <v>9690.25</v>
      </c>
      <c r="AP1588">
        <v>20</v>
      </c>
      <c r="AQ1588">
        <v>30</v>
      </c>
      <c r="AR1588">
        <v>193805</v>
      </c>
      <c r="AS1588">
        <v>1.0763396197208499</v>
      </c>
      <c r="AT1588">
        <v>0.66666666666666596</v>
      </c>
      <c r="AU1588">
        <v>17</v>
      </c>
      <c r="AV1588">
        <v>1.0910159411559099</v>
      </c>
      <c r="AW1588">
        <v>-1.4676321435061699E-2</v>
      </c>
      <c r="AX1588">
        <v>9559.8969790941501</v>
      </c>
      <c r="AY1588">
        <v>5</v>
      </c>
      <c r="AZ1588">
        <v>6</v>
      </c>
      <c r="BA1588">
        <v>2019</v>
      </c>
      <c r="BB1588">
        <v>4.9314405890961899</v>
      </c>
      <c r="BC1588">
        <v>5.0700446324914203</v>
      </c>
      <c r="BD1588">
        <v>0.138604043395227</v>
      </c>
      <c r="BE1588">
        <v>49130</v>
      </c>
      <c r="BF1588">
        <v>199252.121615863</v>
      </c>
      <c r="BG1588">
        <v>-2.73378349584899E-2</v>
      </c>
      <c r="BH1588">
        <v>19.2457584643549</v>
      </c>
      <c r="BI1588">
        <v>1.0391900135836101</v>
      </c>
      <c r="BK1588">
        <f>AS1588-BI1588*AV1588</f>
        <v>-5.743325098889529E-2</v>
      </c>
      <c r="BL1588">
        <f>BK1588*AO1588</f>
        <v>-556.54256039514257</v>
      </c>
      <c r="BM1588">
        <f t="shared" si="24"/>
        <v>-529.66112165558116</v>
      </c>
      <c r="BN1588" s="12">
        <f>YEARFRAC(DATE(YEAR(A1588),1,1),A1588,3)</f>
        <v>0.42465753424657532</v>
      </c>
    </row>
    <row r="1589" spans="1:66" x14ac:dyDescent="0.25">
      <c r="A1589" s="1">
        <v>43622</v>
      </c>
      <c r="B1589">
        <v>3029</v>
      </c>
      <c r="C1589">
        <v>4</v>
      </c>
      <c r="D1589" s="2">
        <v>43617</v>
      </c>
      <c r="E1589">
        <v>3</v>
      </c>
      <c r="F1589">
        <v>2</v>
      </c>
      <c r="G1589" s="1">
        <v>43621</v>
      </c>
      <c r="H1589" s="1">
        <v>43623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 s="1">
        <v>43633</v>
      </c>
      <c r="AF1589" s="1">
        <v>43619</v>
      </c>
      <c r="AG1589" s="1">
        <v>43621</v>
      </c>
      <c r="AH1589" s="1">
        <v>43623</v>
      </c>
      <c r="AI1589" s="1">
        <v>43621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9690.25</v>
      </c>
      <c r="AP1589">
        <v>20</v>
      </c>
      <c r="AQ1589">
        <v>30</v>
      </c>
      <c r="AR1589">
        <v>193805</v>
      </c>
      <c r="AS1589">
        <v>0.31258223472046598</v>
      </c>
      <c r="AT1589">
        <v>0.66666666666666596</v>
      </c>
      <c r="AU1589">
        <v>16</v>
      </c>
      <c r="AV1589">
        <v>0.29224244902374402</v>
      </c>
      <c r="AW1589">
        <v>2.0339785696721801E-2</v>
      </c>
      <c r="AX1589">
        <v>10364.6818253767</v>
      </c>
      <c r="AY1589">
        <v>6</v>
      </c>
      <c r="AZ1589">
        <v>6</v>
      </c>
      <c r="BA1589">
        <v>2019</v>
      </c>
      <c r="BB1589">
        <v>5.2236830381199297</v>
      </c>
      <c r="BC1589">
        <v>5.3826268672118802</v>
      </c>
      <c r="BD1589">
        <v>0.15894382909195001</v>
      </c>
      <c r="BE1589">
        <v>52159</v>
      </c>
      <c r="BF1589">
        <v>199702.00955673799</v>
      </c>
      <c r="BG1589">
        <v>-2.9529044649212299E-2</v>
      </c>
      <c r="BH1589">
        <v>19.2457584643549</v>
      </c>
      <c r="BI1589">
        <v>1.0391900135836101</v>
      </c>
      <c r="BK1589">
        <f>AS1589-BI1589*AV1589</f>
        <v>8.8868001497739435E-3</v>
      </c>
      <c r="BL1589">
        <f>BK1589*AO1589</f>
        <v>86.115315151346962</v>
      </c>
      <c r="BM1589">
        <f t="shared" si="24"/>
        <v>-443.54580650423418</v>
      </c>
      <c r="BN1589" s="12">
        <f>YEARFRAC(DATE(YEAR(A1589),1,1),A1589,3)</f>
        <v>0.42739726027397262</v>
      </c>
    </row>
    <row r="1590" spans="1:66" x14ac:dyDescent="0.25">
      <c r="A1590" s="1">
        <v>43623</v>
      </c>
      <c r="B1590">
        <v>6336</v>
      </c>
      <c r="C1590">
        <v>5</v>
      </c>
      <c r="D1590" s="2">
        <v>43617</v>
      </c>
      <c r="E1590">
        <v>4</v>
      </c>
      <c r="F1590">
        <v>3</v>
      </c>
      <c r="G1590" s="1">
        <v>43622</v>
      </c>
      <c r="H1590" s="1">
        <v>43626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 s="1">
        <v>43633</v>
      </c>
      <c r="AF1590" s="1">
        <v>43619</v>
      </c>
      <c r="AG1590" s="1">
        <v>43621</v>
      </c>
      <c r="AH1590" s="1">
        <v>43623</v>
      </c>
      <c r="AI1590" s="1">
        <v>43621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9690.25</v>
      </c>
      <c r="AP1590">
        <v>20</v>
      </c>
      <c r="AQ1590">
        <v>30</v>
      </c>
      <c r="AR1590">
        <v>193805</v>
      </c>
      <c r="AS1590">
        <v>0.65385309976522799</v>
      </c>
      <c r="AT1590">
        <v>0.66666666666666596</v>
      </c>
      <c r="AU1590">
        <v>15</v>
      </c>
      <c r="AV1590">
        <v>0.80929143886854105</v>
      </c>
      <c r="AW1590">
        <v>-0.15543833910331301</v>
      </c>
      <c r="AX1590">
        <v>7829.0708336891203</v>
      </c>
      <c r="AY1590">
        <v>7</v>
      </c>
      <c r="AZ1590">
        <v>6</v>
      </c>
      <c r="BA1590">
        <v>2019</v>
      </c>
      <c r="BB1590">
        <v>6.0329744769884703</v>
      </c>
      <c r="BC1590">
        <v>6.0364799669771099</v>
      </c>
      <c r="BD1590">
        <v>3.50548998863686E-3</v>
      </c>
      <c r="BE1590">
        <v>58495</v>
      </c>
      <c r="BF1590">
        <v>193917.61136440001</v>
      </c>
      <c r="BG1590" s="3">
        <v>-5.8071757179911599E-4</v>
      </c>
      <c r="BH1590">
        <v>19.2457584643549</v>
      </c>
      <c r="BI1590">
        <v>1.0391900135836101</v>
      </c>
      <c r="BK1590">
        <f>AS1590-BI1590*AV1590</f>
        <v>-0.1871544815856705</v>
      </c>
      <c r="BL1590">
        <f>BK1590*AO1590</f>
        <v>-1813.5737151855435</v>
      </c>
      <c r="BM1590">
        <f t="shared" si="24"/>
        <v>-2257.1195216897777</v>
      </c>
      <c r="BN1590" s="12">
        <f>YEARFRAC(DATE(YEAR(A1590),1,1),A1590,3)</f>
        <v>0.43013698630136987</v>
      </c>
    </row>
    <row r="1591" spans="1:66" x14ac:dyDescent="0.25">
      <c r="A1591" s="1">
        <v>43626</v>
      </c>
      <c r="B1591">
        <v>14780</v>
      </c>
      <c r="C1591">
        <v>6</v>
      </c>
      <c r="D1591" s="2">
        <v>43617</v>
      </c>
      <c r="E1591">
        <v>0</v>
      </c>
      <c r="F1591">
        <v>4</v>
      </c>
      <c r="G1591" s="1">
        <v>43623</v>
      </c>
      <c r="H1591" s="1">
        <v>43627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 s="1">
        <v>43633</v>
      </c>
      <c r="AF1591" s="1">
        <v>43619</v>
      </c>
      <c r="AG1591" s="1">
        <v>43621</v>
      </c>
      <c r="AH1591" s="1">
        <v>43623</v>
      </c>
      <c r="AI1591" s="1">
        <v>43621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9690.25</v>
      </c>
      <c r="AP1591">
        <v>20</v>
      </c>
      <c r="AQ1591">
        <v>30</v>
      </c>
      <c r="AR1591">
        <v>193805</v>
      </c>
      <c r="AS1591">
        <v>1.5252444467377</v>
      </c>
      <c r="AT1591">
        <v>0.66666666666666596</v>
      </c>
      <c r="AU1591">
        <v>14</v>
      </c>
      <c r="AV1591">
        <v>1.6370748464103899</v>
      </c>
      <c r="AW1591">
        <v>-0.11183039967269</v>
      </c>
      <c r="AX1591">
        <v>9028.2982677353193</v>
      </c>
      <c r="AY1591">
        <v>10</v>
      </c>
      <c r="AZ1591">
        <v>6</v>
      </c>
      <c r="BA1591">
        <v>2019</v>
      </c>
      <c r="BB1591">
        <v>7.67004932339887</v>
      </c>
      <c r="BC1591">
        <v>7.5617244137148099</v>
      </c>
      <c r="BD1591">
        <v>-0.10832490968405301</v>
      </c>
      <c r="BE1591">
        <v>73275</v>
      </c>
      <c r="BF1591">
        <v>191067.87169271801</v>
      </c>
      <c r="BG1591">
        <v>1.43254241701249E-2</v>
      </c>
      <c r="BH1591">
        <v>19.2457584643549</v>
      </c>
      <c r="BI1591">
        <v>1.0391900135836101</v>
      </c>
      <c r="BK1591">
        <f>AS1591-BI1591*AV1591</f>
        <v>-0.17598738514089951</v>
      </c>
      <c r="BL1591">
        <f>BK1591*AO1591</f>
        <v>-1705.3617588616014</v>
      </c>
      <c r="BM1591">
        <f t="shared" si="24"/>
        <v>-3962.4812805513793</v>
      </c>
      <c r="BN1591" s="12">
        <f>YEARFRAC(DATE(YEAR(A1591),1,1),A1591,3)</f>
        <v>0.43835616438356162</v>
      </c>
    </row>
    <row r="1592" spans="1:66" x14ac:dyDescent="0.25">
      <c r="A1592" s="1">
        <v>43627</v>
      </c>
      <c r="B1592">
        <v>2680</v>
      </c>
      <c r="C1592">
        <v>7</v>
      </c>
      <c r="D1592" s="2">
        <v>43617</v>
      </c>
      <c r="E1592">
        <v>1</v>
      </c>
      <c r="F1592">
        <v>0</v>
      </c>
      <c r="G1592" s="1">
        <v>43626</v>
      </c>
      <c r="H1592" s="1">
        <v>43628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 s="1">
        <v>43633</v>
      </c>
      <c r="AF1592" s="1">
        <v>43619</v>
      </c>
      <c r="AG1592" s="1">
        <v>43621</v>
      </c>
      <c r="AH1592" s="1">
        <v>43623</v>
      </c>
      <c r="AI1592" s="1">
        <v>43621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9690.25</v>
      </c>
      <c r="AP1592">
        <v>20</v>
      </c>
      <c r="AQ1592">
        <v>30</v>
      </c>
      <c r="AR1592">
        <v>193805</v>
      </c>
      <c r="AS1592">
        <v>0.27656665204716002</v>
      </c>
      <c r="AT1592">
        <v>0.66666666666666596</v>
      </c>
      <c r="AU1592">
        <v>13</v>
      </c>
      <c r="AV1592">
        <v>0.24668427249470401</v>
      </c>
      <c r="AW1592">
        <v>2.98823795524563E-2</v>
      </c>
      <c r="AX1592">
        <v>10864.0894407142</v>
      </c>
      <c r="AY1592">
        <v>11</v>
      </c>
      <c r="AZ1592">
        <v>6</v>
      </c>
      <c r="BA1592">
        <v>2019</v>
      </c>
      <c r="BB1592">
        <v>7.9167335958935698</v>
      </c>
      <c r="BC1592">
        <v>7.83829106576197</v>
      </c>
      <c r="BD1592">
        <v>-7.8442530131597105E-2</v>
      </c>
      <c r="BE1592">
        <v>75955</v>
      </c>
      <c r="BF1592">
        <v>191884.693554417</v>
      </c>
      <c r="BG1592">
        <v>1.00076061827096E-2</v>
      </c>
      <c r="BH1592">
        <v>19.2457584643549</v>
      </c>
      <c r="BI1592">
        <v>1.0391900135836101</v>
      </c>
      <c r="BK1592">
        <f>AS1592-BI1592*AV1592</f>
        <v>2.0214819562525577E-2</v>
      </c>
      <c r="BL1592">
        <f>BK1592*AO1592</f>
        <v>195.88665526576347</v>
      </c>
      <c r="BM1592">
        <f t="shared" si="24"/>
        <v>-3766.5946252856156</v>
      </c>
      <c r="BN1592" s="12">
        <f>YEARFRAC(DATE(YEAR(A1592),1,1),A1592,3)</f>
        <v>0.44109589041095892</v>
      </c>
    </row>
    <row r="1593" spans="1:66" x14ac:dyDescent="0.25">
      <c r="A1593" s="1">
        <v>43628</v>
      </c>
      <c r="B1593">
        <v>8881</v>
      </c>
      <c r="C1593">
        <v>8</v>
      </c>
      <c r="D1593" s="2">
        <v>43617</v>
      </c>
      <c r="E1593">
        <v>2</v>
      </c>
      <c r="F1593">
        <v>1</v>
      </c>
      <c r="G1593" s="1">
        <v>43627</v>
      </c>
      <c r="H1593" s="1">
        <v>43629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 s="1">
        <v>43633</v>
      </c>
      <c r="AF1593" s="1">
        <v>43619</v>
      </c>
      <c r="AG1593" s="1">
        <v>43621</v>
      </c>
      <c r="AH1593" s="1">
        <v>43623</v>
      </c>
      <c r="AI1593" s="1">
        <v>43621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9690.25</v>
      </c>
      <c r="AP1593">
        <v>20</v>
      </c>
      <c r="AQ1593">
        <v>30</v>
      </c>
      <c r="AR1593">
        <v>193805</v>
      </c>
      <c r="AS1593">
        <v>0.91648822269807195</v>
      </c>
      <c r="AT1593">
        <v>0.66666666666666596</v>
      </c>
      <c r="AU1593">
        <v>12</v>
      </c>
      <c r="AV1593">
        <v>0.89592507823294898</v>
      </c>
      <c r="AW1593">
        <v>2.0563144465123601E-2</v>
      </c>
      <c r="AX1593">
        <v>9912.6592343147404</v>
      </c>
      <c r="AY1593">
        <v>12</v>
      </c>
      <c r="AZ1593">
        <v>6</v>
      </c>
      <c r="BA1593">
        <v>2019</v>
      </c>
      <c r="BB1593">
        <v>8.8126586741265207</v>
      </c>
      <c r="BC1593">
        <v>8.7547792884600497</v>
      </c>
      <c r="BD1593">
        <v>-5.7879385666474499E-2</v>
      </c>
      <c r="BE1593">
        <v>84836</v>
      </c>
      <c r="BF1593">
        <v>192532.13618512999</v>
      </c>
      <c r="BG1593">
        <v>6.6111758799867098E-3</v>
      </c>
      <c r="BH1593">
        <v>19.2457584643549</v>
      </c>
      <c r="BI1593">
        <v>1.0391900135836101</v>
      </c>
      <c r="BK1593">
        <f>AS1593-BI1593*AV1593</f>
        <v>-1.4548171520723185E-2</v>
      </c>
      <c r="BL1593">
        <f>BK1593*AO1593</f>
        <v>-140.97541907868785</v>
      </c>
      <c r="BM1593">
        <f t="shared" si="24"/>
        <v>-3907.5700443643036</v>
      </c>
      <c r="BN1593" s="12">
        <f>YEARFRAC(DATE(YEAR(A1593),1,1),A1593,3)</f>
        <v>0.44383561643835617</v>
      </c>
    </row>
    <row r="1594" spans="1:66" x14ac:dyDescent="0.25">
      <c r="A1594" s="1">
        <v>43629</v>
      </c>
      <c r="B1594">
        <v>2586</v>
      </c>
      <c r="C1594">
        <v>9</v>
      </c>
      <c r="D1594" s="2">
        <v>43617</v>
      </c>
      <c r="E1594">
        <v>3</v>
      </c>
      <c r="F1594">
        <v>2</v>
      </c>
      <c r="G1594" s="1">
        <v>43628</v>
      </c>
      <c r="H1594" s="1">
        <v>43630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 s="1">
        <v>43633</v>
      </c>
      <c r="AF1594" s="1">
        <v>43619</v>
      </c>
      <c r="AG1594" s="1">
        <v>43621</v>
      </c>
      <c r="AH1594" s="1">
        <v>43623</v>
      </c>
      <c r="AI1594" s="1">
        <v>43621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9690.25</v>
      </c>
      <c r="AP1594">
        <v>20</v>
      </c>
      <c r="AQ1594">
        <v>30</v>
      </c>
      <c r="AR1594">
        <v>193805</v>
      </c>
      <c r="AS1594">
        <v>0.26686617992311801</v>
      </c>
      <c r="AT1594">
        <v>0.66666666666666596</v>
      </c>
      <c r="AU1594">
        <v>11</v>
      </c>
      <c r="AV1594">
        <v>0.29224244902374402</v>
      </c>
      <c r="AW1594">
        <v>-2.5376269100625799E-2</v>
      </c>
      <c r="AX1594">
        <v>8848.8171675220492</v>
      </c>
      <c r="AY1594">
        <v>13</v>
      </c>
      <c r="AZ1594">
        <v>6</v>
      </c>
      <c r="BA1594">
        <v>2019</v>
      </c>
      <c r="BB1594">
        <v>9.1049011231502597</v>
      </c>
      <c r="BC1594">
        <v>9.0216454683831593</v>
      </c>
      <c r="BD1594">
        <v>-8.3255654767100395E-2</v>
      </c>
      <c r="BE1594">
        <v>87422</v>
      </c>
      <c r="BF1594">
        <v>192032.837737731</v>
      </c>
      <c r="BG1594">
        <v>9.2284334447494398E-3</v>
      </c>
      <c r="BH1594">
        <v>19.2457584643549</v>
      </c>
      <c r="BI1594">
        <v>1.0391900135836101</v>
      </c>
      <c r="BK1594">
        <f>AS1594-BI1594*AV1594</f>
        <v>-3.6829254647574028E-2</v>
      </c>
      <c r="BL1594">
        <f>BK1594*AO1594</f>
        <v>-356.88468484865422</v>
      </c>
      <c r="BM1594">
        <f t="shared" si="24"/>
        <v>-4264.4547292129582</v>
      </c>
      <c r="BN1594" s="12">
        <f>YEARFRAC(DATE(YEAR(A1594),1,1),A1594,3)</f>
        <v>0.44657534246575342</v>
      </c>
    </row>
    <row r="1595" spans="1:66" x14ac:dyDescent="0.25">
      <c r="A1595" s="1">
        <v>43630</v>
      </c>
      <c r="B1595">
        <v>9234</v>
      </c>
      <c r="C1595">
        <v>10</v>
      </c>
      <c r="D1595" s="2">
        <v>43617</v>
      </c>
      <c r="E1595">
        <v>4</v>
      </c>
      <c r="F1595">
        <v>3</v>
      </c>
      <c r="G1595" s="1">
        <v>43629</v>
      </c>
      <c r="H1595" s="1">
        <v>43633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 s="1">
        <v>43633</v>
      </c>
      <c r="AF1595" s="1">
        <v>43619</v>
      </c>
      <c r="AG1595" s="1">
        <v>43621</v>
      </c>
      <c r="AH1595" s="1">
        <v>43623</v>
      </c>
      <c r="AI1595" s="1">
        <v>43621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9690.25</v>
      </c>
      <c r="AP1595">
        <v>20</v>
      </c>
      <c r="AQ1595">
        <v>30</v>
      </c>
      <c r="AR1595">
        <v>193805</v>
      </c>
      <c r="AS1595">
        <v>0.95291659141921004</v>
      </c>
      <c r="AT1595">
        <v>0.66666666666666596</v>
      </c>
      <c r="AU1595">
        <v>10</v>
      </c>
      <c r="AV1595">
        <v>0.80929143886854105</v>
      </c>
      <c r="AW1595">
        <v>0.14362515255066799</v>
      </c>
      <c r="AX1595">
        <v>11409.9810729617</v>
      </c>
      <c r="AY1595">
        <v>14</v>
      </c>
      <c r="AZ1595">
        <v>6</v>
      </c>
      <c r="BA1595">
        <v>2019</v>
      </c>
      <c r="BB1595">
        <v>9.9141925620188101</v>
      </c>
      <c r="BC1595">
        <v>9.9745620598023699</v>
      </c>
      <c r="BD1595">
        <v>6.0369497783568697E-2</v>
      </c>
      <c r="BE1595">
        <v>96656</v>
      </c>
      <c r="BF1595">
        <v>194985.11733630899</v>
      </c>
      <c r="BG1595">
        <v>-6.0523456991519098E-3</v>
      </c>
      <c r="BH1595">
        <v>19.2457584643549</v>
      </c>
      <c r="BI1595">
        <v>1.0391900135836101</v>
      </c>
      <c r="BK1595">
        <f>AS1595-BI1595*AV1595</f>
        <v>0.11190901006831155</v>
      </c>
      <c r="BL1595">
        <f>BK1595*AO1595</f>
        <v>1084.426284814456</v>
      </c>
      <c r="BM1595">
        <f t="shared" si="24"/>
        <v>-3180.028444398502</v>
      </c>
      <c r="BN1595" s="12">
        <f>YEARFRAC(DATE(YEAR(A1595),1,1),A1595,3)</f>
        <v>0.44931506849315067</v>
      </c>
    </row>
    <row r="1596" spans="1:66" x14ac:dyDescent="0.25">
      <c r="A1596" s="1">
        <v>43633</v>
      </c>
      <c r="B1596">
        <v>34872</v>
      </c>
      <c r="C1596">
        <v>11</v>
      </c>
      <c r="D1596" s="2">
        <v>43617</v>
      </c>
      <c r="E1596">
        <v>0</v>
      </c>
      <c r="F1596">
        <v>4</v>
      </c>
      <c r="G1596" s="1">
        <v>43630</v>
      </c>
      <c r="H1596" s="1">
        <v>43634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 s="1">
        <v>43633</v>
      </c>
      <c r="AF1596" s="1">
        <v>43619</v>
      </c>
      <c r="AG1596" s="1">
        <v>43621</v>
      </c>
      <c r="AH1596" s="1">
        <v>43623</v>
      </c>
      <c r="AI1596" s="1">
        <v>43621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9690.25</v>
      </c>
      <c r="AP1596">
        <v>20</v>
      </c>
      <c r="AQ1596">
        <v>30</v>
      </c>
      <c r="AR1596">
        <v>193805</v>
      </c>
      <c r="AS1596">
        <v>3.5986687649957401</v>
      </c>
      <c r="AT1596">
        <v>0.66666666666666596</v>
      </c>
      <c r="AU1596">
        <v>9</v>
      </c>
      <c r="AV1596">
        <v>2.8837477517668102</v>
      </c>
      <c r="AW1596">
        <v>0.71492101322892898</v>
      </c>
      <c r="AX1596">
        <v>12092.5972039803</v>
      </c>
      <c r="AY1596">
        <v>17</v>
      </c>
      <c r="AZ1596">
        <v>6</v>
      </c>
      <c r="BA1596">
        <v>2019</v>
      </c>
      <c r="BB1596">
        <v>12.797940313785601</v>
      </c>
      <c r="BC1596">
        <v>13.573230824798101</v>
      </c>
      <c r="BD1596">
        <v>0.77529051101249802</v>
      </c>
      <c r="BE1596">
        <v>131528</v>
      </c>
      <c r="BF1596">
        <v>205545.57495212101</v>
      </c>
      <c r="BG1596">
        <v>-5.7119083954282397E-2</v>
      </c>
      <c r="BH1596">
        <v>19.2457584643549</v>
      </c>
      <c r="BI1596">
        <v>1.0391900135836101</v>
      </c>
      <c r="BK1596">
        <f>AS1596-BI1596*AV1596</f>
        <v>0.6019068996654835</v>
      </c>
      <c r="BL1596">
        <f>BK1596*AO1596</f>
        <v>5832.6283344834519</v>
      </c>
      <c r="BM1596">
        <f t="shared" si="24"/>
        <v>2652.5998900849499</v>
      </c>
      <c r="BN1596" s="12">
        <f>YEARFRAC(DATE(YEAR(A1596),1,1),A1596,3)</f>
        <v>0.45753424657534247</v>
      </c>
    </row>
    <row r="1597" spans="1:66" x14ac:dyDescent="0.25">
      <c r="A1597" s="1">
        <v>43634</v>
      </c>
      <c r="B1597">
        <v>2395</v>
      </c>
      <c r="C1597">
        <v>12</v>
      </c>
      <c r="D1597" s="2">
        <v>43617</v>
      </c>
      <c r="E1597">
        <v>1</v>
      </c>
      <c r="F1597">
        <v>0</v>
      </c>
      <c r="G1597" s="1">
        <v>43633</v>
      </c>
      <c r="H1597" s="1">
        <v>43635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 s="1">
        <v>43633</v>
      </c>
      <c r="AF1597" s="1">
        <v>43619</v>
      </c>
      <c r="AG1597" s="1">
        <v>43621</v>
      </c>
      <c r="AH1597" s="1">
        <v>43623</v>
      </c>
      <c r="AI1597" s="1">
        <v>43621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9690.25</v>
      </c>
      <c r="AP1597">
        <v>20</v>
      </c>
      <c r="AQ1597">
        <v>30</v>
      </c>
      <c r="AR1597">
        <v>193805</v>
      </c>
      <c r="AS1597">
        <v>0.24715564613916</v>
      </c>
      <c r="AT1597">
        <v>0.66666666666666596</v>
      </c>
      <c r="AU1597">
        <v>8</v>
      </c>
      <c r="AV1597">
        <v>0.35817117837436802</v>
      </c>
      <c r="AW1597">
        <v>-0.11101553223520801</v>
      </c>
      <c r="AX1597">
        <v>6686.7468534743102</v>
      </c>
      <c r="AY1597">
        <v>18</v>
      </c>
      <c r="AZ1597">
        <v>6</v>
      </c>
      <c r="BA1597">
        <v>2019</v>
      </c>
      <c r="BB1597">
        <v>13.1561114921599</v>
      </c>
      <c r="BC1597">
        <v>13.8203864709372</v>
      </c>
      <c r="BD1597">
        <v>0.66427497877729103</v>
      </c>
      <c r="BE1597">
        <v>133923</v>
      </c>
      <c r="BF1597">
        <v>203590.551934449</v>
      </c>
      <c r="BG1597">
        <v>-4.8064862742744997E-2</v>
      </c>
      <c r="BH1597">
        <v>19.2457584643549</v>
      </c>
      <c r="BI1597">
        <v>1.0391900135836101</v>
      </c>
      <c r="BK1597">
        <f>AS1597-BI1597*AV1597</f>
        <v>-0.12505226558095714</v>
      </c>
      <c r="BL1597">
        <f>BK1597*AO1597</f>
        <v>-1211.7877165458699</v>
      </c>
      <c r="BM1597">
        <f t="shared" si="24"/>
        <v>1440.81217353908</v>
      </c>
      <c r="BN1597" s="12">
        <f>YEARFRAC(DATE(YEAR(A1597),1,1),A1597,3)</f>
        <v>0.46027397260273972</v>
      </c>
    </row>
    <row r="1598" spans="1:66" x14ac:dyDescent="0.25">
      <c r="A1598" s="1">
        <v>43635</v>
      </c>
      <c r="B1598">
        <v>10071</v>
      </c>
      <c r="C1598">
        <v>13</v>
      </c>
      <c r="D1598" s="2">
        <v>43617</v>
      </c>
      <c r="E1598">
        <v>2</v>
      </c>
      <c r="F1598">
        <v>1</v>
      </c>
      <c r="G1598" s="1">
        <v>43634</v>
      </c>
      <c r="H1598" s="1">
        <v>43636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 s="1">
        <v>43633</v>
      </c>
      <c r="AF1598" s="1">
        <v>43619</v>
      </c>
      <c r="AG1598" s="1">
        <v>43621</v>
      </c>
      <c r="AH1598" s="1">
        <v>43623</v>
      </c>
      <c r="AI1598" s="1">
        <v>43621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9690.25</v>
      </c>
      <c r="AP1598">
        <v>20</v>
      </c>
      <c r="AQ1598">
        <v>30</v>
      </c>
      <c r="AR1598">
        <v>193805</v>
      </c>
      <c r="AS1598">
        <v>1.0392920719279599</v>
      </c>
      <c r="AT1598">
        <v>0.66666666666666596</v>
      </c>
      <c r="AU1598">
        <v>7</v>
      </c>
      <c r="AV1598">
        <v>0.89592507823294898</v>
      </c>
      <c r="AW1598">
        <v>0.14336699369501901</v>
      </c>
      <c r="AX1598">
        <v>11240.8952988158</v>
      </c>
      <c r="AY1598">
        <v>19</v>
      </c>
      <c r="AZ1598">
        <v>6</v>
      </c>
      <c r="BA1598">
        <v>2019</v>
      </c>
      <c r="BB1598">
        <v>14.0520365703929</v>
      </c>
      <c r="BC1598">
        <v>14.859678542865201</v>
      </c>
      <c r="BD1598">
        <v>0.80764197247230896</v>
      </c>
      <c r="BE1598">
        <v>143994</v>
      </c>
      <c r="BF1598">
        <v>204943.95851970499</v>
      </c>
      <c r="BG1598">
        <v>-5.43512411888675E-2</v>
      </c>
      <c r="BH1598">
        <v>19.2457584643549</v>
      </c>
      <c r="BI1598">
        <v>1.0391900135836101</v>
      </c>
      <c r="BK1598">
        <f>AS1598-BI1598*AV1598</f>
        <v>0.10825567770916478</v>
      </c>
      <c r="BL1598">
        <f>BK1598*AO1598</f>
        <v>1049.024580921234</v>
      </c>
      <c r="BM1598">
        <f t="shared" si="24"/>
        <v>2489.8367544603143</v>
      </c>
      <c r="BN1598" s="12">
        <f>YEARFRAC(DATE(YEAR(A1598),1,1),A1598,3)</f>
        <v>0.46301369863013697</v>
      </c>
    </row>
    <row r="1599" spans="1:66" x14ac:dyDescent="0.25">
      <c r="A1599" s="1">
        <v>43636</v>
      </c>
      <c r="B1599">
        <v>2857</v>
      </c>
      <c r="C1599">
        <v>14</v>
      </c>
      <c r="D1599" s="2">
        <v>43617</v>
      </c>
      <c r="E1599">
        <v>3</v>
      </c>
      <c r="F1599">
        <v>2</v>
      </c>
      <c r="G1599" s="1">
        <v>43635</v>
      </c>
      <c r="H1599" s="1">
        <v>43637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 s="1">
        <v>43633</v>
      </c>
      <c r="AF1599" s="1">
        <v>43619</v>
      </c>
      <c r="AG1599" s="1">
        <v>43621</v>
      </c>
      <c r="AH1599" s="1">
        <v>43623</v>
      </c>
      <c r="AI1599" s="1">
        <v>43621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9690.25</v>
      </c>
      <c r="AP1599">
        <v>20</v>
      </c>
      <c r="AQ1599">
        <v>30</v>
      </c>
      <c r="AR1599">
        <v>193805</v>
      </c>
      <c r="AS1599">
        <v>0.29483243466370801</v>
      </c>
      <c r="AT1599">
        <v>0.66666666666666596</v>
      </c>
      <c r="AU1599">
        <v>6</v>
      </c>
      <c r="AV1599">
        <v>0.29224244902374402</v>
      </c>
      <c r="AW1599">
        <v>2.5899856399638202E-3</v>
      </c>
      <c r="AX1599">
        <v>9776.1294074286598</v>
      </c>
      <c r="AY1599">
        <v>20</v>
      </c>
      <c r="AZ1599">
        <v>6</v>
      </c>
      <c r="BA1599">
        <v>2019</v>
      </c>
      <c r="BB1599">
        <v>14.3442790194166</v>
      </c>
      <c r="BC1599">
        <v>15.154510977528901</v>
      </c>
      <c r="BD1599">
        <v>0.810231958112273</v>
      </c>
      <c r="BE1599">
        <v>146851</v>
      </c>
      <c r="BF1599">
        <v>204752.012703071</v>
      </c>
      <c r="BG1599">
        <v>-5.3464737945927897E-2</v>
      </c>
      <c r="BH1599">
        <v>19.2457584643549</v>
      </c>
      <c r="BI1599">
        <v>1.0391900135836101</v>
      </c>
      <c r="BK1599">
        <f>AS1599-BI1599*AV1599</f>
        <v>-8.862999906984026E-3</v>
      </c>
      <c r="BL1599">
        <f>BK1599*AO1599</f>
        <v>-85.884684848651958</v>
      </c>
      <c r="BM1599">
        <f t="shared" si="24"/>
        <v>2403.9520696116624</v>
      </c>
      <c r="BN1599" s="12">
        <f>YEARFRAC(DATE(YEAR(A1599),1,1),A1599,3)</f>
        <v>0.46575342465753422</v>
      </c>
    </row>
    <row r="1600" spans="1:66" x14ac:dyDescent="0.25">
      <c r="A1600" s="1">
        <v>43637</v>
      </c>
      <c r="B1600">
        <v>6702</v>
      </c>
      <c r="C1600">
        <v>15</v>
      </c>
      <c r="D1600" s="2">
        <v>43617</v>
      </c>
      <c r="E1600">
        <v>4</v>
      </c>
      <c r="F1600">
        <v>3</v>
      </c>
      <c r="G1600" s="1">
        <v>43636</v>
      </c>
      <c r="H1600" s="1">
        <v>43640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 s="1">
        <v>43633</v>
      </c>
      <c r="AF1600" s="1">
        <v>43619</v>
      </c>
      <c r="AG1600" s="1">
        <v>43621</v>
      </c>
      <c r="AH1600" s="1">
        <v>43623</v>
      </c>
      <c r="AI1600" s="1">
        <v>43621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9690.25</v>
      </c>
      <c r="AP1600">
        <v>20</v>
      </c>
      <c r="AQ1600">
        <v>30</v>
      </c>
      <c r="AR1600">
        <v>193805</v>
      </c>
      <c r="AS1600">
        <v>0.69162302314181701</v>
      </c>
      <c r="AT1600">
        <v>0.66666666666666596</v>
      </c>
      <c r="AU1600">
        <v>5</v>
      </c>
      <c r="AV1600">
        <v>0.80929143886854105</v>
      </c>
      <c r="AW1600">
        <v>-0.117668415726723</v>
      </c>
      <c r="AX1600">
        <v>8281.3182966200202</v>
      </c>
      <c r="AY1600">
        <v>21</v>
      </c>
      <c r="AZ1600">
        <v>6</v>
      </c>
      <c r="BA1600">
        <v>2019</v>
      </c>
      <c r="BB1600">
        <v>15.1535704582852</v>
      </c>
      <c r="BC1600">
        <v>15.8461340006707</v>
      </c>
      <c r="BD1600">
        <v>0.69256354238554896</v>
      </c>
      <c r="BE1600">
        <v>153553</v>
      </c>
      <c r="BF1600">
        <v>202662.468786087</v>
      </c>
      <c r="BG1600">
        <v>-4.3705521003181799E-2</v>
      </c>
      <c r="BH1600">
        <v>19.2457584643549</v>
      </c>
      <c r="BI1600">
        <v>1.0391900135836101</v>
      </c>
      <c r="BK1600">
        <f>AS1600-BI1600*AV1600</f>
        <v>-0.14938455820908147</v>
      </c>
      <c r="BL1600">
        <f>BK1600*AO1600</f>
        <v>-1447.5737151855517</v>
      </c>
      <c r="BM1600">
        <f t="shared" si="24"/>
        <v>956.37835442611072</v>
      </c>
      <c r="BN1600" s="12">
        <f>YEARFRAC(DATE(YEAR(A1600),1,1),A1600,3)</f>
        <v>0.46849315068493153</v>
      </c>
    </row>
    <row r="1601" spans="1:66" x14ac:dyDescent="0.25">
      <c r="A1601" s="1">
        <v>43640</v>
      </c>
      <c r="B1601">
        <v>14867</v>
      </c>
      <c r="C1601">
        <v>16</v>
      </c>
      <c r="D1601" s="2">
        <v>43617</v>
      </c>
      <c r="E1601">
        <v>0</v>
      </c>
      <c r="F1601">
        <v>4</v>
      </c>
      <c r="G1601" s="1">
        <v>43637</v>
      </c>
      <c r="H1601" s="1">
        <v>43641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 s="1">
        <v>43633</v>
      </c>
      <c r="AF1601" s="1">
        <v>43619</v>
      </c>
      <c r="AG1601" s="1">
        <v>43621</v>
      </c>
      <c r="AH1601" s="1">
        <v>43623</v>
      </c>
      <c r="AI1601" s="1">
        <v>43621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9690.25</v>
      </c>
      <c r="AP1601">
        <v>20</v>
      </c>
      <c r="AQ1601">
        <v>30</v>
      </c>
      <c r="AR1601">
        <v>193805</v>
      </c>
      <c r="AS1601">
        <v>1.5342225432780301</v>
      </c>
      <c r="AT1601">
        <v>0.66666666666666596</v>
      </c>
      <c r="AU1601">
        <v>4</v>
      </c>
      <c r="AV1601">
        <v>1.6370748464103899</v>
      </c>
      <c r="AW1601">
        <v>-0.102852303132353</v>
      </c>
      <c r="AX1601">
        <v>9081.4418366996597</v>
      </c>
      <c r="AY1601">
        <v>24</v>
      </c>
      <c r="AZ1601">
        <v>6</v>
      </c>
      <c r="BA1601">
        <v>2019</v>
      </c>
      <c r="BB1601">
        <v>16.790645304695602</v>
      </c>
      <c r="BC1601">
        <v>17.3803565439488</v>
      </c>
      <c r="BD1601">
        <v>0.58971123925319402</v>
      </c>
      <c r="BE1601">
        <v>168420</v>
      </c>
      <c r="BF1601">
        <v>200611.70603478799</v>
      </c>
      <c r="BG1601">
        <v>-3.3929754994497498E-2</v>
      </c>
      <c r="BH1601">
        <v>19.2457584643549</v>
      </c>
      <c r="BI1601">
        <v>1.0391900135836101</v>
      </c>
      <c r="BK1601">
        <f>AS1601-BI1601*AV1601</f>
        <v>-0.16700928860056941</v>
      </c>
      <c r="BL1601">
        <f>BK1601*AO1601</f>
        <v>-1618.3617588616678</v>
      </c>
      <c r="BM1601">
        <f t="shared" si="24"/>
        <v>-661.98340443555708</v>
      </c>
      <c r="BN1601" s="12">
        <f>YEARFRAC(DATE(YEAR(A1601),1,1),A1601,3)</f>
        <v>0.47671232876712327</v>
      </c>
    </row>
    <row r="1602" spans="1:66" x14ac:dyDescent="0.25">
      <c r="A1602" s="1">
        <v>43641</v>
      </c>
      <c r="B1602">
        <v>2195</v>
      </c>
      <c r="C1602">
        <v>17</v>
      </c>
      <c r="D1602" s="2">
        <v>43617</v>
      </c>
      <c r="E1602">
        <v>1</v>
      </c>
      <c r="F1602">
        <v>0</v>
      </c>
      <c r="G1602" s="1">
        <v>43640</v>
      </c>
      <c r="H1602" s="1">
        <v>43642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 s="1">
        <v>43633</v>
      </c>
      <c r="AF1602" s="1">
        <v>43619</v>
      </c>
      <c r="AG1602" s="1">
        <v>43621</v>
      </c>
      <c r="AH1602" s="1">
        <v>43623</v>
      </c>
      <c r="AI1602" s="1">
        <v>43621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9690.25</v>
      </c>
      <c r="AP1602">
        <v>20</v>
      </c>
      <c r="AQ1602">
        <v>30</v>
      </c>
      <c r="AR1602">
        <v>193805</v>
      </c>
      <c r="AS1602">
        <v>0.22651634374758101</v>
      </c>
      <c r="AT1602">
        <v>0.66666666666666596</v>
      </c>
      <c r="AU1602">
        <v>3</v>
      </c>
      <c r="AV1602">
        <v>0.24668427249470401</v>
      </c>
      <c r="AW1602">
        <v>-2.0167928747123101E-2</v>
      </c>
      <c r="AX1602">
        <v>8898.0135531223204</v>
      </c>
      <c r="AY1602">
        <v>25</v>
      </c>
      <c r="AZ1602">
        <v>6</v>
      </c>
      <c r="BA1602">
        <v>2019</v>
      </c>
      <c r="BB1602">
        <v>17.037329577190299</v>
      </c>
      <c r="BC1602">
        <v>17.606872887696301</v>
      </c>
      <c r="BD1602">
        <v>0.56954331050607299</v>
      </c>
      <c r="BE1602">
        <v>170615</v>
      </c>
      <c r="BF1602">
        <v>200283.73487406099</v>
      </c>
      <c r="BG1602">
        <v>-3.2347783399064897E-2</v>
      </c>
      <c r="BH1602">
        <v>19.2457584643549</v>
      </c>
      <c r="BI1602">
        <v>1.0391900135836101</v>
      </c>
      <c r="BK1602">
        <f>AS1602-BI1602*AV1602</f>
        <v>-2.9835488737053439E-2</v>
      </c>
      <c r="BL1602">
        <f>BK1602*AO1602</f>
        <v>-289.1133447342321</v>
      </c>
      <c r="BM1602">
        <f t="shared" si="24"/>
        <v>-951.09674916978918</v>
      </c>
      <c r="BN1602" s="12">
        <f>YEARFRAC(DATE(YEAR(A1602),1,1),A1602,3)</f>
        <v>0.47945205479452052</v>
      </c>
    </row>
    <row r="1603" spans="1:66" x14ac:dyDescent="0.25">
      <c r="A1603" s="1">
        <v>43642</v>
      </c>
      <c r="B1603">
        <v>9679</v>
      </c>
      <c r="C1603">
        <v>18</v>
      </c>
      <c r="D1603" s="2">
        <v>43617</v>
      </c>
      <c r="E1603">
        <v>2</v>
      </c>
      <c r="F1603">
        <v>1</v>
      </c>
      <c r="G1603" s="1">
        <v>43641</v>
      </c>
      <c r="H1603" s="1">
        <v>43643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 s="1">
        <v>43633</v>
      </c>
      <c r="AF1603" s="1">
        <v>43619</v>
      </c>
      <c r="AG1603" s="1">
        <v>43621</v>
      </c>
      <c r="AH1603" s="1">
        <v>43623</v>
      </c>
      <c r="AI1603" s="1">
        <v>43621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9690.25</v>
      </c>
      <c r="AP1603">
        <v>20</v>
      </c>
      <c r="AQ1603">
        <v>30</v>
      </c>
      <c r="AR1603">
        <v>193805</v>
      </c>
      <c r="AS1603">
        <v>0.99883903924047301</v>
      </c>
      <c r="AT1603">
        <v>0.66666666666666596</v>
      </c>
      <c r="AU1603">
        <v>2</v>
      </c>
      <c r="AV1603">
        <v>0.89592507823294898</v>
      </c>
      <c r="AW1603">
        <v>0.10291396100752399</v>
      </c>
      <c r="AX1603">
        <v>10803.3587128625</v>
      </c>
      <c r="AY1603">
        <v>26</v>
      </c>
      <c r="AZ1603">
        <v>6</v>
      </c>
      <c r="BA1603">
        <v>2019</v>
      </c>
      <c r="BB1603">
        <v>17.933254655423202</v>
      </c>
      <c r="BC1603">
        <v>18.605711926936799</v>
      </c>
      <c r="BD1603">
        <v>0.67245727151359702</v>
      </c>
      <c r="BE1603">
        <v>180294</v>
      </c>
      <c r="BF1603">
        <v>201072.25761775</v>
      </c>
      <c r="BG1603">
        <v>-3.6142517639436801E-2</v>
      </c>
      <c r="BH1603">
        <v>19.2457584643549</v>
      </c>
      <c r="BI1603">
        <v>1.0391900135836101</v>
      </c>
      <c r="BK1603">
        <f>AS1603-BI1603*AV1603</f>
        <v>6.7802645021677876E-2</v>
      </c>
      <c r="BL1603">
        <f>BK1603*AO1603</f>
        <v>657.02458092131405</v>
      </c>
      <c r="BM1603">
        <f t="shared" si="24"/>
        <v>-294.07216824847512</v>
      </c>
      <c r="BN1603" s="12">
        <f>YEARFRAC(DATE(YEAR(A1603),1,1),A1603,3)</f>
        <v>0.48219178082191783</v>
      </c>
    </row>
    <row r="1604" spans="1:66" x14ac:dyDescent="0.25">
      <c r="A1604" s="1">
        <v>43643</v>
      </c>
      <c r="B1604">
        <v>3279</v>
      </c>
      <c r="C1604">
        <v>19</v>
      </c>
      <c r="D1604" s="2">
        <v>43617</v>
      </c>
      <c r="E1604">
        <v>3</v>
      </c>
      <c r="F1604">
        <v>2</v>
      </c>
      <c r="G1604" s="1">
        <v>43642</v>
      </c>
      <c r="H1604" s="1">
        <v>43644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 s="1">
        <v>43633</v>
      </c>
      <c r="AF1604" s="1">
        <v>43619</v>
      </c>
      <c r="AG1604" s="1">
        <v>43621</v>
      </c>
      <c r="AH1604" s="1">
        <v>43623</v>
      </c>
      <c r="AI1604" s="1">
        <v>43621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9690.25</v>
      </c>
      <c r="AP1604">
        <v>20</v>
      </c>
      <c r="AQ1604">
        <v>30</v>
      </c>
      <c r="AR1604">
        <v>193805</v>
      </c>
      <c r="AS1604">
        <v>0.33838136270994001</v>
      </c>
      <c r="AT1604">
        <v>0.66666666666666596</v>
      </c>
      <c r="AU1604">
        <v>1</v>
      </c>
      <c r="AV1604">
        <v>0.29224244902374402</v>
      </c>
      <c r="AW1604">
        <v>4.6138913686195798E-2</v>
      </c>
      <c r="AX1604">
        <v>11220.1359212315</v>
      </c>
      <c r="AY1604">
        <v>27</v>
      </c>
      <c r="AZ1604">
        <v>6</v>
      </c>
      <c r="BA1604">
        <v>2019</v>
      </c>
      <c r="BB1604">
        <v>18.225497104447001</v>
      </c>
      <c r="BC1604">
        <v>18.944093289646801</v>
      </c>
      <c r="BD1604">
        <v>0.71859618519979296</v>
      </c>
      <c r="BE1604">
        <v>183573</v>
      </c>
      <c r="BF1604">
        <v>201446.35720823001</v>
      </c>
      <c r="BG1604">
        <v>-3.7932466558983698E-2</v>
      </c>
      <c r="BH1604">
        <v>19.2457584643549</v>
      </c>
      <c r="BI1604">
        <v>1.0391900135836101</v>
      </c>
      <c r="BK1604">
        <f>AS1604-BI1604*AV1604</f>
        <v>3.4685928139247979E-2</v>
      </c>
      <c r="BL1604">
        <f>BK1604*AO1604</f>
        <v>336.11531515134772</v>
      </c>
      <c r="BM1604">
        <f t="shared" ref="BM1604:BM1667" si="25">BM1603+BL1604</f>
        <v>42.043146902872593</v>
      </c>
      <c r="BN1604" s="12">
        <f>YEARFRAC(DATE(YEAR(A1604),1,1),A1604,3)</f>
        <v>0.48493150684931507</v>
      </c>
    </row>
    <row r="1605" spans="1:66" x14ac:dyDescent="0.25">
      <c r="A1605" s="1">
        <v>43644</v>
      </c>
      <c r="B1605">
        <v>10232</v>
      </c>
      <c r="C1605">
        <v>20</v>
      </c>
      <c r="D1605" s="2">
        <v>43617</v>
      </c>
      <c r="E1605">
        <v>4</v>
      </c>
      <c r="F1605">
        <v>3</v>
      </c>
      <c r="G1605" s="1">
        <v>43643</v>
      </c>
      <c r="H1605" s="1">
        <v>43647</v>
      </c>
      <c r="I1605">
        <v>0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 s="1">
        <v>43633</v>
      </c>
      <c r="AF1605" s="1">
        <v>43619</v>
      </c>
      <c r="AG1605" s="1">
        <v>43621</v>
      </c>
      <c r="AH1605" s="1">
        <v>43623</v>
      </c>
      <c r="AI1605" s="1">
        <v>43621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9690.25</v>
      </c>
      <c r="AP1605">
        <v>20</v>
      </c>
      <c r="AQ1605">
        <v>30</v>
      </c>
      <c r="AR1605">
        <v>193805</v>
      </c>
      <c r="AS1605">
        <v>1.0559067103531901</v>
      </c>
      <c r="AT1605">
        <v>0.66666666666666596</v>
      </c>
      <c r="AU1605">
        <v>0</v>
      </c>
      <c r="AV1605">
        <v>1.02026135990789</v>
      </c>
      <c r="AW1605">
        <v>3.56453504452931E-2</v>
      </c>
      <c r="AX1605">
        <v>10028.8028166857</v>
      </c>
      <c r="AY1605">
        <v>28</v>
      </c>
      <c r="AZ1605">
        <v>6</v>
      </c>
      <c r="BA1605">
        <v>2019</v>
      </c>
      <c r="BB1605">
        <v>19.2457584643549</v>
      </c>
      <c r="BC1605">
        <v>20</v>
      </c>
      <c r="BD1605">
        <v>0.754241535645086</v>
      </c>
      <c r="BE1605">
        <v>193805</v>
      </c>
      <c r="BF1605">
        <v>201400.22058257199</v>
      </c>
      <c r="BG1605">
        <v>-3.77120767822543E-2</v>
      </c>
      <c r="BH1605">
        <v>19.2457584643549</v>
      </c>
      <c r="BI1605">
        <v>1.0391900135836101</v>
      </c>
      <c r="BK1605">
        <f>AS1605-BI1605*AV1605</f>
        <v>-4.3387061083226541E-3</v>
      </c>
      <c r="BL1605">
        <f>BK1605*AO1605</f>
        <v>-42.043146866173601</v>
      </c>
      <c r="BM1605">
        <f t="shared" si="25"/>
        <v>3.6698992289529997E-8</v>
      </c>
      <c r="BN1605" s="12">
        <f>YEARFRAC(DATE(YEAR(A1605),1,1),A1605,3)</f>
        <v>0.48767123287671232</v>
      </c>
    </row>
    <row r="1606" spans="1:66" x14ac:dyDescent="0.25">
      <c r="A1606" s="1">
        <v>43647</v>
      </c>
      <c r="B1606">
        <v>32248</v>
      </c>
      <c r="C1606">
        <v>1</v>
      </c>
      <c r="D1606" s="2">
        <v>43647</v>
      </c>
      <c r="E1606">
        <v>0</v>
      </c>
      <c r="F1606">
        <v>4</v>
      </c>
      <c r="G1606" s="1">
        <v>43644</v>
      </c>
      <c r="H1606" s="1">
        <v>43648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 s="1">
        <v>43661</v>
      </c>
      <c r="AF1606" s="1">
        <v>43647</v>
      </c>
      <c r="AG1606" s="1">
        <v>43649</v>
      </c>
      <c r="AH1606" s="1">
        <v>43651</v>
      </c>
      <c r="AI1606" s="1">
        <v>43649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9585.5454545454504</v>
      </c>
      <c r="AP1606">
        <v>22</v>
      </c>
      <c r="AQ1606">
        <v>31</v>
      </c>
      <c r="AR1606">
        <v>210882</v>
      </c>
      <c r="AS1606">
        <v>3.3642321298166702</v>
      </c>
      <c r="AT1606">
        <v>0.70967741935483797</v>
      </c>
      <c r="AU1606">
        <v>21</v>
      </c>
      <c r="AV1606">
        <v>3.3325887793481401</v>
      </c>
      <c r="AW1606">
        <v>3.1643350468531103E-2</v>
      </c>
      <c r="AX1606">
        <v>9676.5614167097192</v>
      </c>
      <c r="AY1606">
        <v>1</v>
      </c>
      <c r="AZ1606">
        <v>7</v>
      </c>
      <c r="BA1606">
        <v>2019</v>
      </c>
      <c r="BB1606">
        <v>3.3325887793481401</v>
      </c>
      <c r="BC1606">
        <v>3.3642321298166702</v>
      </c>
      <c r="BD1606">
        <v>3.1643350468530902E-2</v>
      </c>
      <c r="BE1606">
        <v>32248</v>
      </c>
      <c r="BF1606">
        <v>212884.351167613</v>
      </c>
      <c r="BG1606">
        <v>-9.4058166165409407E-3</v>
      </c>
      <c r="BH1606">
        <v>22.664759823469002</v>
      </c>
      <c r="BI1606">
        <v>0.97066989332131803</v>
      </c>
      <c r="BK1606">
        <f>AS1606-BI1606*AV1606</f>
        <v>0.12938853488298951</v>
      </c>
      <c r="BL1606">
        <f>BK1606*AO1606</f>
        <v>1240.2596824179357</v>
      </c>
      <c r="BM1606">
        <f t="shared" si="25"/>
        <v>1240.2596824546347</v>
      </c>
      <c r="BN1606" s="12">
        <f>YEARFRAC(DATE(YEAR(A1606),1,1),A1606,3)</f>
        <v>0.49589041095890413</v>
      </c>
    </row>
    <row r="1607" spans="1:66" x14ac:dyDescent="0.25">
      <c r="A1607" s="1">
        <v>43648</v>
      </c>
      <c r="B1607">
        <v>6302</v>
      </c>
      <c r="C1607">
        <v>2</v>
      </c>
      <c r="D1607" s="2">
        <v>43647</v>
      </c>
      <c r="E1607">
        <v>1</v>
      </c>
      <c r="F1607">
        <v>0</v>
      </c>
      <c r="G1607" s="1">
        <v>43647</v>
      </c>
      <c r="H1607" s="1">
        <v>43649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 s="1">
        <v>43661</v>
      </c>
      <c r="AF1607" s="1">
        <v>43647</v>
      </c>
      <c r="AG1607" s="1">
        <v>43649</v>
      </c>
      <c r="AH1607" s="1">
        <v>43651</v>
      </c>
      <c r="AI1607" s="1">
        <v>43649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9585.5454545454504</v>
      </c>
      <c r="AP1607">
        <v>22</v>
      </c>
      <c r="AQ1607">
        <v>31</v>
      </c>
      <c r="AR1607">
        <v>210882</v>
      </c>
      <c r="AS1607">
        <v>0.65744824119649803</v>
      </c>
      <c r="AT1607">
        <v>0.70967741935483797</v>
      </c>
      <c r="AU1607">
        <v>20</v>
      </c>
      <c r="AV1607">
        <v>0.58838145354402405</v>
      </c>
      <c r="AW1607">
        <v>6.9066787652473802E-2</v>
      </c>
      <c r="AX1607">
        <v>10710.7386917804</v>
      </c>
      <c r="AY1607">
        <v>2</v>
      </c>
      <c r="AZ1607">
        <v>7</v>
      </c>
      <c r="BA1607">
        <v>2019</v>
      </c>
      <c r="BB1607">
        <v>3.9209702328921598</v>
      </c>
      <c r="BC1607">
        <v>4.0216803710131703</v>
      </c>
      <c r="BD1607">
        <v>0.100710138121005</v>
      </c>
      <c r="BE1607">
        <v>38550</v>
      </c>
      <c r="BF1607">
        <v>216298.505121378</v>
      </c>
      <c r="BG1607">
        <v>-2.50418056210749E-2</v>
      </c>
      <c r="BH1607">
        <v>22.664759823469002</v>
      </c>
      <c r="BI1607">
        <v>0.97066989332131803</v>
      </c>
      <c r="BK1607">
        <f>AS1607-BI1607*AV1607</f>
        <v>8.6324078452678199E-2</v>
      </c>
      <c r="BL1607">
        <f>BK1607*AO1607</f>
        <v>827.4633778298944</v>
      </c>
      <c r="BM1607">
        <f t="shared" si="25"/>
        <v>2067.7230602845293</v>
      </c>
      <c r="BN1607" s="12">
        <f>YEARFRAC(DATE(YEAR(A1607),1,1),A1607,3)</f>
        <v>0.49863013698630138</v>
      </c>
    </row>
    <row r="1608" spans="1:66" x14ac:dyDescent="0.25">
      <c r="A1608" s="1">
        <v>43649</v>
      </c>
      <c r="B1608">
        <v>12808</v>
      </c>
      <c r="C1608">
        <v>3</v>
      </c>
      <c r="D1608" s="2">
        <v>43647</v>
      </c>
      <c r="E1608">
        <v>2</v>
      </c>
      <c r="F1608">
        <v>1</v>
      </c>
      <c r="G1608" s="1">
        <v>43648</v>
      </c>
      <c r="H1608" s="1">
        <v>43651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 s="1">
        <v>43661</v>
      </c>
      <c r="AF1608" s="1">
        <v>43647</v>
      </c>
      <c r="AG1608" s="1">
        <v>43649</v>
      </c>
      <c r="AH1608" s="1">
        <v>43651</v>
      </c>
      <c r="AI1608" s="1">
        <v>43649</v>
      </c>
      <c r="AJ1608">
        <v>0</v>
      </c>
      <c r="AK1608">
        <v>0</v>
      </c>
      <c r="AL1608">
        <v>1</v>
      </c>
      <c r="AM1608">
        <v>0</v>
      </c>
      <c r="AN1608">
        <v>1</v>
      </c>
      <c r="AO1608">
        <v>9585.5454545454504</v>
      </c>
      <c r="AP1608">
        <v>22</v>
      </c>
      <c r="AQ1608">
        <v>31</v>
      </c>
      <c r="AR1608">
        <v>210882</v>
      </c>
      <c r="AS1608">
        <v>1.3361785263796799</v>
      </c>
      <c r="AT1608">
        <v>0.70967741935483797</v>
      </c>
      <c r="AU1608">
        <v>19</v>
      </c>
      <c r="AV1608">
        <v>1.13128873363186</v>
      </c>
      <c r="AW1608">
        <v>0.20488979274782099</v>
      </c>
      <c r="AX1608">
        <v>11321.601302331999</v>
      </c>
      <c r="AY1608">
        <v>3</v>
      </c>
      <c r="AZ1608">
        <v>7</v>
      </c>
      <c r="BA1608">
        <v>2019</v>
      </c>
      <c r="BB1608">
        <v>5.0522589665240201</v>
      </c>
      <c r="BC1608">
        <v>5.35785889739285</v>
      </c>
      <c r="BD1608">
        <v>0.30559993086882598</v>
      </c>
      <c r="BE1608">
        <v>51358</v>
      </c>
      <c r="BF1608">
        <v>223637.78410538501</v>
      </c>
      <c r="BG1608">
        <v>-5.7037696722011602E-2</v>
      </c>
      <c r="BH1608">
        <v>22.664759823469002</v>
      </c>
      <c r="BI1608">
        <v>0.97066989332131803</v>
      </c>
      <c r="BK1608">
        <f>AS1608-BI1608*AV1608</f>
        <v>0.23807061198963342</v>
      </c>
      <c r="BL1608">
        <f>BK1608*AO1608</f>
        <v>2282.0366726180841</v>
      </c>
      <c r="BM1608">
        <f t="shared" si="25"/>
        <v>4349.7597329026139</v>
      </c>
      <c r="BN1608" s="12">
        <f>YEARFRAC(DATE(YEAR(A1608),1,1),A1608,3)</f>
        <v>0.50136986301369868</v>
      </c>
    </row>
    <row r="1609" spans="1:66" x14ac:dyDescent="0.25">
      <c r="A1609" s="1">
        <v>43651</v>
      </c>
      <c r="B1609">
        <v>6881</v>
      </c>
      <c r="C1609">
        <v>4</v>
      </c>
      <c r="D1609" s="2">
        <v>43647</v>
      </c>
      <c r="E1609">
        <v>4</v>
      </c>
      <c r="F1609">
        <v>2</v>
      </c>
      <c r="G1609" s="1">
        <v>43649</v>
      </c>
      <c r="H1609" s="1">
        <v>43654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 s="1">
        <v>43661</v>
      </c>
      <c r="AF1609" s="1">
        <v>43647</v>
      </c>
      <c r="AG1609" s="1">
        <v>43649</v>
      </c>
      <c r="AH1609" s="1">
        <v>43651</v>
      </c>
      <c r="AI1609" s="1">
        <v>43649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9585.5454545454504</v>
      </c>
      <c r="AP1609">
        <v>22</v>
      </c>
      <c r="AQ1609">
        <v>31</v>
      </c>
      <c r="AR1609">
        <v>210882</v>
      </c>
      <c r="AS1609">
        <v>0.71785168957046996</v>
      </c>
      <c r="AT1609">
        <v>0.70967741935483797</v>
      </c>
      <c r="AU1609">
        <v>18</v>
      </c>
      <c r="AV1609">
        <v>1.03110824539273</v>
      </c>
      <c r="AW1609">
        <v>-0.31325655582226197</v>
      </c>
      <c r="AX1609">
        <v>6673.4021677608998</v>
      </c>
      <c r="AY1609">
        <v>5</v>
      </c>
      <c r="AZ1609">
        <v>7</v>
      </c>
      <c r="BA1609">
        <v>2019</v>
      </c>
      <c r="BB1609">
        <v>6.0833672119167597</v>
      </c>
      <c r="BC1609">
        <v>6.0757105869633197</v>
      </c>
      <c r="BD1609">
        <v>-7.6566249534364399E-3</v>
      </c>
      <c r="BE1609">
        <v>58239</v>
      </c>
      <c r="BF1609">
        <v>210616.580483606</v>
      </c>
      <c r="BG1609">
        <v>1.2602023819017201E-3</v>
      </c>
      <c r="BH1609">
        <v>22.664759823469002</v>
      </c>
      <c r="BI1609">
        <v>0.97066989332131803</v>
      </c>
      <c r="BK1609">
        <f>AS1609-BI1609*AV1609</f>
        <v>-0.28301404098762284</v>
      </c>
      <c r="BL1609">
        <f>BK1609*AO1609</f>
        <v>-2712.843954161448</v>
      </c>
      <c r="BM1609">
        <f t="shared" si="25"/>
        <v>1636.9157787411659</v>
      </c>
      <c r="BN1609" s="12">
        <f>YEARFRAC(DATE(YEAR(A1609),1,1),A1609,3)</f>
        <v>0.50684931506849318</v>
      </c>
    </row>
    <row r="1610" spans="1:66" x14ac:dyDescent="0.25">
      <c r="A1610" s="1">
        <v>43654</v>
      </c>
      <c r="B1610">
        <v>15117</v>
      </c>
      <c r="C1610">
        <v>5</v>
      </c>
      <c r="D1610" s="2">
        <v>43647</v>
      </c>
      <c r="E1610">
        <v>0</v>
      </c>
      <c r="F1610">
        <v>4</v>
      </c>
      <c r="G1610" s="1">
        <v>43651</v>
      </c>
      <c r="H1610" s="1">
        <v>43655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 s="1">
        <v>43661</v>
      </c>
      <c r="AF1610" s="1">
        <v>43647</v>
      </c>
      <c r="AG1610" s="1">
        <v>43649</v>
      </c>
      <c r="AH1610" s="1">
        <v>43651</v>
      </c>
      <c r="AI1610" s="1">
        <v>43649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9585.5454545454504</v>
      </c>
      <c r="AP1610">
        <v>22</v>
      </c>
      <c r="AQ1610">
        <v>31</v>
      </c>
      <c r="AR1610">
        <v>210882</v>
      </c>
      <c r="AS1610">
        <v>1.5770620536603399</v>
      </c>
      <c r="AT1610">
        <v>0.70967741935483797</v>
      </c>
      <c r="AU1610">
        <v>17</v>
      </c>
      <c r="AV1610">
        <v>1.54136180136712</v>
      </c>
      <c r="AW1610">
        <v>3.57002522932112E-2</v>
      </c>
      <c r="AX1610">
        <v>9807.5610713797305</v>
      </c>
      <c r="AY1610">
        <v>8</v>
      </c>
      <c r="AZ1610">
        <v>7</v>
      </c>
      <c r="BA1610">
        <v>2019</v>
      </c>
      <c r="BB1610">
        <v>7.6247290132838899</v>
      </c>
      <c r="BC1610">
        <v>7.6527726406236596</v>
      </c>
      <c r="BD1610">
        <v>2.8043627339775001E-2</v>
      </c>
      <c r="BE1610">
        <v>73356</v>
      </c>
      <c r="BF1610">
        <v>211657.62051193701</v>
      </c>
      <c r="BG1610">
        <v>-3.6645054879729201E-3</v>
      </c>
      <c r="BH1610">
        <v>22.664759823469002</v>
      </c>
      <c r="BI1610">
        <v>0.97066989332131803</v>
      </c>
      <c r="BK1610">
        <f>AS1610-BI1610*AV1610</f>
        <v>8.0908558357762894E-2</v>
      </c>
      <c r="BL1610">
        <f>BK1610*AO1610</f>
        <v>775.55266380007947</v>
      </c>
      <c r="BM1610">
        <f t="shared" si="25"/>
        <v>2412.4684425412452</v>
      </c>
      <c r="BN1610" s="12">
        <f>YEARFRAC(DATE(YEAR(A1610),1,1),A1610,3)</f>
        <v>0.51506849315068493</v>
      </c>
    </row>
    <row r="1611" spans="1:66" x14ac:dyDescent="0.25">
      <c r="A1611" s="1">
        <v>43655</v>
      </c>
      <c r="B1611">
        <v>1924</v>
      </c>
      <c r="C1611">
        <v>6</v>
      </c>
      <c r="D1611" s="2">
        <v>43647</v>
      </c>
      <c r="E1611">
        <v>1</v>
      </c>
      <c r="F1611">
        <v>0</v>
      </c>
      <c r="G1611" s="1">
        <v>43654</v>
      </c>
      <c r="H1611" s="1">
        <v>43656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 s="1">
        <v>43661</v>
      </c>
      <c r="AF1611" s="1">
        <v>43647</v>
      </c>
      <c r="AG1611" s="1">
        <v>43649</v>
      </c>
      <c r="AH1611" s="1">
        <v>43651</v>
      </c>
      <c r="AI1611" s="1">
        <v>43649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9585.5454545454504</v>
      </c>
      <c r="AP1611">
        <v>22</v>
      </c>
      <c r="AQ1611">
        <v>31</v>
      </c>
      <c r="AR1611">
        <v>210882</v>
      </c>
      <c r="AS1611">
        <v>0.200718885443043</v>
      </c>
      <c r="AT1611">
        <v>0.70967741935483797</v>
      </c>
      <c r="AU1611">
        <v>16</v>
      </c>
      <c r="AV1611">
        <v>0.28695706497064899</v>
      </c>
      <c r="AW1611">
        <v>-8.6238179527605693E-2</v>
      </c>
      <c r="AX1611">
        <v>6704.8357920610397</v>
      </c>
      <c r="AY1611">
        <v>9</v>
      </c>
      <c r="AZ1611">
        <v>7</v>
      </c>
      <c r="BA1611">
        <v>2019</v>
      </c>
      <c r="BB1611">
        <v>7.9116860782545402</v>
      </c>
      <c r="BC1611">
        <v>7.8534915260667102</v>
      </c>
      <c r="BD1611">
        <v>-5.8194552187829901E-2</v>
      </c>
      <c r="BE1611">
        <v>75280</v>
      </c>
      <c r="BF1611">
        <v>209330.85357772099</v>
      </c>
      <c r="BG1611">
        <v>7.4100229171543096E-3</v>
      </c>
      <c r="BH1611">
        <v>22.664759823469002</v>
      </c>
      <c r="BI1611">
        <v>0.97066989332131803</v>
      </c>
      <c r="BK1611">
        <f>AS1611-BI1611*AV1611</f>
        <v>-7.7821698199815381E-2</v>
      </c>
      <c r="BL1611">
        <f>BK1611*AO1611</f>
        <v>-745.96342544424817</v>
      </c>
      <c r="BM1611">
        <f t="shared" si="25"/>
        <v>1666.5050170969971</v>
      </c>
      <c r="BN1611" s="12">
        <f>YEARFRAC(DATE(YEAR(A1611),1,1),A1611,3)</f>
        <v>0.51780821917808217</v>
      </c>
    </row>
    <row r="1612" spans="1:66" x14ac:dyDescent="0.25">
      <c r="A1612" s="1">
        <v>43656</v>
      </c>
      <c r="B1612">
        <v>8934</v>
      </c>
      <c r="C1612">
        <v>7</v>
      </c>
      <c r="D1612" s="2">
        <v>43647</v>
      </c>
      <c r="E1612">
        <v>2</v>
      </c>
      <c r="F1612">
        <v>1</v>
      </c>
      <c r="G1612" s="1">
        <v>43655</v>
      </c>
      <c r="H1612" s="1">
        <v>43657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 s="1">
        <v>43661</v>
      </c>
      <c r="AF1612" s="1">
        <v>43647</v>
      </c>
      <c r="AG1612" s="1">
        <v>43649</v>
      </c>
      <c r="AH1612" s="1">
        <v>43651</v>
      </c>
      <c r="AI1612" s="1">
        <v>43649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9585.5454545454504</v>
      </c>
      <c r="AP1612">
        <v>22</v>
      </c>
      <c r="AQ1612">
        <v>31</v>
      </c>
      <c r="AR1612">
        <v>210882</v>
      </c>
      <c r="AS1612">
        <v>0.932028338122741</v>
      </c>
      <c r="AT1612">
        <v>0.70967741935483797</v>
      </c>
      <c r="AU1612">
        <v>15</v>
      </c>
      <c r="AV1612">
        <v>0.93619787070889404</v>
      </c>
      <c r="AW1612">
        <v>-4.1695325861527697E-3</v>
      </c>
      <c r="AX1612">
        <v>9542.8544322955095</v>
      </c>
      <c r="AY1612">
        <v>10</v>
      </c>
      <c r="AZ1612">
        <v>7</v>
      </c>
      <c r="BA1612">
        <v>2019</v>
      </c>
      <c r="BB1612">
        <v>8.84788394896343</v>
      </c>
      <c r="BC1612">
        <v>8.7855198641894496</v>
      </c>
      <c r="BD1612">
        <v>-6.2364084773982101E-2</v>
      </c>
      <c r="BE1612">
        <v>84214</v>
      </c>
      <c r="BF1612">
        <v>209395.603591416</v>
      </c>
      <c r="BG1612">
        <v>7.0985081973560203E-3</v>
      </c>
      <c r="BH1612">
        <v>22.664759823469002</v>
      </c>
      <c r="BI1612">
        <v>0.97066989332131803</v>
      </c>
      <c r="BK1612">
        <f>AS1612-BI1612*AV1612</f>
        <v>2.3289250834093722E-2</v>
      </c>
      <c r="BL1612">
        <f>BK1612*AO1612</f>
        <v>223.24017247251592</v>
      </c>
      <c r="BM1612">
        <f t="shared" si="25"/>
        <v>1889.7451895695131</v>
      </c>
      <c r="BN1612" s="12">
        <f>YEARFRAC(DATE(YEAR(A1612),1,1),A1612,3)</f>
        <v>0.52054794520547942</v>
      </c>
    </row>
    <row r="1613" spans="1:66" x14ac:dyDescent="0.25">
      <c r="A1613" s="1">
        <v>43657</v>
      </c>
      <c r="B1613">
        <v>2802</v>
      </c>
      <c r="C1613">
        <v>8</v>
      </c>
      <c r="D1613" s="2">
        <v>43647</v>
      </c>
      <c r="E1613">
        <v>3</v>
      </c>
      <c r="F1613">
        <v>2</v>
      </c>
      <c r="G1613" s="1">
        <v>43656</v>
      </c>
      <c r="H1613" s="1">
        <v>43658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 s="1">
        <v>43661</v>
      </c>
      <c r="AF1613" s="1">
        <v>43647</v>
      </c>
      <c r="AG1613" s="1">
        <v>43649</v>
      </c>
      <c r="AH1613" s="1">
        <v>43651</v>
      </c>
      <c r="AI1613" s="1">
        <v>43649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9585.5454545454504</v>
      </c>
      <c r="AP1613">
        <v>22</v>
      </c>
      <c r="AQ1613">
        <v>31</v>
      </c>
      <c r="AR1613">
        <v>210882</v>
      </c>
      <c r="AS1613">
        <v>0.29231513358181299</v>
      </c>
      <c r="AT1613">
        <v>0.70967741935483797</v>
      </c>
      <c r="AU1613">
        <v>14</v>
      </c>
      <c r="AV1613">
        <v>0.33251524149968897</v>
      </c>
      <c r="AW1613">
        <v>-4.0200107917876197E-2</v>
      </c>
      <c r="AX1613">
        <v>8426.6813977085403</v>
      </c>
      <c r="AY1613">
        <v>11</v>
      </c>
      <c r="AZ1613">
        <v>7</v>
      </c>
      <c r="BA1613">
        <v>2019</v>
      </c>
      <c r="BB1613">
        <v>9.1803991904631204</v>
      </c>
      <c r="BC1613">
        <v>9.0778349977712605</v>
      </c>
      <c r="BD1613">
        <v>-0.102564192691859</v>
      </c>
      <c r="BE1613">
        <v>87016</v>
      </c>
      <c r="BF1613">
        <v>208526.008540966</v>
      </c>
      <c r="BG1613">
        <v>1.12983098632042E-2</v>
      </c>
      <c r="BH1613">
        <v>22.664759823469002</v>
      </c>
      <c r="BI1613">
        <v>0.97066989332131803</v>
      </c>
      <c r="BK1613">
        <f>AS1613-BI1613*AV1613</f>
        <v>-3.0447400412402403E-2</v>
      </c>
      <c r="BL1613">
        <f>BK1613*AO1613</f>
        <v>-291.8549406258291</v>
      </c>
      <c r="BM1613">
        <f t="shared" si="25"/>
        <v>1597.8902489436839</v>
      </c>
      <c r="BN1613" s="12">
        <f>YEARFRAC(DATE(YEAR(A1613),1,1),A1613,3)</f>
        <v>0.52328767123287667</v>
      </c>
    </row>
    <row r="1614" spans="1:66" x14ac:dyDescent="0.25">
      <c r="A1614" s="1">
        <v>43658</v>
      </c>
      <c r="B1614">
        <v>7633</v>
      </c>
      <c r="C1614">
        <v>9</v>
      </c>
      <c r="D1614" s="2">
        <v>43647</v>
      </c>
      <c r="E1614">
        <v>4</v>
      </c>
      <c r="F1614">
        <v>3</v>
      </c>
      <c r="G1614" s="1">
        <v>43657</v>
      </c>
      <c r="H1614" s="1">
        <v>43661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s="1">
        <v>43661</v>
      </c>
      <c r="AF1614" s="1">
        <v>43647</v>
      </c>
      <c r="AG1614" s="1">
        <v>43649</v>
      </c>
      <c r="AH1614" s="1">
        <v>43651</v>
      </c>
      <c r="AI1614" s="1">
        <v>43649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9585.5454545454504</v>
      </c>
      <c r="AP1614">
        <v>22</v>
      </c>
      <c r="AQ1614">
        <v>31</v>
      </c>
      <c r="AR1614">
        <v>210882</v>
      </c>
      <c r="AS1614">
        <v>0.79630314583511097</v>
      </c>
      <c r="AT1614">
        <v>0.70967741935483797</v>
      </c>
      <c r="AU1614">
        <v>13</v>
      </c>
      <c r="AV1614">
        <v>0.849564231344486</v>
      </c>
      <c r="AW1614">
        <v>-5.3261085509375E-2</v>
      </c>
      <c r="AX1614">
        <v>8984.6061290978705</v>
      </c>
      <c r="AY1614">
        <v>12</v>
      </c>
      <c r="AZ1614">
        <v>7</v>
      </c>
      <c r="BA1614">
        <v>2019</v>
      </c>
      <c r="BB1614">
        <v>10.029963421807601</v>
      </c>
      <c r="BC1614">
        <v>9.8741381436063698</v>
      </c>
      <c r="BD1614">
        <v>-0.15582527820123401</v>
      </c>
      <c r="BE1614">
        <v>94649</v>
      </c>
      <c r="BF1614">
        <v>207605.74215780399</v>
      </c>
      <c r="BG1614">
        <v>1.5781152332989601E-2</v>
      </c>
      <c r="BH1614">
        <v>22.664759823469002</v>
      </c>
      <c r="BI1614">
        <v>0.97066989332131803</v>
      </c>
      <c r="BK1614">
        <f>AS1614-BI1614*AV1614</f>
        <v>-2.8343275973648829E-2</v>
      </c>
      <c r="BL1614">
        <f>BK1614*AO1614</f>
        <v>-271.6857601761368</v>
      </c>
      <c r="BM1614">
        <f t="shared" si="25"/>
        <v>1326.204488767547</v>
      </c>
      <c r="BN1614" s="12">
        <f>YEARFRAC(DATE(YEAR(A1614),1,1),A1614,3)</f>
        <v>0.52602739726027392</v>
      </c>
    </row>
    <row r="1615" spans="1:66" x14ac:dyDescent="0.25">
      <c r="A1615" s="1">
        <v>43661</v>
      </c>
      <c r="B1615">
        <v>19295</v>
      </c>
      <c r="C1615">
        <v>10</v>
      </c>
      <c r="D1615" s="2">
        <v>43647</v>
      </c>
      <c r="E1615">
        <v>0</v>
      </c>
      <c r="F1615">
        <v>4</v>
      </c>
      <c r="G1615" s="1">
        <v>43658</v>
      </c>
      <c r="H1615" s="1">
        <v>43662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 s="1">
        <v>43661</v>
      </c>
      <c r="AF1615" s="1">
        <v>43647</v>
      </c>
      <c r="AG1615" s="1">
        <v>43649</v>
      </c>
      <c r="AH1615" s="1">
        <v>43651</v>
      </c>
      <c r="AI1615" s="1">
        <v>43649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9585.5454545454504</v>
      </c>
      <c r="AP1615">
        <v>22</v>
      </c>
      <c r="AQ1615">
        <v>31</v>
      </c>
      <c r="AR1615">
        <v>210882</v>
      </c>
      <c r="AS1615">
        <v>2.0129266604072402</v>
      </c>
      <c r="AT1615">
        <v>0.70967741935483797</v>
      </c>
      <c r="AU1615">
        <v>12</v>
      </c>
      <c r="AV1615">
        <v>2.0119188601892302</v>
      </c>
      <c r="AW1615">
        <v>1.0078002180115601E-3</v>
      </c>
      <c r="AX1615">
        <v>9590.3469974853797</v>
      </c>
      <c r="AY1615">
        <v>15</v>
      </c>
      <c r="AZ1615">
        <v>7</v>
      </c>
      <c r="BA1615">
        <v>2019</v>
      </c>
      <c r="BB1615">
        <v>12.0418822819968</v>
      </c>
      <c r="BC1615">
        <v>11.887064804013599</v>
      </c>
      <c r="BD1615">
        <v>-0.15481747798322201</v>
      </c>
      <c r="BE1615">
        <v>113944</v>
      </c>
      <c r="BF1615">
        <v>208170.77773196</v>
      </c>
      <c r="BG1615">
        <v>1.3024029105229699E-2</v>
      </c>
      <c r="BH1615">
        <v>22.664759823469002</v>
      </c>
      <c r="BI1615">
        <v>0.97066989332131803</v>
      </c>
      <c r="BK1615">
        <f>AS1615-BI1615*AV1615</f>
        <v>6.001759501621251E-2</v>
      </c>
      <c r="BL1615">
        <f>BK1615*AO1615</f>
        <v>575.30138510040547</v>
      </c>
      <c r="BM1615">
        <f t="shared" si="25"/>
        <v>1901.5058738679525</v>
      </c>
      <c r="BN1615" s="12">
        <f>YEARFRAC(DATE(YEAR(A1615),1,1),A1615,3)</f>
        <v>0.53424657534246578</v>
      </c>
    </row>
    <row r="1616" spans="1:66" x14ac:dyDescent="0.25">
      <c r="A1616" s="1">
        <v>43662</v>
      </c>
      <c r="B1616">
        <v>11511</v>
      </c>
      <c r="C1616">
        <v>11</v>
      </c>
      <c r="D1616" s="2">
        <v>43647</v>
      </c>
      <c r="E1616">
        <v>1</v>
      </c>
      <c r="F1616">
        <v>0</v>
      </c>
      <c r="G1616" s="1">
        <v>43661</v>
      </c>
      <c r="H1616" s="1">
        <v>43663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 s="1">
        <v>43661</v>
      </c>
      <c r="AF1616" s="1">
        <v>43647</v>
      </c>
      <c r="AG1616" s="1">
        <v>43649</v>
      </c>
      <c r="AH1616" s="1">
        <v>43651</v>
      </c>
      <c r="AI1616" s="1">
        <v>43649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9585.5454545454504</v>
      </c>
      <c r="AP1616">
        <v>22</v>
      </c>
      <c r="AQ1616">
        <v>31</v>
      </c>
      <c r="AR1616">
        <v>210882</v>
      </c>
      <c r="AS1616">
        <v>1.20087062907218</v>
      </c>
      <c r="AT1616">
        <v>0.70967741935483797</v>
      </c>
      <c r="AU1616">
        <v>11</v>
      </c>
      <c r="AV1616">
        <v>1.19905874902417</v>
      </c>
      <c r="AW1616">
        <v>1.81188004800442E-3</v>
      </c>
      <c r="AX1616">
        <v>9600.0300313624393</v>
      </c>
      <c r="AY1616">
        <v>16</v>
      </c>
      <c r="AZ1616">
        <v>7</v>
      </c>
      <c r="BA1616">
        <v>2019</v>
      </c>
      <c r="BB1616">
        <v>13.240941031021</v>
      </c>
      <c r="BC1616">
        <v>13.0879354330858</v>
      </c>
      <c r="BD1616">
        <v>-0.15300559793521901</v>
      </c>
      <c r="BE1616">
        <v>125455</v>
      </c>
      <c r="BF1616">
        <v>208445.154580314</v>
      </c>
      <c r="BG1616">
        <v>1.1690583187660499E-2</v>
      </c>
      <c r="BH1616">
        <v>22.664759823469002</v>
      </c>
      <c r="BI1616">
        <v>0.97066989332131803</v>
      </c>
      <c r="BK1616">
        <f>AS1616-BI1616*AV1616</f>
        <v>3.6980401070895841E-2</v>
      </c>
      <c r="BL1616">
        <f>BK1616*AO1616</f>
        <v>354.47731539239334</v>
      </c>
      <c r="BM1616">
        <f t="shared" si="25"/>
        <v>2255.9831892603456</v>
      </c>
      <c r="BN1616" s="12">
        <f>YEARFRAC(DATE(YEAR(A1616),1,1),A1616,3)</f>
        <v>0.53698630136986303</v>
      </c>
    </row>
    <row r="1617" spans="1:66" x14ac:dyDescent="0.25">
      <c r="A1617" s="1">
        <v>43663</v>
      </c>
      <c r="B1617">
        <v>8569</v>
      </c>
      <c r="C1617">
        <v>12</v>
      </c>
      <c r="D1617" s="2">
        <v>43647</v>
      </c>
      <c r="E1617">
        <v>2</v>
      </c>
      <c r="F1617">
        <v>1</v>
      </c>
      <c r="G1617" s="1">
        <v>43662</v>
      </c>
      <c r="H1617" s="1">
        <v>43664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 s="1">
        <v>43661</v>
      </c>
      <c r="AF1617" s="1">
        <v>43647</v>
      </c>
      <c r="AG1617" s="1">
        <v>43649</v>
      </c>
      <c r="AH1617" s="1">
        <v>43651</v>
      </c>
      <c r="AI1617" s="1">
        <v>43649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9585.5454545454504</v>
      </c>
      <c r="AP1617">
        <v>22</v>
      </c>
      <c r="AQ1617">
        <v>31</v>
      </c>
      <c r="AR1617">
        <v>210882</v>
      </c>
      <c r="AS1617">
        <v>0.89395017118578102</v>
      </c>
      <c r="AT1617">
        <v>0.70967741935483797</v>
      </c>
      <c r="AU1617">
        <v>10</v>
      </c>
      <c r="AV1617">
        <v>1.04768477658855</v>
      </c>
      <c r="AW1617">
        <v>-0.153734605402777</v>
      </c>
      <c r="AX1617">
        <v>8178.9868398223098</v>
      </c>
      <c r="AY1617">
        <v>17</v>
      </c>
      <c r="AZ1617">
        <v>7</v>
      </c>
      <c r="BA1617">
        <v>2019</v>
      </c>
      <c r="BB1617">
        <v>14.288625807609501</v>
      </c>
      <c r="BC1617">
        <v>13.981885604271501</v>
      </c>
      <c r="BD1617">
        <v>-0.30674020333799601</v>
      </c>
      <c r="BE1617">
        <v>134024</v>
      </c>
      <c r="BF1617">
        <v>206354.90352261299</v>
      </c>
      <c r="BG1617">
        <v>2.1938400300191601E-2</v>
      </c>
      <c r="BH1617">
        <v>22.664759823469002</v>
      </c>
      <c r="BI1617">
        <v>0.97066989332131803</v>
      </c>
      <c r="BK1617">
        <f>AS1617-BI1617*AV1617</f>
        <v>-0.12300589913979565</v>
      </c>
      <c r="BL1617">
        <f>BK1617*AO1617</f>
        <v>-1179.0786373817443</v>
      </c>
      <c r="BM1617">
        <f t="shared" si="25"/>
        <v>1076.9045518786013</v>
      </c>
      <c r="BN1617" s="12">
        <f>YEARFRAC(DATE(YEAR(A1617),1,1),A1617,3)</f>
        <v>0.53972602739726028</v>
      </c>
    </row>
    <row r="1618" spans="1:66" x14ac:dyDescent="0.25">
      <c r="A1618" s="1">
        <v>43664</v>
      </c>
      <c r="B1618">
        <v>2293</v>
      </c>
      <c r="C1618">
        <v>13</v>
      </c>
      <c r="D1618" s="2">
        <v>43647</v>
      </c>
      <c r="E1618">
        <v>3</v>
      </c>
      <c r="F1618">
        <v>2</v>
      </c>
      <c r="G1618" s="1">
        <v>43663</v>
      </c>
      <c r="H1618" s="1">
        <v>43665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 s="1">
        <v>43661</v>
      </c>
      <c r="AF1618" s="1">
        <v>43647</v>
      </c>
      <c r="AG1618" s="1">
        <v>43649</v>
      </c>
      <c r="AH1618" s="1">
        <v>43651</v>
      </c>
      <c r="AI1618" s="1">
        <v>43649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9585.5454545454504</v>
      </c>
      <c r="AP1618">
        <v>22</v>
      </c>
      <c r="AQ1618">
        <v>31</v>
      </c>
      <c r="AR1618">
        <v>210882</v>
      </c>
      <c r="AS1618">
        <v>0.239214347360135</v>
      </c>
      <c r="AT1618">
        <v>0.70967741935483797</v>
      </c>
      <c r="AU1618">
        <v>9</v>
      </c>
      <c r="AV1618">
        <v>0.33251524149968897</v>
      </c>
      <c r="AW1618">
        <v>-9.3300894139554696E-2</v>
      </c>
      <c r="AX1618">
        <v>6895.9244985530604</v>
      </c>
      <c r="AY1618">
        <v>18</v>
      </c>
      <c r="AZ1618">
        <v>7</v>
      </c>
      <c r="BA1618">
        <v>2019</v>
      </c>
      <c r="BB1618">
        <v>14.6211410491092</v>
      </c>
      <c r="BC1618">
        <v>14.2210999516317</v>
      </c>
      <c r="BD1618">
        <v>-0.40004109747754901</v>
      </c>
      <c r="BE1618">
        <v>136317</v>
      </c>
      <c r="BF1618">
        <v>205112.172157227</v>
      </c>
      <c r="BG1618">
        <v>2.8130109403502902E-2</v>
      </c>
      <c r="BH1618">
        <v>22.664759823469002</v>
      </c>
      <c r="BI1618">
        <v>0.97066989332131803</v>
      </c>
      <c r="BK1618">
        <f>AS1618-BI1618*AV1618</f>
        <v>-8.3548186634080396E-2</v>
      </c>
      <c r="BL1618">
        <f>BK1618*AO1618</f>
        <v>-800.85494062582427</v>
      </c>
      <c r="BM1618">
        <f t="shared" si="25"/>
        <v>276.04961125277703</v>
      </c>
      <c r="BN1618" s="12">
        <f>YEARFRAC(DATE(YEAR(A1618),1,1),A1618,3)</f>
        <v>0.54246575342465753</v>
      </c>
    </row>
    <row r="1619" spans="1:66" x14ac:dyDescent="0.25">
      <c r="A1619" s="1">
        <v>43665</v>
      </c>
      <c r="B1619">
        <v>8298</v>
      </c>
      <c r="C1619">
        <v>14</v>
      </c>
      <c r="D1619" s="2">
        <v>43647</v>
      </c>
      <c r="E1619">
        <v>4</v>
      </c>
      <c r="F1619">
        <v>3</v>
      </c>
      <c r="G1619" s="1">
        <v>43664</v>
      </c>
      <c r="H1619" s="1">
        <v>43668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 s="1">
        <v>43661</v>
      </c>
      <c r="AF1619" s="1">
        <v>43647</v>
      </c>
      <c r="AG1619" s="1">
        <v>43649</v>
      </c>
      <c r="AH1619" s="1">
        <v>43651</v>
      </c>
      <c r="AI1619" s="1">
        <v>43649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9585.5454545454504</v>
      </c>
      <c r="AP1619">
        <v>22</v>
      </c>
      <c r="AQ1619">
        <v>31</v>
      </c>
      <c r="AR1619">
        <v>210882</v>
      </c>
      <c r="AS1619">
        <v>0.865678436281901</v>
      </c>
      <c r="AT1619">
        <v>0.70967741935483797</v>
      </c>
      <c r="AU1619">
        <v>8</v>
      </c>
      <c r="AV1619">
        <v>0.849564231344486</v>
      </c>
      <c r="AW1619">
        <v>1.61142049374151E-2</v>
      </c>
      <c r="AX1619">
        <v>9767.3603641103291</v>
      </c>
      <c r="AY1619">
        <v>19</v>
      </c>
      <c r="AZ1619">
        <v>7</v>
      </c>
      <c r="BA1619">
        <v>2019</v>
      </c>
      <c r="BB1619">
        <v>15.4707052804537</v>
      </c>
      <c r="BC1619">
        <v>15.086778387913601</v>
      </c>
      <c r="BD1619">
        <v>-0.38392689254013401</v>
      </c>
      <c r="BE1619">
        <v>144615</v>
      </c>
      <c r="BF1619">
        <v>205648.67226962501</v>
      </c>
      <c r="BG1619">
        <v>2.54479042953073E-2</v>
      </c>
      <c r="BH1619">
        <v>22.664759823469002</v>
      </c>
      <c r="BI1619">
        <v>0.97066989332131803</v>
      </c>
      <c r="BK1619">
        <f>AS1619-BI1619*AV1619</f>
        <v>4.1032014473141198E-2</v>
      </c>
      <c r="BL1619">
        <f>BK1619*AO1619</f>
        <v>393.31423982386173</v>
      </c>
      <c r="BM1619">
        <f t="shared" si="25"/>
        <v>669.36385107663875</v>
      </c>
      <c r="BN1619" s="12">
        <f>YEARFRAC(DATE(YEAR(A1619),1,1),A1619,3)</f>
        <v>0.54520547945205478</v>
      </c>
    </row>
    <row r="1620" spans="1:66" x14ac:dyDescent="0.25">
      <c r="A1620" s="1">
        <v>43668</v>
      </c>
      <c r="B1620">
        <v>14951</v>
      </c>
      <c r="C1620">
        <v>15</v>
      </c>
      <c r="D1620" s="2">
        <v>43647</v>
      </c>
      <c r="E1620">
        <v>0</v>
      </c>
      <c r="F1620">
        <v>4</v>
      </c>
      <c r="G1620" s="1">
        <v>43665</v>
      </c>
      <c r="H1620" s="1">
        <v>43669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 s="1">
        <v>43661</v>
      </c>
      <c r="AF1620" s="1">
        <v>43647</v>
      </c>
      <c r="AG1620" s="1">
        <v>43649</v>
      </c>
      <c r="AH1620" s="1">
        <v>43651</v>
      </c>
      <c r="AI1620" s="1">
        <v>43649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9585.5454545454504</v>
      </c>
      <c r="AP1620">
        <v>22</v>
      </c>
      <c r="AQ1620">
        <v>31</v>
      </c>
      <c r="AR1620">
        <v>210882</v>
      </c>
      <c r="AS1620">
        <v>1.5597443119848999</v>
      </c>
      <c r="AT1620">
        <v>0.70967741935483797</v>
      </c>
      <c r="AU1620">
        <v>7</v>
      </c>
      <c r="AV1620">
        <v>1.67734763888633</v>
      </c>
      <c r="AW1620">
        <v>-0.117603326901434</v>
      </c>
      <c r="AX1620">
        <v>8913.4772383419695</v>
      </c>
      <c r="AY1620">
        <v>22</v>
      </c>
      <c r="AZ1620">
        <v>7</v>
      </c>
      <c r="BA1620">
        <v>2019</v>
      </c>
      <c r="BB1620">
        <v>17.14805291934</v>
      </c>
      <c r="BC1620">
        <v>16.646522699898501</v>
      </c>
      <c r="BD1620">
        <v>-0.50153021944156895</v>
      </c>
      <c r="BE1620">
        <v>159566</v>
      </c>
      <c r="BF1620">
        <v>204714.32042531201</v>
      </c>
      <c r="BG1620">
        <v>3.0128227287049499E-2</v>
      </c>
      <c r="BH1620">
        <v>22.664759823469002</v>
      </c>
      <c r="BI1620">
        <v>0.97066989332131803</v>
      </c>
      <c r="BK1620">
        <f>AS1620-BI1620*AV1620</f>
        <v>-6.8406541715658742E-2</v>
      </c>
      <c r="BL1620">
        <f>BK1620*AO1620</f>
        <v>-655.71401500370644</v>
      </c>
      <c r="BM1620">
        <f t="shared" si="25"/>
        <v>13.649836072932317</v>
      </c>
      <c r="BN1620" s="12">
        <f>YEARFRAC(DATE(YEAR(A1620),1,1),A1620,3)</f>
        <v>0.55342465753424652</v>
      </c>
    </row>
    <row r="1621" spans="1:66" x14ac:dyDescent="0.25">
      <c r="A1621" s="1">
        <v>43669</v>
      </c>
      <c r="B1621">
        <v>2075</v>
      </c>
      <c r="C1621">
        <v>16</v>
      </c>
      <c r="D1621" s="2">
        <v>43647</v>
      </c>
      <c r="E1621">
        <v>1</v>
      </c>
      <c r="F1621">
        <v>0</v>
      </c>
      <c r="G1621" s="1">
        <v>43668</v>
      </c>
      <c r="H1621" s="1">
        <v>43670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 s="1">
        <v>43661</v>
      </c>
      <c r="AF1621" s="1">
        <v>43647</v>
      </c>
      <c r="AG1621" s="1">
        <v>43649</v>
      </c>
      <c r="AH1621" s="1">
        <v>43651</v>
      </c>
      <c r="AI1621" s="1">
        <v>43649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9585.5454545454504</v>
      </c>
      <c r="AP1621">
        <v>22</v>
      </c>
      <c r="AQ1621">
        <v>31</v>
      </c>
      <c r="AR1621">
        <v>210882</v>
      </c>
      <c r="AS1621">
        <v>0.216471770942991</v>
      </c>
      <c r="AT1621">
        <v>0.70967741935483797</v>
      </c>
      <c r="AU1621">
        <v>6</v>
      </c>
      <c r="AV1621">
        <v>0.28695706497064899</v>
      </c>
      <c r="AW1621">
        <v>-7.0485294027657797E-2</v>
      </c>
      <c r="AX1621">
        <v>7231.0469171136501</v>
      </c>
      <c r="AY1621">
        <v>23</v>
      </c>
      <c r="AZ1621">
        <v>7</v>
      </c>
      <c r="BA1621">
        <v>2019</v>
      </c>
      <c r="BB1621">
        <v>17.4350099843107</v>
      </c>
      <c r="BC1621">
        <v>16.8629944708415</v>
      </c>
      <c r="BD1621">
        <v>-0.57201551346922797</v>
      </c>
      <c r="BE1621">
        <v>161641</v>
      </c>
      <c r="BF1621">
        <v>203963.29013863599</v>
      </c>
      <c r="BG1621">
        <v>3.3921348575326901E-2</v>
      </c>
      <c r="BH1621">
        <v>22.664759823469002</v>
      </c>
      <c r="BI1621">
        <v>0.97066989332131803</v>
      </c>
      <c r="BK1621">
        <f>AS1621-BI1621*AV1621</f>
        <v>-6.2068812699867387E-2</v>
      </c>
      <c r="BL1621">
        <f>BK1621*AO1621</f>
        <v>-594.96342544424681</v>
      </c>
      <c r="BM1621">
        <f t="shared" si="25"/>
        <v>-581.31358937131449</v>
      </c>
      <c r="BN1621" s="12">
        <f>YEARFRAC(DATE(YEAR(A1621),1,1),A1621,3)</f>
        <v>0.55616438356164388</v>
      </c>
    </row>
    <row r="1622" spans="1:66" x14ac:dyDescent="0.25">
      <c r="A1622" s="1">
        <v>43670</v>
      </c>
      <c r="B1622">
        <v>7780</v>
      </c>
      <c r="C1622">
        <v>17</v>
      </c>
      <c r="D1622" s="2">
        <v>43647</v>
      </c>
      <c r="E1622">
        <v>2</v>
      </c>
      <c r="F1622">
        <v>1</v>
      </c>
      <c r="G1622" s="1">
        <v>43669</v>
      </c>
      <c r="H1622" s="1">
        <v>43671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 s="1">
        <v>43661</v>
      </c>
      <c r="AF1622" s="1">
        <v>43647</v>
      </c>
      <c r="AG1622" s="1">
        <v>43649</v>
      </c>
      <c r="AH1622" s="1">
        <v>43651</v>
      </c>
      <c r="AI1622" s="1">
        <v>43649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9585.5454545454504</v>
      </c>
      <c r="AP1622">
        <v>22</v>
      </c>
      <c r="AQ1622">
        <v>31</v>
      </c>
      <c r="AR1622">
        <v>210882</v>
      </c>
      <c r="AS1622">
        <v>0.811638736354928</v>
      </c>
      <c r="AT1622">
        <v>0.70967741935483797</v>
      </c>
      <c r="AU1622">
        <v>5</v>
      </c>
      <c r="AV1622">
        <v>0.93619787070889404</v>
      </c>
      <c r="AW1622">
        <v>-0.124559134353966</v>
      </c>
      <c r="AX1622">
        <v>8310.20903103415</v>
      </c>
      <c r="AY1622">
        <v>24</v>
      </c>
      <c r="AZ1622">
        <v>7</v>
      </c>
      <c r="BA1622">
        <v>2019</v>
      </c>
      <c r="BB1622">
        <v>18.371207855019598</v>
      </c>
      <c r="BC1622">
        <v>17.674633207196401</v>
      </c>
      <c r="BD1622">
        <v>-0.696574647823194</v>
      </c>
      <c r="BE1622">
        <v>169421</v>
      </c>
      <c r="BF1622">
        <v>202886.06113514601</v>
      </c>
      <c r="BG1622">
        <v>3.9410981809770901E-2</v>
      </c>
      <c r="BH1622">
        <v>22.664759823469002</v>
      </c>
      <c r="BI1622">
        <v>0.97066989332131803</v>
      </c>
      <c r="BK1622">
        <f>AS1622-BI1622*AV1622</f>
        <v>-9.7100350933719271E-2</v>
      </c>
      <c r="BL1622">
        <f>BK1622*AO1622</f>
        <v>-930.75982752748087</v>
      </c>
      <c r="BM1622">
        <f t="shared" si="25"/>
        <v>-1512.0734168987954</v>
      </c>
      <c r="BN1622" s="12">
        <f>YEARFRAC(DATE(YEAR(A1622),1,1),A1622,3)</f>
        <v>0.55890410958904113</v>
      </c>
    </row>
    <row r="1623" spans="1:66" x14ac:dyDescent="0.25">
      <c r="A1623" s="1">
        <v>43671</v>
      </c>
      <c r="B1623">
        <v>2512</v>
      </c>
      <c r="C1623">
        <v>18</v>
      </c>
      <c r="D1623" s="2">
        <v>43647</v>
      </c>
      <c r="E1623">
        <v>3</v>
      </c>
      <c r="F1623">
        <v>2</v>
      </c>
      <c r="G1623" s="1">
        <v>43670</v>
      </c>
      <c r="H1623" s="1">
        <v>43672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 s="1">
        <v>43661</v>
      </c>
      <c r="AF1623" s="1">
        <v>43647</v>
      </c>
      <c r="AG1623" s="1">
        <v>43649</v>
      </c>
      <c r="AH1623" s="1">
        <v>43651</v>
      </c>
      <c r="AI1623" s="1">
        <v>43649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9585.5454545454504</v>
      </c>
      <c r="AP1623">
        <v>22</v>
      </c>
      <c r="AQ1623">
        <v>31</v>
      </c>
      <c r="AR1623">
        <v>210882</v>
      </c>
      <c r="AS1623">
        <v>0.26206124752231102</v>
      </c>
      <c r="AT1623">
        <v>0.70967741935483797</v>
      </c>
      <c r="AU1623">
        <v>4</v>
      </c>
      <c r="AV1623">
        <v>0.33251524149968897</v>
      </c>
      <c r="AW1623">
        <v>-7.0453993977378601E-2</v>
      </c>
      <c r="AX1623">
        <v>7554.5409247122998</v>
      </c>
      <c r="AY1623">
        <v>25</v>
      </c>
      <c r="AZ1623">
        <v>7</v>
      </c>
      <c r="BA1623">
        <v>2019</v>
      </c>
      <c r="BB1623">
        <v>18.703723096519301</v>
      </c>
      <c r="BC1623">
        <v>17.936694454718701</v>
      </c>
      <c r="BD1623">
        <v>-0.76702864180057095</v>
      </c>
      <c r="BE1623">
        <v>171933</v>
      </c>
      <c r="BF1623">
        <v>202233.85368145799</v>
      </c>
      <c r="BG1623">
        <v>4.2763099061364898E-2</v>
      </c>
      <c r="BH1623">
        <v>22.664759823469002</v>
      </c>
      <c r="BI1623">
        <v>0.97066989332131803</v>
      </c>
      <c r="BK1623">
        <f>AS1623-BI1623*AV1623</f>
        <v>-6.070128647190437E-2</v>
      </c>
      <c r="BL1623">
        <f>BK1623*AO1623</f>
        <v>-581.85494062582416</v>
      </c>
      <c r="BM1623">
        <f t="shared" si="25"/>
        <v>-2093.9283575246195</v>
      </c>
      <c r="BN1623" s="12">
        <f>YEARFRAC(DATE(YEAR(A1623),1,1),A1623,3)</f>
        <v>0.56164383561643838</v>
      </c>
    </row>
    <row r="1624" spans="1:66" x14ac:dyDescent="0.25">
      <c r="A1624" s="1">
        <v>43672</v>
      </c>
      <c r="B1624">
        <v>8062</v>
      </c>
      <c r="C1624">
        <v>19</v>
      </c>
      <c r="D1624" s="2">
        <v>43647</v>
      </c>
      <c r="E1624">
        <v>4</v>
      </c>
      <c r="F1624">
        <v>3</v>
      </c>
      <c r="G1624" s="1">
        <v>43671</v>
      </c>
      <c r="H1624" s="1">
        <v>43675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 s="1">
        <v>43661</v>
      </c>
      <c r="AF1624" s="1">
        <v>43647</v>
      </c>
      <c r="AG1624" s="1">
        <v>43649</v>
      </c>
      <c r="AH1624" s="1">
        <v>43651</v>
      </c>
      <c r="AI1624" s="1">
        <v>43649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9585.5454545454504</v>
      </c>
      <c r="AP1624">
        <v>22</v>
      </c>
      <c r="AQ1624">
        <v>31</v>
      </c>
      <c r="AR1624">
        <v>210882</v>
      </c>
      <c r="AS1624">
        <v>0.84105803245416799</v>
      </c>
      <c r="AT1624">
        <v>0.70967741935483797</v>
      </c>
      <c r="AU1624">
        <v>3</v>
      </c>
      <c r="AV1624">
        <v>0.849564231344486</v>
      </c>
      <c r="AW1624">
        <v>-8.5061988903179005E-3</v>
      </c>
      <c r="AX1624">
        <v>9489.5708912337304</v>
      </c>
      <c r="AY1624">
        <v>26</v>
      </c>
      <c r="AZ1624">
        <v>7</v>
      </c>
      <c r="BA1624">
        <v>2019</v>
      </c>
      <c r="BB1624">
        <v>19.553287327863799</v>
      </c>
      <c r="BC1624">
        <v>18.777752487172901</v>
      </c>
      <c r="BD1624">
        <v>-0.77553484069089096</v>
      </c>
      <c r="BE1624">
        <v>179995</v>
      </c>
      <c r="BF1624">
        <v>202517.86482762301</v>
      </c>
      <c r="BG1624">
        <v>4.1300727614801601E-2</v>
      </c>
      <c r="BH1624">
        <v>22.664759823469002</v>
      </c>
      <c r="BI1624">
        <v>0.97066989332131803</v>
      </c>
      <c r="BK1624">
        <f>AS1624-BI1624*AV1624</f>
        <v>1.6411610645408192E-2</v>
      </c>
      <c r="BL1624">
        <f>BK1624*AO1624</f>
        <v>157.31423982386221</v>
      </c>
      <c r="BM1624">
        <f t="shared" si="25"/>
        <v>-1936.6141177007573</v>
      </c>
      <c r="BN1624" s="12">
        <f>YEARFRAC(DATE(YEAR(A1624),1,1),A1624,3)</f>
        <v>0.56438356164383563</v>
      </c>
    </row>
    <row r="1625" spans="1:66" x14ac:dyDescent="0.25">
      <c r="A1625" s="1">
        <v>43675</v>
      </c>
      <c r="B1625">
        <v>18189</v>
      </c>
      <c r="C1625">
        <v>20</v>
      </c>
      <c r="D1625" s="2">
        <v>43647</v>
      </c>
      <c r="E1625">
        <v>0</v>
      </c>
      <c r="F1625">
        <v>4</v>
      </c>
      <c r="G1625" s="1">
        <v>43672</v>
      </c>
      <c r="H1625" s="1">
        <v>43676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 s="1">
        <v>43661</v>
      </c>
      <c r="AF1625" s="1">
        <v>43647</v>
      </c>
      <c r="AG1625" s="1">
        <v>43649</v>
      </c>
      <c r="AH1625" s="1">
        <v>43651</v>
      </c>
      <c r="AI1625" s="1">
        <v>43649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9585.5454545454504</v>
      </c>
      <c r="AP1625">
        <v>22</v>
      </c>
      <c r="AQ1625">
        <v>31</v>
      </c>
      <c r="AR1625">
        <v>210882</v>
      </c>
      <c r="AS1625">
        <v>1.897544598401</v>
      </c>
      <c r="AT1625">
        <v>0.70967741935483797</v>
      </c>
      <c r="AU1625">
        <v>2</v>
      </c>
      <c r="AV1625">
        <v>1.67734763888633</v>
      </c>
      <c r="AW1625">
        <v>0.220196959514665</v>
      </c>
      <c r="AX1625">
        <v>10843.9059252359</v>
      </c>
      <c r="AY1625">
        <v>29</v>
      </c>
      <c r="AZ1625">
        <v>7</v>
      </c>
      <c r="BA1625">
        <v>2019</v>
      </c>
      <c r="BB1625">
        <v>21.230634966750099</v>
      </c>
      <c r="BC1625">
        <v>20.675297085573899</v>
      </c>
      <c r="BD1625">
        <v>-0.55533788117622496</v>
      </c>
      <c r="BE1625">
        <v>198184</v>
      </c>
      <c r="BF1625">
        <v>205365.87845009699</v>
      </c>
      <c r="BG1625">
        <v>2.68599710503656E-2</v>
      </c>
      <c r="BH1625">
        <v>22.664759823469002</v>
      </c>
      <c r="BI1625">
        <v>0.97066989332131803</v>
      </c>
      <c r="BK1625">
        <f>AS1625-BI1625*AV1625</f>
        <v>0.26939374470044131</v>
      </c>
      <c r="BL1625">
        <f>BK1625*AO1625</f>
        <v>2582.2859849962929</v>
      </c>
      <c r="BM1625">
        <f t="shared" si="25"/>
        <v>645.67186729553555</v>
      </c>
      <c r="BN1625" s="12">
        <f>YEARFRAC(DATE(YEAR(A1625),1,1),A1625,3)</f>
        <v>0.57260273972602738</v>
      </c>
    </row>
    <row r="1626" spans="1:66" x14ac:dyDescent="0.25">
      <c r="A1626" s="1">
        <v>43676</v>
      </c>
      <c r="B1626">
        <v>2316</v>
      </c>
      <c r="C1626">
        <v>21</v>
      </c>
      <c r="D1626" s="2">
        <v>43647</v>
      </c>
      <c r="E1626">
        <v>1</v>
      </c>
      <c r="F1626">
        <v>0</v>
      </c>
      <c r="G1626" s="1">
        <v>43675</v>
      </c>
      <c r="H1626" s="1">
        <v>43677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 s="1">
        <v>43661</v>
      </c>
      <c r="AF1626" s="1">
        <v>43647</v>
      </c>
      <c r="AG1626" s="1">
        <v>43649</v>
      </c>
      <c r="AH1626" s="1">
        <v>43651</v>
      </c>
      <c r="AI1626" s="1">
        <v>43649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9585.5454545454504</v>
      </c>
      <c r="AP1626">
        <v>22</v>
      </c>
      <c r="AQ1626">
        <v>31</v>
      </c>
      <c r="AR1626">
        <v>210882</v>
      </c>
      <c r="AS1626">
        <v>0.24161379349588799</v>
      </c>
      <c r="AT1626">
        <v>0.70967741935483797</v>
      </c>
      <c r="AU1626">
        <v>1</v>
      </c>
      <c r="AV1626">
        <v>0.28695706497064899</v>
      </c>
      <c r="AW1626">
        <v>-4.5343271474760999E-2</v>
      </c>
      <c r="AX1626">
        <v>8070.8938120651701</v>
      </c>
      <c r="AY1626">
        <v>30</v>
      </c>
      <c r="AZ1626">
        <v>7</v>
      </c>
      <c r="BA1626">
        <v>2019</v>
      </c>
      <c r="BB1626">
        <v>21.517592031720799</v>
      </c>
      <c r="BC1626">
        <v>20.9169108790698</v>
      </c>
      <c r="BD1626">
        <v>-0.60068115265098498</v>
      </c>
      <c r="BE1626">
        <v>200500</v>
      </c>
      <c r="BF1626">
        <v>204995.056765524</v>
      </c>
      <c r="BG1626">
        <v>2.8717488740273401E-2</v>
      </c>
      <c r="BH1626">
        <v>22.664759823469002</v>
      </c>
      <c r="BI1626">
        <v>0.97066989332131803</v>
      </c>
      <c r="BK1626">
        <f>AS1626-BI1626*AV1626</f>
        <v>-3.6926790146970395E-2</v>
      </c>
      <c r="BL1626">
        <f>BK1626*AO1626</f>
        <v>-353.96342544424579</v>
      </c>
      <c r="BM1626">
        <f t="shared" si="25"/>
        <v>291.70844185128976</v>
      </c>
      <c r="BN1626" s="12">
        <f>YEARFRAC(DATE(YEAR(A1626),1,1),A1626,3)</f>
        <v>0.57534246575342463</v>
      </c>
    </row>
    <row r="1627" spans="1:66" x14ac:dyDescent="0.25">
      <c r="A1627" s="1">
        <v>43677</v>
      </c>
      <c r="B1627">
        <v>10382</v>
      </c>
      <c r="C1627">
        <v>22</v>
      </c>
      <c r="D1627" s="2">
        <v>43647</v>
      </c>
      <c r="E1627">
        <v>2</v>
      </c>
      <c r="F1627">
        <v>1</v>
      </c>
      <c r="G1627" s="1">
        <v>43676</v>
      </c>
      <c r="H1627" s="1">
        <v>43678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 s="1">
        <v>43661</v>
      </c>
      <c r="AF1627" s="1">
        <v>43647</v>
      </c>
      <c r="AG1627" s="1">
        <v>43649</v>
      </c>
      <c r="AH1627" s="1">
        <v>43651</v>
      </c>
      <c r="AI1627" s="1">
        <v>43649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9585.5454545454504</v>
      </c>
      <c r="AP1627">
        <v>22</v>
      </c>
      <c r="AQ1627">
        <v>31</v>
      </c>
      <c r="AR1627">
        <v>210882</v>
      </c>
      <c r="AS1627">
        <v>1.0830891209301801</v>
      </c>
      <c r="AT1627">
        <v>0.70967741935483797</v>
      </c>
      <c r="AU1627">
        <v>0</v>
      </c>
      <c r="AV1627">
        <v>1.1471677917482499</v>
      </c>
      <c r="AW1627">
        <v>-6.4078670818061303E-2</v>
      </c>
      <c r="AX1627">
        <v>9050.1146167799307</v>
      </c>
      <c r="AY1627">
        <v>31</v>
      </c>
      <c r="AZ1627">
        <v>7</v>
      </c>
      <c r="BA1627">
        <v>2019</v>
      </c>
      <c r="BB1627">
        <v>22.664759823469002</v>
      </c>
      <c r="BC1627">
        <v>22</v>
      </c>
      <c r="BD1627">
        <v>-0.66475982346904705</v>
      </c>
      <c r="BE1627">
        <v>210882</v>
      </c>
      <c r="BF1627">
        <v>204696.80844338599</v>
      </c>
      <c r="BG1627">
        <v>3.0216355612229202E-2</v>
      </c>
      <c r="BH1627">
        <v>22.664759823469002</v>
      </c>
      <c r="BI1627">
        <v>0.97066989332131803</v>
      </c>
      <c r="BK1627">
        <f>AS1627-BI1627*AV1627</f>
        <v>-3.0432117107745738E-2</v>
      </c>
      <c r="BL1627">
        <f>BK1627*AO1627</f>
        <v>-291.708441814347</v>
      </c>
      <c r="BM1627">
        <f t="shared" si="25"/>
        <v>3.6942765291314572E-8</v>
      </c>
      <c r="BN1627" s="12">
        <f>YEARFRAC(DATE(YEAR(A1627),1,1),A1627,3)</f>
        <v>0.57808219178082187</v>
      </c>
    </row>
    <row r="1628" spans="1:66" x14ac:dyDescent="0.25">
      <c r="A1628" s="1">
        <v>43678</v>
      </c>
      <c r="B1628">
        <v>17821</v>
      </c>
      <c r="C1628">
        <v>1</v>
      </c>
      <c r="D1628" s="2">
        <v>43678</v>
      </c>
      <c r="E1628">
        <v>3</v>
      </c>
      <c r="F1628">
        <v>2</v>
      </c>
      <c r="G1628" s="1">
        <v>43677</v>
      </c>
      <c r="H1628" s="1">
        <v>43679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 s="1">
        <v>43696</v>
      </c>
      <c r="AF1628" s="1">
        <v>43682</v>
      </c>
      <c r="AG1628" s="1">
        <v>43684</v>
      </c>
      <c r="AH1628" s="1">
        <v>43679</v>
      </c>
      <c r="AI1628" s="1">
        <v>43679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8794.9090909090901</v>
      </c>
      <c r="AP1628">
        <v>22</v>
      </c>
      <c r="AQ1628">
        <v>31</v>
      </c>
      <c r="AR1628">
        <v>193488</v>
      </c>
      <c r="AS1628">
        <v>2.02628586785743</v>
      </c>
      <c r="AT1628">
        <v>0.70967741935483797</v>
      </c>
      <c r="AU1628">
        <v>21</v>
      </c>
      <c r="AV1628">
        <v>1.9877563819614901</v>
      </c>
      <c r="AW1628">
        <v>3.85294858959409E-2</v>
      </c>
      <c r="AX1628">
        <v>8965.3843709028406</v>
      </c>
      <c r="AY1628">
        <v>1</v>
      </c>
      <c r="AZ1628">
        <v>8</v>
      </c>
      <c r="BA1628">
        <v>2019</v>
      </c>
      <c r="BB1628">
        <v>1.9877563819614901</v>
      </c>
      <c r="BC1628">
        <v>2.02628586785743</v>
      </c>
      <c r="BD1628">
        <v>3.8529485895940997E-2</v>
      </c>
      <c r="BE1628">
        <v>17821</v>
      </c>
      <c r="BF1628">
        <v>197238.45615986199</v>
      </c>
      <c r="BG1628">
        <v>-1.90148322638608E-2</v>
      </c>
      <c r="BH1628">
        <v>21.233293786717901</v>
      </c>
      <c r="BI1628">
        <v>1.03610868012204</v>
      </c>
      <c r="BK1628">
        <f>AS1628-BI1628*AV1628</f>
        <v>-3.3245773460851336E-2</v>
      </c>
      <c r="BL1628">
        <f>BK1628*AO1628</f>
        <v>-292.39355524514559</v>
      </c>
      <c r="BM1628">
        <f t="shared" si="25"/>
        <v>-292.39355520820283</v>
      </c>
      <c r="BN1628" s="12">
        <f>YEARFRAC(DATE(YEAR(A1628),1,1),A1628,3)</f>
        <v>0.58082191780821912</v>
      </c>
    </row>
    <row r="1629" spans="1:66" x14ac:dyDescent="0.25">
      <c r="A1629" s="1">
        <v>43679</v>
      </c>
      <c r="B1629">
        <v>11441</v>
      </c>
      <c r="C1629">
        <v>2</v>
      </c>
      <c r="D1629" s="2">
        <v>43678</v>
      </c>
      <c r="E1629">
        <v>4</v>
      </c>
      <c r="F1629">
        <v>3</v>
      </c>
      <c r="G1629" s="1">
        <v>43678</v>
      </c>
      <c r="H1629" s="1">
        <v>43682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 s="1">
        <v>43696</v>
      </c>
      <c r="AF1629" s="1">
        <v>43682</v>
      </c>
      <c r="AG1629" s="1">
        <v>43684</v>
      </c>
      <c r="AH1629" s="1">
        <v>43679</v>
      </c>
      <c r="AI1629" s="1">
        <v>43679</v>
      </c>
      <c r="AJ1629">
        <v>0</v>
      </c>
      <c r="AK1629">
        <v>0</v>
      </c>
      <c r="AL1629">
        <v>0</v>
      </c>
      <c r="AM1629">
        <v>1</v>
      </c>
      <c r="AN1629">
        <v>1</v>
      </c>
      <c r="AO1629">
        <v>8794.9090909090901</v>
      </c>
      <c r="AP1629">
        <v>22</v>
      </c>
      <c r="AQ1629">
        <v>31</v>
      </c>
      <c r="AR1629">
        <v>193488</v>
      </c>
      <c r="AS1629">
        <v>1.3008662035888501</v>
      </c>
      <c r="AT1629">
        <v>0.70967741935483797</v>
      </c>
      <c r="AU1629">
        <v>20</v>
      </c>
      <c r="AV1629">
        <v>1.1509886199178601</v>
      </c>
      <c r="AW1629">
        <v>0.14987758367099099</v>
      </c>
      <c r="AX1629">
        <v>9940.1504081043495</v>
      </c>
      <c r="AY1629">
        <v>2</v>
      </c>
      <c r="AZ1629">
        <v>8</v>
      </c>
      <c r="BA1629">
        <v>2019</v>
      </c>
      <c r="BB1629">
        <v>3.1387450018793501</v>
      </c>
      <c r="BC1629">
        <v>3.3271520714462901</v>
      </c>
      <c r="BD1629">
        <v>0.18840706956693201</v>
      </c>
      <c r="BE1629">
        <v>29262</v>
      </c>
      <c r="BF1629">
        <v>205102.35766669101</v>
      </c>
      <c r="BG1629">
        <v>-5.6627129004365701E-2</v>
      </c>
      <c r="BH1629">
        <v>21.233293786717901</v>
      </c>
      <c r="BI1629">
        <v>1.03610868012204</v>
      </c>
      <c r="BK1629">
        <f>AS1629-BI1629*AV1629</f>
        <v>0.10831690377026759</v>
      </c>
      <c r="BL1629">
        <f>BK1629*AO1629</f>
        <v>952.6373216682515</v>
      </c>
      <c r="BM1629">
        <f t="shared" si="25"/>
        <v>660.24376646004862</v>
      </c>
      <c r="BN1629" s="12">
        <f>YEARFRAC(DATE(YEAR(A1629),1,1),A1629,3)</f>
        <v>0.58356164383561648</v>
      </c>
    </row>
    <row r="1630" spans="1:66" x14ac:dyDescent="0.25">
      <c r="A1630" s="1">
        <v>43682</v>
      </c>
      <c r="B1630">
        <v>14858</v>
      </c>
      <c r="C1630">
        <v>3</v>
      </c>
      <c r="D1630" s="2">
        <v>43678</v>
      </c>
      <c r="E1630">
        <v>0</v>
      </c>
      <c r="F1630">
        <v>4</v>
      </c>
      <c r="G1630" s="1">
        <v>43679</v>
      </c>
      <c r="H1630" s="1">
        <v>43683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 s="1">
        <v>43696</v>
      </c>
      <c r="AF1630" s="1">
        <v>43682</v>
      </c>
      <c r="AG1630" s="1">
        <v>43684</v>
      </c>
      <c r="AH1630" s="1">
        <v>43679</v>
      </c>
      <c r="AI1630" s="1">
        <v>43679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8794.9090909090901</v>
      </c>
      <c r="AP1630">
        <v>22</v>
      </c>
      <c r="AQ1630">
        <v>31</v>
      </c>
      <c r="AR1630">
        <v>193488</v>
      </c>
      <c r="AS1630">
        <v>1.6893864218969601</v>
      </c>
      <c r="AT1630">
        <v>0.70967741935483797</v>
      </c>
      <c r="AU1630">
        <v>19</v>
      </c>
      <c r="AV1630">
        <v>1.75425957317656</v>
      </c>
      <c r="AW1630">
        <v>-6.4873151279598598E-2</v>
      </c>
      <c r="AX1630">
        <v>8469.6701828997502</v>
      </c>
      <c r="AY1630">
        <v>5</v>
      </c>
      <c r="AZ1630">
        <v>8</v>
      </c>
      <c r="BA1630">
        <v>2019</v>
      </c>
      <c r="BB1630">
        <v>4.8930045750559197</v>
      </c>
      <c r="BC1630">
        <v>5.0165384933432504</v>
      </c>
      <c r="BD1630">
        <v>0.123533918287333</v>
      </c>
      <c r="BE1630">
        <v>44120</v>
      </c>
      <c r="BF1630">
        <v>198373.00070149699</v>
      </c>
      <c r="BG1630">
        <v>-2.46253304846074E-2</v>
      </c>
      <c r="BH1630">
        <v>21.233293786717901</v>
      </c>
      <c r="BI1630">
        <v>1.03610868012204</v>
      </c>
      <c r="BK1630">
        <f>AS1630-BI1630*AV1630</f>
        <v>-0.12821714905845893</v>
      </c>
      <c r="BL1630">
        <f>BK1630*AO1630</f>
        <v>-1127.6581698646864</v>
      </c>
      <c r="BM1630">
        <f t="shared" si="25"/>
        <v>-467.41440340463782</v>
      </c>
      <c r="BN1630" s="12">
        <f>YEARFRAC(DATE(YEAR(A1630),1,1),A1630,3)</f>
        <v>0.59178082191780823</v>
      </c>
    </row>
    <row r="1631" spans="1:66" x14ac:dyDescent="0.25">
      <c r="A1631" s="1">
        <v>43683</v>
      </c>
      <c r="B1631">
        <v>2474</v>
      </c>
      <c r="C1631">
        <v>4</v>
      </c>
      <c r="D1631" s="2">
        <v>43678</v>
      </c>
      <c r="E1631">
        <v>1</v>
      </c>
      <c r="F1631">
        <v>0</v>
      </c>
      <c r="G1631" s="1">
        <v>43682</v>
      </c>
      <c r="H1631" s="1">
        <v>43684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 s="1">
        <v>43696</v>
      </c>
      <c r="AF1631" s="1">
        <v>43682</v>
      </c>
      <c r="AG1631" s="1">
        <v>43684</v>
      </c>
      <c r="AH1631" s="1">
        <v>43679</v>
      </c>
      <c r="AI1631" s="1">
        <v>43679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8794.9090909090901</v>
      </c>
      <c r="AP1631">
        <v>22</v>
      </c>
      <c r="AQ1631">
        <v>31</v>
      </c>
      <c r="AR1631">
        <v>193488</v>
      </c>
      <c r="AS1631">
        <v>0.281299098652112</v>
      </c>
      <c r="AT1631">
        <v>0.70967741935483797</v>
      </c>
      <c r="AU1631">
        <v>18</v>
      </c>
      <c r="AV1631">
        <v>0.28695706497064899</v>
      </c>
      <c r="AW1631">
        <v>-5.6579663185368197E-3</v>
      </c>
      <c r="AX1631">
        <v>8621.4988303321406</v>
      </c>
      <c r="AY1631">
        <v>6</v>
      </c>
      <c r="AZ1631">
        <v>8</v>
      </c>
      <c r="BA1631">
        <v>2019</v>
      </c>
      <c r="BB1631">
        <v>5.17996164002657</v>
      </c>
      <c r="BC1631">
        <v>5.2978375919953598</v>
      </c>
      <c r="BD1631">
        <v>0.11787595196879599</v>
      </c>
      <c r="BE1631">
        <v>46594</v>
      </c>
      <c r="BF1631">
        <v>197891.04075194299</v>
      </c>
      <c r="BG1631">
        <v>-2.2249823616129202E-2</v>
      </c>
      <c r="BH1631">
        <v>21.233293786717901</v>
      </c>
      <c r="BI1631">
        <v>1.03610868012204</v>
      </c>
      <c r="BK1631">
        <f>AS1631-BI1631*AV1631</f>
        <v>-1.6019607186321616E-2</v>
      </c>
      <c r="BL1631">
        <f>BK1631*AO1631</f>
        <v>-140.89098887577256</v>
      </c>
      <c r="BM1631">
        <f t="shared" si="25"/>
        <v>-608.30539228041039</v>
      </c>
      <c r="BN1631" s="12">
        <f>YEARFRAC(DATE(YEAR(A1631),1,1),A1631,3)</f>
        <v>0.59452054794520548</v>
      </c>
    </row>
    <row r="1632" spans="1:66" x14ac:dyDescent="0.25">
      <c r="A1632" s="1">
        <v>43684</v>
      </c>
      <c r="B1632">
        <v>10443</v>
      </c>
      <c r="C1632">
        <v>5</v>
      </c>
      <c r="D1632" s="2">
        <v>43678</v>
      </c>
      <c r="E1632">
        <v>2</v>
      </c>
      <c r="F1632">
        <v>1</v>
      </c>
      <c r="G1632" s="1">
        <v>43683</v>
      </c>
      <c r="H1632" s="1">
        <v>43685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 s="1">
        <v>43696</v>
      </c>
      <c r="AF1632" s="1">
        <v>43682</v>
      </c>
      <c r="AG1632" s="1">
        <v>43684</v>
      </c>
      <c r="AH1632" s="1">
        <v>43679</v>
      </c>
      <c r="AI1632" s="1">
        <v>43679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8794.9090909090901</v>
      </c>
      <c r="AP1632">
        <v>22</v>
      </c>
      <c r="AQ1632">
        <v>31</v>
      </c>
      <c r="AR1632">
        <v>193488</v>
      </c>
      <c r="AS1632">
        <v>1.1873914661374301</v>
      </c>
      <c r="AT1632">
        <v>0.70967741935483797</v>
      </c>
      <c r="AU1632">
        <v>17</v>
      </c>
      <c r="AV1632">
        <v>1.05437679934163</v>
      </c>
      <c r="AW1632">
        <v>0.13301466679580201</v>
      </c>
      <c r="AX1632">
        <v>9904.4288593231104</v>
      </c>
      <c r="AY1632">
        <v>7</v>
      </c>
      <c r="AZ1632">
        <v>8</v>
      </c>
      <c r="BA1632">
        <v>2019</v>
      </c>
      <c r="BB1632">
        <v>6.2343384393681998</v>
      </c>
      <c r="BC1632">
        <v>6.4852290581328003</v>
      </c>
      <c r="BD1632">
        <v>0.250890618764599</v>
      </c>
      <c r="BE1632">
        <v>57037</v>
      </c>
      <c r="BF1632">
        <v>201274.603906034</v>
      </c>
      <c r="BG1632">
        <v>-3.8686469901933501E-2</v>
      </c>
      <c r="BH1632">
        <v>21.233293786717901</v>
      </c>
      <c r="BI1632">
        <v>1.03610868012204</v>
      </c>
      <c r="BK1632">
        <f>AS1632-BI1632*AV1632</f>
        <v>9.4942512220272723E-2</v>
      </c>
      <c r="BL1632">
        <f>BK1632*AO1632</f>
        <v>835.01076383982399</v>
      </c>
      <c r="BM1632">
        <f t="shared" si="25"/>
        <v>226.70537155941361</v>
      </c>
      <c r="BN1632" s="12">
        <f>YEARFRAC(DATE(YEAR(A1632),1,1),A1632,3)</f>
        <v>0.59726027397260273</v>
      </c>
    </row>
    <row r="1633" spans="1:66" x14ac:dyDescent="0.25">
      <c r="A1633" s="1">
        <v>43685</v>
      </c>
      <c r="B1633">
        <v>2718</v>
      </c>
      <c r="C1633">
        <v>6</v>
      </c>
      <c r="D1633" s="2">
        <v>43678</v>
      </c>
      <c r="E1633">
        <v>3</v>
      </c>
      <c r="F1633">
        <v>2</v>
      </c>
      <c r="G1633" s="1">
        <v>43684</v>
      </c>
      <c r="H1633" s="1">
        <v>43686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 s="1">
        <v>43696</v>
      </c>
      <c r="AF1633" s="1">
        <v>43682</v>
      </c>
      <c r="AG1633" s="1">
        <v>43684</v>
      </c>
      <c r="AH1633" s="1">
        <v>43679</v>
      </c>
      <c r="AI1633" s="1">
        <v>43679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8794.9090909090901</v>
      </c>
      <c r="AP1633">
        <v>22</v>
      </c>
      <c r="AQ1633">
        <v>31</v>
      </c>
      <c r="AR1633">
        <v>193488</v>
      </c>
      <c r="AS1633">
        <v>0.30904242123542502</v>
      </c>
      <c r="AT1633">
        <v>0.70967741935483797</v>
      </c>
      <c r="AU1633">
        <v>16</v>
      </c>
      <c r="AV1633">
        <v>0.33251524149968897</v>
      </c>
      <c r="AW1633">
        <v>-2.3472820264264199E-2</v>
      </c>
      <c r="AX1633">
        <v>8174.0613986337703</v>
      </c>
      <c r="AY1633">
        <v>8</v>
      </c>
      <c r="AZ1633">
        <v>8</v>
      </c>
      <c r="BA1633">
        <v>2019</v>
      </c>
      <c r="BB1633">
        <v>6.5668536808678901</v>
      </c>
      <c r="BC1633">
        <v>6.7942714793682297</v>
      </c>
      <c r="BD1633">
        <v>0.227417798500336</v>
      </c>
      <c r="BE1633">
        <v>59755</v>
      </c>
      <c r="BF1633">
        <v>200188.71500518301</v>
      </c>
      <c r="BG1633">
        <v>-3.3471991690488298E-2</v>
      </c>
      <c r="BH1633">
        <v>21.233293786717901</v>
      </c>
      <c r="BI1633">
        <v>1.03610868012204</v>
      </c>
      <c r="BK1633">
        <f>AS1633-BI1633*AV1633</f>
        <v>-3.5479506755279111E-2</v>
      </c>
      <c r="BL1633">
        <f>BK1633*AO1633</f>
        <v>-312.03903650297474</v>
      </c>
      <c r="BM1633">
        <f t="shared" si="25"/>
        <v>-85.333664943561132</v>
      </c>
      <c r="BN1633" s="12">
        <f>YEARFRAC(DATE(YEAR(A1633),1,1),A1633,3)</f>
        <v>0.6</v>
      </c>
    </row>
    <row r="1634" spans="1:66" x14ac:dyDescent="0.25">
      <c r="A1634" s="1">
        <v>43686</v>
      </c>
      <c r="B1634">
        <v>7827</v>
      </c>
      <c r="C1634">
        <v>7</v>
      </c>
      <c r="D1634" s="2">
        <v>43678</v>
      </c>
      <c r="E1634">
        <v>4</v>
      </c>
      <c r="F1634">
        <v>3</v>
      </c>
      <c r="G1634" s="1">
        <v>43685</v>
      </c>
      <c r="H1634" s="1">
        <v>43689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 s="1">
        <v>43696</v>
      </c>
      <c r="AF1634" s="1">
        <v>43682</v>
      </c>
      <c r="AG1634" s="1">
        <v>43684</v>
      </c>
      <c r="AH1634" s="1">
        <v>43679</v>
      </c>
      <c r="AI1634" s="1">
        <v>43679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8794.9090909090901</v>
      </c>
      <c r="AP1634">
        <v>22</v>
      </c>
      <c r="AQ1634">
        <v>31</v>
      </c>
      <c r="AR1634">
        <v>193488</v>
      </c>
      <c r="AS1634">
        <v>0.88994666335896799</v>
      </c>
      <c r="AT1634">
        <v>0.70967741935483797</v>
      </c>
      <c r="AU1634">
        <v>15</v>
      </c>
      <c r="AV1634">
        <v>0.849564231344486</v>
      </c>
      <c r="AW1634">
        <v>4.0382432014481398E-2</v>
      </c>
      <c r="AX1634">
        <v>9212.9584923947405</v>
      </c>
      <c r="AY1634">
        <v>9</v>
      </c>
      <c r="AZ1634">
        <v>8</v>
      </c>
      <c r="BA1634">
        <v>2019</v>
      </c>
      <c r="BB1634">
        <v>7.4164179122123803</v>
      </c>
      <c r="BC1634">
        <v>7.6842181427271896</v>
      </c>
      <c r="BD1634">
        <v>0.26780023051481699</v>
      </c>
      <c r="BE1634">
        <v>67582</v>
      </c>
      <c r="BF1634">
        <v>200474.67896216101</v>
      </c>
      <c r="BG1634">
        <v>-3.4850680386823499E-2</v>
      </c>
      <c r="BH1634">
        <v>21.233293786717901</v>
      </c>
      <c r="BI1634">
        <v>1.03610868012204</v>
      </c>
      <c r="BK1634">
        <f>AS1634-BI1634*AV1634</f>
        <v>9.7057889417371257E-3</v>
      </c>
      <c r="BL1634">
        <f>BK1634*AO1634</f>
        <v>85.361531398128761</v>
      </c>
      <c r="BM1634">
        <f t="shared" si="25"/>
        <v>2.7866454567629262E-2</v>
      </c>
      <c r="BN1634" s="12">
        <f>YEARFRAC(DATE(YEAR(A1634),1,1),A1634,3)</f>
        <v>0.60273972602739723</v>
      </c>
    </row>
    <row r="1635" spans="1:66" x14ac:dyDescent="0.25">
      <c r="A1635" s="1">
        <v>43689</v>
      </c>
      <c r="B1635">
        <v>17145</v>
      </c>
      <c r="C1635">
        <v>8</v>
      </c>
      <c r="D1635" s="2">
        <v>43678</v>
      </c>
      <c r="E1635">
        <v>0</v>
      </c>
      <c r="F1635">
        <v>4</v>
      </c>
      <c r="G1635" s="1">
        <v>43686</v>
      </c>
      <c r="H1635" s="1">
        <v>43690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 s="1">
        <v>43696</v>
      </c>
      <c r="AF1635" s="1">
        <v>43682</v>
      </c>
      <c r="AG1635" s="1">
        <v>43684</v>
      </c>
      <c r="AH1635" s="1">
        <v>43679</v>
      </c>
      <c r="AI1635" s="1">
        <v>43679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8794.9090909090901</v>
      </c>
      <c r="AP1635">
        <v>22</v>
      </c>
      <c r="AQ1635">
        <v>31</v>
      </c>
      <c r="AR1635">
        <v>193488</v>
      </c>
      <c r="AS1635">
        <v>1.94942322004465</v>
      </c>
      <c r="AT1635">
        <v>0.70967741935483797</v>
      </c>
      <c r="AU1635">
        <v>14</v>
      </c>
      <c r="AV1635">
        <v>1.67734763888633</v>
      </c>
      <c r="AW1635">
        <v>0.27207558115831798</v>
      </c>
      <c r="AX1635">
        <v>10221.494699442999</v>
      </c>
      <c r="AY1635">
        <v>12</v>
      </c>
      <c r="AZ1635">
        <v>8</v>
      </c>
      <c r="BA1635">
        <v>2019</v>
      </c>
      <c r="BB1635">
        <v>9.0937655510987092</v>
      </c>
      <c r="BC1635">
        <v>9.6336413627718507</v>
      </c>
      <c r="BD1635">
        <v>0.53987581167313403</v>
      </c>
      <c r="BE1635">
        <v>84727</v>
      </c>
      <c r="BF1635">
        <v>204974.93469850699</v>
      </c>
      <c r="BG1635">
        <v>-5.6040679878267399E-2</v>
      </c>
      <c r="BH1635">
        <v>21.233293786717901</v>
      </c>
      <c r="BI1635">
        <v>1.03610868012204</v>
      </c>
      <c r="BK1635">
        <f>AS1635-BI1635*AV1635</f>
        <v>0.21150877181231431</v>
      </c>
      <c r="BL1635">
        <f>BK1635*AO1635</f>
        <v>1860.2004200191395</v>
      </c>
      <c r="BM1635">
        <f t="shared" si="25"/>
        <v>1860.2282864737072</v>
      </c>
      <c r="BN1635" s="12">
        <f>YEARFRAC(DATE(YEAR(A1635),1,1),A1635,3)</f>
        <v>0.61095890410958908</v>
      </c>
    </row>
    <row r="1636" spans="1:66" x14ac:dyDescent="0.25">
      <c r="A1636" s="1">
        <v>43690</v>
      </c>
      <c r="B1636">
        <v>1811</v>
      </c>
      <c r="C1636">
        <v>9</v>
      </c>
      <c r="D1636" s="2">
        <v>43678</v>
      </c>
      <c r="E1636">
        <v>1</v>
      </c>
      <c r="F1636">
        <v>0</v>
      </c>
      <c r="G1636" s="1">
        <v>43689</v>
      </c>
      <c r="H1636" s="1">
        <v>43691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 s="1">
        <v>43696</v>
      </c>
      <c r="AF1636" s="1">
        <v>43682</v>
      </c>
      <c r="AG1636" s="1">
        <v>43684</v>
      </c>
      <c r="AH1636" s="1">
        <v>43679</v>
      </c>
      <c r="AI1636" s="1">
        <v>43679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8794.9090909090901</v>
      </c>
      <c r="AP1636">
        <v>22</v>
      </c>
      <c r="AQ1636">
        <v>31</v>
      </c>
      <c r="AR1636">
        <v>193488</v>
      </c>
      <c r="AS1636">
        <v>0.20591457868188201</v>
      </c>
      <c r="AT1636">
        <v>0.70967741935483797</v>
      </c>
      <c r="AU1636">
        <v>13</v>
      </c>
      <c r="AV1636">
        <v>0.28695706497064899</v>
      </c>
      <c r="AW1636">
        <v>-8.1042486288767507E-2</v>
      </c>
      <c r="AX1636">
        <v>6311.0486587435298</v>
      </c>
      <c r="AY1636">
        <v>13</v>
      </c>
      <c r="AZ1636">
        <v>8</v>
      </c>
      <c r="BA1636">
        <v>2019</v>
      </c>
      <c r="BB1636">
        <v>9.3807226160693595</v>
      </c>
      <c r="BC1636">
        <v>9.8395559414537299</v>
      </c>
      <c r="BD1636">
        <v>0.458833325384368</v>
      </c>
      <c r="BE1636">
        <v>86538</v>
      </c>
      <c r="BF1636">
        <v>202951.95561359901</v>
      </c>
      <c r="BG1636">
        <v>-4.6631507368266198E-2</v>
      </c>
      <c r="BH1636">
        <v>21.233293786717901</v>
      </c>
      <c r="BI1636">
        <v>1.03610868012204</v>
      </c>
      <c r="BK1636">
        <f>AS1636-BI1636*AV1636</f>
        <v>-9.1404127156551607E-2</v>
      </c>
      <c r="BL1636">
        <f>BK1636*AO1636</f>
        <v>-803.8909888757662</v>
      </c>
      <c r="BM1636">
        <f t="shared" si="25"/>
        <v>1056.337297597941</v>
      </c>
      <c r="BN1636" s="12">
        <f>YEARFRAC(DATE(YEAR(A1636),1,1),A1636,3)</f>
        <v>0.61369863013698633</v>
      </c>
    </row>
    <row r="1637" spans="1:66" x14ac:dyDescent="0.25">
      <c r="A1637" s="1">
        <v>43691</v>
      </c>
      <c r="B1637">
        <v>8129</v>
      </c>
      <c r="C1637">
        <v>10</v>
      </c>
      <c r="D1637" s="2">
        <v>43678</v>
      </c>
      <c r="E1637">
        <v>2</v>
      </c>
      <c r="F1637">
        <v>1</v>
      </c>
      <c r="G1637" s="1">
        <v>43690</v>
      </c>
      <c r="H1637" s="1">
        <v>43692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 s="1">
        <v>43696</v>
      </c>
      <c r="AF1637" s="1">
        <v>43682</v>
      </c>
      <c r="AG1637" s="1">
        <v>43684</v>
      </c>
      <c r="AH1637" s="1">
        <v>43679</v>
      </c>
      <c r="AI1637" s="1">
        <v>43679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8794.9090909090901</v>
      </c>
      <c r="AP1637">
        <v>22</v>
      </c>
      <c r="AQ1637">
        <v>31</v>
      </c>
      <c r="AR1637">
        <v>193488</v>
      </c>
      <c r="AS1637">
        <v>0.92428471016290403</v>
      </c>
      <c r="AT1637">
        <v>0.70967741935483797</v>
      </c>
      <c r="AU1637">
        <v>12</v>
      </c>
      <c r="AV1637">
        <v>0.93619787070889404</v>
      </c>
      <c r="AW1637">
        <v>-1.1913160545990099E-2</v>
      </c>
      <c r="AX1637">
        <v>8682.9934721435202</v>
      </c>
      <c r="AY1637">
        <v>14</v>
      </c>
      <c r="AZ1637">
        <v>8</v>
      </c>
      <c r="BA1637">
        <v>2019</v>
      </c>
      <c r="BB1637">
        <v>10.3169204867782</v>
      </c>
      <c r="BC1637">
        <v>10.763840651616601</v>
      </c>
      <c r="BD1637">
        <v>0.44692016483837799</v>
      </c>
      <c r="BE1637">
        <v>94667</v>
      </c>
      <c r="BF1637">
        <v>201869.73454618201</v>
      </c>
      <c r="BG1637">
        <v>-4.1520511061379703E-2</v>
      </c>
      <c r="BH1637">
        <v>21.233293786717901</v>
      </c>
      <c r="BI1637">
        <v>1.03610868012204</v>
      </c>
      <c r="BK1637">
        <f>AS1637-BI1637*AV1637</f>
        <v>-4.571802999035246E-2</v>
      </c>
      <c r="BL1637">
        <f>BK1637*AO1637</f>
        <v>-402.08591758060527</v>
      </c>
      <c r="BM1637">
        <f t="shared" si="25"/>
        <v>654.25138001733569</v>
      </c>
      <c r="BN1637" s="12">
        <f>YEARFRAC(DATE(YEAR(A1637),1,1),A1637,3)</f>
        <v>0.61643835616438358</v>
      </c>
    </row>
    <row r="1638" spans="1:66" x14ac:dyDescent="0.25">
      <c r="A1638" s="1">
        <v>43692</v>
      </c>
      <c r="B1638">
        <v>5627</v>
      </c>
      <c r="C1638">
        <v>11</v>
      </c>
      <c r="D1638" s="2">
        <v>43678</v>
      </c>
      <c r="E1638">
        <v>3</v>
      </c>
      <c r="F1638">
        <v>2</v>
      </c>
      <c r="G1638" s="1">
        <v>43691</v>
      </c>
      <c r="H1638" s="1">
        <v>43693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 s="1">
        <v>43696</v>
      </c>
      <c r="AF1638" s="1">
        <v>43682</v>
      </c>
      <c r="AG1638" s="1">
        <v>43684</v>
      </c>
      <c r="AH1638" s="1">
        <v>43679</v>
      </c>
      <c r="AI1638" s="1">
        <v>43679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8794.9090909090901</v>
      </c>
      <c r="AP1638">
        <v>22</v>
      </c>
      <c r="AQ1638">
        <v>31</v>
      </c>
      <c r="AR1638">
        <v>193488</v>
      </c>
      <c r="AS1638">
        <v>0.63980195154221398</v>
      </c>
      <c r="AT1638">
        <v>0.70967741935483797</v>
      </c>
      <c r="AU1638">
        <v>11</v>
      </c>
      <c r="AV1638">
        <v>0.66708646280258399</v>
      </c>
      <c r="AW1638">
        <v>-2.7284511260369598E-2</v>
      </c>
      <c r="AX1638">
        <v>8435.1884107491405</v>
      </c>
      <c r="AY1638">
        <v>15</v>
      </c>
      <c r="AZ1638">
        <v>8</v>
      </c>
      <c r="BA1638">
        <v>2019</v>
      </c>
      <c r="BB1638">
        <v>10.984006949580801</v>
      </c>
      <c r="BC1638">
        <v>11.403642603158801</v>
      </c>
      <c r="BD1638">
        <v>0.41963565357800903</v>
      </c>
      <c r="BE1638">
        <v>100294</v>
      </c>
      <c r="BF1638">
        <v>200880.06226946099</v>
      </c>
      <c r="BG1638">
        <v>-3.6798386987484701E-2</v>
      </c>
      <c r="BH1638">
        <v>21.233293786717901</v>
      </c>
      <c r="BI1638">
        <v>1.03610868012204</v>
      </c>
      <c r="BK1638">
        <f>AS1638-BI1638*AV1638</f>
        <v>-5.1372122959451705E-2</v>
      </c>
      <c r="BL1638">
        <f>BK1638*AO1638</f>
        <v>-451.81315123538138</v>
      </c>
      <c r="BM1638">
        <f t="shared" si="25"/>
        <v>202.43822878195431</v>
      </c>
      <c r="BN1638" s="12">
        <f>YEARFRAC(DATE(YEAR(A1638),1,1),A1638,3)</f>
        <v>0.61917808219178083</v>
      </c>
    </row>
    <row r="1639" spans="1:66" x14ac:dyDescent="0.25">
      <c r="A1639" s="1">
        <v>43693</v>
      </c>
      <c r="B1639">
        <v>16029</v>
      </c>
      <c r="C1639">
        <v>12</v>
      </c>
      <c r="D1639" s="2">
        <v>43678</v>
      </c>
      <c r="E1639">
        <v>4</v>
      </c>
      <c r="F1639">
        <v>3</v>
      </c>
      <c r="G1639" s="1">
        <v>43692</v>
      </c>
      <c r="H1639" s="1">
        <v>43696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 s="1">
        <v>43696</v>
      </c>
      <c r="AF1639" s="1">
        <v>43682</v>
      </c>
      <c r="AG1639" s="1">
        <v>43684</v>
      </c>
      <c r="AH1639" s="1">
        <v>43679</v>
      </c>
      <c r="AI1639" s="1">
        <v>43679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8794.9090909090901</v>
      </c>
      <c r="AP1639">
        <v>22</v>
      </c>
      <c r="AQ1639">
        <v>31</v>
      </c>
      <c r="AR1639">
        <v>193488</v>
      </c>
      <c r="AS1639">
        <v>1.8225316298685099</v>
      </c>
      <c r="AT1639">
        <v>0.70967741935483797</v>
      </c>
      <c r="AU1639">
        <v>10</v>
      </c>
      <c r="AV1639">
        <v>1.87315282127767</v>
      </c>
      <c r="AW1639">
        <v>-5.0621191409160202E-2</v>
      </c>
      <c r="AX1639">
        <v>8557.2302579490497</v>
      </c>
      <c r="AY1639">
        <v>16</v>
      </c>
      <c r="AZ1639">
        <v>8</v>
      </c>
      <c r="BA1639">
        <v>2019</v>
      </c>
      <c r="BB1639">
        <v>12.8571597708585</v>
      </c>
      <c r="BC1639">
        <v>13.226174233027301</v>
      </c>
      <c r="BD1639">
        <v>0.36901446216884698</v>
      </c>
      <c r="BE1639">
        <v>116323</v>
      </c>
      <c r="BF1639">
        <v>199041.31593669299</v>
      </c>
      <c r="BG1639">
        <v>-2.7900317632847602E-2</v>
      </c>
      <c r="BH1639">
        <v>21.233293786717901</v>
      </c>
      <c r="BI1639">
        <v>1.03610868012204</v>
      </c>
      <c r="BK1639">
        <f>AS1639-BI1639*AV1639</f>
        <v>-0.11825826745237245</v>
      </c>
      <c r="BL1639">
        <f>BK1639*AO1639</f>
        <v>-1040.070711492029</v>
      </c>
      <c r="BM1639">
        <f t="shared" si="25"/>
        <v>-837.63248271007467</v>
      </c>
      <c r="BN1639" s="12">
        <f>YEARFRAC(DATE(YEAR(A1639),1,1),A1639,3)</f>
        <v>0.62191780821917808</v>
      </c>
    </row>
    <row r="1640" spans="1:66" x14ac:dyDescent="0.25">
      <c r="A1640" s="1">
        <v>43696</v>
      </c>
      <c r="B1640">
        <v>15668</v>
      </c>
      <c r="C1640">
        <v>13</v>
      </c>
      <c r="D1640" s="2">
        <v>43678</v>
      </c>
      <c r="E1640">
        <v>0</v>
      </c>
      <c r="F1640">
        <v>4</v>
      </c>
      <c r="G1640" s="1">
        <v>43693</v>
      </c>
      <c r="H1640" s="1">
        <v>43697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 s="1">
        <v>43696</v>
      </c>
      <c r="AF1640" s="1">
        <v>43682</v>
      </c>
      <c r="AG1640" s="1">
        <v>43684</v>
      </c>
      <c r="AH1640" s="1">
        <v>43679</v>
      </c>
      <c r="AI1640" s="1">
        <v>43679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8794.9090909090901</v>
      </c>
      <c r="AP1640">
        <v>22</v>
      </c>
      <c r="AQ1640">
        <v>31</v>
      </c>
      <c r="AR1640">
        <v>193488</v>
      </c>
      <c r="AS1640">
        <v>1.7814851567022201</v>
      </c>
      <c r="AT1640">
        <v>0.70967741935483797</v>
      </c>
      <c r="AU1640">
        <v>9</v>
      </c>
      <c r="AV1640">
        <v>1.67734763888633</v>
      </c>
      <c r="AW1640">
        <v>0.10413751781588799</v>
      </c>
      <c r="AX1640">
        <v>9340.9378215732704</v>
      </c>
      <c r="AY1640">
        <v>19</v>
      </c>
      <c r="AZ1640">
        <v>8</v>
      </c>
      <c r="BA1640">
        <v>2019</v>
      </c>
      <c r="BB1640">
        <v>14.534507409744799</v>
      </c>
      <c r="BC1640">
        <v>15.007659389729501</v>
      </c>
      <c r="BD1640">
        <v>0.47315197998473402</v>
      </c>
      <c r="BE1640">
        <v>131991</v>
      </c>
      <c r="BF1640">
        <v>199786.75012082601</v>
      </c>
      <c r="BG1640">
        <v>-3.1527366639766102E-2</v>
      </c>
      <c r="BH1640">
        <v>21.233293786717901</v>
      </c>
      <c r="BI1640">
        <v>1.03610868012204</v>
      </c>
      <c r="BK1640">
        <f>AS1640-BI1640*AV1640</f>
        <v>4.3570708469884423E-2</v>
      </c>
      <c r="BL1640">
        <f>BK1640*AO1640</f>
        <v>383.20042001913617</v>
      </c>
      <c r="BM1640">
        <f t="shared" si="25"/>
        <v>-454.43206269093849</v>
      </c>
      <c r="BN1640" s="12">
        <f>YEARFRAC(DATE(YEAR(A1640),1,1),A1640,3)</f>
        <v>0.63013698630136983</v>
      </c>
    </row>
    <row r="1641" spans="1:66" x14ac:dyDescent="0.25">
      <c r="A1641" s="1">
        <v>43697</v>
      </c>
      <c r="B1641">
        <v>1979</v>
      </c>
      <c r="C1641">
        <v>14</v>
      </c>
      <c r="D1641" s="2">
        <v>43678</v>
      </c>
      <c r="E1641">
        <v>1</v>
      </c>
      <c r="F1641">
        <v>0</v>
      </c>
      <c r="G1641" s="1">
        <v>43696</v>
      </c>
      <c r="H1641" s="1">
        <v>43698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 s="1">
        <v>43696</v>
      </c>
      <c r="AF1641" s="1">
        <v>43682</v>
      </c>
      <c r="AG1641" s="1">
        <v>43684</v>
      </c>
      <c r="AH1641" s="1">
        <v>43679</v>
      </c>
      <c r="AI1641" s="1">
        <v>43679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8794.9090909090901</v>
      </c>
      <c r="AP1641">
        <v>22</v>
      </c>
      <c r="AQ1641">
        <v>31</v>
      </c>
      <c r="AR1641">
        <v>193488</v>
      </c>
      <c r="AS1641">
        <v>0.22501653849334299</v>
      </c>
      <c r="AT1641">
        <v>0.70967741935483797</v>
      </c>
      <c r="AU1641">
        <v>8</v>
      </c>
      <c r="AV1641">
        <v>0.28695706497064899</v>
      </c>
      <c r="AW1641">
        <v>-6.1940526477306398E-2</v>
      </c>
      <c r="AX1641">
        <v>6896.5020958881496</v>
      </c>
      <c r="AY1641">
        <v>20</v>
      </c>
      <c r="AZ1641">
        <v>8</v>
      </c>
      <c r="BA1641">
        <v>2019</v>
      </c>
      <c r="BB1641">
        <v>14.8214644747155</v>
      </c>
      <c r="BC1641">
        <v>15.2326759282229</v>
      </c>
      <c r="BD1641">
        <v>0.41121145350742999</v>
      </c>
      <c r="BE1641">
        <v>133970</v>
      </c>
      <c r="BF1641">
        <v>198856.19299145299</v>
      </c>
      <c r="BG1641">
        <v>-2.6995352323194902E-2</v>
      </c>
      <c r="BH1641">
        <v>21.233293786717901</v>
      </c>
      <c r="BI1641">
        <v>1.03610868012204</v>
      </c>
      <c r="BK1641">
        <f>AS1641-BI1641*AV1641</f>
        <v>-7.2302167345090623E-2</v>
      </c>
      <c r="BL1641">
        <f>BK1641*AO1641</f>
        <v>-635.8909888757679</v>
      </c>
      <c r="BM1641">
        <f t="shared" si="25"/>
        <v>-1090.3230515667065</v>
      </c>
      <c r="BN1641" s="12">
        <f>YEARFRAC(DATE(YEAR(A1641),1,1),A1641,3)</f>
        <v>0.63287671232876708</v>
      </c>
    </row>
    <row r="1642" spans="1:66" x14ac:dyDescent="0.25">
      <c r="A1642" s="1">
        <v>43698</v>
      </c>
      <c r="B1642">
        <v>10368</v>
      </c>
      <c r="C1642">
        <v>15</v>
      </c>
      <c r="D1642" s="2">
        <v>43678</v>
      </c>
      <c r="E1642">
        <v>2</v>
      </c>
      <c r="F1642">
        <v>1</v>
      </c>
      <c r="G1642" s="1">
        <v>43697</v>
      </c>
      <c r="H1642" s="1">
        <v>43699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 s="1">
        <v>43696</v>
      </c>
      <c r="AF1642" s="1">
        <v>43682</v>
      </c>
      <c r="AG1642" s="1">
        <v>43684</v>
      </c>
      <c r="AH1642" s="1">
        <v>43679</v>
      </c>
      <c r="AI1642" s="1">
        <v>43679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8794.9090909090901</v>
      </c>
      <c r="AP1642">
        <v>22</v>
      </c>
      <c r="AQ1642">
        <v>31</v>
      </c>
      <c r="AR1642">
        <v>193488</v>
      </c>
      <c r="AS1642">
        <v>1.17886380550731</v>
      </c>
      <c r="AT1642">
        <v>0.70967741935483797</v>
      </c>
      <c r="AU1642">
        <v>7</v>
      </c>
      <c r="AV1642">
        <v>0.93619787070889404</v>
      </c>
      <c r="AW1642">
        <v>0.24266593479842399</v>
      </c>
      <c r="AX1642">
        <v>11074.5819066532</v>
      </c>
      <c r="AY1642">
        <v>21</v>
      </c>
      <c r="AZ1642">
        <v>8</v>
      </c>
      <c r="BA1642">
        <v>2019</v>
      </c>
      <c r="BB1642">
        <v>15.7576623454244</v>
      </c>
      <c r="BC1642">
        <v>16.411539733730201</v>
      </c>
      <c r="BD1642">
        <v>0.65387738830585196</v>
      </c>
      <c r="BE1642">
        <v>144338</v>
      </c>
      <c r="BF1642">
        <v>201516.946510918</v>
      </c>
      <c r="BG1642">
        <v>-3.9842537562880399E-2</v>
      </c>
      <c r="BH1642">
        <v>21.233293786717901</v>
      </c>
      <c r="BI1642">
        <v>1.03610868012204</v>
      </c>
      <c r="BK1642">
        <f>AS1642-BI1642*AV1642</f>
        <v>0.20886106535405347</v>
      </c>
      <c r="BL1642">
        <f>BK1642*AO1642</f>
        <v>1836.9140824193223</v>
      </c>
      <c r="BM1642">
        <f t="shared" si="25"/>
        <v>746.59103085261586</v>
      </c>
      <c r="BN1642" s="12">
        <f>YEARFRAC(DATE(YEAR(A1642),1,1),A1642,3)</f>
        <v>0.63561643835616444</v>
      </c>
    </row>
    <row r="1643" spans="1:66" x14ac:dyDescent="0.25">
      <c r="A1643" s="1">
        <v>43699</v>
      </c>
      <c r="B1643">
        <v>2282</v>
      </c>
      <c r="C1643">
        <v>16</v>
      </c>
      <c r="D1643" s="2">
        <v>43678</v>
      </c>
      <c r="E1643">
        <v>3</v>
      </c>
      <c r="F1643">
        <v>2</v>
      </c>
      <c r="G1643" s="1">
        <v>43698</v>
      </c>
      <c r="H1643" s="1">
        <v>43700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 s="1">
        <v>43696</v>
      </c>
      <c r="AF1643" s="1">
        <v>43682</v>
      </c>
      <c r="AG1643" s="1">
        <v>43684</v>
      </c>
      <c r="AH1643" s="1">
        <v>43679</v>
      </c>
      <c r="AI1643" s="1">
        <v>43679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8794.9090909090901</v>
      </c>
      <c r="AP1643">
        <v>22</v>
      </c>
      <c r="AQ1643">
        <v>31</v>
      </c>
      <c r="AR1643">
        <v>193488</v>
      </c>
      <c r="AS1643">
        <v>0.25946828743901401</v>
      </c>
      <c r="AT1643">
        <v>0.70967741935483797</v>
      </c>
      <c r="AU1643">
        <v>6</v>
      </c>
      <c r="AV1643">
        <v>0.33251524149968897</v>
      </c>
      <c r="AW1643">
        <v>-7.3046954060675295E-2</v>
      </c>
      <c r="AX1643">
        <v>6862.8433081980302</v>
      </c>
      <c r="AY1643">
        <v>22</v>
      </c>
      <c r="AZ1643">
        <v>8</v>
      </c>
      <c r="BA1643">
        <v>2019</v>
      </c>
      <c r="BB1643">
        <v>16.090177586924</v>
      </c>
      <c r="BC1643">
        <v>16.6710080211692</v>
      </c>
      <c r="BD1643">
        <v>0.58083043424517899</v>
      </c>
      <c r="BE1643">
        <v>146620</v>
      </c>
      <c r="BF1643">
        <v>200472.616450259</v>
      </c>
      <c r="BG1643">
        <v>-3.4840750691717201E-2</v>
      </c>
      <c r="BH1643">
        <v>21.233293786717901</v>
      </c>
      <c r="BI1643">
        <v>1.03610868012204</v>
      </c>
      <c r="BK1643">
        <f>AS1643-BI1643*AV1643</f>
        <v>-8.5053640551690124E-2</v>
      </c>
      <c r="BL1643">
        <f>BK1643*AO1643</f>
        <v>-748.03903650297354</v>
      </c>
      <c r="BM1643">
        <f t="shared" si="25"/>
        <v>-1.4480056503576861</v>
      </c>
      <c r="BN1643" s="12">
        <f>YEARFRAC(DATE(YEAR(A1643),1,1),A1643,3)</f>
        <v>0.63835616438356169</v>
      </c>
    </row>
    <row r="1644" spans="1:66" x14ac:dyDescent="0.25">
      <c r="A1644" s="1">
        <v>43700</v>
      </c>
      <c r="B1644">
        <v>8448</v>
      </c>
      <c r="C1644">
        <v>17</v>
      </c>
      <c r="D1644" s="2">
        <v>43678</v>
      </c>
      <c r="E1644">
        <v>4</v>
      </c>
      <c r="F1644">
        <v>3</v>
      </c>
      <c r="G1644" s="1">
        <v>43699</v>
      </c>
      <c r="H1644" s="1">
        <v>43703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 s="1">
        <v>43696</v>
      </c>
      <c r="AF1644" s="1">
        <v>43682</v>
      </c>
      <c r="AG1644" s="1">
        <v>43684</v>
      </c>
      <c r="AH1644" s="1">
        <v>43679</v>
      </c>
      <c r="AI1644" s="1">
        <v>43679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8794.9090909090901</v>
      </c>
      <c r="AP1644">
        <v>22</v>
      </c>
      <c r="AQ1644">
        <v>31</v>
      </c>
      <c r="AR1644">
        <v>193488</v>
      </c>
      <c r="AS1644">
        <v>0.96055569337633295</v>
      </c>
      <c r="AT1644">
        <v>0.70967741935483797</v>
      </c>
      <c r="AU1644">
        <v>5</v>
      </c>
      <c r="AV1644">
        <v>0.849564231344486</v>
      </c>
      <c r="AW1644">
        <v>0.110991462031846</v>
      </c>
      <c r="AX1644">
        <v>9943.9214697522402</v>
      </c>
      <c r="AY1644">
        <v>23</v>
      </c>
      <c r="AZ1644">
        <v>8</v>
      </c>
      <c r="BA1644">
        <v>2019</v>
      </c>
      <c r="BB1644">
        <v>16.939741818268502</v>
      </c>
      <c r="BC1644">
        <v>17.631563714545599</v>
      </c>
      <c r="BD1644">
        <v>0.69182189627702595</v>
      </c>
      <c r="BE1644">
        <v>155068</v>
      </c>
      <c r="BF1644">
        <v>201390.08236364499</v>
      </c>
      <c r="BG1644">
        <v>-3.92376936882965E-2</v>
      </c>
      <c r="BH1644">
        <v>21.233293786717901</v>
      </c>
      <c r="BI1644">
        <v>1.03610868012204</v>
      </c>
      <c r="BK1644">
        <f>AS1644-BI1644*AV1644</f>
        <v>8.0314818959102086E-2</v>
      </c>
      <c r="BL1644">
        <f>BK1644*AO1644</f>
        <v>706.36153139812473</v>
      </c>
      <c r="BM1644">
        <f t="shared" si="25"/>
        <v>704.91352574776704</v>
      </c>
      <c r="BN1644" s="12">
        <f>YEARFRAC(DATE(YEAR(A1644),1,1),A1644,3)</f>
        <v>0.64109589041095894</v>
      </c>
    </row>
    <row r="1645" spans="1:66" x14ac:dyDescent="0.25">
      <c r="A1645" s="1">
        <v>43703</v>
      </c>
      <c r="B1645">
        <v>17408</v>
      </c>
      <c r="C1645">
        <v>18</v>
      </c>
      <c r="D1645" s="2">
        <v>43678</v>
      </c>
      <c r="E1645">
        <v>0</v>
      </c>
      <c r="F1645">
        <v>4</v>
      </c>
      <c r="G1645" s="1">
        <v>43700</v>
      </c>
      <c r="H1645" s="1">
        <v>43704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 s="1">
        <v>43696</v>
      </c>
      <c r="AF1645" s="1">
        <v>43682</v>
      </c>
      <c r="AG1645" s="1">
        <v>43684</v>
      </c>
      <c r="AH1645" s="1">
        <v>43679</v>
      </c>
      <c r="AI1645" s="1">
        <v>43679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8794.9090909090901</v>
      </c>
      <c r="AP1645">
        <v>22</v>
      </c>
      <c r="AQ1645">
        <v>31</v>
      </c>
      <c r="AR1645">
        <v>193488</v>
      </c>
      <c r="AS1645">
        <v>1.9793268833209201</v>
      </c>
      <c r="AT1645">
        <v>0.70967741935483797</v>
      </c>
      <c r="AU1645">
        <v>4</v>
      </c>
      <c r="AV1645">
        <v>1.67734763888633</v>
      </c>
      <c r="AW1645">
        <v>0.30197924443459301</v>
      </c>
      <c r="AX1645">
        <v>10378.2898645613</v>
      </c>
      <c r="AY1645">
        <v>26</v>
      </c>
      <c r="AZ1645">
        <v>8</v>
      </c>
      <c r="BA1645">
        <v>2019</v>
      </c>
      <c r="BB1645">
        <v>18.617089457154901</v>
      </c>
      <c r="BC1645">
        <v>19.610890597866501</v>
      </c>
      <c r="BD1645">
        <v>0.99380114071161696</v>
      </c>
      <c r="BE1645">
        <v>172476</v>
      </c>
      <c r="BF1645">
        <v>203816.60671140501</v>
      </c>
      <c r="BG1645">
        <v>-5.06759820902642E-2</v>
      </c>
      <c r="BH1645">
        <v>21.233293786717901</v>
      </c>
      <c r="BI1645">
        <v>1.03610868012204</v>
      </c>
      <c r="BK1645">
        <f>AS1645-BI1645*AV1645</f>
        <v>0.24141243508858445</v>
      </c>
      <c r="BL1645">
        <f>BK1645*AO1645</f>
        <v>2123.2004200190922</v>
      </c>
      <c r="BM1645">
        <f t="shared" si="25"/>
        <v>2828.1139457668592</v>
      </c>
      <c r="BN1645" s="12">
        <f>YEARFRAC(DATE(YEAR(A1645),1,1),A1645,3)</f>
        <v>0.64931506849315068</v>
      </c>
    </row>
    <row r="1646" spans="1:66" x14ac:dyDescent="0.25">
      <c r="A1646" s="1">
        <v>43704</v>
      </c>
      <c r="B1646">
        <v>1987</v>
      </c>
      <c r="C1646">
        <v>19</v>
      </c>
      <c r="D1646" s="2">
        <v>43678</v>
      </c>
      <c r="E1646">
        <v>1</v>
      </c>
      <c r="F1646">
        <v>0</v>
      </c>
      <c r="G1646" s="1">
        <v>43703</v>
      </c>
      <c r="H1646" s="1">
        <v>43705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s="1">
        <v>43696</v>
      </c>
      <c r="AF1646" s="1">
        <v>43682</v>
      </c>
      <c r="AG1646" s="1">
        <v>43684</v>
      </c>
      <c r="AH1646" s="1">
        <v>43679</v>
      </c>
      <c r="AI1646" s="1">
        <v>43679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8794.9090909090901</v>
      </c>
      <c r="AP1646">
        <v>22</v>
      </c>
      <c r="AQ1646">
        <v>31</v>
      </c>
      <c r="AR1646">
        <v>193488</v>
      </c>
      <c r="AS1646">
        <v>0.22592615562722199</v>
      </c>
      <c r="AT1646">
        <v>0.70967741935483797</v>
      </c>
      <c r="AU1646">
        <v>3</v>
      </c>
      <c r="AV1646">
        <v>0.28695706497064899</v>
      </c>
      <c r="AW1646">
        <v>-6.1030909343427302E-2</v>
      </c>
      <c r="AX1646">
        <v>6924.3808309902797</v>
      </c>
      <c r="AY1646">
        <v>27</v>
      </c>
      <c r="AZ1646">
        <v>8</v>
      </c>
      <c r="BA1646">
        <v>2019</v>
      </c>
      <c r="BB1646">
        <v>18.904046522125501</v>
      </c>
      <c r="BC1646">
        <v>19.8368167534937</v>
      </c>
      <c r="BD1646">
        <v>0.93277023136819104</v>
      </c>
      <c r="BE1646">
        <v>174463</v>
      </c>
      <c r="BF1646">
        <v>203035.15416700501</v>
      </c>
      <c r="BG1646">
        <v>-4.7022173111716699E-2</v>
      </c>
      <c r="BH1646">
        <v>21.233293786717901</v>
      </c>
      <c r="BI1646">
        <v>1.03610868012204</v>
      </c>
      <c r="BK1646">
        <f>AS1646-BI1646*AV1646</f>
        <v>-7.1392550211211631E-2</v>
      </c>
      <c r="BL1646">
        <f>BK1646*AO1646</f>
        <v>-627.89098887576881</v>
      </c>
      <c r="BM1646">
        <f t="shared" si="25"/>
        <v>2200.2229568910902</v>
      </c>
      <c r="BN1646" s="12">
        <f>YEARFRAC(DATE(YEAR(A1646),1,1),A1646,3)</f>
        <v>0.65205479452054793</v>
      </c>
    </row>
    <row r="1647" spans="1:66" x14ac:dyDescent="0.25">
      <c r="A1647" s="1">
        <v>43705</v>
      </c>
      <c r="B1647">
        <v>8281</v>
      </c>
      <c r="C1647">
        <v>20</v>
      </c>
      <c r="D1647" s="2">
        <v>43678</v>
      </c>
      <c r="E1647">
        <v>2</v>
      </c>
      <c r="F1647">
        <v>1</v>
      </c>
      <c r="G1647" s="1">
        <v>43704</v>
      </c>
      <c r="H1647" s="1">
        <v>43706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 s="1">
        <v>43696</v>
      </c>
      <c r="AF1647" s="1">
        <v>43682</v>
      </c>
      <c r="AG1647" s="1">
        <v>43684</v>
      </c>
      <c r="AH1647" s="1">
        <v>43679</v>
      </c>
      <c r="AI1647" s="1">
        <v>43679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8794.9090909090901</v>
      </c>
      <c r="AP1647">
        <v>22</v>
      </c>
      <c r="AQ1647">
        <v>31</v>
      </c>
      <c r="AR1647">
        <v>193488</v>
      </c>
      <c r="AS1647">
        <v>0.94156743570660695</v>
      </c>
      <c r="AT1647">
        <v>0.70967741935483797</v>
      </c>
      <c r="AU1647">
        <v>2</v>
      </c>
      <c r="AV1647">
        <v>0.93619787070889404</v>
      </c>
      <c r="AW1647">
        <v>5.3695649977127096E-3</v>
      </c>
      <c r="AX1647">
        <v>8845.3523118243993</v>
      </c>
      <c r="AY1647">
        <v>28</v>
      </c>
      <c r="AZ1647">
        <v>8</v>
      </c>
      <c r="BA1647">
        <v>2019</v>
      </c>
      <c r="BB1647">
        <v>19.8402443928344</v>
      </c>
      <c r="BC1647">
        <v>20.778384189200299</v>
      </c>
      <c r="BD1647">
        <v>0.93813979636590605</v>
      </c>
      <c r="BE1647">
        <v>182744</v>
      </c>
      <c r="BF1647">
        <v>202637.02000828099</v>
      </c>
      <c r="BG1647">
        <v>-4.5149795471271799E-2</v>
      </c>
      <c r="BH1647">
        <v>21.233293786717901</v>
      </c>
      <c r="BI1647">
        <v>1.03610868012204</v>
      </c>
      <c r="BK1647">
        <f>AS1647-BI1647*AV1647</f>
        <v>-2.8435304446649545E-2</v>
      </c>
      <c r="BL1647">
        <f>BK1647*AO1647</f>
        <v>-250.08591758060575</v>
      </c>
      <c r="BM1647">
        <f t="shared" si="25"/>
        <v>1950.1370393104844</v>
      </c>
      <c r="BN1647" s="12">
        <f>YEARFRAC(DATE(YEAR(A1647),1,1),A1647,3)</f>
        <v>0.65479452054794518</v>
      </c>
    </row>
    <row r="1648" spans="1:66" x14ac:dyDescent="0.25">
      <c r="A1648" s="1">
        <v>43706</v>
      </c>
      <c r="B1648">
        <v>2309</v>
      </c>
      <c r="C1648">
        <v>21</v>
      </c>
      <c r="D1648" s="2">
        <v>43678</v>
      </c>
      <c r="E1648">
        <v>3</v>
      </c>
      <c r="F1648">
        <v>2</v>
      </c>
      <c r="G1648" s="1">
        <v>43705</v>
      </c>
      <c r="H1648" s="1">
        <v>43707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 s="1">
        <v>43696</v>
      </c>
      <c r="AF1648" s="1">
        <v>43682</v>
      </c>
      <c r="AG1648" s="1">
        <v>43684</v>
      </c>
      <c r="AH1648" s="1">
        <v>43679</v>
      </c>
      <c r="AI1648" s="1">
        <v>43679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8794.9090909090901</v>
      </c>
      <c r="AP1648">
        <v>22</v>
      </c>
      <c r="AQ1648">
        <v>31</v>
      </c>
      <c r="AR1648">
        <v>193488</v>
      </c>
      <c r="AS1648">
        <v>0.26253824526585601</v>
      </c>
      <c r="AT1648">
        <v>0.70967741935483797</v>
      </c>
      <c r="AU1648">
        <v>1</v>
      </c>
      <c r="AV1648">
        <v>0.33251524149968897</v>
      </c>
      <c r="AW1648">
        <v>-6.9976996233833494E-2</v>
      </c>
      <c r="AX1648">
        <v>6944.0425936149204</v>
      </c>
      <c r="AY1648">
        <v>29</v>
      </c>
      <c r="AZ1648">
        <v>8</v>
      </c>
      <c r="BA1648">
        <v>2019</v>
      </c>
      <c r="BB1648">
        <v>20.172759634334099</v>
      </c>
      <c r="BC1648">
        <v>21.0409224344662</v>
      </c>
      <c r="BD1648">
        <v>0.86816280013206804</v>
      </c>
      <c r="BE1648">
        <v>185053</v>
      </c>
      <c r="BF1648">
        <v>201815.02549957699</v>
      </c>
      <c r="BG1648">
        <v>-4.1260681552153101E-2</v>
      </c>
      <c r="BH1648">
        <v>21.233293786717901</v>
      </c>
      <c r="BI1648">
        <v>1.03610868012204</v>
      </c>
      <c r="BK1648">
        <f>AS1648-BI1648*AV1648</f>
        <v>-8.1983682724848128E-2</v>
      </c>
      <c r="BL1648">
        <f>BK1648*AO1648</f>
        <v>-721.03903650297332</v>
      </c>
      <c r="BM1648">
        <f t="shared" si="25"/>
        <v>1229.098002807511</v>
      </c>
      <c r="BN1648" s="12">
        <f>YEARFRAC(DATE(YEAR(A1648),1,1),A1648,3)</f>
        <v>0.65753424657534243</v>
      </c>
    </row>
    <row r="1649" spans="1:66" x14ac:dyDescent="0.25">
      <c r="A1649" s="1">
        <v>43707</v>
      </c>
      <c r="B1649">
        <v>8435</v>
      </c>
      <c r="C1649">
        <v>22</v>
      </c>
      <c r="D1649" s="2">
        <v>43678</v>
      </c>
      <c r="E1649">
        <v>4</v>
      </c>
      <c r="F1649">
        <v>3</v>
      </c>
      <c r="G1649" s="1">
        <v>43706</v>
      </c>
      <c r="H1649" s="1">
        <v>43711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 s="1">
        <v>43696</v>
      </c>
      <c r="AF1649" s="1">
        <v>43682</v>
      </c>
      <c r="AG1649" s="1">
        <v>43684</v>
      </c>
      <c r="AH1649" s="1">
        <v>43679</v>
      </c>
      <c r="AI1649" s="1">
        <v>43679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8794.9090909090901</v>
      </c>
      <c r="AP1649">
        <v>22</v>
      </c>
      <c r="AQ1649">
        <v>31</v>
      </c>
      <c r="AR1649">
        <v>193488</v>
      </c>
      <c r="AS1649">
        <v>0.95907756553377999</v>
      </c>
      <c r="AT1649">
        <v>0.70967741935483797</v>
      </c>
      <c r="AU1649">
        <v>0</v>
      </c>
      <c r="AV1649">
        <v>1.0605341523838401</v>
      </c>
      <c r="AW1649">
        <v>-0.10145658685006199</v>
      </c>
      <c r="AX1649">
        <v>7953.5392434463502</v>
      </c>
      <c r="AY1649">
        <v>30</v>
      </c>
      <c r="AZ1649">
        <v>8</v>
      </c>
      <c r="BA1649">
        <v>2019</v>
      </c>
      <c r="BB1649">
        <v>21.233293786717901</v>
      </c>
      <c r="BC1649">
        <v>22</v>
      </c>
      <c r="BD1649">
        <v>0.76670621328200905</v>
      </c>
      <c r="BE1649">
        <v>193488</v>
      </c>
      <c r="BF1649">
        <v>200474.59629945399</v>
      </c>
      <c r="BG1649">
        <v>-3.4850282421909198E-2</v>
      </c>
      <c r="BH1649">
        <v>21.233293786717901</v>
      </c>
      <c r="BI1649">
        <v>1.03610868012204</v>
      </c>
      <c r="BK1649">
        <f>AS1649-BI1649*AV1649</f>
        <v>-0.13975107531698705</v>
      </c>
      <c r="BL1649">
        <f>BK1649*AO1649</f>
        <v>-1229.0980027696903</v>
      </c>
      <c r="BM1649">
        <f t="shared" si="25"/>
        <v>3.7820655052200891E-8</v>
      </c>
      <c r="BN1649" s="12">
        <f>YEARFRAC(DATE(YEAR(A1649),1,1),A1649,3)</f>
        <v>0.66027397260273968</v>
      </c>
    </row>
    <row r="1650" spans="1:66" x14ac:dyDescent="0.25">
      <c r="A1650" s="1">
        <v>43711</v>
      </c>
      <c r="B1650">
        <v>33537</v>
      </c>
      <c r="C1650">
        <v>1</v>
      </c>
      <c r="D1650" s="2">
        <v>43709</v>
      </c>
      <c r="E1650">
        <v>1</v>
      </c>
      <c r="F1650">
        <v>4</v>
      </c>
      <c r="G1650" s="1">
        <v>43707</v>
      </c>
      <c r="H1650" s="1">
        <v>43712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 s="1">
        <v>43724</v>
      </c>
      <c r="AF1650" s="1">
        <v>43710</v>
      </c>
      <c r="AG1650" s="1">
        <v>43712</v>
      </c>
      <c r="AH1650" s="1">
        <v>43714</v>
      </c>
      <c r="AI1650" s="1">
        <v>43712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10103.6</v>
      </c>
      <c r="AP1650">
        <v>20</v>
      </c>
      <c r="AQ1650">
        <v>30</v>
      </c>
      <c r="AR1650">
        <v>202072</v>
      </c>
      <c r="AS1650">
        <v>3.3193119284215502</v>
      </c>
      <c r="AT1650">
        <v>0.66666666666666596</v>
      </c>
      <c r="AU1650">
        <v>19</v>
      </c>
      <c r="AV1650">
        <v>3.2923159868721901</v>
      </c>
      <c r="AW1650">
        <v>2.6995941549354099E-2</v>
      </c>
      <c r="AX1650">
        <v>10186.446299117501</v>
      </c>
      <c r="AY1650">
        <v>3</v>
      </c>
      <c r="AZ1650">
        <v>9</v>
      </c>
      <c r="BA1650">
        <v>2019</v>
      </c>
      <c r="BB1650">
        <v>3.2923159868721901</v>
      </c>
      <c r="BC1650">
        <v>3.3193119284215502</v>
      </c>
      <c r="BD1650">
        <v>2.6995941549353902E-2</v>
      </c>
      <c r="BE1650">
        <v>33537</v>
      </c>
      <c r="BF1650">
        <v>203728.92598235101</v>
      </c>
      <c r="BG1650">
        <v>-8.1329932623089799E-3</v>
      </c>
      <c r="BH1650">
        <v>20.636149038270599</v>
      </c>
      <c r="BI1650">
        <v>0.96917307405122699</v>
      </c>
      <c r="BK1650">
        <f>AS1650-BI1650*AV1650</f>
        <v>0.12848792267663045</v>
      </c>
      <c r="BL1650">
        <f>BK1650*AO1650</f>
        <v>1298.1905755556036</v>
      </c>
      <c r="BM1650">
        <f t="shared" si="25"/>
        <v>1298.1905755934242</v>
      </c>
      <c r="BN1650" s="12">
        <f>YEARFRAC(DATE(YEAR(A1650),1,1),A1650,3)</f>
        <v>0.67123287671232879</v>
      </c>
    </row>
    <row r="1651" spans="1:66" x14ac:dyDescent="0.25">
      <c r="A1651" s="1">
        <v>43712</v>
      </c>
      <c r="B1651">
        <v>5509</v>
      </c>
      <c r="C1651">
        <v>2</v>
      </c>
      <c r="D1651" s="2">
        <v>43709</v>
      </c>
      <c r="E1651">
        <v>2</v>
      </c>
      <c r="F1651">
        <v>1</v>
      </c>
      <c r="G1651" s="1">
        <v>43711</v>
      </c>
      <c r="H1651" s="1">
        <v>43713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 s="1">
        <v>43724</v>
      </c>
      <c r="AF1651" s="1">
        <v>43710</v>
      </c>
      <c r="AG1651" s="1">
        <v>43712</v>
      </c>
      <c r="AH1651" s="1">
        <v>43714</v>
      </c>
      <c r="AI1651" s="1">
        <v>43712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10103.6</v>
      </c>
      <c r="AP1651">
        <v>20</v>
      </c>
      <c r="AQ1651">
        <v>30</v>
      </c>
      <c r="AR1651">
        <v>202072</v>
      </c>
      <c r="AS1651">
        <v>0.54525119759293705</v>
      </c>
      <c r="AT1651">
        <v>0.66666666666666596</v>
      </c>
      <c r="AU1651">
        <v>18</v>
      </c>
      <c r="AV1651">
        <v>0.79311124523661503</v>
      </c>
      <c r="AW1651">
        <v>-0.247860047643678</v>
      </c>
      <c r="AX1651">
        <v>6946.0621483893501</v>
      </c>
      <c r="AY1651">
        <v>4</v>
      </c>
      <c r="AZ1651">
        <v>9</v>
      </c>
      <c r="BA1651">
        <v>2019</v>
      </c>
      <c r="BB1651">
        <v>4.0854272321088096</v>
      </c>
      <c r="BC1651">
        <v>3.8645631260144802</v>
      </c>
      <c r="BD1651">
        <v>-0.220864106094324</v>
      </c>
      <c r="BE1651">
        <v>39046</v>
      </c>
      <c r="BF1651">
        <v>191147.69536524199</v>
      </c>
      <c r="BG1651">
        <v>5.7151118740321902E-2</v>
      </c>
      <c r="BH1651">
        <v>20.636149038270599</v>
      </c>
      <c r="BI1651">
        <v>0.96917307405122699</v>
      </c>
      <c r="BK1651">
        <f>AS1651-BI1651*AV1651</f>
        <v>-0.22341086601762972</v>
      </c>
      <c r="BL1651">
        <f>BK1651*AO1651</f>
        <v>-2257.2540258957238</v>
      </c>
      <c r="BM1651">
        <f t="shared" si="25"/>
        <v>-959.06345030229954</v>
      </c>
      <c r="BN1651" s="12">
        <f>YEARFRAC(DATE(YEAR(A1651),1,1),A1651,3)</f>
        <v>0.67397260273972603</v>
      </c>
    </row>
    <row r="1652" spans="1:66" x14ac:dyDescent="0.25">
      <c r="A1652" s="1">
        <v>43713</v>
      </c>
      <c r="B1652">
        <v>9304</v>
      </c>
      <c r="C1652">
        <v>3</v>
      </c>
      <c r="D1652" s="2">
        <v>43709</v>
      </c>
      <c r="E1652">
        <v>3</v>
      </c>
      <c r="F1652">
        <v>2</v>
      </c>
      <c r="G1652" s="1">
        <v>43712</v>
      </c>
      <c r="H1652" s="1">
        <v>43714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 s="1">
        <v>43724</v>
      </c>
      <c r="AF1652" s="1">
        <v>43710</v>
      </c>
      <c r="AG1652" s="1">
        <v>43712</v>
      </c>
      <c r="AH1652" s="1">
        <v>43714</v>
      </c>
      <c r="AI1652" s="1">
        <v>43712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10103.6</v>
      </c>
      <c r="AP1652">
        <v>20</v>
      </c>
      <c r="AQ1652">
        <v>30</v>
      </c>
      <c r="AR1652">
        <v>202072</v>
      </c>
      <c r="AS1652">
        <v>0.92085989152381298</v>
      </c>
      <c r="AT1652">
        <v>0.66666666666666596</v>
      </c>
      <c r="AU1652">
        <v>17</v>
      </c>
      <c r="AV1652">
        <v>0.89157153351641905</v>
      </c>
      <c r="AW1652">
        <v>2.9288358007393898E-2</v>
      </c>
      <c r="AX1652">
        <v>10435.505901926201</v>
      </c>
      <c r="AY1652">
        <v>5</v>
      </c>
      <c r="AZ1652">
        <v>9</v>
      </c>
      <c r="BA1652">
        <v>2019</v>
      </c>
      <c r="BB1652">
        <v>4.9769987656252299</v>
      </c>
      <c r="BC1652">
        <v>4.7854230175383003</v>
      </c>
      <c r="BD1652">
        <v>-0.19157574808693001</v>
      </c>
      <c r="BE1652">
        <v>48350</v>
      </c>
      <c r="BF1652">
        <v>194293.79944371301</v>
      </c>
      <c r="BG1652">
        <v>4.00331898318739E-2</v>
      </c>
      <c r="BH1652">
        <v>20.636149038270599</v>
      </c>
      <c r="BI1652">
        <v>0.96917307405122699</v>
      </c>
      <c r="BK1652">
        <f>AS1652-BI1652*AV1652</f>
        <v>5.6772767649138522E-2</v>
      </c>
      <c r="BL1652">
        <f>BK1652*AO1652</f>
        <v>573.609335219836</v>
      </c>
      <c r="BM1652">
        <f t="shared" si="25"/>
        <v>-385.45411508246355</v>
      </c>
      <c r="BN1652" s="12">
        <f>YEARFRAC(DATE(YEAR(A1652),1,1),A1652,3)</f>
        <v>0.67671232876712328</v>
      </c>
    </row>
    <row r="1653" spans="1:66" x14ac:dyDescent="0.25">
      <c r="A1653" s="1">
        <v>43714</v>
      </c>
      <c r="B1653">
        <v>8046</v>
      </c>
      <c r="C1653">
        <v>4</v>
      </c>
      <c r="D1653" s="2">
        <v>43709</v>
      </c>
      <c r="E1653">
        <v>4</v>
      </c>
      <c r="F1653">
        <v>3</v>
      </c>
      <c r="G1653" s="1">
        <v>43713</v>
      </c>
      <c r="H1653" s="1">
        <v>43717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 s="1">
        <v>43724</v>
      </c>
      <c r="AF1653" s="1">
        <v>43710</v>
      </c>
      <c r="AG1653" s="1">
        <v>43712</v>
      </c>
      <c r="AH1653" s="1">
        <v>43714</v>
      </c>
      <c r="AI1653" s="1">
        <v>43712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10103.6</v>
      </c>
      <c r="AP1653">
        <v>20</v>
      </c>
      <c r="AQ1653">
        <v>30</v>
      </c>
      <c r="AR1653">
        <v>202072</v>
      </c>
      <c r="AS1653">
        <v>0.796349815907201</v>
      </c>
      <c r="AT1653">
        <v>0.66666666666666596</v>
      </c>
      <c r="AU1653">
        <v>16</v>
      </c>
      <c r="AV1653">
        <v>0.80929143886854105</v>
      </c>
      <c r="AW1653">
        <v>-1.2941622961340099E-2</v>
      </c>
      <c r="AX1653">
        <v>9942.0302916449891</v>
      </c>
      <c r="AY1653">
        <v>6</v>
      </c>
      <c r="AZ1653">
        <v>9</v>
      </c>
      <c r="BA1653">
        <v>2019</v>
      </c>
      <c r="BB1653">
        <v>5.7862902044937696</v>
      </c>
      <c r="BC1653">
        <v>5.5817728334455001</v>
      </c>
      <c r="BD1653">
        <v>-0.20451737104827</v>
      </c>
      <c r="BE1653">
        <v>56396</v>
      </c>
      <c r="BF1653">
        <v>194929.732201131</v>
      </c>
      <c r="BG1653">
        <v>3.6640217570808202E-2</v>
      </c>
      <c r="BH1653">
        <v>20.636149038270599</v>
      </c>
      <c r="BI1653">
        <v>0.96917307405122699</v>
      </c>
      <c r="BK1653">
        <f>AS1653-BI1653*AV1653</f>
        <v>1.2006344295636406E-2</v>
      </c>
      <c r="BL1653">
        <f>BK1653*AO1653</f>
        <v>121.307300225392</v>
      </c>
      <c r="BM1653">
        <f t="shared" si="25"/>
        <v>-264.14681485707155</v>
      </c>
      <c r="BN1653" s="12">
        <f>YEARFRAC(DATE(YEAR(A1653),1,1),A1653,3)</f>
        <v>0.67945205479452053</v>
      </c>
    </row>
    <row r="1654" spans="1:66" x14ac:dyDescent="0.25">
      <c r="A1654" s="1">
        <v>43717</v>
      </c>
      <c r="B1654">
        <v>17168</v>
      </c>
      <c r="C1654">
        <v>5</v>
      </c>
      <c r="D1654" s="2">
        <v>43709</v>
      </c>
      <c r="E1654">
        <v>0</v>
      </c>
      <c r="F1654">
        <v>4</v>
      </c>
      <c r="G1654" s="1">
        <v>43714</v>
      </c>
      <c r="H1654" s="1">
        <v>43718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 s="1">
        <v>43724</v>
      </c>
      <c r="AF1654" s="1">
        <v>43710</v>
      </c>
      <c r="AG1654" s="1">
        <v>43712</v>
      </c>
      <c r="AH1654" s="1">
        <v>43714</v>
      </c>
      <c r="AI1654" s="1">
        <v>43712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10103.6</v>
      </c>
      <c r="AP1654">
        <v>20</v>
      </c>
      <c r="AQ1654">
        <v>30</v>
      </c>
      <c r="AR1654">
        <v>202072</v>
      </c>
      <c r="AS1654">
        <v>1.69919632606199</v>
      </c>
      <c r="AT1654">
        <v>0.66666666666666596</v>
      </c>
      <c r="AU1654">
        <v>15</v>
      </c>
      <c r="AV1654">
        <v>1.6370748464103899</v>
      </c>
      <c r="AW1654">
        <v>6.2121479651606797E-2</v>
      </c>
      <c r="AX1654">
        <v>10486.9976089634</v>
      </c>
      <c r="AY1654">
        <v>9</v>
      </c>
      <c r="AZ1654">
        <v>9</v>
      </c>
      <c r="BA1654">
        <v>2019</v>
      </c>
      <c r="BB1654">
        <v>7.4233650509041604</v>
      </c>
      <c r="BC1654">
        <v>7.2809691595075003</v>
      </c>
      <c r="BD1654">
        <v>-0.142395891396663</v>
      </c>
      <c r="BE1654">
        <v>73564</v>
      </c>
      <c r="BF1654">
        <v>198195.83031563199</v>
      </c>
      <c r="BG1654">
        <v>1.9557271604525799E-2</v>
      </c>
      <c r="BH1654">
        <v>20.636149038270599</v>
      </c>
      <c r="BI1654">
        <v>0.96917307405122699</v>
      </c>
      <c r="BK1654">
        <f>AS1654-BI1654*AV1654</f>
        <v>0.11258746471449221</v>
      </c>
      <c r="BL1654">
        <f>BK1654*AO1654</f>
        <v>1137.5387084893437</v>
      </c>
      <c r="BM1654">
        <f t="shared" si="25"/>
        <v>873.39189363227206</v>
      </c>
      <c r="BN1654" s="12">
        <f>YEARFRAC(DATE(YEAR(A1654),1,1),A1654,3)</f>
        <v>0.68767123287671228</v>
      </c>
    </row>
    <row r="1655" spans="1:66" x14ac:dyDescent="0.25">
      <c r="A1655" s="1">
        <v>43718</v>
      </c>
      <c r="B1655">
        <v>2379</v>
      </c>
      <c r="C1655">
        <v>6</v>
      </c>
      <c r="D1655" s="2">
        <v>43709</v>
      </c>
      <c r="E1655">
        <v>1</v>
      </c>
      <c r="F1655">
        <v>0</v>
      </c>
      <c r="G1655" s="1">
        <v>43717</v>
      </c>
      <c r="H1655" s="1">
        <v>43719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 s="1">
        <v>43724</v>
      </c>
      <c r="AF1655" s="1">
        <v>43710</v>
      </c>
      <c r="AG1655" s="1">
        <v>43712</v>
      </c>
      <c r="AH1655" s="1">
        <v>43714</v>
      </c>
      <c r="AI1655" s="1">
        <v>43712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10103.6</v>
      </c>
      <c r="AP1655">
        <v>20</v>
      </c>
      <c r="AQ1655">
        <v>30</v>
      </c>
      <c r="AR1655">
        <v>202072</v>
      </c>
      <c r="AS1655">
        <v>0.23546062789500699</v>
      </c>
      <c r="AT1655">
        <v>0.66666666666666596</v>
      </c>
      <c r="AU1655">
        <v>14</v>
      </c>
      <c r="AV1655">
        <v>0.24668427249470401</v>
      </c>
      <c r="AW1655">
        <v>-1.12236445996967E-2</v>
      </c>
      <c r="AX1655">
        <v>9643.9062609922494</v>
      </c>
      <c r="AY1655">
        <v>10</v>
      </c>
      <c r="AZ1655">
        <v>9</v>
      </c>
      <c r="BA1655">
        <v>2019</v>
      </c>
      <c r="BB1655">
        <v>7.67004932339887</v>
      </c>
      <c r="BC1655">
        <v>7.5164297874025099</v>
      </c>
      <c r="BD1655">
        <v>-0.15361953599636</v>
      </c>
      <c r="BE1655">
        <v>75943</v>
      </c>
      <c r="BF1655">
        <v>198024.80218301099</v>
      </c>
      <c r="BG1655">
        <v>2.0437832899580202E-2</v>
      </c>
      <c r="BH1655">
        <v>20.636149038270599</v>
      </c>
      <c r="BI1655">
        <v>0.96917307405122699</v>
      </c>
      <c r="BK1655">
        <f>AS1655-BI1655*AV1655</f>
        <v>-3.6191267987758236E-3</v>
      </c>
      <c r="BL1655">
        <f>BK1655*AO1655</f>
        <v>-36.566209524111414</v>
      </c>
      <c r="BM1655">
        <f t="shared" si="25"/>
        <v>836.82568410816066</v>
      </c>
      <c r="BN1655" s="12">
        <f>YEARFRAC(DATE(YEAR(A1655),1,1),A1655,3)</f>
        <v>0.69041095890410964</v>
      </c>
    </row>
    <row r="1656" spans="1:66" x14ac:dyDescent="0.25">
      <c r="A1656" s="1">
        <v>43719</v>
      </c>
      <c r="B1656">
        <v>9132</v>
      </c>
      <c r="C1656">
        <v>7</v>
      </c>
      <c r="D1656" s="2">
        <v>43709</v>
      </c>
      <c r="E1656">
        <v>2</v>
      </c>
      <c r="F1656">
        <v>1</v>
      </c>
      <c r="G1656" s="1">
        <v>43718</v>
      </c>
      <c r="H1656" s="1">
        <v>43720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 s="1">
        <v>43724</v>
      </c>
      <c r="AF1656" s="1">
        <v>43710</v>
      </c>
      <c r="AG1656" s="1">
        <v>43712</v>
      </c>
      <c r="AH1656" s="1">
        <v>43714</v>
      </c>
      <c r="AI1656" s="1">
        <v>43712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10103.6</v>
      </c>
      <c r="AP1656">
        <v>20</v>
      </c>
      <c r="AQ1656">
        <v>30</v>
      </c>
      <c r="AR1656">
        <v>202072</v>
      </c>
      <c r="AS1656">
        <v>0.903836256383863</v>
      </c>
      <c r="AT1656">
        <v>0.66666666666666596</v>
      </c>
      <c r="AU1656">
        <v>13</v>
      </c>
      <c r="AV1656">
        <v>0.89592507823294898</v>
      </c>
      <c r="AW1656">
        <v>7.9111781509139008E-3</v>
      </c>
      <c r="AX1656">
        <v>10192.816589096001</v>
      </c>
      <c r="AY1656">
        <v>11</v>
      </c>
      <c r="AZ1656">
        <v>9</v>
      </c>
      <c r="BA1656">
        <v>2019</v>
      </c>
      <c r="BB1656">
        <v>8.56597440163182</v>
      </c>
      <c r="BC1656">
        <v>8.4202660437863699</v>
      </c>
      <c r="BD1656">
        <v>-0.145708357845446</v>
      </c>
      <c r="BE1656">
        <v>85075</v>
      </c>
      <c r="BF1656">
        <v>198634.72854598501</v>
      </c>
      <c r="BG1656">
        <v>1.7304483859268398E-2</v>
      </c>
      <c r="BH1656">
        <v>20.636149038270599</v>
      </c>
      <c r="BI1656">
        <v>0.96917307405122699</v>
      </c>
      <c r="BK1656">
        <f>AS1656-BI1656*AV1656</f>
        <v>3.5529794193249753E-2</v>
      </c>
      <c r="BL1656">
        <f>BK1656*AO1656</f>
        <v>358.97882861091824</v>
      </c>
      <c r="BM1656">
        <f t="shared" si="25"/>
        <v>1195.804512719079</v>
      </c>
      <c r="BN1656" s="12">
        <f>YEARFRAC(DATE(YEAR(A1656),1,1),A1656,3)</f>
        <v>0.69315068493150689</v>
      </c>
    </row>
    <row r="1657" spans="1:66" x14ac:dyDescent="0.25">
      <c r="A1657" s="1">
        <v>43720</v>
      </c>
      <c r="B1657">
        <v>2647</v>
      </c>
      <c r="C1657">
        <v>8</v>
      </c>
      <c r="D1657" s="2">
        <v>43709</v>
      </c>
      <c r="E1657">
        <v>3</v>
      </c>
      <c r="F1657">
        <v>2</v>
      </c>
      <c r="G1657" s="1">
        <v>43719</v>
      </c>
      <c r="H1657" s="1">
        <v>43721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 s="1">
        <v>43724</v>
      </c>
      <c r="AF1657" s="1">
        <v>43710</v>
      </c>
      <c r="AG1657" s="1">
        <v>43712</v>
      </c>
      <c r="AH1657" s="1">
        <v>43714</v>
      </c>
      <c r="AI1657" s="1">
        <v>43712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10103.6</v>
      </c>
      <c r="AP1657">
        <v>20</v>
      </c>
      <c r="AQ1657">
        <v>30</v>
      </c>
      <c r="AR1657">
        <v>202072</v>
      </c>
      <c r="AS1657">
        <v>0.26198582683399901</v>
      </c>
      <c r="AT1657">
        <v>0.66666666666666596</v>
      </c>
      <c r="AU1657">
        <v>12</v>
      </c>
      <c r="AV1657">
        <v>0.29224244902374402</v>
      </c>
      <c r="AW1657">
        <v>-3.02566221897448E-2</v>
      </c>
      <c r="AX1657">
        <v>9057.5479669106207</v>
      </c>
      <c r="AY1657">
        <v>12</v>
      </c>
      <c r="AZ1657">
        <v>9</v>
      </c>
      <c r="BA1657">
        <v>2019</v>
      </c>
      <c r="BB1657">
        <v>8.8582168506555607</v>
      </c>
      <c r="BC1657">
        <v>8.6822518706203695</v>
      </c>
      <c r="BD1657">
        <v>-0.17596498003519101</v>
      </c>
      <c r="BE1657">
        <v>87722</v>
      </c>
      <c r="BF1657">
        <v>198057.91950895399</v>
      </c>
      <c r="BG1657">
        <v>2.0267205174112998E-2</v>
      </c>
      <c r="BH1657">
        <v>20.636149038270599</v>
      </c>
      <c r="BI1657">
        <v>0.96917307405122699</v>
      </c>
      <c r="BK1657">
        <f>AS1657-BI1657*AV1657</f>
        <v>-2.1247685854601961E-2</v>
      </c>
      <c r="BL1657">
        <f>BK1657*AO1657</f>
        <v>-214.67811880055638</v>
      </c>
      <c r="BM1657">
        <f t="shared" si="25"/>
        <v>981.12639391852258</v>
      </c>
      <c r="BN1657" s="12">
        <f>YEARFRAC(DATE(YEAR(A1657),1,1),A1657,3)</f>
        <v>0.69589041095890414</v>
      </c>
    </row>
    <row r="1658" spans="1:66" x14ac:dyDescent="0.25">
      <c r="A1658" s="1">
        <v>43721</v>
      </c>
      <c r="B1658">
        <v>9099</v>
      </c>
      <c r="C1658">
        <v>9</v>
      </c>
      <c r="D1658" s="2">
        <v>43709</v>
      </c>
      <c r="E1658">
        <v>4</v>
      </c>
      <c r="F1658">
        <v>3</v>
      </c>
      <c r="G1658" s="1">
        <v>43720</v>
      </c>
      <c r="H1658" s="1">
        <v>43724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 s="1">
        <v>43724</v>
      </c>
      <c r="AF1658" s="1">
        <v>43710</v>
      </c>
      <c r="AG1658" s="1">
        <v>43712</v>
      </c>
      <c r="AH1658" s="1">
        <v>43714</v>
      </c>
      <c r="AI1658" s="1">
        <v>43712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10103.6</v>
      </c>
      <c r="AP1658">
        <v>20</v>
      </c>
      <c r="AQ1658">
        <v>30</v>
      </c>
      <c r="AR1658">
        <v>202072</v>
      </c>
      <c r="AS1658">
        <v>0.90057009382794195</v>
      </c>
      <c r="AT1658">
        <v>0.66666666666666596</v>
      </c>
      <c r="AU1658">
        <v>11</v>
      </c>
      <c r="AV1658">
        <v>0.80929143886854105</v>
      </c>
      <c r="AW1658">
        <v>9.1278654959401004E-2</v>
      </c>
      <c r="AX1658">
        <v>11243.1684841757</v>
      </c>
      <c r="AY1658">
        <v>13</v>
      </c>
      <c r="AZ1658">
        <v>9</v>
      </c>
      <c r="BA1658">
        <v>2019</v>
      </c>
      <c r="BB1658">
        <v>9.6675082895241005</v>
      </c>
      <c r="BC1658">
        <v>9.5828219644483106</v>
      </c>
      <c r="BD1658">
        <v>-8.4686325075791602E-2</v>
      </c>
      <c r="BE1658">
        <v>96821</v>
      </c>
      <c r="BF1658">
        <v>200301.871175879</v>
      </c>
      <c r="BG1658">
        <v>8.8373054816182003E-3</v>
      </c>
      <c r="BH1658">
        <v>20.636149038270599</v>
      </c>
      <c r="BI1658">
        <v>0.96917307405122699</v>
      </c>
      <c r="BK1658">
        <f>AS1658-BI1658*AV1658</f>
        <v>0.11622662221637736</v>
      </c>
      <c r="BL1658">
        <f>BK1658*AO1658</f>
        <v>1174.3073002253905</v>
      </c>
      <c r="BM1658">
        <f t="shared" si="25"/>
        <v>2155.4336941439133</v>
      </c>
      <c r="BN1658" s="12">
        <f>YEARFRAC(DATE(YEAR(A1658),1,1),A1658,3)</f>
        <v>0.69863013698630139</v>
      </c>
    </row>
    <row r="1659" spans="1:66" x14ac:dyDescent="0.25">
      <c r="A1659" s="1">
        <v>43724</v>
      </c>
      <c r="B1659">
        <v>28624</v>
      </c>
      <c r="C1659">
        <v>10</v>
      </c>
      <c r="D1659" s="2">
        <v>43709</v>
      </c>
      <c r="E1659">
        <v>0</v>
      </c>
      <c r="F1659">
        <v>4</v>
      </c>
      <c r="G1659" s="1">
        <v>43721</v>
      </c>
      <c r="H1659" s="1">
        <v>43725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 s="1">
        <v>43724</v>
      </c>
      <c r="AF1659" s="1">
        <v>43710</v>
      </c>
      <c r="AG1659" s="1">
        <v>43712</v>
      </c>
      <c r="AH1659" s="1">
        <v>43714</v>
      </c>
      <c r="AI1659" s="1">
        <v>43712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10103.6</v>
      </c>
      <c r="AP1659">
        <v>20</v>
      </c>
      <c r="AQ1659">
        <v>30</v>
      </c>
      <c r="AR1659">
        <v>202072</v>
      </c>
      <c r="AS1659">
        <v>2.833049606081</v>
      </c>
      <c r="AT1659">
        <v>0.66666666666666596</v>
      </c>
      <c r="AU1659">
        <v>10</v>
      </c>
      <c r="AV1659">
        <v>2.8837477517668102</v>
      </c>
      <c r="AW1659">
        <v>-5.0698145685812698E-2</v>
      </c>
      <c r="AX1659">
        <v>9925.9721945037109</v>
      </c>
      <c r="AY1659">
        <v>16</v>
      </c>
      <c r="AZ1659">
        <v>9</v>
      </c>
      <c r="BA1659">
        <v>2019</v>
      </c>
      <c r="BB1659">
        <v>12.5512560412909</v>
      </c>
      <c r="BC1659">
        <v>12.415871570529299</v>
      </c>
      <c r="BD1659">
        <v>-0.13538447076160401</v>
      </c>
      <c r="BE1659">
        <v>125445</v>
      </c>
      <c r="BF1659">
        <v>199892.344777786</v>
      </c>
      <c r="BG1659">
        <v>1.09041455521299E-2</v>
      </c>
      <c r="BH1659">
        <v>20.636149038270599</v>
      </c>
      <c r="BI1659">
        <v>0.96917307405122699</v>
      </c>
      <c r="BK1659">
        <f>AS1659-BI1659*AV1659</f>
        <v>3.8198932712846023E-2</v>
      </c>
      <c r="BL1659">
        <f>BK1659*AO1659</f>
        <v>385.94673655751109</v>
      </c>
      <c r="BM1659">
        <f t="shared" si="25"/>
        <v>2541.3804307014243</v>
      </c>
      <c r="BN1659" s="12">
        <f>YEARFRAC(DATE(YEAR(A1659),1,1),A1659,3)</f>
        <v>0.70684931506849313</v>
      </c>
    </row>
    <row r="1660" spans="1:66" x14ac:dyDescent="0.25">
      <c r="A1660" s="1">
        <v>43725</v>
      </c>
      <c r="B1660">
        <v>2456</v>
      </c>
      <c r="C1660">
        <v>11</v>
      </c>
      <c r="D1660" s="2">
        <v>43709</v>
      </c>
      <c r="E1660">
        <v>1</v>
      </c>
      <c r="F1660">
        <v>0</v>
      </c>
      <c r="G1660" s="1">
        <v>43724</v>
      </c>
      <c r="H1660" s="1">
        <v>43726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 s="1">
        <v>43724</v>
      </c>
      <c r="AF1660" s="1">
        <v>43710</v>
      </c>
      <c r="AG1660" s="1">
        <v>43712</v>
      </c>
      <c r="AH1660" s="1">
        <v>43714</v>
      </c>
      <c r="AI1660" s="1">
        <v>43712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10103.6</v>
      </c>
      <c r="AP1660">
        <v>20</v>
      </c>
      <c r="AQ1660">
        <v>30</v>
      </c>
      <c r="AR1660">
        <v>202072</v>
      </c>
      <c r="AS1660">
        <v>0.24308167385882201</v>
      </c>
      <c r="AT1660">
        <v>0.66666666666666596</v>
      </c>
      <c r="AU1660">
        <v>9</v>
      </c>
      <c r="AV1660">
        <v>0.24668427249470401</v>
      </c>
      <c r="AW1660">
        <v>-3.60259863588186E-3</v>
      </c>
      <c r="AX1660">
        <v>9956.0461441769494</v>
      </c>
      <c r="AY1660">
        <v>17</v>
      </c>
      <c r="AZ1660">
        <v>9</v>
      </c>
      <c r="BA1660">
        <v>2019</v>
      </c>
      <c r="BB1660">
        <v>12.797940313785601</v>
      </c>
      <c r="BC1660">
        <v>12.658953244388099</v>
      </c>
      <c r="BD1660">
        <v>-0.13898706939748501</v>
      </c>
      <c r="BE1660">
        <v>127901</v>
      </c>
      <c r="BF1660">
        <v>199877.475381297</v>
      </c>
      <c r="BG1660">
        <v>1.09793492964436E-2</v>
      </c>
      <c r="BH1660">
        <v>20.636149038270599</v>
      </c>
      <c r="BI1660">
        <v>0.96917307405122699</v>
      </c>
      <c r="BK1660">
        <f>AS1660-BI1660*AV1660</f>
        <v>4.0019191650391972E-3</v>
      </c>
      <c r="BL1660">
        <f>BK1660*AO1660</f>
        <v>40.433790475890035</v>
      </c>
      <c r="BM1660">
        <f t="shared" si="25"/>
        <v>2581.8142211773143</v>
      </c>
      <c r="BN1660" s="12">
        <f>YEARFRAC(DATE(YEAR(A1660),1,1),A1660,3)</f>
        <v>0.70958904109589038</v>
      </c>
    </row>
    <row r="1661" spans="1:66" x14ac:dyDescent="0.25">
      <c r="A1661" s="1">
        <v>43726</v>
      </c>
      <c r="B1661">
        <v>9465</v>
      </c>
      <c r="C1661">
        <v>12</v>
      </c>
      <c r="D1661" s="2">
        <v>43709</v>
      </c>
      <c r="E1661">
        <v>2</v>
      </c>
      <c r="F1661">
        <v>1</v>
      </c>
      <c r="G1661" s="1">
        <v>43725</v>
      </c>
      <c r="H1661" s="1">
        <v>43727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 s="1">
        <v>43724</v>
      </c>
      <c r="AF1661" s="1">
        <v>43710</v>
      </c>
      <c r="AG1661" s="1">
        <v>43712</v>
      </c>
      <c r="AH1661" s="1">
        <v>43714</v>
      </c>
      <c r="AI1661" s="1">
        <v>43712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10103.6</v>
      </c>
      <c r="AP1661">
        <v>20</v>
      </c>
      <c r="AQ1661">
        <v>30</v>
      </c>
      <c r="AR1661">
        <v>202072</v>
      </c>
      <c r="AS1661">
        <v>0.93679480581178898</v>
      </c>
      <c r="AT1661">
        <v>0.66666666666666596</v>
      </c>
      <c r="AU1661">
        <v>8</v>
      </c>
      <c r="AV1661">
        <v>1.0074119841126099</v>
      </c>
      <c r="AW1661">
        <v>-7.0617178300823702E-2</v>
      </c>
      <c r="AX1661">
        <v>9395.3617281387706</v>
      </c>
      <c r="AY1661">
        <v>18</v>
      </c>
      <c r="AZ1661">
        <v>9</v>
      </c>
      <c r="BA1661">
        <v>2019</v>
      </c>
      <c r="BB1661">
        <v>13.8053522978982</v>
      </c>
      <c r="BC1661">
        <v>13.5957480501999</v>
      </c>
      <c r="BD1661">
        <v>-0.20960424769830799</v>
      </c>
      <c r="BE1661">
        <v>137366</v>
      </c>
      <c r="BF1661">
        <v>199003.97619104999</v>
      </c>
      <c r="BG1661">
        <v>1.54168970272456E-2</v>
      </c>
      <c r="BH1661">
        <v>20.636149038270599</v>
      </c>
      <c r="BI1661">
        <v>0.96917307405122699</v>
      </c>
      <c r="BK1661">
        <f>AS1661-BI1661*AV1661</f>
        <v>-3.9561763666674965E-2</v>
      </c>
      <c r="BL1661">
        <f>BK1661*AO1661</f>
        <v>-399.71623538261719</v>
      </c>
      <c r="BM1661">
        <f t="shared" si="25"/>
        <v>2182.0979857946973</v>
      </c>
      <c r="BN1661" s="12">
        <f>YEARFRAC(DATE(YEAR(A1661),1,1),A1661,3)</f>
        <v>0.71232876712328763</v>
      </c>
    </row>
    <row r="1662" spans="1:66" x14ac:dyDescent="0.25">
      <c r="A1662" s="1">
        <v>43727</v>
      </c>
      <c r="B1662">
        <v>2276</v>
      </c>
      <c r="C1662">
        <v>13</v>
      </c>
      <c r="D1662" s="2">
        <v>43709</v>
      </c>
      <c r="E1662">
        <v>3</v>
      </c>
      <c r="F1662">
        <v>2</v>
      </c>
      <c r="G1662" s="1">
        <v>43726</v>
      </c>
      <c r="H1662" s="1">
        <v>43728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 s="1">
        <v>43724</v>
      </c>
      <c r="AF1662" s="1">
        <v>43710</v>
      </c>
      <c r="AG1662" s="1">
        <v>43712</v>
      </c>
      <c r="AH1662" s="1">
        <v>43714</v>
      </c>
      <c r="AI1662" s="1">
        <v>43712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10103.6</v>
      </c>
      <c r="AP1662">
        <v>20</v>
      </c>
      <c r="AQ1662">
        <v>30</v>
      </c>
      <c r="AR1662">
        <v>202072</v>
      </c>
      <c r="AS1662">
        <v>0.22526624173561899</v>
      </c>
      <c r="AT1662">
        <v>0.66666666666666596</v>
      </c>
      <c r="AU1662">
        <v>7</v>
      </c>
      <c r="AV1662">
        <v>0.29224244902374402</v>
      </c>
      <c r="AW1662">
        <v>-6.6976207288125506E-2</v>
      </c>
      <c r="AX1662">
        <v>7788.0540886621002</v>
      </c>
      <c r="AY1662">
        <v>19</v>
      </c>
      <c r="AZ1662">
        <v>9</v>
      </c>
      <c r="BA1662">
        <v>2019</v>
      </c>
      <c r="BB1662">
        <v>14.097594746921899</v>
      </c>
      <c r="BC1662">
        <v>13.8210142919355</v>
      </c>
      <c r="BD1662">
        <v>-0.27658045498643302</v>
      </c>
      <c r="BE1662">
        <v>139642</v>
      </c>
      <c r="BF1662">
        <v>198107.55310651599</v>
      </c>
      <c r="BG1662">
        <v>2.0011588812828E-2</v>
      </c>
      <c r="BH1662">
        <v>20.636149038270599</v>
      </c>
      <c r="BI1662">
        <v>0.96917307405122699</v>
      </c>
      <c r="BK1662">
        <f>AS1662-BI1662*AV1662</f>
        <v>-5.7967270952981986E-2</v>
      </c>
      <c r="BL1662">
        <f>BK1662*AO1662</f>
        <v>-585.67811880054887</v>
      </c>
      <c r="BM1662">
        <f t="shared" si="25"/>
        <v>1596.4198669941484</v>
      </c>
      <c r="BN1662" s="12">
        <f>YEARFRAC(DATE(YEAR(A1662),1,1),A1662,3)</f>
        <v>0.71506849315068488</v>
      </c>
    </row>
    <row r="1663" spans="1:66" x14ac:dyDescent="0.25">
      <c r="A1663" s="1">
        <v>43728</v>
      </c>
      <c r="B1663">
        <v>7919</v>
      </c>
      <c r="C1663">
        <v>14</v>
      </c>
      <c r="D1663" s="2">
        <v>43709</v>
      </c>
      <c r="E1663">
        <v>4</v>
      </c>
      <c r="F1663">
        <v>3</v>
      </c>
      <c r="G1663" s="1">
        <v>43727</v>
      </c>
      <c r="H1663" s="1">
        <v>43731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 s="1">
        <v>43724</v>
      </c>
      <c r="AF1663" s="1">
        <v>43710</v>
      </c>
      <c r="AG1663" s="1">
        <v>43712</v>
      </c>
      <c r="AH1663" s="1">
        <v>43714</v>
      </c>
      <c r="AI1663" s="1">
        <v>43712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10103.6</v>
      </c>
      <c r="AP1663">
        <v>20</v>
      </c>
      <c r="AQ1663">
        <v>30</v>
      </c>
      <c r="AR1663">
        <v>202072</v>
      </c>
      <c r="AS1663">
        <v>0.78378003879805203</v>
      </c>
      <c r="AT1663">
        <v>0.66666666666666596</v>
      </c>
      <c r="AU1663">
        <v>6</v>
      </c>
      <c r="AV1663">
        <v>0.80929143886854105</v>
      </c>
      <c r="AW1663">
        <v>-2.5511400070489298E-2</v>
      </c>
      <c r="AX1663">
        <v>9785.1028933055695</v>
      </c>
      <c r="AY1663">
        <v>20</v>
      </c>
      <c r="AZ1663">
        <v>9</v>
      </c>
      <c r="BA1663">
        <v>2019</v>
      </c>
      <c r="BB1663">
        <v>14.9068861857905</v>
      </c>
      <c r="BC1663">
        <v>14.604794330733499</v>
      </c>
      <c r="BD1663">
        <v>-0.30209185505692299</v>
      </c>
      <c r="BE1663">
        <v>147561</v>
      </c>
      <c r="BF1663">
        <v>197976.959320528</v>
      </c>
      <c r="BG1663">
        <v>2.0684430620239301E-2</v>
      </c>
      <c r="BH1663">
        <v>20.636149038270599</v>
      </c>
      <c r="BI1663">
        <v>0.96917307405122699</v>
      </c>
      <c r="BK1663">
        <f>AS1663-BI1663*AV1663</f>
        <v>-5.6343281351256547E-4</v>
      </c>
      <c r="BL1663">
        <f>BK1663*AO1663</f>
        <v>-5.6926997746055568</v>
      </c>
      <c r="BM1663">
        <f t="shared" si="25"/>
        <v>1590.7271672195429</v>
      </c>
      <c r="BN1663" s="12">
        <f>YEARFRAC(DATE(YEAR(A1663),1,1),A1663,3)</f>
        <v>0.71780821917808224</v>
      </c>
    </row>
    <row r="1664" spans="1:66" x14ac:dyDescent="0.25">
      <c r="A1664" s="1">
        <v>43731</v>
      </c>
      <c r="B1664">
        <v>17770</v>
      </c>
      <c r="C1664">
        <v>15</v>
      </c>
      <c r="D1664" s="2">
        <v>43709</v>
      </c>
      <c r="E1664">
        <v>0</v>
      </c>
      <c r="F1664">
        <v>4</v>
      </c>
      <c r="G1664" s="1">
        <v>43728</v>
      </c>
      <c r="H1664" s="1">
        <v>43732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 s="1">
        <v>43724</v>
      </c>
      <c r="AF1664" s="1">
        <v>43710</v>
      </c>
      <c r="AG1664" s="1">
        <v>43712</v>
      </c>
      <c r="AH1664" s="1">
        <v>43714</v>
      </c>
      <c r="AI1664" s="1">
        <v>43712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10103.6</v>
      </c>
      <c r="AP1664">
        <v>20</v>
      </c>
      <c r="AQ1664">
        <v>30</v>
      </c>
      <c r="AR1664">
        <v>202072</v>
      </c>
      <c r="AS1664">
        <v>1.75877904905182</v>
      </c>
      <c r="AT1664">
        <v>0.66666666666666596</v>
      </c>
      <c r="AU1664">
        <v>5</v>
      </c>
      <c r="AV1664">
        <v>1.6370748464103899</v>
      </c>
      <c r="AW1664">
        <v>0.121704202641432</v>
      </c>
      <c r="AX1664">
        <v>10854.7266723719</v>
      </c>
      <c r="AY1664">
        <v>23</v>
      </c>
      <c r="AZ1664">
        <v>9</v>
      </c>
      <c r="BA1664">
        <v>2019</v>
      </c>
      <c r="BB1664">
        <v>16.543961032200901</v>
      </c>
      <c r="BC1664">
        <v>16.3635733797854</v>
      </c>
      <c r="BD1664">
        <v>-0.18038765241549301</v>
      </c>
      <c r="BE1664">
        <v>165331</v>
      </c>
      <c r="BF1664">
        <v>199868.70094556201</v>
      </c>
      <c r="BG1664">
        <v>1.1023732300325899E-2</v>
      </c>
      <c r="BH1664">
        <v>20.636149038270599</v>
      </c>
      <c r="BI1664">
        <v>0.96917307405122699</v>
      </c>
      <c r="BK1664">
        <f>AS1664-BI1664*AV1664</f>
        <v>0.17217018770432224</v>
      </c>
      <c r="BL1664">
        <f>BK1664*AO1664</f>
        <v>1739.5387084893903</v>
      </c>
      <c r="BM1664">
        <f t="shared" si="25"/>
        <v>3330.265875708933</v>
      </c>
      <c r="BN1664" s="12">
        <f>YEARFRAC(DATE(YEAR(A1664),1,1),A1664,3)</f>
        <v>0.72602739726027399</v>
      </c>
    </row>
    <row r="1665" spans="1:66" x14ac:dyDescent="0.25">
      <c r="A1665" s="1">
        <v>43732</v>
      </c>
      <c r="B1665">
        <v>1799</v>
      </c>
      <c r="C1665">
        <v>16</v>
      </c>
      <c r="D1665" s="2">
        <v>43709</v>
      </c>
      <c r="E1665">
        <v>1</v>
      </c>
      <c r="F1665">
        <v>0</v>
      </c>
      <c r="G1665" s="1">
        <v>43731</v>
      </c>
      <c r="H1665" s="1">
        <v>43733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 s="1">
        <v>43724</v>
      </c>
      <c r="AF1665" s="1">
        <v>43710</v>
      </c>
      <c r="AG1665" s="1">
        <v>43712</v>
      </c>
      <c r="AH1665" s="1">
        <v>43714</v>
      </c>
      <c r="AI1665" s="1">
        <v>43712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10103.6</v>
      </c>
      <c r="AP1665">
        <v>20</v>
      </c>
      <c r="AQ1665">
        <v>30</v>
      </c>
      <c r="AR1665">
        <v>202072</v>
      </c>
      <c r="AS1665">
        <v>0.178055346609129</v>
      </c>
      <c r="AT1665">
        <v>0.66666666666666596</v>
      </c>
      <c r="AU1665">
        <v>4</v>
      </c>
      <c r="AV1665">
        <v>0.24668427249470401</v>
      </c>
      <c r="AW1665">
        <v>-6.8628925885574996E-2</v>
      </c>
      <c r="AX1665">
        <v>7292.7227253152796</v>
      </c>
      <c r="AY1665">
        <v>24</v>
      </c>
      <c r="AZ1665">
        <v>9</v>
      </c>
      <c r="BA1665">
        <v>2019</v>
      </c>
      <c r="BB1665">
        <v>16.790645304695602</v>
      </c>
      <c r="BC1665">
        <v>16.541628726394499</v>
      </c>
      <c r="BD1665">
        <v>-0.24901657830106599</v>
      </c>
      <c r="BE1665">
        <v>167130</v>
      </c>
      <c r="BF1665">
        <v>199075.13614531601</v>
      </c>
      <c r="BG1665">
        <v>1.5053933468094799E-2</v>
      </c>
      <c r="BH1665">
        <v>20.636149038270599</v>
      </c>
      <c r="BI1665">
        <v>0.96917307405122699</v>
      </c>
      <c r="BK1665">
        <f>AS1665-BI1665*AV1665</f>
        <v>-6.1024408084653814E-2</v>
      </c>
      <c r="BL1665">
        <f>BK1665*AO1665</f>
        <v>-616.56620952410833</v>
      </c>
      <c r="BM1665">
        <f t="shared" si="25"/>
        <v>2713.6996661848248</v>
      </c>
      <c r="BN1665" s="12">
        <f>YEARFRAC(DATE(YEAR(A1665),1,1),A1665,3)</f>
        <v>0.72876712328767124</v>
      </c>
    </row>
    <row r="1666" spans="1:66" x14ac:dyDescent="0.25">
      <c r="A1666" s="1">
        <v>43733</v>
      </c>
      <c r="B1666">
        <v>8048</v>
      </c>
      <c r="C1666">
        <v>17</v>
      </c>
      <c r="D1666" s="2">
        <v>43709</v>
      </c>
      <c r="E1666">
        <v>2</v>
      </c>
      <c r="F1666">
        <v>1</v>
      </c>
      <c r="G1666" s="1">
        <v>43732</v>
      </c>
      <c r="H1666" s="1">
        <v>43734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 s="1">
        <v>43724</v>
      </c>
      <c r="AF1666" s="1">
        <v>43710</v>
      </c>
      <c r="AG1666" s="1">
        <v>43712</v>
      </c>
      <c r="AH1666" s="1">
        <v>43714</v>
      </c>
      <c r="AI1666" s="1">
        <v>43712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10103.6</v>
      </c>
      <c r="AP1666">
        <v>20</v>
      </c>
      <c r="AQ1666">
        <v>30</v>
      </c>
      <c r="AR1666">
        <v>202072</v>
      </c>
      <c r="AS1666">
        <v>0.79654776515301395</v>
      </c>
      <c r="AT1666">
        <v>0.66666666666666596</v>
      </c>
      <c r="AU1666">
        <v>3</v>
      </c>
      <c r="AV1666">
        <v>0.89592507823294898</v>
      </c>
      <c r="AW1666">
        <v>-9.9377313079934401E-2</v>
      </c>
      <c r="AX1666">
        <v>8982.8939891639493</v>
      </c>
      <c r="AY1666">
        <v>25</v>
      </c>
      <c r="AZ1666">
        <v>9</v>
      </c>
      <c r="BA1666">
        <v>2019</v>
      </c>
      <c r="BB1666">
        <v>17.686570382928501</v>
      </c>
      <c r="BC1666">
        <v>17.3381764915475</v>
      </c>
      <c r="BD1666">
        <v>-0.34839389138100002</v>
      </c>
      <c r="BE1666">
        <v>175178</v>
      </c>
      <c r="BF1666">
        <v>198091.54200871501</v>
      </c>
      <c r="BG1666">
        <v>2.0094033046142101E-2</v>
      </c>
      <c r="BH1666">
        <v>20.636149038270599</v>
      </c>
      <c r="BI1666">
        <v>0.96917307405122699</v>
      </c>
      <c r="BK1666">
        <f>AS1666-BI1666*AV1666</f>
        <v>-7.1758697037599295E-2</v>
      </c>
      <c r="BL1666">
        <f>BK1666*AO1666</f>
        <v>-725.02117138908829</v>
      </c>
      <c r="BM1666">
        <f t="shared" si="25"/>
        <v>1988.6784947957365</v>
      </c>
      <c r="BN1666" s="12">
        <f>YEARFRAC(DATE(YEAR(A1666),1,1),A1666,3)</f>
        <v>0.73150684931506849</v>
      </c>
    </row>
    <row r="1667" spans="1:66" x14ac:dyDescent="0.25">
      <c r="A1667" s="1">
        <v>43734</v>
      </c>
      <c r="B1667">
        <v>2922</v>
      </c>
      <c r="C1667">
        <v>18</v>
      </c>
      <c r="D1667" s="2">
        <v>43709</v>
      </c>
      <c r="E1667">
        <v>3</v>
      </c>
      <c r="F1667">
        <v>2</v>
      </c>
      <c r="G1667" s="1">
        <v>43733</v>
      </c>
      <c r="H1667" s="1">
        <v>43735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 s="1">
        <v>43724</v>
      </c>
      <c r="AF1667" s="1">
        <v>43710</v>
      </c>
      <c r="AG1667" s="1">
        <v>43712</v>
      </c>
      <c r="AH1667" s="1">
        <v>43714</v>
      </c>
      <c r="AI1667" s="1">
        <v>43712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10103.6</v>
      </c>
      <c r="AP1667">
        <v>20</v>
      </c>
      <c r="AQ1667">
        <v>30</v>
      </c>
      <c r="AR1667">
        <v>202072</v>
      </c>
      <c r="AS1667">
        <v>0.28920384813333799</v>
      </c>
      <c r="AT1667">
        <v>0.66666666666666596</v>
      </c>
      <c r="AU1667">
        <v>2</v>
      </c>
      <c r="AV1667">
        <v>0.29224244902374402</v>
      </c>
      <c r="AW1667">
        <v>-3.0386008904059502E-3</v>
      </c>
      <c r="AX1667">
        <v>9998.5474723508996</v>
      </c>
      <c r="AY1667">
        <v>26</v>
      </c>
      <c r="AZ1667">
        <v>9</v>
      </c>
      <c r="BA1667">
        <v>2019</v>
      </c>
      <c r="BB1667">
        <v>17.9788128319523</v>
      </c>
      <c r="BC1667">
        <v>17.627380339680901</v>
      </c>
      <c r="BD1667">
        <v>-0.35143249227140599</v>
      </c>
      <c r="BE1667">
        <v>178100</v>
      </c>
      <c r="BF1667">
        <v>198122.09144696899</v>
      </c>
      <c r="BG1667">
        <v>1.9936739634550001E-2</v>
      </c>
      <c r="BH1667">
        <v>20.636149038270599</v>
      </c>
      <c r="BI1667">
        <v>0.96917307405122699</v>
      </c>
      <c r="BK1667">
        <f>AS1667-BI1667*AV1667</f>
        <v>5.9703354447370183E-3</v>
      </c>
      <c r="BL1667">
        <f>BK1667*AO1667</f>
        <v>60.321881199444938</v>
      </c>
      <c r="BM1667">
        <f t="shared" si="25"/>
        <v>2049.0003759951815</v>
      </c>
      <c r="BN1667" s="12">
        <f>YEARFRAC(DATE(YEAR(A1667),1,1),A1667,3)</f>
        <v>0.73424657534246573</v>
      </c>
    </row>
    <row r="1668" spans="1:66" x14ac:dyDescent="0.25">
      <c r="A1668" s="1">
        <v>43735</v>
      </c>
      <c r="B1668">
        <v>7157</v>
      </c>
      <c r="C1668">
        <v>19</v>
      </c>
      <c r="D1668" s="2">
        <v>43709</v>
      </c>
      <c r="E1668">
        <v>4</v>
      </c>
      <c r="F1668">
        <v>3</v>
      </c>
      <c r="G1668" s="1">
        <v>43734</v>
      </c>
      <c r="H1668" s="1">
        <v>43738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 s="1">
        <v>43724</v>
      </c>
      <c r="AF1668" s="1">
        <v>43710</v>
      </c>
      <c r="AG1668" s="1">
        <v>43712</v>
      </c>
      <c r="AH1668" s="1">
        <v>43714</v>
      </c>
      <c r="AI1668" s="1">
        <v>43712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10103.6</v>
      </c>
      <c r="AP1668">
        <v>20</v>
      </c>
      <c r="AQ1668">
        <v>30</v>
      </c>
      <c r="AR1668">
        <v>202072</v>
      </c>
      <c r="AS1668">
        <v>0.70836137614315597</v>
      </c>
      <c r="AT1668">
        <v>0.66666666666666596</v>
      </c>
      <c r="AU1668">
        <v>1</v>
      </c>
      <c r="AV1668">
        <v>0.80929143886854105</v>
      </c>
      <c r="AW1668">
        <v>-0.100930062725384</v>
      </c>
      <c r="AX1668">
        <v>8843.5385032690992</v>
      </c>
      <c r="AY1668">
        <v>27</v>
      </c>
      <c r="AZ1668">
        <v>9</v>
      </c>
      <c r="BA1668">
        <v>2019</v>
      </c>
      <c r="BB1668">
        <v>18.788104270820799</v>
      </c>
      <c r="BC1668">
        <v>18.335741715824</v>
      </c>
      <c r="BD1668">
        <v>-0.45236255499678801</v>
      </c>
      <c r="BE1668">
        <v>185257</v>
      </c>
      <c r="BF1668">
        <v>197206.69773769099</v>
      </c>
      <c r="BG1668">
        <v>2.46710802326797E-2</v>
      </c>
      <c r="BH1668">
        <v>20.636149038270599</v>
      </c>
      <c r="BI1668">
        <v>0.96917307405122699</v>
      </c>
      <c r="BK1668">
        <f>AS1668-BI1668*AV1668</f>
        <v>-7.5982095468408617E-2</v>
      </c>
      <c r="BL1668">
        <f>BK1668*AO1668</f>
        <v>-767.69269977461329</v>
      </c>
      <c r="BM1668">
        <f t="shared" ref="BM1668:BM1730" si="26">BM1667+BL1668</f>
        <v>1281.3076762205683</v>
      </c>
      <c r="BN1668" s="12">
        <f>YEARFRAC(DATE(YEAR(A1668),1,1),A1668,3)</f>
        <v>0.73698630136986298</v>
      </c>
    </row>
    <row r="1669" spans="1:66" x14ac:dyDescent="0.25">
      <c r="A1669" s="1">
        <v>43738</v>
      </c>
      <c r="B1669">
        <v>16815</v>
      </c>
      <c r="C1669">
        <v>20</v>
      </c>
      <c r="D1669" s="2">
        <v>43709</v>
      </c>
      <c r="E1669">
        <v>0</v>
      </c>
      <c r="F1669">
        <v>4</v>
      </c>
      <c r="G1669" s="1">
        <v>43735</v>
      </c>
      <c r="H1669" s="1">
        <v>43739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 s="1">
        <v>43724</v>
      </c>
      <c r="AF1669" s="1">
        <v>43710</v>
      </c>
      <c r="AG1669" s="1">
        <v>43712</v>
      </c>
      <c r="AH1669" s="1">
        <v>43714</v>
      </c>
      <c r="AI1669" s="1">
        <v>43712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10103.6</v>
      </c>
      <c r="AP1669">
        <v>20</v>
      </c>
      <c r="AQ1669">
        <v>30</v>
      </c>
      <c r="AR1669">
        <v>202072</v>
      </c>
      <c r="AS1669">
        <v>1.6642582841759299</v>
      </c>
      <c r="AT1669">
        <v>0.66666666666666596</v>
      </c>
      <c r="AU1669">
        <v>0</v>
      </c>
      <c r="AV1669">
        <v>1.84804476744974</v>
      </c>
      <c r="AW1669">
        <v>-0.183786483273808</v>
      </c>
      <c r="AX1669">
        <v>9098.8055571858495</v>
      </c>
      <c r="AY1669">
        <v>30</v>
      </c>
      <c r="AZ1669">
        <v>9</v>
      </c>
      <c r="BA1669">
        <v>2019</v>
      </c>
      <c r="BB1669">
        <v>20.636149038270599</v>
      </c>
      <c r="BC1669">
        <v>20</v>
      </c>
      <c r="BD1669">
        <v>-0.63614903827059799</v>
      </c>
      <c r="BE1669">
        <v>202072</v>
      </c>
      <c r="BF1669">
        <v>195842.74141967899</v>
      </c>
      <c r="BG1669">
        <v>3.1807451913529801E-2</v>
      </c>
      <c r="BH1669">
        <v>20.636149038270599</v>
      </c>
      <c r="BI1669">
        <v>0.96917307405122699</v>
      </c>
      <c r="BK1669">
        <f>AS1669-BI1669*AV1669</f>
        <v>-0.12681694407761945</v>
      </c>
      <c r="BL1669">
        <f>BK1669*AO1669</f>
        <v>-1281.307676182636</v>
      </c>
      <c r="BM1669">
        <f t="shared" si="26"/>
        <v>3.7932295526843518E-8</v>
      </c>
      <c r="BN1669" s="12">
        <f>YEARFRAC(DATE(YEAR(A1669),1,1),A1669,3)</f>
        <v>0.74520547945205484</v>
      </c>
    </row>
    <row r="1670" spans="1:66" x14ac:dyDescent="0.25">
      <c r="A1670" s="1">
        <v>43739</v>
      </c>
      <c r="B1670">
        <v>16856</v>
      </c>
      <c r="C1670">
        <v>1</v>
      </c>
      <c r="D1670" s="2">
        <v>43739</v>
      </c>
      <c r="E1670">
        <v>1</v>
      </c>
      <c r="F1670">
        <v>0</v>
      </c>
      <c r="G1670" s="1">
        <v>43738</v>
      </c>
      <c r="H1670" s="1">
        <v>43740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 s="1">
        <v>43759</v>
      </c>
      <c r="AF1670" s="1">
        <v>43745</v>
      </c>
      <c r="AG1670" s="1">
        <v>43740</v>
      </c>
      <c r="AH1670" s="1">
        <v>43742</v>
      </c>
      <c r="AI1670" s="1">
        <v>43740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8985.0909090909099</v>
      </c>
      <c r="AP1670">
        <v>22</v>
      </c>
      <c r="AQ1670">
        <v>31</v>
      </c>
      <c r="AR1670">
        <v>197672</v>
      </c>
      <c r="AS1670">
        <v>1.8759966004289901</v>
      </c>
      <c r="AT1670">
        <v>0.70967741935483797</v>
      </c>
      <c r="AU1670">
        <v>21</v>
      </c>
      <c r="AV1670">
        <v>1.94219820543245</v>
      </c>
      <c r="AW1670">
        <v>-6.6201605003463795E-2</v>
      </c>
      <c r="AX1670">
        <v>8678.8258545665594</v>
      </c>
      <c r="AY1670">
        <v>1</v>
      </c>
      <c r="AZ1670">
        <v>10</v>
      </c>
      <c r="BA1670">
        <v>2019</v>
      </c>
      <c r="BB1670">
        <v>1.94219820543245</v>
      </c>
      <c r="BC1670">
        <v>1.8759966004289901</v>
      </c>
      <c r="BD1670">
        <v>-6.6201605003463698E-2</v>
      </c>
      <c r="BE1670">
        <v>16856</v>
      </c>
      <c r="BF1670">
        <v>190934.16880046399</v>
      </c>
      <c r="BG1670">
        <v>3.5288765975548503E-2</v>
      </c>
      <c r="BH1670">
        <v>21.319927426082401</v>
      </c>
      <c r="BI1670">
        <v>1.03189844694713</v>
      </c>
      <c r="BK1670">
        <f>AS1670-BI1670*AV1670</f>
        <v>-0.12815471142025792</v>
      </c>
      <c r="BL1670">
        <f>BK1670*AO1670</f>
        <v>-1151.4817325393285</v>
      </c>
      <c r="BM1670">
        <f t="shared" si="26"/>
        <v>-1151.4817325013962</v>
      </c>
      <c r="BN1670" s="12">
        <f>YEARFRAC(DATE(YEAR(A1670),1,1),A1670,3)</f>
        <v>0.74794520547945209</v>
      </c>
    </row>
    <row r="1671" spans="1:66" x14ac:dyDescent="0.25">
      <c r="A1671" s="1">
        <v>43740</v>
      </c>
      <c r="B1671">
        <v>12394</v>
      </c>
      <c r="C1671">
        <v>2</v>
      </c>
      <c r="D1671" s="2">
        <v>43739</v>
      </c>
      <c r="E1671">
        <v>2</v>
      </c>
      <c r="F1671">
        <v>1</v>
      </c>
      <c r="G1671" s="1">
        <v>43739</v>
      </c>
      <c r="H1671" s="1">
        <v>43741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 s="1">
        <v>43759</v>
      </c>
      <c r="AF1671" s="1">
        <v>43745</v>
      </c>
      <c r="AG1671" s="1">
        <v>43740</v>
      </c>
      <c r="AH1671" s="1">
        <v>43742</v>
      </c>
      <c r="AI1671" s="1">
        <v>43740</v>
      </c>
      <c r="AJ1671">
        <v>0</v>
      </c>
      <c r="AK1671">
        <v>0</v>
      </c>
      <c r="AL1671">
        <v>1</v>
      </c>
      <c r="AM1671">
        <v>0</v>
      </c>
      <c r="AN1671">
        <v>1</v>
      </c>
      <c r="AO1671">
        <v>8985.0909090909099</v>
      </c>
      <c r="AP1671">
        <v>22</v>
      </c>
      <c r="AQ1671">
        <v>31</v>
      </c>
      <c r="AR1671">
        <v>197672</v>
      </c>
      <c r="AS1671">
        <v>1.3793961714355001</v>
      </c>
      <c r="AT1671">
        <v>0.70967741935483797</v>
      </c>
      <c r="AU1671">
        <v>20</v>
      </c>
      <c r="AV1671">
        <v>1.355801187915</v>
      </c>
      <c r="AW1671">
        <v>2.3594983520501898E-2</v>
      </c>
      <c r="AX1671">
        <v>9141.45828346696</v>
      </c>
      <c r="AY1671">
        <v>2</v>
      </c>
      <c r="AZ1671">
        <v>10</v>
      </c>
      <c r="BA1671">
        <v>2019</v>
      </c>
      <c r="BB1671">
        <v>3.2979993933474598</v>
      </c>
      <c r="BC1671">
        <v>3.2553927718644999</v>
      </c>
      <c r="BD1671">
        <v>-4.2606621482961599E-2</v>
      </c>
      <c r="BE1671">
        <v>29250</v>
      </c>
      <c r="BF1671">
        <v>195118.28937810901</v>
      </c>
      <c r="BG1671">
        <v>1.30880125590986E-2</v>
      </c>
      <c r="BH1671">
        <v>21.319927426082401</v>
      </c>
      <c r="BI1671">
        <v>1.03189844694713</v>
      </c>
      <c r="BK1671">
        <f>AS1671-BI1671*AV1671</f>
        <v>-1.9652968743062438E-2</v>
      </c>
      <c r="BL1671">
        <f>BK1671*AO1671</f>
        <v>-176.58371078993812</v>
      </c>
      <c r="BM1671">
        <f t="shared" si="26"/>
        <v>-1328.0654432913343</v>
      </c>
      <c r="BN1671" s="12">
        <f>YEARFRAC(DATE(YEAR(A1671),1,1),A1671,3)</f>
        <v>0.75068493150684934</v>
      </c>
    </row>
    <row r="1672" spans="1:66" x14ac:dyDescent="0.25">
      <c r="A1672" s="1">
        <v>43741</v>
      </c>
      <c r="B1672">
        <v>4311</v>
      </c>
      <c r="C1672">
        <v>3</v>
      </c>
      <c r="D1672" s="2">
        <v>43739</v>
      </c>
      <c r="E1672">
        <v>3</v>
      </c>
      <c r="F1672">
        <v>2</v>
      </c>
      <c r="G1672" s="1">
        <v>43740</v>
      </c>
      <c r="H1672" s="1">
        <v>43742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s="1">
        <v>43759</v>
      </c>
      <c r="AF1672" s="1">
        <v>43745</v>
      </c>
      <c r="AG1672" s="1">
        <v>43740</v>
      </c>
      <c r="AH1672" s="1">
        <v>43742</v>
      </c>
      <c r="AI1672" s="1">
        <v>43740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8985.0909090909099</v>
      </c>
      <c r="AP1672">
        <v>22</v>
      </c>
      <c r="AQ1672">
        <v>31</v>
      </c>
      <c r="AR1672">
        <v>197672</v>
      </c>
      <c r="AS1672">
        <v>0.47979481160710602</v>
      </c>
      <c r="AT1672">
        <v>0.70967741935483797</v>
      </c>
      <c r="AU1672">
        <v>19</v>
      </c>
      <c r="AV1672">
        <v>0.409427175789917</v>
      </c>
      <c r="AW1672">
        <v>7.0367635817188801E-2</v>
      </c>
      <c r="AX1672">
        <v>10529.345033540199</v>
      </c>
      <c r="AY1672">
        <v>3</v>
      </c>
      <c r="AZ1672">
        <v>10</v>
      </c>
      <c r="BA1672">
        <v>2019</v>
      </c>
      <c r="BB1672">
        <v>3.7074265691373798</v>
      </c>
      <c r="BC1672">
        <v>3.7351875834716002</v>
      </c>
      <c r="BD1672">
        <v>2.77610143342275E-2</v>
      </c>
      <c r="BE1672">
        <v>33561</v>
      </c>
      <c r="BF1672">
        <v>199152.15749554001</v>
      </c>
      <c r="BG1672">
        <v>-7.4322945538456402E-3</v>
      </c>
      <c r="BH1672">
        <v>21.319927426082401</v>
      </c>
      <c r="BI1672">
        <v>1.03189844694713</v>
      </c>
      <c r="BK1672">
        <f>AS1672-BI1672*AV1672</f>
        <v>5.7307544771541097E-2</v>
      </c>
      <c r="BL1672">
        <f>BK1672*AO1672</f>
        <v>514.91349954909424</v>
      </c>
      <c r="BM1672">
        <f t="shared" si="26"/>
        <v>-813.15194374224006</v>
      </c>
      <c r="BN1672" s="12">
        <f>YEARFRAC(DATE(YEAR(A1672),1,1),A1672,3)</f>
        <v>0.75342465753424659</v>
      </c>
    </row>
    <row r="1673" spans="1:66" x14ac:dyDescent="0.25">
      <c r="A1673" s="1">
        <v>43742</v>
      </c>
      <c r="B1673">
        <v>10150</v>
      </c>
      <c r="C1673">
        <v>4</v>
      </c>
      <c r="D1673" s="2">
        <v>43739</v>
      </c>
      <c r="E1673">
        <v>4</v>
      </c>
      <c r="F1673">
        <v>3</v>
      </c>
      <c r="G1673" s="1">
        <v>43741</v>
      </c>
      <c r="H1673" s="1">
        <v>43745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 s="1">
        <v>43759</v>
      </c>
      <c r="AF1673" s="1">
        <v>43745</v>
      </c>
      <c r="AG1673" s="1">
        <v>43740</v>
      </c>
      <c r="AH1673" s="1">
        <v>43742</v>
      </c>
      <c r="AI1673" s="1">
        <v>43740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8985.0909090909099</v>
      </c>
      <c r="AP1673">
        <v>22</v>
      </c>
      <c r="AQ1673">
        <v>31</v>
      </c>
      <c r="AR1673">
        <v>197672</v>
      </c>
      <c r="AS1673">
        <v>1.12964911570682</v>
      </c>
      <c r="AT1673">
        <v>0.70967741935483797</v>
      </c>
      <c r="AU1673">
        <v>18</v>
      </c>
      <c r="AV1673">
        <v>0.849564231344486</v>
      </c>
      <c r="AW1673">
        <v>0.28008488436234003</v>
      </c>
      <c r="AX1673">
        <v>11947.301481769</v>
      </c>
      <c r="AY1673">
        <v>4</v>
      </c>
      <c r="AZ1673">
        <v>10</v>
      </c>
      <c r="BA1673">
        <v>2019</v>
      </c>
      <c r="BB1673">
        <v>4.5569908004818602</v>
      </c>
      <c r="BC1673">
        <v>4.8648366991784302</v>
      </c>
      <c r="BD1673">
        <v>0.30784589869656798</v>
      </c>
      <c r="BE1673">
        <v>43711</v>
      </c>
      <c r="BF1673">
        <v>211025.66191231101</v>
      </c>
      <c r="BG1673">
        <v>-6.32798010976518E-2</v>
      </c>
      <c r="BH1673">
        <v>21.319927426082401</v>
      </c>
      <c r="BI1673">
        <v>1.03189844694713</v>
      </c>
      <c r="BK1673">
        <f>AS1673-BI1673*AV1673</f>
        <v>0.25298510480061276</v>
      </c>
      <c r="BL1673">
        <f>BK1673*AO1673</f>
        <v>2273.0941652793967</v>
      </c>
      <c r="BM1673">
        <f t="shared" si="26"/>
        <v>1459.9422215371567</v>
      </c>
      <c r="BN1673" s="12">
        <f>YEARFRAC(DATE(YEAR(A1673),1,1),A1673,3)</f>
        <v>0.75616438356164384</v>
      </c>
    </row>
    <row r="1674" spans="1:66" x14ac:dyDescent="0.25">
      <c r="A1674" s="1">
        <v>43745</v>
      </c>
      <c r="B1674">
        <v>16385</v>
      </c>
      <c r="C1674">
        <v>5</v>
      </c>
      <c r="D1674" s="2">
        <v>43739</v>
      </c>
      <c r="E1674">
        <v>0</v>
      </c>
      <c r="F1674">
        <v>4</v>
      </c>
      <c r="G1674" s="1">
        <v>43742</v>
      </c>
      <c r="H1674" s="1">
        <v>43746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 s="1">
        <v>43759</v>
      </c>
      <c r="AF1674" s="1">
        <v>43745</v>
      </c>
      <c r="AG1674" s="1">
        <v>43740</v>
      </c>
      <c r="AH1674" s="1">
        <v>43742</v>
      </c>
      <c r="AI1674" s="1">
        <v>43740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8985.0909090909099</v>
      </c>
      <c r="AP1674">
        <v>22</v>
      </c>
      <c r="AQ1674">
        <v>31</v>
      </c>
      <c r="AR1674">
        <v>197672</v>
      </c>
      <c r="AS1674">
        <v>1.82357642964102</v>
      </c>
      <c r="AT1674">
        <v>0.70967741935483797</v>
      </c>
      <c r="AU1674">
        <v>17</v>
      </c>
      <c r="AV1674">
        <v>1.67734763888633</v>
      </c>
      <c r="AW1674">
        <v>0.14622879075468501</v>
      </c>
      <c r="AX1674">
        <v>9768.3984048045695</v>
      </c>
      <c r="AY1674">
        <v>7</v>
      </c>
      <c r="AZ1674">
        <v>10</v>
      </c>
      <c r="BA1674">
        <v>2019</v>
      </c>
      <c r="BB1674">
        <v>6.2343384393681998</v>
      </c>
      <c r="BC1674">
        <v>6.6884131288194499</v>
      </c>
      <c r="BD1674">
        <v>0.45407468945125301</v>
      </c>
      <c r="BE1674">
        <v>60096</v>
      </c>
      <c r="BF1674">
        <v>212069.333876905</v>
      </c>
      <c r="BG1674">
        <v>-6.7889749138657196E-2</v>
      </c>
      <c r="BH1674">
        <v>21.319927426082401</v>
      </c>
      <c r="BI1674">
        <v>1.03189844694713</v>
      </c>
      <c r="BK1674">
        <f>AS1674-BI1674*AV1674</f>
        <v>9.2724006083780619E-2</v>
      </c>
      <c r="BL1674">
        <f>BK1674*AO1674</f>
        <v>833.1336241178675</v>
      </c>
      <c r="BM1674">
        <f t="shared" si="26"/>
        <v>2293.0758456550243</v>
      </c>
      <c r="BN1674" s="12">
        <f>YEARFRAC(DATE(YEAR(A1674),1,1),A1674,3)</f>
        <v>0.76438356164383559</v>
      </c>
    </row>
    <row r="1675" spans="1:66" x14ac:dyDescent="0.25">
      <c r="A1675" s="1">
        <v>43746</v>
      </c>
      <c r="B1675">
        <v>2403</v>
      </c>
      <c r="C1675">
        <v>6</v>
      </c>
      <c r="D1675" s="2">
        <v>43739</v>
      </c>
      <c r="E1675">
        <v>1</v>
      </c>
      <c r="F1675">
        <v>0</v>
      </c>
      <c r="G1675" s="1">
        <v>43745</v>
      </c>
      <c r="H1675" s="1">
        <v>43747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 s="1">
        <v>43759</v>
      </c>
      <c r="AF1675" s="1">
        <v>43745</v>
      </c>
      <c r="AG1675" s="1">
        <v>43740</v>
      </c>
      <c r="AH1675" s="1">
        <v>43742</v>
      </c>
      <c r="AI1675" s="1">
        <v>43740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8985.0909090909099</v>
      </c>
      <c r="AP1675">
        <v>22</v>
      </c>
      <c r="AQ1675">
        <v>31</v>
      </c>
      <c r="AR1675">
        <v>197672</v>
      </c>
      <c r="AS1675">
        <v>0.26744303695009902</v>
      </c>
      <c r="AT1675">
        <v>0.70967741935483797</v>
      </c>
      <c r="AU1675">
        <v>16</v>
      </c>
      <c r="AV1675">
        <v>0.28695706497064899</v>
      </c>
      <c r="AW1675">
        <v>-1.9514028020550599E-2</v>
      </c>
      <c r="AX1675">
        <v>8374.0750563007696</v>
      </c>
      <c r="AY1675">
        <v>8</v>
      </c>
      <c r="AZ1675">
        <v>10</v>
      </c>
      <c r="BA1675">
        <v>2019</v>
      </c>
      <c r="BB1675">
        <v>6.5212955043388501</v>
      </c>
      <c r="BC1675">
        <v>6.9558561657695499</v>
      </c>
      <c r="BD1675">
        <v>0.43456066143070199</v>
      </c>
      <c r="BE1675">
        <v>62499</v>
      </c>
      <c r="BF1675">
        <v>210844.30219197599</v>
      </c>
      <c r="BG1675">
        <v>-6.2474072360670298E-2</v>
      </c>
      <c r="BH1675">
        <v>21.319927426082401</v>
      </c>
      <c r="BI1675">
        <v>1.03189844694713</v>
      </c>
      <c r="BK1675">
        <f>AS1675-BI1675*AV1675</f>
        <v>-2.8667512733620337E-2</v>
      </c>
      <c r="BL1675">
        <f>BK1675*AO1675</f>
        <v>-257.58020804910001</v>
      </c>
      <c r="BM1675">
        <f t="shared" si="26"/>
        <v>2035.4956376059242</v>
      </c>
      <c r="BN1675" s="12">
        <f>YEARFRAC(DATE(YEAR(A1675),1,1),A1675,3)</f>
        <v>0.76712328767123283</v>
      </c>
    </row>
    <row r="1676" spans="1:66" x14ac:dyDescent="0.25">
      <c r="A1676" s="1">
        <v>43747</v>
      </c>
      <c r="B1676">
        <v>8188</v>
      </c>
      <c r="C1676">
        <v>7</v>
      </c>
      <c r="D1676" s="2">
        <v>43739</v>
      </c>
      <c r="E1676">
        <v>2</v>
      </c>
      <c r="F1676">
        <v>1</v>
      </c>
      <c r="G1676" s="1">
        <v>43746</v>
      </c>
      <c r="H1676" s="1">
        <v>43748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 s="1">
        <v>43759</v>
      </c>
      <c r="AF1676" s="1">
        <v>43745</v>
      </c>
      <c r="AG1676" s="1">
        <v>43740</v>
      </c>
      <c r="AH1676" s="1">
        <v>43742</v>
      </c>
      <c r="AI1676" s="1">
        <v>43740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8985.0909090909099</v>
      </c>
      <c r="AP1676">
        <v>22</v>
      </c>
      <c r="AQ1676">
        <v>31</v>
      </c>
      <c r="AR1676">
        <v>197672</v>
      </c>
      <c r="AS1676">
        <v>0.91128738516329999</v>
      </c>
      <c r="AT1676">
        <v>0.70967741935483797</v>
      </c>
      <c r="AU1676">
        <v>15</v>
      </c>
      <c r="AV1676">
        <v>0.93619787070889404</v>
      </c>
      <c r="AW1676">
        <v>-2.4910485545593601E-2</v>
      </c>
      <c r="AX1676">
        <v>8746.0143375459702</v>
      </c>
      <c r="AY1676">
        <v>9</v>
      </c>
      <c r="AZ1676">
        <v>10</v>
      </c>
      <c r="BA1676">
        <v>2019</v>
      </c>
      <c r="BB1676">
        <v>7.4574933750477399</v>
      </c>
      <c r="BC1676">
        <v>7.86714355093285</v>
      </c>
      <c r="BD1676">
        <v>0.40965017588510899</v>
      </c>
      <c r="BE1676">
        <v>70687</v>
      </c>
      <c r="BF1676">
        <v>208530.38974238999</v>
      </c>
      <c r="BG1676">
        <v>-5.2071018309629603E-2</v>
      </c>
      <c r="BH1676">
        <v>21.319927426082401</v>
      </c>
      <c r="BI1676">
        <v>1.03189844694713</v>
      </c>
      <c r="BK1676">
        <f>AS1676-BI1676*AV1676</f>
        <v>-5.4773743656417739E-2</v>
      </c>
      <c r="BL1676">
        <f>BK1676*AO1676</f>
        <v>-492.14706618415494</v>
      </c>
      <c r="BM1676">
        <f t="shared" si="26"/>
        <v>1543.3485714217693</v>
      </c>
      <c r="BN1676" s="12">
        <f>YEARFRAC(DATE(YEAR(A1676),1,1),A1676,3)</f>
        <v>0.76986301369863008</v>
      </c>
    </row>
    <row r="1677" spans="1:66" x14ac:dyDescent="0.25">
      <c r="A1677" s="1">
        <v>43748</v>
      </c>
      <c r="B1677">
        <v>2748</v>
      </c>
      <c r="C1677">
        <v>8</v>
      </c>
      <c r="D1677" s="2">
        <v>43739</v>
      </c>
      <c r="E1677">
        <v>3</v>
      </c>
      <c r="F1677">
        <v>2</v>
      </c>
      <c r="G1677" s="1">
        <v>43747</v>
      </c>
      <c r="H1677" s="1">
        <v>43749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 s="1">
        <v>43759</v>
      </c>
      <c r="AF1677" s="1">
        <v>43745</v>
      </c>
      <c r="AG1677" s="1">
        <v>43740</v>
      </c>
      <c r="AH1677" s="1">
        <v>43742</v>
      </c>
      <c r="AI1677" s="1">
        <v>43740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8985.0909090909099</v>
      </c>
      <c r="AP1677">
        <v>22</v>
      </c>
      <c r="AQ1677">
        <v>31</v>
      </c>
      <c r="AR1677">
        <v>197672</v>
      </c>
      <c r="AS1677">
        <v>0.305839977336193</v>
      </c>
      <c r="AT1677">
        <v>0.70967741935483797</v>
      </c>
      <c r="AU1677">
        <v>14</v>
      </c>
      <c r="AV1677">
        <v>0.33251524149968897</v>
      </c>
      <c r="AW1677">
        <v>-2.6675264163496401E-2</v>
      </c>
      <c r="AX1677">
        <v>8264.2828268747598</v>
      </c>
      <c r="AY1677">
        <v>10</v>
      </c>
      <c r="AZ1677">
        <v>10</v>
      </c>
      <c r="BA1677">
        <v>2019</v>
      </c>
      <c r="BB1677">
        <v>7.7900086165474303</v>
      </c>
      <c r="BC1677">
        <v>8.1729835282690502</v>
      </c>
      <c r="BD1677">
        <v>0.38297491172161302</v>
      </c>
      <c r="BE1677">
        <v>73435</v>
      </c>
      <c r="BF1677">
        <v>207390.01450758599</v>
      </c>
      <c r="BG1677">
        <v>-4.6858642305709297E-2</v>
      </c>
      <c r="BH1677">
        <v>21.319927426082401</v>
      </c>
      <c r="BI1677">
        <v>1.03189844694713</v>
      </c>
      <c r="BK1677">
        <f>AS1677-BI1677*AV1677</f>
        <v>-3.7281983953585895E-2</v>
      </c>
      <c r="BL1677">
        <f>BK1677*AO1677</f>
        <v>-334.98201509423779</v>
      </c>
      <c r="BM1677">
        <f t="shared" si="26"/>
        <v>1208.3665563275315</v>
      </c>
      <c r="BN1677" s="12">
        <f>YEARFRAC(DATE(YEAR(A1677),1,1),A1677,3)</f>
        <v>0.77260273972602744</v>
      </c>
    </row>
    <row r="1678" spans="1:66" x14ac:dyDescent="0.25">
      <c r="A1678" s="1">
        <v>43749</v>
      </c>
      <c r="B1678">
        <v>7318</v>
      </c>
      <c r="C1678">
        <v>9</v>
      </c>
      <c r="D1678" s="2">
        <v>43739</v>
      </c>
      <c r="E1678">
        <v>4</v>
      </c>
      <c r="F1678">
        <v>3</v>
      </c>
      <c r="G1678" s="1">
        <v>43748</v>
      </c>
      <c r="H1678" s="1">
        <v>43753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 s="1">
        <v>43759</v>
      </c>
      <c r="AF1678" s="1">
        <v>43745</v>
      </c>
      <c r="AG1678" s="1">
        <v>43740</v>
      </c>
      <c r="AH1678" s="1">
        <v>43742</v>
      </c>
      <c r="AI1678" s="1">
        <v>43740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8985.0909090909099</v>
      </c>
      <c r="AP1678">
        <v>22</v>
      </c>
      <c r="AQ1678">
        <v>31</v>
      </c>
      <c r="AR1678">
        <v>197672</v>
      </c>
      <c r="AS1678">
        <v>0.81446031810271502</v>
      </c>
      <c r="AT1678">
        <v>0.70967741935483797</v>
      </c>
      <c r="AU1678">
        <v>13</v>
      </c>
      <c r="AV1678">
        <v>0.849564231344486</v>
      </c>
      <c r="AW1678">
        <v>-3.5103913241771E-2</v>
      </c>
      <c r="AX1678">
        <v>8613.8278072498597</v>
      </c>
      <c r="AY1678">
        <v>11</v>
      </c>
      <c r="AZ1678">
        <v>10</v>
      </c>
      <c r="BA1678">
        <v>2019</v>
      </c>
      <c r="BB1678">
        <v>8.6395728478919196</v>
      </c>
      <c r="BC1678">
        <v>8.9874438463717592</v>
      </c>
      <c r="BD1678">
        <v>0.34787099847984099</v>
      </c>
      <c r="BE1678">
        <v>80753</v>
      </c>
      <c r="BF1678">
        <v>205631.23099696799</v>
      </c>
      <c r="BG1678">
        <v>-3.8706333461018198E-2</v>
      </c>
      <c r="BH1678">
        <v>21.319927426082401</v>
      </c>
      <c r="BI1678">
        <v>1.03189844694713</v>
      </c>
      <c r="BK1678">
        <f>AS1678-BI1678*AV1678</f>
        <v>-6.220369280349225E-2</v>
      </c>
      <c r="BL1678">
        <f>BK1678*AO1678</f>
        <v>-558.90583472054186</v>
      </c>
      <c r="BM1678">
        <f t="shared" si="26"/>
        <v>649.46072160698964</v>
      </c>
      <c r="BN1678" s="12">
        <f>YEARFRAC(DATE(YEAR(A1678),1,1),A1678,3)</f>
        <v>0.77534246575342469</v>
      </c>
    </row>
    <row r="1679" spans="1:66" x14ac:dyDescent="0.25">
      <c r="A1679" s="1">
        <v>43753</v>
      </c>
      <c r="B1679">
        <v>18495</v>
      </c>
      <c r="C1679">
        <v>10</v>
      </c>
      <c r="D1679" s="2">
        <v>43739</v>
      </c>
      <c r="E1679">
        <v>1</v>
      </c>
      <c r="F1679">
        <v>4</v>
      </c>
      <c r="G1679" s="1">
        <v>43749</v>
      </c>
      <c r="H1679" s="1">
        <v>43754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 s="1">
        <v>43759</v>
      </c>
      <c r="AF1679" s="1">
        <v>43745</v>
      </c>
      <c r="AG1679" s="1">
        <v>43740</v>
      </c>
      <c r="AH1679" s="1">
        <v>43742</v>
      </c>
      <c r="AI1679" s="1">
        <v>43740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8985.0909090909099</v>
      </c>
      <c r="AP1679">
        <v>22</v>
      </c>
      <c r="AQ1679">
        <v>31</v>
      </c>
      <c r="AR1679">
        <v>197672</v>
      </c>
      <c r="AS1679">
        <v>2.0584098911327802</v>
      </c>
      <c r="AT1679">
        <v>0.70967741935483797</v>
      </c>
      <c r="AU1679">
        <v>12</v>
      </c>
      <c r="AV1679">
        <v>2.0119188601892302</v>
      </c>
      <c r="AW1679">
        <v>4.6491030943555001E-2</v>
      </c>
      <c r="AX1679">
        <v>9192.7166477580795</v>
      </c>
      <c r="AY1679">
        <v>15</v>
      </c>
      <c r="AZ1679">
        <v>10</v>
      </c>
      <c r="BA1679">
        <v>2019</v>
      </c>
      <c r="BB1679">
        <v>10.6514917080811</v>
      </c>
      <c r="BC1679">
        <v>11.045853737504499</v>
      </c>
      <c r="BD1679">
        <v>0.39436202942339599</v>
      </c>
      <c r="BE1679">
        <v>99248</v>
      </c>
      <c r="BF1679">
        <v>204990.63040563901</v>
      </c>
      <c r="BG1679">
        <v>-3.5702267909306001E-2</v>
      </c>
      <c r="BH1679">
        <v>21.319927426082401</v>
      </c>
      <c r="BI1679">
        <v>1.03189844694713</v>
      </c>
      <c r="BK1679">
        <f>AS1679-BI1679*AV1679</f>
        <v>-1.7686056080126189E-2</v>
      </c>
      <c r="BL1679">
        <f>BK1679*AO1679</f>
        <v>-158.91082170321383</v>
      </c>
      <c r="BM1679">
        <f t="shared" si="26"/>
        <v>490.54989990377578</v>
      </c>
      <c r="BN1679" s="12">
        <f>YEARFRAC(DATE(YEAR(A1679),1,1),A1679,3)</f>
        <v>0.78630136986301369</v>
      </c>
    </row>
    <row r="1680" spans="1:66" x14ac:dyDescent="0.25">
      <c r="A1680" s="1">
        <v>43754</v>
      </c>
      <c r="B1680">
        <v>13742</v>
      </c>
      <c r="C1680">
        <v>11</v>
      </c>
      <c r="D1680" s="2">
        <v>43739</v>
      </c>
      <c r="E1680">
        <v>2</v>
      </c>
      <c r="F1680">
        <v>1</v>
      </c>
      <c r="G1680" s="1">
        <v>43753</v>
      </c>
      <c r="H1680" s="1">
        <v>43755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 s="1">
        <v>43759</v>
      </c>
      <c r="AF1680" s="1">
        <v>43745</v>
      </c>
      <c r="AG1680" s="1">
        <v>43740</v>
      </c>
      <c r="AH1680" s="1">
        <v>43742</v>
      </c>
      <c r="AI1680" s="1">
        <v>43740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8985.0909090909099</v>
      </c>
      <c r="AP1680">
        <v>22</v>
      </c>
      <c r="AQ1680">
        <v>31</v>
      </c>
      <c r="AR1680">
        <v>197672</v>
      </c>
      <c r="AS1680">
        <v>1.5294224776397201</v>
      </c>
      <c r="AT1680">
        <v>0.70967741935483797</v>
      </c>
      <c r="AU1680">
        <v>11</v>
      </c>
      <c r="AV1680">
        <v>1.32588240455997</v>
      </c>
      <c r="AW1680">
        <v>0.20354007307975</v>
      </c>
      <c r="AX1680">
        <v>10364.418407498601</v>
      </c>
      <c r="AY1680">
        <v>16</v>
      </c>
      <c r="AZ1680">
        <v>10</v>
      </c>
      <c r="BA1680">
        <v>2019</v>
      </c>
      <c r="BB1680">
        <v>11.977374112641099</v>
      </c>
      <c r="BC1680">
        <v>12.5752762151442</v>
      </c>
      <c r="BD1680">
        <v>0.59790210250314602</v>
      </c>
      <c r="BE1680">
        <v>112990</v>
      </c>
      <c r="BF1680">
        <v>207539.64739036199</v>
      </c>
      <c r="BG1680">
        <v>-4.7545842514624098E-2</v>
      </c>
      <c r="BH1680">
        <v>21.319927426082401</v>
      </c>
      <c r="BI1680">
        <v>1.03189844694713</v>
      </c>
      <c r="BK1680">
        <f>AS1680-BI1680*AV1680</f>
        <v>0.16124648353976068</v>
      </c>
      <c r="BL1680">
        <f>BK1680*AO1680</f>
        <v>1448.8143133759806</v>
      </c>
      <c r="BM1680">
        <f t="shared" si="26"/>
        <v>1939.3642132797563</v>
      </c>
      <c r="BN1680" s="12">
        <f>YEARFRAC(DATE(YEAR(A1680),1,1),A1680,3)</f>
        <v>0.78904109589041094</v>
      </c>
    </row>
    <row r="1681" spans="1:66" x14ac:dyDescent="0.25">
      <c r="A1681" s="1">
        <v>43755</v>
      </c>
      <c r="B1681">
        <v>7669</v>
      </c>
      <c r="C1681">
        <v>12</v>
      </c>
      <c r="D1681" s="2">
        <v>43739</v>
      </c>
      <c r="E1681">
        <v>3</v>
      </c>
      <c r="F1681">
        <v>2</v>
      </c>
      <c r="G1681" s="1">
        <v>43754</v>
      </c>
      <c r="H1681" s="1">
        <v>43756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 s="1">
        <v>43759</v>
      </c>
      <c r="AF1681" s="1">
        <v>43745</v>
      </c>
      <c r="AG1681" s="1">
        <v>43740</v>
      </c>
      <c r="AH1681" s="1">
        <v>43742</v>
      </c>
      <c r="AI1681" s="1">
        <v>43740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8985.0909090909099</v>
      </c>
      <c r="AP1681">
        <v>22</v>
      </c>
      <c r="AQ1681">
        <v>31</v>
      </c>
      <c r="AR1681">
        <v>197672</v>
      </c>
      <c r="AS1681">
        <v>0.85352503136508895</v>
      </c>
      <c r="AT1681">
        <v>0.70967741935483797</v>
      </c>
      <c r="AU1681">
        <v>10</v>
      </c>
      <c r="AV1681">
        <v>0.96641929758180001</v>
      </c>
      <c r="AW1681">
        <v>-0.112894266216711</v>
      </c>
      <c r="AX1681">
        <v>7935.4789574148199</v>
      </c>
      <c r="AY1681">
        <v>17</v>
      </c>
      <c r="AZ1681">
        <v>10</v>
      </c>
      <c r="BA1681">
        <v>2019</v>
      </c>
      <c r="BB1681">
        <v>12.9437934102229</v>
      </c>
      <c r="BC1681">
        <v>13.4288012465093</v>
      </c>
      <c r="BD1681">
        <v>0.48500783628643501</v>
      </c>
      <c r="BE1681">
        <v>120659</v>
      </c>
      <c r="BF1681">
        <v>205078.82935643001</v>
      </c>
      <c r="BG1681">
        <v>-3.6116986720054901E-2</v>
      </c>
      <c r="BH1681">
        <v>21.319927426082401</v>
      </c>
      <c r="BI1681">
        <v>1.03189844694713</v>
      </c>
      <c r="BK1681">
        <f>AS1681-BI1681*AV1681</f>
        <v>-0.14372154090930667</v>
      </c>
      <c r="BL1681">
        <f>BK1681*AO1681</f>
        <v>-1291.3511106647486</v>
      </c>
      <c r="BM1681">
        <f t="shared" si="26"/>
        <v>648.01310261500771</v>
      </c>
      <c r="BN1681" s="12">
        <f>YEARFRAC(DATE(YEAR(A1681),1,1),A1681,3)</f>
        <v>0.79178082191780819</v>
      </c>
    </row>
    <row r="1682" spans="1:66" x14ac:dyDescent="0.25">
      <c r="A1682" s="1">
        <v>43756</v>
      </c>
      <c r="B1682">
        <v>9580</v>
      </c>
      <c r="C1682">
        <v>13</v>
      </c>
      <c r="D1682" s="2">
        <v>43739</v>
      </c>
      <c r="E1682">
        <v>4</v>
      </c>
      <c r="F1682">
        <v>3</v>
      </c>
      <c r="G1682" s="1">
        <v>43755</v>
      </c>
      <c r="H1682" s="1">
        <v>43759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 s="1">
        <v>43759</v>
      </c>
      <c r="AF1682" s="1">
        <v>43745</v>
      </c>
      <c r="AG1682" s="1">
        <v>43740</v>
      </c>
      <c r="AH1682" s="1">
        <v>43742</v>
      </c>
      <c r="AI1682" s="1">
        <v>43740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8985.0909090909099</v>
      </c>
      <c r="AP1682">
        <v>22</v>
      </c>
      <c r="AQ1682">
        <v>31</v>
      </c>
      <c r="AR1682">
        <v>197672</v>
      </c>
      <c r="AS1682">
        <v>1.0662106924602299</v>
      </c>
      <c r="AT1682">
        <v>0.70967741935483797</v>
      </c>
      <c r="AU1682">
        <v>9</v>
      </c>
      <c r="AV1682">
        <v>0.849564231344486</v>
      </c>
      <c r="AW1682">
        <v>0.21664646111575001</v>
      </c>
      <c r="AX1682">
        <v>11276.3692803298</v>
      </c>
      <c r="AY1682">
        <v>18</v>
      </c>
      <c r="AZ1682">
        <v>10</v>
      </c>
      <c r="BA1682">
        <v>2019</v>
      </c>
      <c r="BB1682">
        <v>13.7933576415674</v>
      </c>
      <c r="BC1682">
        <v>14.495011938969601</v>
      </c>
      <c r="BD1682">
        <v>0.70165429740218599</v>
      </c>
      <c r="BE1682">
        <v>130239</v>
      </c>
      <c r="BF1682">
        <v>207727.37678933999</v>
      </c>
      <c r="BG1682">
        <v>-4.8406603620366702E-2</v>
      </c>
      <c r="BH1682">
        <v>21.319927426082401</v>
      </c>
      <c r="BI1682">
        <v>1.03189844694713</v>
      </c>
      <c r="BK1682">
        <f>AS1682-BI1682*AV1682</f>
        <v>0.18954668155402266</v>
      </c>
      <c r="BL1682">
        <f>BK1682*AO1682</f>
        <v>1703.0941652793986</v>
      </c>
      <c r="BM1682">
        <f t="shared" si="26"/>
        <v>2351.1072678944065</v>
      </c>
      <c r="BN1682" s="12">
        <f>YEARFRAC(DATE(YEAR(A1682),1,1),A1682,3)</f>
        <v>0.79452054794520544</v>
      </c>
    </row>
    <row r="1683" spans="1:66" x14ac:dyDescent="0.25">
      <c r="A1683" s="1">
        <v>43759</v>
      </c>
      <c r="B1683">
        <v>17139</v>
      </c>
      <c r="C1683">
        <v>14</v>
      </c>
      <c r="D1683" s="2">
        <v>43739</v>
      </c>
      <c r="E1683">
        <v>0</v>
      </c>
      <c r="F1683">
        <v>4</v>
      </c>
      <c r="G1683" s="1">
        <v>43756</v>
      </c>
      <c r="H1683" s="1">
        <v>43760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 s="1">
        <v>43759</v>
      </c>
      <c r="AF1683" s="1">
        <v>43745</v>
      </c>
      <c r="AG1683" s="1">
        <v>43740</v>
      </c>
      <c r="AH1683" s="1">
        <v>43742</v>
      </c>
      <c r="AI1683" s="1">
        <v>43740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8985.0909090909099</v>
      </c>
      <c r="AP1683">
        <v>22</v>
      </c>
      <c r="AQ1683">
        <v>31</v>
      </c>
      <c r="AR1683">
        <v>197672</v>
      </c>
      <c r="AS1683">
        <v>1.90749322109352</v>
      </c>
      <c r="AT1683">
        <v>0.70967741935483797</v>
      </c>
      <c r="AU1683">
        <v>8</v>
      </c>
      <c r="AV1683">
        <v>1.67734763888633</v>
      </c>
      <c r="AW1683">
        <v>0.230145582207192</v>
      </c>
      <c r="AX1683">
        <v>10217.917623432701</v>
      </c>
      <c r="AY1683">
        <v>21</v>
      </c>
      <c r="AZ1683">
        <v>10</v>
      </c>
      <c r="BA1683">
        <v>2019</v>
      </c>
      <c r="BB1683">
        <v>15.4707052804537</v>
      </c>
      <c r="BC1683">
        <v>16.4025051600631</v>
      </c>
      <c r="BD1683">
        <v>0.93179987960937705</v>
      </c>
      <c r="BE1683">
        <v>147378</v>
      </c>
      <c r="BF1683">
        <v>209577.77562322601</v>
      </c>
      <c r="BG1683">
        <v>-5.6808388140497601E-2</v>
      </c>
      <c r="BH1683">
        <v>21.319927426082401</v>
      </c>
      <c r="BI1683">
        <v>1.03189844694713</v>
      </c>
      <c r="BK1683">
        <f>AS1683-BI1683*AV1683</f>
        <v>0.1766407975362807</v>
      </c>
      <c r="BL1683">
        <f>BK1683*AO1683</f>
        <v>1587.1336241178037</v>
      </c>
      <c r="BM1683">
        <f t="shared" si="26"/>
        <v>3938.2408920122102</v>
      </c>
      <c r="BN1683" s="12">
        <f>YEARFRAC(DATE(YEAR(A1683),1,1),A1683,3)</f>
        <v>0.80273972602739729</v>
      </c>
    </row>
    <row r="1684" spans="1:66" x14ac:dyDescent="0.25">
      <c r="A1684" s="1">
        <v>43760</v>
      </c>
      <c r="B1684">
        <v>1962</v>
      </c>
      <c r="C1684">
        <v>15</v>
      </c>
      <c r="D1684" s="2">
        <v>43739</v>
      </c>
      <c r="E1684">
        <v>1</v>
      </c>
      <c r="F1684">
        <v>0</v>
      </c>
      <c r="G1684" s="1">
        <v>43759</v>
      </c>
      <c r="H1684" s="1">
        <v>43761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 s="1">
        <v>43759</v>
      </c>
      <c r="AF1684" s="1">
        <v>43745</v>
      </c>
      <c r="AG1684" s="1">
        <v>43740</v>
      </c>
      <c r="AH1684" s="1">
        <v>43742</v>
      </c>
      <c r="AI1684" s="1">
        <v>43740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8985.0909090909099</v>
      </c>
      <c r="AP1684">
        <v>22</v>
      </c>
      <c r="AQ1684">
        <v>31</v>
      </c>
      <c r="AR1684">
        <v>197672</v>
      </c>
      <c r="AS1684">
        <v>0.21836173054352601</v>
      </c>
      <c r="AT1684">
        <v>0.70967741935483797</v>
      </c>
      <c r="AU1684">
        <v>7</v>
      </c>
      <c r="AV1684">
        <v>0.28695706497064899</v>
      </c>
      <c r="AW1684">
        <v>-6.8595334427123095E-2</v>
      </c>
      <c r="AX1684">
        <v>6837.2597837961403</v>
      </c>
      <c r="AY1684">
        <v>22</v>
      </c>
      <c r="AZ1684">
        <v>10</v>
      </c>
      <c r="BA1684">
        <v>2019</v>
      </c>
      <c r="BB1684">
        <v>15.7576623454244</v>
      </c>
      <c r="BC1684">
        <v>16.620866890606599</v>
      </c>
      <c r="BD1684">
        <v>0.86320454518225398</v>
      </c>
      <c r="BE1684">
        <v>149340</v>
      </c>
      <c r="BF1684">
        <v>208500.469674933</v>
      </c>
      <c r="BG1684">
        <v>-5.1934989363888101E-2</v>
      </c>
      <c r="BH1684">
        <v>21.319927426082401</v>
      </c>
      <c r="BI1684">
        <v>1.03189844694713</v>
      </c>
      <c r="BK1684">
        <f>AS1684-BI1684*AV1684</f>
        <v>-7.7748819140193354E-2</v>
      </c>
      <c r="BL1684">
        <f>BK1684*AO1684</f>
        <v>-698.58020804910461</v>
      </c>
      <c r="BM1684">
        <f t="shared" si="26"/>
        <v>3239.6606839631058</v>
      </c>
      <c r="BN1684" s="12">
        <f>YEARFRAC(DATE(YEAR(A1684),1,1),A1684,3)</f>
        <v>0.80547945205479454</v>
      </c>
    </row>
    <row r="1685" spans="1:66" x14ac:dyDescent="0.25">
      <c r="A1685" s="1">
        <v>43761</v>
      </c>
      <c r="B1685">
        <v>8390</v>
      </c>
      <c r="C1685">
        <v>16</v>
      </c>
      <c r="D1685" s="2">
        <v>43739</v>
      </c>
      <c r="E1685">
        <v>2</v>
      </c>
      <c r="F1685">
        <v>1</v>
      </c>
      <c r="G1685" s="1">
        <v>43760</v>
      </c>
      <c r="H1685" s="1">
        <v>43762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 s="1">
        <v>43759</v>
      </c>
      <c r="AF1685" s="1">
        <v>43745</v>
      </c>
      <c r="AG1685" s="1">
        <v>43740</v>
      </c>
      <c r="AH1685" s="1">
        <v>43742</v>
      </c>
      <c r="AI1685" s="1">
        <v>43740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8985.0909090909099</v>
      </c>
      <c r="AP1685">
        <v>22</v>
      </c>
      <c r="AQ1685">
        <v>31</v>
      </c>
      <c r="AR1685">
        <v>197672</v>
      </c>
      <c r="AS1685">
        <v>0.93376907199805703</v>
      </c>
      <c r="AT1685">
        <v>0.70967741935483797</v>
      </c>
      <c r="AU1685">
        <v>6</v>
      </c>
      <c r="AV1685">
        <v>0.93619787070889404</v>
      </c>
      <c r="AW1685">
        <v>-2.4287987108371802E-3</v>
      </c>
      <c r="AX1685">
        <v>8961.7806902797602</v>
      </c>
      <c r="AY1685">
        <v>23</v>
      </c>
      <c r="AZ1685">
        <v>10</v>
      </c>
      <c r="BA1685">
        <v>2019</v>
      </c>
      <c r="BB1685">
        <v>16.693860216133299</v>
      </c>
      <c r="BC1685">
        <v>17.554635962604699</v>
      </c>
      <c r="BD1685">
        <v>0.86077574647141797</v>
      </c>
      <c r="BE1685">
        <v>157730</v>
      </c>
      <c r="BF1685">
        <v>207864.44567485101</v>
      </c>
      <c r="BG1685">
        <v>-4.9034098360402602E-2</v>
      </c>
      <c r="BH1685">
        <v>21.319927426082401</v>
      </c>
      <c r="BI1685">
        <v>1.03189844694713</v>
      </c>
      <c r="BK1685">
        <f>AS1685-BI1685*AV1685</f>
        <v>-3.2292056821660697E-2</v>
      </c>
      <c r="BL1685">
        <f>BK1685*AO1685</f>
        <v>-290.14706618415062</v>
      </c>
      <c r="BM1685">
        <f t="shared" si="26"/>
        <v>2949.5136177789554</v>
      </c>
      <c r="BN1685" s="12">
        <f>YEARFRAC(DATE(YEAR(A1685),1,1),A1685,3)</f>
        <v>0.80821917808219179</v>
      </c>
    </row>
    <row r="1686" spans="1:66" x14ac:dyDescent="0.25">
      <c r="A1686" s="1">
        <v>43762</v>
      </c>
      <c r="B1686">
        <v>2220</v>
      </c>
      <c r="C1686">
        <v>17</v>
      </c>
      <c r="D1686" s="2">
        <v>43739</v>
      </c>
      <c r="E1686">
        <v>3</v>
      </c>
      <c r="F1686">
        <v>2</v>
      </c>
      <c r="G1686" s="1">
        <v>43761</v>
      </c>
      <c r="H1686" s="1">
        <v>43763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 s="1">
        <v>43759</v>
      </c>
      <c r="AF1686" s="1">
        <v>43745</v>
      </c>
      <c r="AG1686" s="1">
        <v>43740</v>
      </c>
      <c r="AH1686" s="1">
        <v>43742</v>
      </c>
      <c r="AI1686" s="1">
        <v>43740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8985.0909090909099</v>
      </c>
      <c r="AP1686">
        <v>22</v>
      </c>
      <c r="AQ1686">
        <v>31</v>
      </c>
      <c r="AR1686">
        <v>197672</v>
      </c>
      <c r="AS1686">
        <v>0.24707596422356201</v>
      </c>
      <c r="AT1686">
        <v>0.70967741935483797</v>
      </c>
      <c r="AU1686">
        <v>5</v>
      </c>
      <c r="AV1686">
        <v>0.33251524149968897</v>
      </c>
      <c r="AW1686">
        <v>-8.5439277276127504E-2</v>
      </c>
      <c r="AX1686">
        <v>6676.3856898333197</v>
      </c>
      <c r="AY1686">
        <v>24</v>
      </c>
      <c r="AZ1686">
        <v>10</v>
      </c>
      <c r="BA1686">
        <v>2019</v>
      </c>
      <c r="BB1686">
        <v>17.026375457632899</v>
      </c>
      <c r="BC1686">
        <v>17.801711926828201</v>
      </c>
      <c r="BD1686">
        <v>0.77533646919528798</v>
      </c>
      <c r="BE1686">
        <v>159950</v>
      </c>
      <c r="BF1686">
        <v>206673.46428229101</v>
      </c>
      <c r="BG1686">
        <v>-4.3554039767760198E-2</v>
      </c>
      <c r="BH1686">
        <v>21.319927426082401</v>
      </c>
      <c r="BI1686">
        <v>1.03189844694713</v>
      </c>
      <c r="BK1686">
        <f>AS1686-BI1686*AV1686</f>
        <v>-9.6045997066216887E-2</v>
      </c>
      <c r="BL1686">
        <f>BK1686*AO1686</f>
        <v>-862.98201509423757</v>
      </c>
      <c r="BM1686">
        <f t="shared" si="26"/>
        <v>2086.5316026847177</v>
      </c>
      <c r="BN1686" s="12">
        <f>YEARFRAC(DATE(YEAR(A1686),1,1),A1686,3)</f>
        <v>0.81095890410958904</v>
      </c>
    </row>
    <row r="1687" spans="1:66" x14ac:dyDescent="0.25">
      <c r="A1687" s="1">
        <v>43763</v>
      </c>
      <c r="B1687">
        <v>6297</v>
      </c>
      <c r="C1687">
        <v>18</v>
      </c>
      <c r="D1687" s="2">
        <v>43739</v>
      </c>
      <c r="E1687">
        <v>4</v>
      </c>
      <c r="F1687">
        <v>3</v>
      </c>
      <c r="G1687" s="1">
        <v>43762</v>
      </c>
      <c r="H1687" s="1">
        <v>43766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 s="1">
        <v>43759</v>
      </c>
      <c r="AF1687" s="1">
        <v>43745</v>
      </c>
      <c r="AG1687" s="1">
        <v>43740</v>
      </c>
      <c r="AH1687" s="1">
        <v>43742</v>
      </c>
      <c r="AI1687" s="1">
        <v>43740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8985.0909090909099</v>
      </c>
      <c r="AP1687">
        <v>22</v>
      </c>
      <c r="AQ1687">
        <v>31</v>
      </c>
      <c r="AR1687">
        <v>197672</v>
      </c>
      <c r="AS1687">
        <v>0.70082763365575196</v>
      </c>
      <c r="AT1687">
        <v>0.70967741935483797</v>
      </c>
      <c r="AU1687">
        <v>4</v>
      </c>
      <c r="AV1687">
        <v>0.849564231344486</v>
      </c>
      <c r="AW1687">
        <v>-0.14873659768873301</v>
      </c>
      <c r="AX1687">
        <v>7412.0352148472803</v>
      </c>
      <c r="AY1687">
        <v>25</v>
      </c>
      <c r="AZ1687">
        <v>10</v>
      </c>
      <c r="BA1687">
        <v>2019</v>
      </c>
      <c r="BB1687">
        <v>17.8759396889774</v>
      </c>
      <c r="BC1687">
        <v>18.502539560483999</v>
      </c>
      <c r="BD1687">
        <v>0.62659987150655605</v>
      </c>
      <c r="BE1687">
        <v>166247</v>
      </c>
      <c r="BF1687">
        <v>204600.93643386001</v>
      </c>
      <c r="BG1687">
        <v>-3.3865614471907002E-2</v>
      </c>
      <c r="BH1687">
        <v>21.319927426082401</v>
      </c>
      <c r="BI1687">
        <v>1.03189844694713</v>
      </c>
      <c r="BK1687">
        <f>AS1687-BI1687*AV1687</f>
        <v>-0.17583637725045531</v>
      </c>
      <c r="BL1687">
        <f>BK1687*AO1687</f>
        <v>-1579.9058347205457</v>
      </c>
      <c r="BM1687">
        <f t="shared" si="26"/>
        <v>506.62576796417193</v>
      </c>
      <c r="BN1687" s="12">
        <f>YEARFRAC(DATE(YEAR(A1687),1,1),A1687,3)</f>
        <v>0.81369863013698629</v>
      </c>
    </row>
    <row r="1688" spans="1:66" x14ac:dyDescent="0.25">
      <c r="A1688" s="1">
        <v>43766</v>
      </c>
      <c r="B1688">
        <v>15383</v>
      </c>
      <c r="C1688">
        <v>19</v>
      </c>
      <c r="D1688" s="2">
        <v>43739</v>
      </c>
      <c r="E1688">
        <v>0</v>
      </c>
      <c r="F1688">
        <v>4</v>
      </c>
      <c r="G1688" s="1">
        <v>43763</v>
      </c>
      <c r="H1688" s="1">
        <v>43767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 s="1">
        <v>43759</v>
      </c>
      <c r="AF1688" s="1">
        <v>43745</v>
      </c>
      <c r="AG1688" s="1">
        <v>43740</v>
      </c>
      <c r="AH1688" s="1">
        <v>43742</v>
      </c>
      <c r="AI1688" s="1">
        <v>43740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8985.0909090909099</v>
      </c>
      <c r="AP1688">
        <v>22</v>
      </c>
      <c r="AQ1688">
        <v>31</v>
      </c>
      <c r="AR1688">
        <v>197672</v>
      </c>
      <c r="AS1688">
        <v>1.71205835930227</v>
      </c>
      <c r="AT1688">
        <v>0.70967741935483797</v>
      </c>
      <c r="AU1688">
        <v>3</v>
      </c>
      <c r="AV1688">
        <v>1.67734763888633</v>
      </c>
      <c r="AW1688">
        <v>3.4710720415942503E-2</v>
      </c>
      <c r="AX1688">
        <v>9171.0267110838395</v>
      </c>
      <c r="AY1688">
        <v>28</v>
      </c>
      <c r="AZ1688">
        <v>10</v>
      </c>
      <c r="BA1688">
        <v>2019</v>
      </c>
      <c r="BB1688">
        <v>19.553287327863799</v>
      </c>
      <c r="BC1688">
        <v>20.2145979197863</v>
      </c>
      <c r="BD1688">
        <v>0.66131059192249697</v>
      </c>
      <c r="BE1688">
        <v>181630</v>
      </c>
      <c r="BF1688">
        <v>204357.45319948401</v>
      </c>
      <c r="BG1688">
        <v>-3.2714506345693901E-2</v>
      </c>
      <c r="BH1688">
        <v>21.319927426082401</v>
      </c>
      <c r="BI1688">
        <v>1.03189844694713</v>
      </c>
      <c r="BK1688">
        <f>AS1688-BI1688*AV1688</f>
        <v>-1.8794064254969323E-2</v>
      </c>
      <c r="BL1688">
        <f>BK1688*AO1688</f>
        <v>-168.86637588219529</v>
      </c>
      <c r="BM1688">
        <f t="shared" si="26"/>
        <v>337.75939208197667</v>
      </c>
      <c r="BN1688" s="12">
        <f>YEARFRAC(DATE(YEAR(A1688),1,1),A1688,3)</f>
        <v>0.82191780821917804</v>
      </c>
    </row>
    <row r="1689" spans="1:66" x14ac:dyDescent="0.25">
      <c r="A1689" s="1">
        <v>43767</v>
      </c>
      <c r="B1689">
        <v>1815</v>
      </c>
      <c r="C1689">
        <v>20</v>
      </c>
      <c r="D1689" s="2">
        <v>43739</v>
      </c>
      <c r="E1689">
        <v>1</v>
      </c>
      <c r="F1689">
        <v>0</v>
      </c>
      <c r="G1689" s="1">
        <v>43766</v>
      </c>
      <c r="H1689" s="1">
        <v>43768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 s="1">
        <v>43759</v>
      </c>
      <c r="AF1689" s="1">
        <v>43745</v>
      </c>
      <c r="AG1689" s="1">
        <v>43740</v>
      </c>
      <c r="AH1689" s="1">
        <v>43742</v>
      </c>
      <c r="AI1689" s="1">
        <v>43740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8985.0909090909099</v>
      </c>
      <c r="AP1689">
        <v>22</v>
      </c>
      <c r="AQ1689">
        <v>31</v>
      </c>
      <c r="AR1689">
        <v>197672</v>
      </c>
      <c r="AS1689">
        <v>0.20200129507466899</v>
      </c>
      <c r="AT1689">
        <v>0.70967741935483797</v>
      </c>
      <c r="AU1689">
        <v>2</v>
      </c>
      <c r="AV1689">
        <v>0.28695706497064899</v>
      </c>
      <c r="AW1689">
        <v>-8.4955769895980499E-2</v>
      </c>
      <c r="AX1689">
        <v>6324.9880262945899</v>
      </c>
      <c r="AY1689">
        <v>29</v>
      </c>
      <c r="AZ1689">
        <v>10</v>
      </c>
      <c r="BA1689">
        <v>2019</v>
      </c>
      <c r="BB1689">
        <v>19.8402443928344</v>
      </c>
      <c r="BC1689">
        <v>20.416599214860899</v>
      </c>
      <c r="BD1689">
        <v>0.57635482202652</v>
      </c>
      <c r="BE1689">
        <v>183445</v>
      </c>
      <c r="BF1689">
        <v>203414.328981631</v>
      </c>
      <c r="BG1689">
        <v>-2.8229717200257201E-2</v>
      </c>
      <c r="BH1689">
        <v>21.319927426082401</v>
      </c>
      <c r="BI1689">
        <v>1.03189844694713</v>
      </c>
      <c r="BK1689">
        <f>AS1689-BI1689*AV1689</f>
        <v>-9.4109254609050369E-2</v>
      </c>
      <c r="BL1689">
        <f>BK1689*AO1689</f>
        <v>-845.58020804910029</v>
      </c>
      <c r="BM1689">
        <f t="shared" si="26"/>
        <v>-507.82081596712362</v>
      </c>
      <c r="BN1689" s="12">
        <f>YEARFRAC(DATE(YEAR(A1689),1,1),A1689,3)</f>
        <v>0.8246575342465754</v>
      </c>
    </row>
    <row r="1690" spans="1:66" x14ac:dyDescent="0.25">
      <c r="A1690" s="1">
        <v>43768</v>
      </c>
      <c r="B1690">
        <v>8352</v>
      </c>
      <c r="C1690">
        <v>21</v>
      </c>
      <c r="D1690" s="2">
        <v>43739</v>
      </c>
      <c r="E1690">
        <v>2</v>
      </c>
      <c r="F1690">
        <v>1</v>
      </c>
      <c r="G1690" s="1">
        <v>43767</v>
      </c>
      <c r="H1690" s="1">
        <v>43769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 s="1">
        <v>43759</v>
      </c>
      <c r="AF1690" s="1">
        <v>43745</v>
      </c>
      <c r="AG1690" s="1">
        <v>43740</v>
      </c>
      <c r="AH1690" s="1">
        <v>43742</v>
      </c>
      <c r="AI1690" s="1">
        <v>43740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8985.0909090909099</v>
      </c>
      <c r="AP1690">
        <v>22</v>
      </c>
      <c r="AQ1690">
        <v>31</v>
      </c>
      <c r="AR1690">
        <v>197672</v>
      </c>
      <c r="AS1690">
        <v>0.92953984378161703</v>
      </c>
      <c r="AT1690">
        <v>0.70967741935483797</v>
      </c>
      <c r="AU1690">
        <v>1</v>
      </c>
      <c r="AV1690">
        <v>0.93619787070889404</v>
      </c>
      <c r="AW1690">
        <v>-6.6580269272765204E-3</v>
      </c>
      <c r="AX1690">
        <v>8921.1909803595408</v>
      </c>
      <c r="AY1690">
        <v>30</v>
      </c>
      <c r="AZ1690">
        <v>10</v>
      </c>
      <c r="BA1690">
        <v>2019</v>
      </c>
      <c r="BB1690">
        <v>20.776442263543299</v>
      </c>
      <c r="BC1690">
        <v>21.346139058642599</v>
      </c>
      <c r="BD1690">
        <v>0.56969679509924298</v>
      </c>
      <c r="BE1690">
        <v>191797</v>
      </c>
      <c r="BF1690">
        <v>203092.230444288</v>
      </c>
      <c r="BG1690">
        <v>-2.6688516997577901E-2</v>
      </c>
      <c r="BH1690">
        <v>21.319927426082401</v>
      </c>
      <c r="BI1690">
        <v>1.03189844694713</v>
      </c>
      <c r="BK1690">
        <f>AS1690-BI1690*AV1690</f>
        <v>-3.6521285038100704E-2</v>
      </c>
      <c r="BL1690">
        <f>BK1690*AO1690</f>
        <v>-328.14706618415647</v>
      </c>
      <c r="BM1690">
        <f t="shared" si="26"/>
        <v>-835.96788215128004</v>
      </c>
      <c r="BN1690" s="12">
        <f>YEARFRAC(DATE(YEAR(A1690),1,1),A1690,3)</f>
        <v>0.82739726027397265</v>
      </c>
    </row>
    <row r="1691" spans="1:66" x14ac:dyDescent="0.25">
      <c r="A1691" s="1">
        <v>43769</v>
      </c>
      <c r="B1691">
        <v>5875</v>
      </c>
      <c r="C1691">
        <v>22</v>
      </c>
      <c r="D1691" s="2">
        <v>43739</v>
      </c>
      <c r="E1691">
        <v>3</v>
      </c>
      <c r="F1691">
        <v>2</v>
      </c>
      <c r="G1691" s="1">
        <v>43768</v>
      </c>
      <c r="H1691" s="1">
        <v>43770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 s="1">
        <v>43759</v>
      </c>
      <c r="AF1691" s="1">
        <v>43745</v>
      </c>
      <c r="AG1691" s="1">
        <v>43740</v>
      </c>
      <c r="AH1691" s="1">
        <v>43742</v>
      </c>
      <c r="AI1691" s="1">
        <v>43740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8985.0909090909099</v>
      </c>
      <c r="AP1691">
        <v>22</v>
      </c>
      <c r="AQ1691">
        <v>31</v>
      </c>
      <c r="AR1691">
        <v>197672</v>
      </c>
      <c r="AS1691">
        <v>0.65386094135740003</v>
      </c>
      <c r="AT1691">
        <v>0.70967741935483797</v>
      </c>
      <c r="AU1691">
        <v>0</v>
      </c>
      <c r="AV1691">
        <v>0.543485162539045</v>
      </c>
      <c r="AW1691">
        <v>0.110375778818354</v>
      </c>
      <c r="AX1691">
        <v>10809.8627247766</v>
      </c>
      <c r="AY1691">
        <v>31</v>
      </c>
      <c r="AZ1691">
        <v>10</v>
      </c>
      <c r="BA1691">
        <v>2019</v>
      </c>
      <c r="BB1691">
        <v>21.319927426082401</v>
      </c>
      <c r="BC1691">
        <v>21.999999999999901</v>
      </c>
      <c r="BD1691">
        <v>0.68007257391759501</v>
      </c>
      <c r="BE1691">
        <v>197672</v>
      </c>
      <c r="BF1691">
        <v>203977.429804933</v>
      </c>
      <c r="BG1691">
        <v>-3.0912389723527299E-2</v>
      </c>
      <c r="BH1691">
        <v>21.319927426082401</v>
      </c>
      <c r="BI1691">
        <v>1.03189844694713</v>
      </c>
      <c r="BK1691">
        <f>AS1691-BI1691*AV1691</f>
        <v>9.3039446194550957E-2</v>
      </c>
      <c r="BL1691">
        <f>BK1691*AO1691</f>
        <v>835.96788218951269</v>
      </c>
      <c r="BM1691">
        <f t="shared" si="26"/>
        <v>3.8232656152104028E-8</v>
      </c>
      <c r="BN1691" s="12">
        <f>YEARFRAC(DATE(YEAR(A1691),1,1),A1691,3)</f>
        <v>0.83013698630136989</v>
      </c>
    </row>
    <row r="1692" spans="1:66" x14ac:dyDescent="0.25">
      <c r="A1692" s="1">
        <v>43770</v>
      </c>
      <c r="B1692">
        <v>23580</v>
      </c>
      <c r="C1692">
        <v>1</v>
      </c>
      <c r="D1692" s="2">
        <v>43770</v>
      </c>
      <c r="E1692">
        <v>4</v>
      </c>
      <c r="F1692">
        <v>3</v>
      </c>
      <c r="G1692" s="1">
        <v>43769</v>
      </c>
      <c r="H1692" s="1">
        <v>43773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 s="1">
        <v>43787</v>
      </c>
      <c r="AF1692" s="1">
        <v>43773</v>
      </c>
      <c r="AG1692" s="1">
        <v>43775</v>
      </c>
      <c r="AH1692" s="1">
        <v>43770</v>
      </c>
      <c r="AI1692" s="1">
        <v>43770</v>
      </c>
      <c r="AJ1692">
        <v>0</v>
      </c>
      <c r="AK1692">
        <v>0</v>
      </c>
      <c r="AL1692">
        <v>0</v>
      </c>
      <c r="AM1692">
        <v>1</v>
      </c>
      <c r="AN1692">
        <v>1</v>
      </c>
      <c r="AO1692">
        <v>10550.526315789401</v>
      </c>
      <c r="AP1692">
        <v>19</v>
      </c>
      <c r="AQ1692">
        <v>30</v>
      </c>
      <c r="AR1692">
        <v>200460</v>
      </c>
      <c r="AS1692">
        <v>2.23495959293624</v>
      </c>
      <c r="AT1692">
        <v>0.63333333333333297</v>
      </c>
      <c r="AU1692">
        <v>18</v>
      </c>
      <c r="AV1692">
        <v>2.4333211651614901</v>
      </c>
      <c r="AW1692">
        <v>-0.198361572225244</v>
      </c>
      <c r="AX1692">
        <v>9690.4594171953704</v>
      </c>
      <c r="AY1692">
        <v>1</v>
      </c>
      <c r="AZ1692">
        <v>11</v>
      </c>
      <c r="BA1692">
        <v>2019</v>
      </c>
      <c r="BB1692">
        <v>2.4333211651614901</v>
      </c>
      <c r="BC1692">
        <v>2.23495959293624</v>
      </c>
      <c r="BD1692">
        <v>-0.198361572225244</v>
      </c>
      <c r="BE1692">
        <v>23580</v>
      </c>
      <c r="BF1692">
        <v>184118.72892671201</v>
      </c>
      <c r="BG1692">
        <v>8.8753985911951702E-2</v>
      </c>
      <c r="BH1692">
        <v>19.104650326544899</v>
      </c>
      <c r="BI1692">
        <v>0.99452225899159397</v>
      </c>
      <c r="BK1692">
        <f>AS1692-BI1692*AV1692</f>
        <v>-0.18503246909222248</v>
      </c>
      <c r="BL1692">
        <f>BK1692*AO1692</f>
        <v>-1952.1899344329822</v>
      </c>
      <c r="BM1692">
        <f t="shared" si="26"/>
        <v>-1952.1899343947496</v>
      </c>
      <c r="BN1692" s="12">
        <f>YEARFRAC(DATE(YEAR(A1692),1,1),A1692,3)</f>
        <v>0.83287671232876714</v>
      </c>
    </row>
    <row r="1693" spans="1:66" x14ac:dyDescent="0.25">
      <c r="A1693" s="1">
        <v>43773</v>
      </c>
      <c r="B1693">
        <v>19900</v>
      </c>
      <c r="C1693">
        <v>2</v>
      </c>
      <c r="D1693" s="2">
        <v>43770</v>
      </c>
      <c r="E1693">
        <v>0</v>
      </c>
      <c r="F1693">
        <v>4</v>
      </c>
      <c r="G1693" s="1">
        <v>43770</v>
      </c>
      <c r="H1693" s="1">
        <v>43774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 s="1">
        <v>43787</v>
      </c>
      <c r="AF1693" s="1">
        <v>43773</v>
      </c>
      <c r="AG1693" s="1">
        <v>43775</v>
      </c>
      <c r="AH1693" s="1">
        <v>43770</v>
      </c>
      <c r="AI1693" s="1">
        <v>43770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10550.526315789401</v>
      </c>
      <c r="AP1693">
        <v>19</v>
      </c>
      <c r="AQ1693">
        <v>30</v>
      </c>
      <c r="AR1693">
        <v>200460</v>
      </c>
      <c r="AS1693">
        <v>1.8861618277960599</v>
      </c>
      <c r="AT1693">
        <v>0.63333333333333297</v>
      </c>
      <c r="AU1693">
        <v>17</v>
      </c>
      <c r="AV1693">
        <v>1.9072878208149</v>
      </c>
      <c r="AW1693">
        <v>-2.11259930188391E-2</v>
      </c>
      <c r="AX1693">
        <v>10433.663856510901</v>
      </c>
      <c r="AY1693">
        <v>4</v>
      </c>
      <c r="AZ1693">
        <v>11</v>
      </c>
      <c r="BA1693">
        <v>2019</v>
      </c>
      <c r="BB1693">
        <v>4.3406089859763997</v>
      </c>
      <c r="BC1693">
        <v>4.1211214207323099</v>
      </c>
      <c r="BD1693">
        <v>-0.219487565244084</v>
      </c>
      <c r="BE1693">
        <v>43480</v>
      </c>
      <c r="BF1693">
        <v>190323.524341635</v>
      </c>
      <c r="BG1693">
        <v>5.32591842938425E-2</v>
      </c>
      <c r="BH1693">
        <v>19.104650326544899</v>
      </c>
      <c r="BI1693">
        <v>0.99452225899159397</v>
      </c>
      <c r="BK1693">
        <f>AS1693-BI1693*AV1693</f>
        <v>-1.06783643079289E-2</v>
      </c>
      <c r="BL1693">
        <f>BK1693*AO1693</f>
        <v>-112.66236364039013</v>
      </c>
      <c r="BM1693">
        <f t="shared" si="26"/>
        <v>-2064.8522980351395</v>
      </c>
      <c r="BN1693" s="12">
        <f>YEARFRAC(DATE(YEAR(A1693),1,1),A1693,3)</f>
        <v>0.84109589041095889</v>
      </c>
    </row>
    <row r="1694" spans="1:66" x14ac:dyDescent="0.25">
      <c r="A1694" s="1">
        <v>43774</v>
      </c>
      <c r="B1694">
        <v>2427</v>
      </c>
      <c r="C1694">
        <v>3</v>
      </c>
      <c r="D1694" s="2">
        <v>43770</v>
      </c>
      <c r="E1694">
        <v>1</v>
      </c>
      <c r="F1694">
        <v>0</v>
      </c>
      <c r="G1694" s="1">
        <v>43773</v>
      </c>
      <c r="H1694" s="1">
        <v>43775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 s="1">
        <v>43787</v>
      </c>
      <c r="AF1694" s="1">
        <v>43773</v>
      </c>
      <c r="AG1694" s="1">
        <v>43775</v>
      </c>
      <c r="AH1694" s="1">
        <v>43770</v>
      </c>
      <c r="AI1694" s="1">
        <v>43770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10550.526315789401</v>
      </c>
      <c r="AP1694">
        <v>19</v>
      </c>
      <c r="AQ1694">
        <v>30</v>
      </c>
      <c r="AR1694">
        <v>200460</v>
      </c>
      <c r="AS1694">
        <v>0.23003591739000301</v>
      </c>
      <c r="AT1694">
        <v>0.63333333333333297</v>
      </c>
      <c r="AU1694">
        <v>16</v>
      </c>
      <c r="AV1694">
        <v>0.29238479261607497</v>
      </c>
      <c r="AW1694">
        <v>-6.2348875226071999E-2</v>
      </c>
      <c r="AX1694">
        <v>8300.7053078401605</v>
      </c>
      <c r="AY1694">
        <v>5</v>
      </c>
      <c r="AZ1694">
        <v>11</v>
      </c>
      <c r="BA1694">
        <v>2019</v>
      </c>
      <c r="BB1694">
        <v>4.6329937785924704</v>
      </c>
      <c r="BC1694">
        <v>4.3511573381223103</v>
      </c>
      <c r="BD1694">
        <v>-0.28183644047015599</v>
      </c>
      <c r="BE1694">
        <v>45907</v>
      </c>
      <c r="BF1694">
        <v>188265.523694484</v>
      </c>
      <c r="BG1694">
        <v>6.4772753216912796E-2</v>
      </c>
      <c r="BH1694">
        <v>19.104650326544899</v>
      </c>
      <c r="BI1694">
        <v>0.99452225899159397</v>
      </c>
      <c r="BK1694">
        <f>AS1694-BI1694*AV1694</f>
        <v>-6.0747267057324583E-2</v>
      </c>
      <c r="BL1694">
        <f>BK1694*AO1694</f>
        <v>-640.91563970058951</v>
      </c>
      <c r="BM1694">
        <f t="shared" si="26"/>
        <v>-2705.767937735729</v>
      </c>
      <c r="BN1694" s="12">
        <f>YEARFRAC(DATE(YEAR(A1694),1,1),A1694,3)</f>
        <v>0.84383561643835614</v>
      </c>
    </row>
    <row r="1695" spans="1:66" x14ac:dyDescent="0.25">
      <c r="A1695" s="1">
        <v>43775</v>
      </c>
      <c r="B1695">
        <v>11303</v>
      </c>
      <c r="C1695">
        <v>4</v>
      </c>
      <c r="D1695" s="2">
        <v>43770</v>
      </c>
      <c r="E1695">
        <v>2</v>
      </c>
      <c r="F1695">
        <v>1</v>
      </c>
      <c r="G1695" s="1">
        <v>43774</v>
      </c>
      <c r="H1695" s="1">
        <v>43776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 s="1">
        <v>43787</v>
      </c>
      <c r="AF1695" s="1">
        <v>43773</v>
      </c>
      <c r="AG1695" s="1">
        <v>43775</v>
      </c>
      <c r="AH1695" s="1">
        <v>43770</v>
      </c>
      <c r="AI1695" s="1">
        <v>43770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10550.526315789401</v>
      </c>
      <c r="AP1695">
        <v>19</v>
      </c>
      <c r="AQ1695">
        <v>30</v>
      </c>
      <c r="AR1695">
        <v>200460</v>
      </c>
      <c r="AS1695">
        <v>1.0713209617878801</v>
      </c>
      <c r="AT1695">
        <v>0.63333333333333297</v>
      </c>
      <c r="AU1695">
        <v>15</v>
      </c>
      <c r="AV1695">
        <v>0.98289259269682905</v>
      </c>
      <c r="AW1695">
        <v>8.8428369091058195E-2</v>
      </c>
      <c r="AX1695">
        <v>11499.7305748201</v>
      </c>
      <c r="AY1695">
        <v>6</v>
      </c>
      <c r="AZ1695">
        <v>11</v>
      </c>
      <c r="BA1695">
        <v>2019</v>
      </c>
      <c r="BB1695">
        <v>5.6158863712893003</v>
      </c>
      <c r="BC1695">
        <v>5.4224782999101997</v>
      </c>
      <c r="BD1695">
        <v>-0.19340807137909799</v>
      </c>
      <c r="BE1695">
        <v>57210</v>
      </c>
      <c r="BF1695">
        <v>193556.26665758999</v>
      </c>
      <c r="BG1695">
        <v>3.5667836860186299E-2</v>
      </c>
      <c r="BH1695">
        <v>19.104650326544899</v>
      </c>
      <c r="BI1695">
        <v>0.99452225899159397</v>
      </c>
      <c r="BK1695">
        <f>AS1695-BI1695*AV1695</f>
        <v>9.3812400152924913E-2</v>
      </c>
      <c r="BL1695">
        <f>BK1695*AO1695</f>
        <v>989.77019656079983</v>
      </c>
      <c r="BM1695">
        <f t="shared" si="26"/>
        <v>-1715.9977411749292</v>
      </c>
      <c r="BN1695" s="12">
        <f>YEARFRAC(DATE(YEAR(A1695),1,1),A1695,3)</f>
        <v>0.84657534246575339</v>
      </c>
    </row>
    <row r="1696" spans="1:66" x14ac:dyDescent="0.25">
      <c r="A1696" s="1">
        <v>43776</v>
      </c>
      <c r="B1696">
        <v>2633</v>
      </c>
      <c r="C1696">
        <v>5</v>
      </c>
      <c r="D1696" s="2">
        <v>43770</v>
      </c>
      <c r="E1696">
        <v>3</v>
      </c>
      <c r="F1696">
        <v>2</v>
      </c>
      <c r="G1696" s="1">
        <v>43775</v>
      </c>
      <c r="H1696" s="1">
        <v>43777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 s="1">
        <v>43787</v>
      </c>
      <c r="AF1696" s="1">
        <v>43773</v>
      </c>
      <c r="AG1696" s="1">
        <v>43775</v>
      </c>
      <c r="AH1696" s="1">
        <v>43770</v>
      </c>
      <c r="AI1696" s="1">
        <v>43770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10550.526315789401</v>
      </c>
      <c r="AP1696">
        <v>19</v>
      </c>
      <c r="AQ1696">
        <v>30</v>
      </c>
      <c r="AR1696">
        <v>200460</v>
      </c>
      <c r="AS1696">
        <v>0.249561009677741</v>
      </c>
      <c r="AT1696">
        <v>0.63333333333333297</v>
      </c>
      <c r="AU1696">
        <v>14</v>
      </c>
      <c r="AV1696">
        <v>0.26103103485488699</v>
      </c>
      <c r="AW1696">
        <v>-1.14700251771458E-2</v>
      </c>
      <c r="AX1696">
        <v>10086.9231946451</v>
      </c>
      <c r="AY1696">
        <v>7</v>
      </c>
      <c r="AZ1696">
        <v>11</v>
      </c>
      <c r="BA1696">
        <v>2019</v>
      </c>
      <c r="BB1696">
        <v>5.87691740614419</v>
      </c>
      <c r="BC1696">
        <v>5.67203930958794</v>
      </c>
      <c r="BD1696">
        <v>-0.20487809655624301</v>
      </c>
      <c r="BE1696">
        <v>59843</v>
      </c>
      <c r="BF1696">
        <v>193471.66574287199</v>
      </c>
      <c r="BG1696">
        <v>3.6120711682995799E-2</v>
      </c>
      <c r="BH1696">
        <v>19.104650326544899</v>
      </c>
      <c r="BI1696">
        <v>0.99452225899159397</v>
      </c>
      <c r="BK1696">
        <f>AS1696-BI1696*AV1696</f>
        <v>-1.0040164773054722E-2</v>
      </c>
      <c r="BL1696">
        <f>BK1696*AO1696</f>
        <v>-105.92902265297556</v>
      </c>
      <c r="BM1696">
        <f t="shared" si="26"/>
        <v>-1821.9267638279048</v>
      </c>
      <c r="BN1696" s="12">
        <f>YEARFRAC(DATE(YEAR(A1696),1,1),A1696,3)</f>
        <v>0.84931506849315064</v>
      </c>
    </row>
    <row r="1697" spans="1:66" x14ac:dyDescent="0.25">
      <c r="A1697" s="1">
        <v>43777</v>
      </c>
      <c r="B1697">
        <v>7046</v>
      </c>
      <c r="C1697">
        <v>6</v>
      </c>
      <c r="D1697" s="2">
        <v>43770</v>
      </c>
      <c r="E1697">
        <v>4</v>
      </c>
      <c r="F1697">
        <v>3</v>
      </c>
      <c r="G1697" s="1">
        <v>43776</v>
      </c>
      <c r="H1697" s="1">
        <v>43781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 s="1">
        <v>43787</v>
      </c>
      <c r="AF1697" s="1">
        <v>43773</v>
      </c>
      <c r="AG1697" s="1">
        <v>43775</v>
      </c>
      <c r="AH1697" s="1">
        <v>43770</v>
      </c>
      <c r="AI1697" s="1">
        <v>43770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10550.526315789401</v>
      </c>
      <c r="AP1697">
        <v>19</v>
      </c>
      <c r="AQ1697">
        <v>30</v>
      </c>
      <c r="AR1697">
        <v>200460</v>
      </c>
      <c r="AS1697">
        <v>0.66783398184176401</v>
      </c>
      <c r="AT1697">
        <v>0.63333333333333297</v>
      </c>
      <c r="AU1697">
        <v>13</v>
      </c>
      <c r="AV1697">
        <v>0.77808002469968396</v>
      </c>
      <c r="AW1697">
        <v>-0.110246042857919</v>
      </c>
      <c r="AX1697">
        <v>9055.6238128842197</v>
      </c>
      <c r="AY1697">
        <v>8</v>
      </c>
      <c r="AZ1697">
        <v>11</v>
      </c>
      <c r="BA1697">
        <v>2019</v>
      </c>
      <c r="BB1697">
        <v>6.6549974308438697</v>
      </c>
      <c r="BC1697">
        <v>6.3398732914297096</v>
      </c>
      <c r="BD1697">
        <v>-0.31512413941416301</v>
      </c>
      <c r="BE1697">
        <v>66889</v>
      </c>
      <c r="BF1697">
        <v>190967.917449495</v>
      </c>
      <c r="BG1697">
        <v>4.9705116321512297E-2</v>
      </c>
      <c r="BH1697">
        <v>19.104650326544899</v>
      </c>
      <c r="BI1697">
        <v>0.99452225899159397</v>
      </c>
      <c r="BK1697">
        <f>AS1697-BI1697*AV1697</f>
        <v>-0.10598392199880091</v>
      </c>
      <c r="BL1697">
        <f>BK1697*AO1697</f>
        <v>-1118.1861580989203</v>
      </c>
      <c r="BM1697">
        <f t="shared" si="26"/>
        <v>-2940.112921926825</v>
      </c>
      <c r="BN1697" s="12">
        <f>YEARFRAC(DATE(YEAR(A1697),1,1),A1697,3)</f>
        <v>0.852054794520548</v>
      </c>
    </row>
    <row r="1698" spans="1:66" x14ac:dyDescent="0.25">
      <c r="A1698" s="1">
        <v>43781</v>
      </c>
      <c r="B1698">
        <v>15811</v>
      </c>
      <c r="C1698">
        <v>7</v>
      </c>
      <c r="D1698" s="2">
        <v>43770</v>
      </c>
      <c r="E1698">
        <v>1</v>
      </c>
      <c r="F1698">
        <v>4</v>
      </c>
      <c r="G1698" s="1">
        <v>43777</v>
      </c>
      <c r="H1698" s="1">
        <v>43782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 s="1">
        <v>43787</v>
      </c>
      <c r="AF1698" s="1">
        <v>43773</v>
      </c>
      <c r="AG1698" s="1">
        <v>43775</v>
      </c>
      <c r="AH1698" s="1">
        <v>43770</v>
      </c>
      <c r="AI1698" s="1">
        <v>43770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10550.526315789401</v>
      </c>
      <c r="AP1698">
        <v>19</v>
      </c>
      <c r="AQ1698">
        <v>30</v>
      </c>
      <c r="AR1698">
        <v>200460</v>
      </c>
      <c r="AS1698">
        <v>1.4985982240846001</v>
      </c>
      <c r="AT1698">
        <v>0.63333333333333297</v>
      </c>
      <c r="AU1698">
        <v>12</v>
      </c>
      <c r="AV1698">
        <v>1.6058634322415299</v>
      </c>
      <c r="AW1698">
        <v>-0.107265208156927</v>
      </c>
      <c r="AX1698">
        <v>9845.7936600065204</v>
      </c>
      <c r="AY1698">
        <v>12</v>
      </c>
      <c r="AZ1698">
        <v>11</v>
      </c>
      <c r="BA1698">
        <v>2019</v>
      </c>
      <c r="BB1698">
        <v>8.2608608630853997</v>
      </c>
      <c r="BC1698">
        <v>7.8384715155143097</v>
      </c>
      <c r="BD1698">
        <v>-0.42238934757109098</v>
      </c>
      <c r="BE1698">
        <v>82700</v>
      </c>
      <c r="BF1698">
        <v>190210.20037046401</v>
      </c>
      <c r="BG1698">
        <v>5.3886698029721201E-2</v>
      </c>
      <c r="BH1698">
        <v>19.104650326544899</v>
      </c>
      <c r="BI1698">
        <v>0.99452225899159397</v>
      </c>
      <c r="BK1698">
        <f>AS1698-BI1698*AV1698</f>
        <v>-9.8468704180240785E-2</v>
      </c>
      <c r="BL1698">
        <f>BK1698*AO1698</f>
        <v>-1038.896654735312</v>
      </c>
      <c r="BM1698">
        <f t="shared" si="26"/>
        <v>-3979.0095766621371</v>
      </c>
      <c r="BN1698" s="12">
        <f>YEARFRAC(DATE(YEAR(A1698),1,1),A1698,3)</f>
        <v>0.86301369863013699</v>
      </c>
    </row>
    <row r="1699" spans="1:66" x14ac:dyDescent="0.25">
      <c r="A1699" s="1">
        <v>43782</v>
      </c>
      <c r="B1699">
        <v>3549</v>
      </c>
      <c r="C1699">
        <v>8</v>
      </c>
      <c r="D1699" s="2">
        <v>43770</v>
      </c>
      <c r="E1699">
        <v>2</v>
      </c>
      <c r="F1699">
        <v>1</v>
      </c>
      <c r="G1699" s="1">
        <v>43781</v>
      </c>
      <c r="H1699" s="1">
        <v>43783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 s="1">
        <v>43787</v>
      </c>
      <c r="AF1699" s="1">
        <v>43773</v>
      </c>
      <c r="AG1699" s="1">
        <v>43775</v>
      </c>
      <c r="AH1699" s="1">
        <v>43770</v>
      </c>
      <c r="AI1699" s="1">
        <v>43770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10550.526315789401</v>
      </c>
      <c r="AP1699">
        <v>19</v>
      </c>
      <c r="AQ1699">
        <v>30</v>
      </c>
      <c r="AR1699">
        <v>200460</v>
      </c>
      <c r="AS1699">
        <v>0.33638132295719803</v>
      </c>
      <c r="AT1699">
        <v>0.63333333333333297</v>
      </c>
      <c r="AU1699">
        <v>11</v>
      </c>
      <c r="AV1699">
        <v>0.342296513861645</v>
      </c>
      <c r="AW1699">
        <v>-5.9151909044465904E-3</v>
      </c>
      <c r="AX1699">
        <v>10368.2037539958</v>
      </c>
      <c r="AY1699">
        <v>13</v>
      </c>
      <c r="AZ1699">
        <v>11</v>
      </c>
      <c r="BA1699">
        <v>2019</v>
      </c>
      <c r="BB1699">
        <v>8.6031573769470508</v>
      </c>
      <c r="BC1699">
        <v>8.1748528384715105</v>
      </c>
      <c r="BD1699">
        <v>-0.42830453847553601</v>
      </c>
      <c r="BE1699">
        <v>86249</v>
      </c>
      <c r="BF1699">
        <v>190480.18398351301</v>
      </c>
      <c r="BG1699">
        <v>5.2392935620798303E-2</v>
      </c>
      <c r="BH1699">
        <v>19.104650326544899</v>
      </c>
      <c r="BI1699">
        <v>0.99452225899159397</v>
      </c>
      <c r="BK1699">
        <f>AS1699-BI1699*AV1699</f>
        <v>-4.0401792534326408E-3</v>
      </c>
      <c r="BL1699">
        <f>BK1699*AO1699</f>
        <v>-42.626017533847453</v>
      </c>
      <c r="BM1699">
        <f t="shared" si="26"/>
        <v>-4021.6355941959846</v>
      </c>
      <c r="BN1699" s="12">
        <f>YEARFRAC(DATE(YEAR(A1699),1,1),A1699,3)</f>
        <v>0.86575342465753424</v>
      </c>
    </row>
    <row r="1700" spans="1:66" x14ac:dyDescent="0.25">
      <c r="A1700" s="1">
        <v>43783</v>
      </c>
      <c r="B1700">
        <v>8257</v>
      </c>
      <c r="C1700">
        <v>9</v>
      </c>
      <c r="D1700" s="2">
        <v>43770</v>
      </c>
      <c r="E1700">
        <v>3</v>
      </c>
      <c r="F1700">
        <v>2</v>
      </c>
      <c r="G1700" s="1">
        <v>43782</v>
      </c>
      <c r="H1700" s="1">
        <v>43784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 s="1">
        <v>43787</v>
      </c>
      <c r="AF1700" s="1">
        <v>43773</v>
      </c>
      <c r="AG1700" s="1">
        <v>43775</v>
      </c>
      <c r="AH1700" s="1">
        <v>43770</v>
      </c>
      <c r="AI1700" s="1">
        <v>43770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10550.526315789401</v>
      </c>
      <c r="AP1700">
        <v>19</v>
      </c>
      <c r="AQ1700">
        <v>30</v>
      </c>
      <c r="AR1700">
        <v>200460</v>
      </c>
      <c r="AS1700">
        <v>0.78261498553327302</v>
      </c>
      <c r="AT1700">
        <v>0.63333333333333297</v>
      </c>
      <c r="AU1700">
        <v>10</v>
      </c>
      <c r="AV1700">
        <v>0.78344818505733305</v>
      </c>
      <c r="AW1700" s="3">
        <v>-8.3319952406028601E-4</v>
      </c>
      <c r="AX1700">
        <v>10539.305799011699</v>
      </c>
      <c r="AY1700">
        <v>14</v>
      </c>
      <c r="AZ1700">
        <v>11</v>
      </c>
      <c r="BA1700">
        <v>2019</v>
      </c>
      <c r="BB1700">
        <v>9.3866055620043802</v>
      </c>
      <c r="BC1700">
        <v>8.9574678240047891</v>
      </c>
      <c r="BD1700">
        <v>-0.42913773799959798</v>
      </c>
      <c r="BE1700">
        <v>94506</v>
      </c>
      <c r="BF1700">
        <v>191295.35039465001</v>
      </c>
      <c r="BG1700">
        <v>4.7908376165144401E-2</v>
      </c>
      <c r="BH1700">
        <v>19.104650326544899</v>
      </c>
      <c r="BI1700">
        <v>0.99452225899159397</v>
      </c>
      <c r="BK1700">
        <f>AS1700-BI1700*AV1700</f>
        <v>3.4583267271898199E-3</v>
      </c>
      <c r="BL1700">
        <f>BK1700*AO1700</f>
        <v>36.487167143814027</v>
      </c>
      <c r="BM1700">
        <f t="shared" si="26"/>
        <v>-3985.1484270521705</v>
      </c>
      <c r="BN1700" s="12">
        <f>YEARFRAC(DATE(YEAR(A1700),1,1),A1700,3)</f>
        <v>0.86849315068493149</v>
      </c>
    </row>
    <row r="1701" spans="1:66" x14ac:dyDescent="0.25">
      <c r="A1701" s="1">
        <v>43784</v>
      </c>
      <c r="B1701">
        <v>11085</v>
      </c>
      <c r="C1701">
        <v>10</v>
      </c>
      <c r="D1701" s="2">
        <v>43770</v>
      </c>
      <c r="E1701">
        <v>4</v>
      </c>
      <c r="F1701">
        <v>3</v>
      </c>
      <c r="G1701" s="1">
        <v>43783</v>
      </c>
      <c r="H1701" s="1">
        <v>43787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 s="1">
        <v>43787</v>
      </c>
      <c r="AF1701" s="1">
        <v>43773</v>
      </c>
      <c r="AG1701" s="1">
        <v>43775</v>
      </c>
      <c r="AH1701" s="1">
        <v>43770</v>
      </c>
      <c r="AI1701" s="1">
        <v>43770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10550.526315789401</v>
      </c>
      <c r="AP1701">
        <v>19</v>
      </c>
      <c r="AQ1701">
        <v>30</v>
      </c>
      <c r="AR1701">
        <v>200460</v>
      </c>
      <c r="AS1701">
        <v>1.05065848548338</v>
      </c>
      <c r="AT1701">
        <v>0.63333333333333297</v>
      </c>
      <c r="AU1701">
        <v>9</v>
      </c>
      <c r="AV1701">
        <v>1.1126512460025699</v>
      </c>
      <c r="AW1701">
        <v>-6.1992760519190102E-2</v>
      </c>
      <c r="AX1701">
        <v>9962.6905014712102</v>
      </c>
      <c r="AY1701">
        <v>15</v>
      </c>
      <c r="AZ1701">
        <v>11</v>
      </c>
      <c r="BA1701">
        <v>2019</v>
      </c>
      <c r="BB1701">
        <v>10.4992568080069</v>
      </c>
      <c r="BC1701">
        <v>10.0081263094881</v>
      </c>
      <c r="BD1701">
        <v>-0.49113049851878698</v>
      </c>
      <c r="BE1701">
        <v>105591</v>
      </c>
      <c r="BF1701">
        <v>191082.95345914399</v>
      </c>
      <c r="BG1701">
        <v>4.9073171473982401E-2</v>
      </c>
      <c r="BH1701">
        <v>19.104650326544899</v>
      </c>
      <c r="BI1701">
        <v>0.99452225899159397</v>
      </c>
      <c r="BK1701">
        <f>AS1701-BI1701*AV1701</f>
        <v>-5.5897945160907625E-2</v>
      </c>
      <c r="BL1701">
        <f>BK1701*AO1701</f>
        <v>-589.75274141870864</v>
      </c>
      <c r="BM1701">
        <f t="shared" si="26"/>
        <v>-4574.9011684708794</v>
      </c>
      <c r="BN1701" s="12">
        <f>YEARFRAC(DATE(YEAR(A1701),1,1),A1701,3)</f>
        <v>0.87123287671232874</v>
      </c>
    </row>
    <row r="1702" spans="1:66" x14ac:dyDescent="0.25">
      <c r="A1702" s="1">
        <v>43787</v>
      </c>
      <c r="B1702">
        <v>26990</v>
      </c>
      <c r="C1702">
        <v>11</v>
      </c>
      <c r="D1702" s="2">
        <v>43770</v>
      </c>
      <c r="E1702">
        <v>0</v>
      </c>
      <c r="F1702">
        <v>4</v>
      </c>
      <c r="G1702" s="1">
        <v>43784</v>
      </c>
      <c r="H1702" s="1">
        <v>43788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 s="1">
        <v>43787</v>
      </c>
      <c r="AF1702" s="1">
        <v>43773</v>
      </c>
      <c r="AG1702" s="1">
        <v>43775</v>
      </c>
      <c r="AH1702" s="1">
        <v>43770</v>
      </c>
      <c r="AI1702" s="1">
        <v>43770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10550.526315789401</v>
      </c>
      <c r="AP1702">
        <v>19</v>
      </c>
      <c r="AQ1702">
        <v>30</v>
      </c>
      <c r="AR1702">
        <v>200460</v>
      </c>
      <c r="AS1702">
        <v>2.5581662176992901</v>
      </c>
      <c r="AT1702">
        <v>0.63333333333333297</v>
      </c>
      <c r="AU1702">
        <v>8</v>
      </c>
      <c r="AV1702">
        <v>2.51796511629506</v>
      </c>
      <c r="AW1702">
        <v>4.0201101404230097E-2</v>
      </c>
      <c r="AX1702">
        <v>10718.9729616719</v>
      </c>
      <c r="AY1702">
        <v>18</v>
      </c>
      <c r="AZ1702">
        <v>11</v>
      </c>
      <c r="BA1702">
        <v>2019</v>
      </c>
      <c r="BB1702">
        <v>13.017221924302</v>
      </c>
      <c r="BC1702">
        <v>12.5662925271874</v>
      </c>
      <c r="BD1702">
        <v>-0.45092939711455798</v>
      </c>
      <c r="BE1702">
        <v>132581</v>
      </c>
      <c r="BF1702">
        <v>193515.868028428</v>
      </c>
      <c r="BG1702">
        <v>3.5884044250837001E-2</v>
      </c>
      <c r="BH1702">
        <v>19.104650326544899</v>
      </c>
      <c r="BI1702">
        <v>0.99452225899159397</v>
      </c>
      <c r="BK1702">
        <f>AS1702-BI1702*AV1702</f>
        <v>5.3993862179495533E-2</v>
      </c>
      <c r="BL1702">
        <f>BK1702*AO1702</f>
        <v>569.66366381587363</v>
      </c>
      <c r="BM1702">
        <f t="shared" si="26"/>
        <v>-4005.237504655006</v>
      </c>
      <c r="BN1702" s="12">
        <f>YEARFRAC(DATE(YEAR(A1702),1,1),A1702,3)</f>
        <v>0.8794520547945206</v>
      </c>
    </row>
    <row r="1703" spans="1:66" x14ac:dyDescent="0.25">
      <c r="A1703" s="1">
        <v>43788</v>
      </c>
      <c r="B1703">
        <v>3089</v>
      </c>
      <c r="C1703">
        <v>12</v>
      </c>
      <c r="D1703" s="2">
        <v>43770</v>
      </c>
      <c r="E1703">
        <v>1</v>
      </c>
      <c r="F1703">
        <v>0</v>
      </c>
      <c r="G1703" s="1">
        <v>43787</v>
      </c>
      <c r="H1703" s="1">
        <v>43789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 s="1">
        <v>43787</v>
      </c>
      <c r="AF1703" s="1">
        <v>43773</v>
      </c>
      <c r="AG1703" s="1">
        <v>43775</v>
      </c>
      <c r="AH1703" s="1">
        <v>43770</v>
      </c>
      <c r="AI1703" s="1">
        <v>43770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10550.526315789401</v>
      </c>
      <c r="AP1703">
        <v>19</v>
      </c>
      <c r="AQ1703">
        <v>30</v>
      </c>
      <c r="AR1703">
        <v>200460</v>
      </c>
      <c r="AS1703">
        <v>0.29278160231467598</v>
      </c>
      <c r="AT1703">
        <v>0.63333333333333297</v>
      </c>
      <c r="AU1703">
        <v>7</v>
      </c>
      <c r="AV1703">
        <v>0.32695976420551098</v>
      </c>
      <c r="AW1703">
        <v>-3.4178161890835099E-2</v>
      </c>
      <c r="AX1703">
        <v>9447.6456682859607</v>
      </c>
      <c r="AY1703">
        <v>19</v>
      </c>
      <c r="AZ1703">
        <v>11</v>
      </c>
      <c r="BA1703">
        <v>2019</v>
      </c>
      <c r="BB1703">
        <v>13.344181688507501</v>
      </c>
      <c r="BC1703">
        <v>12.859074129502099</v>
      </c>
      <c r="BD1703">
        <v>-0.48510755900539199</v>
      </c>
      <c r="BE1703">
        <v>135670</v>
      </c>
      <c r="BF1703">
        <v>193172.57964345801</v>
      </c>
      <c r="BG1703">
        <v>3.7724921259488502E-2</v>
      </c>
      <c r="BH1703">
        <v>19.104650326544899</v>
      </c>
      <c r="BI1703">
        <v>0.99452225899159397</v>
      </c>
      <c r="BK1703">
        <f>AS1703-BI1703*AV1703</f>
        <v>-3.2387160982347729E-2</v>
      </c>
      <c r="BL1703">
        <f>BK1703*AO1703</f>
        <v>-341.70159423796741</v>
      </c>
      <c r="BM1703">
        <f t="shared" si="26"/>
        <v>-4346.9390988929736</v>
      </c>
      <c r="BN1703" s="12">
        <f>YEARFRAC(DATE(YEAR(A1703),1,1),A1703,3)</f>
        <v>0.88219178082191785</v>
      </c>
    </row>
    <row r="1704" spans="1:66" x14ac:dyDescent="0.25">
      <c r="A1704" s="1">
        <v>43789</v>
      </c>
      <c r="B1704">
        <v>10145</v>
      </c>
      <c r="C1704">
        <v>13</v>
      </c>
      <c r="D1704" s="2">
        <v>43770</v>
      </c>
      <c r="E1704">
        <v>2</v>
      </c>
      <c r="F1704">
        <v>1</v>
      </c>
      <c r="G1704" s="1">
        <v>43788</v>
      </c>
      <c r="H1704" s="1">
        <v>43790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 s="1">
        <v>43787</v>
      </c>
      <c r="AF1704" s="1">
        <v>43773</v>
      </c>
      <c r="AG1704" s="1">
        <v>43775</v>
      </c>
      <c r="AH1704" s="1">
        <v>43770</v>
      </c>
      <c r="AI1704" s="1">
        <v>43770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10550.526315789401</v>
      </c>
      <c r="AP1704">
        <v>19</v>
      </c>
      <c r="AQ1704">
        <v>30</v>
      </c>
      <c r="AR1704">
        <v>200460</v>
      </c>
      <c r="AS1704">
        <v>0.96156340417040798</v>
      </c>
      <c r="AT1704">
        <v>0.63333333333333297</v>
      </c>
      <c r="AU1704">
        <v>6</v>
      </c>
      <c r="AV1704">
        <v>0.864713664064091</v>
      </c>
      <c r="AW1704">
        <v>9.6849740106316404E-2</v>
      </c>
      <c r="AX1704">
        <v>11732.2073440116</v>
      </c>
      <c r="AY1704">
        <v>20</v>
      </c>
      <c r="AZ1704">
        <v>11</v>
      </c>
      <c r="BA1704">
        <v>2019</v>
      </c>
      <c r="BB1704">
        <v>14.2088953525716</v>
      </c>
      <c r="BC1704">
        <v>13.8206375336725</v>
      </c>
      <c r="BD1704">
        <v>-0.38825781889907701</v>
      </c>
      <c r="BE1704">
        <v>145815</v>
      </c>
      <c r="BF1704">
        <v>194982.433979188</v>
      </c>
      <c r="BG1704">
        <v>2.8092612801191501E-2</v>
      </c>
      <c r="BH1704">
        <v>19.104650326544899</v>
      </c>
      <c r="BI1704">
        <v>0.99452225899159397</v>
      </c>
      <c r="BK1704">
        <f>AS1704-BI1704*AV1704</f>
        <v>0.10158641760448983</v>
      </c>
      <c r="BL1704">
        <f>BK1704*AO1704</f>
        <v>1071.7901722629415</v>
      </c>
      <c r="BM1704">
        <f t="shared" si="26"/>
        <v>-3275.1489266300323</v>
      </c>
      <c r="BN1704" s="12">
        <f>YEARFRAC(DATE(YEAR(A1704),1,1),A1704,3)</f>
        <v>0.8849315068493151</v>
      </c>
    </row>
    <row r="1705" spans="1:66" x14ac:dyDescent="0.25">
      <c r="A1705" s="1">
        <v>43790</v>
      </c>
      <c r="B1705">
        <v>3213</v>
      </c>
      <c r="C1705">
        <v>14</v>
      </c>
      <c r="D1705" s="2">
        <v>43770</v>
      </c>
      <c r="E1705">
        <v>3</v>
      </c>
      <c r="F1705">
        <v>2</v>
      </c>
      <c r="G1705" s="1">
        <v>43789</v>
      </c>
      <c r="H1705" s="1">
        <v>43791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 s="1">
        <v>43787</v>
      </c>
      <c r="AF1705" s="1">
        <v>43773</v>
      </c>
      <c r="AG1705" s="1">
        <v>43775</v>
      </c>
      <c r="AH1705" s="1">
        <v>43770</v>
      </c>
      <c r="AI1705" s="1">
        <v>43770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10550.526315789401</v>
      </c>
      <c r="AP1705">
        <v>19</v>
      </c>
      <c r="AQ1705">
        <v>30</v>
      </c>
      <c r="AR1705">
        <v>200460</v>
      </c>
      <c r="AS1705">
        <v>0.30453457048787702</v>
      </c>
      <c r="AT1705">
        <v>0.63333333333333297</v>
      </c>
      <c r="AU1705">
        <v>5</v>
      </c>
      <c r="AV1705">
        <v>0.26103103485488699</v>
      </c>
      <c r="AW1705">
        <v>4.3503535632990802E-2</v>
      </c>
      <c r="AX1705">
        <v>12308.881209417001</v>
      </c>
      <c r="AY1705">
        <v>21</v>
      </c>
      <c r="AZ1705">
        <v>11</v>
      </c>
      <c r="BA1705">
        <v>2019</v>
      </c>
      <c r="BB1705">
        <v>14.469926387426501</v>
      </c>
      <c r="BC1705">
        <v>14.1251721041604</v>
      </c>
      <c r="BD1705">
        <v>-0.34475428326608598</v>
      </c>
      <c r="BE1705">
        <v>149028</v>
      </c>
      <c r="BF1705">
        <v>195683.92569435699</v>
      </c>
      <c r="BG1705">
        <v>2.4407085501247899E-2</v>
      </c>
      <c r="BH1705">
        <v>19.104650326544899</v>
      </c>
      <c r="BI1705">
        <v>0.99452225899159397</v>
      </c>
      <c r="BK1705">
        <f>AS1705-BI1705*AV1705</f>
        <v>4.4933396037081297E-2</v>
      </c>
      <c r="BL1705">
        <f>BK1705*AO1705</f>
        <v>474.07097734701341</v>
      </c>
      <c r="BM1705">
        <f t="shared" si="26"/>
        <v>-2801.0779492830188</v>
      </c>
      <c r="BN1705" s="12">
        <f>YEARFRAC(DATE(YEAR(A1705),1,1),A1705,3)</f>
        <v>0.88767123287671235</v>
      </c>
    </row>
    <row r="1706" spans="1:66" x14ac:dyDescent="0.25">
      <c r="A1706" s="1">
        <v>43791</v>
      </c>
      <c r="B1706">
        <v>6711</v>
      </c>
      <c r="C1706">
        <v>15</v>
      </c>
      <c r="D1706" s="2">
        <v>43770</v>
      </c>
      <c r="E1706">
        <v>4</v>
      </c>
      <c r="F1706">
        <v>3</v>
      </c>
      <c r="G1706" s="1">
        <v>43790</v>
      </c>
      <c r="H1706" s="1">
        <v>43794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 s="1">
        <v>43787</v>
      </c>
      <c r="AF1706" s="1">
        <v>43773</v>
      </c>
      <c r="AG1706" s="1">
        <v>43775</v>
      </c>
      <c r="AH1706" s="1">
        <v>43770</v>
      </c>
      <c r="AI1706" s="1">
        <v>43770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10550.526315789401</v>
      </c>
      <c r="AP1706">
        <v>19</v>
      </c>
      <c r="AQ1706">
        <v>30</v>
      </c>
      <c r="AR1706">
        <v>200460</v>
      </c>
      <c r="AS1706">
        <v>0.63608201137384002</v>
      </c>
      <c r="AT1706">
        <v>0.63333333333333297</v>
      </c>
      <c r="AU1706">
        <v>4</v>
      </c>
      <c r="AV1706">
        <v>0.77808002469968296</v>
      </c>
      <c r="AW1706">
        <v>-0.141998013325843</v>
      </c>
      <c r="AX1706">
        <v>8625.0768390953708</v>
      </c>
      <c r="AY1706">
        <v>22</v>
      </c>
      <c r="AZ1706">
        <v>11</v>
      </c>
      <c r="BA1706">
        <v>2019</v>
      </c>
      <c r="BB1706">
        <v>15.2480064121262</v>
      </c>
      <c r="BC1706">
        <v>14.7612541155342</v>
      </c>
      <c r="BD1706">
        <v>-0.48675229659192998</v>
      </c>
      <c r="BE1706">
        <v>155739</v>
      </c>
      <c r="BF1706">
        <v>194060.84441614401</v>
      </c>
      <c r="BG1706">
        <v>3.2974996079749602E-2</v>
      </c>
      <c r="BH1706">
        <v>19.104650326544899</v>
      </c>
      <c r="BI1706">
        <v>0.99452225899159397</v>
      </c>
      <c r="BK1706">
        <f>AS1706-BI1706*AV1706</f>
        <v>-0.13773589246672391</v>
      </c>
      <c r="BL1706">
        <f>BK1706*AO1706</f>
        <v>-1453.1861580989096</v>
      </c>
      <c r="BM1706">
        <f t="shared" si="26"/>
        <v>-4254.2641073819286</v>
      </c>
      <c r="BN1706" s="12">
        <f>YEARFRAC(DATE(YEAR(A1706),1,1),A1706,3)</f>
        <v>0.8904109589041096</v>
      </c>
    </row>
    <row r="1707" spans="1:66" x14ac:dyDescent="0.25">
      <c r="A1707" s="1">
        <v>43794</v>
      </c>
      <c r="B1707">
        <v>15414</v>
      </c>
      <c r="C1707">
        <v>16</v>
      </c>
      <c r="D1707" s="2">
        <v>43770</v>
      </c>
      <c r="E1707">
        <v>0</v>
      </c>
      <c r="F1707">
        <v>4</v>
      </c>
      <c r="G1707" s="1">
        <v>43791</v>
      </c>
      <c r="H1707" s="1">
        <v>43795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 s="1">
        <v>43787</v>
      </c>
      <c r="AF1707" s="1">
        <v>43773</v>
      </c>
      <c r="AG1707" s="1">
        <v>43775</v>
      </c>
      <c r="AH1707" s="1">
        <v>43770</v>
      </c>
      <c r="AI1707" s="1">
        <v>43770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10550.526315789401</v>
      </c>
      <c r="AP1707">
        <v>19</v>
      </c>
      <c r="AQ1707">
        <v>30</v>
      </c>
      <c r="AR1707">
        <v>200460</v>
      </c>
      <c r="AS1707">
        <v>1.4609697695300801</v>
      </c>
      <c r="AT1707">
        <v>0.63333333333333297</v>
      </c>
      <c r="AU1707">
        <v>3</v>
      </c>
      <c r="AV1707">
        <v>1.6058634322415299</v>
      </c>
      <c r="AW1707">
        <v>-0.14489366271145199</v>
      </c>
      <c r="AX1707">
        <v>9598.5746300259598</v>
      </c>
      <c r="AY1707">
        <v>25</v>
      </c>
      <c r="AZ1707">
        <v>11</v>
      </c>
      <c r="BA1707">
        <v>2019</v>
      </c>
      <c r="BB1707">
        <v>16.853869844367701</v>
      </c>
      <c r="BC1707">
        <v>16.222223885064299</v>
      </c>
      <c r="BD1707">
        <v>-0.63164595930338396</v>
      </c>
      <c r="BE1707">
        <v>171153</v>
      </c>
      <c r="BF1707">
        <v>192947.20025897899</v>
      </c>
      <c r="BG1707">
        <v>3.8937075691880499E-2</v>
      </c>
      <c r="BH1707">
        <v>19.104650326544899</v>
      </c>
      <c r="BI1707">
        <v>0.99452225899159397</v>
      </c>
      <c r="BK1707">
        <f>AS1707-BI1707*AV1707</f>
        <v>-0.1360971587347608</v>
      </c>
      <c r="BL1707">
        <f>BK1707*AO1707</f>
        <v>-1435.8966547352611</v>
      </c>
      <c r="BM1707">
        <f t="shared" si="26"/>
        <v>-5690.1607621171897</v>
      </c>
      <c r="BN1707" s="12">
        <f>YEARFRAC(DATE(YEAR(A1707),1,1),A1707,3)</f>
        <v>0.89863013698630134</v>
      </c>
    </row>
    <row r="1708" spans="1:66" x14ac:dyDescent="0.25">
      <c r="A1708" s="1">
        <v>43795</v>
      </c>
      <c r="B1708">
        <v>3434</v>
      </c>
      <c r="C1708">
        <v>17</v>
      </c>
      <c r="D1708" s="2">
        <v>43770</v>
      </c>
      <c r="E1708">
        <v>1</v>
      </c>
      <c r="F1708">
        <v>0</v>
      </c>
      <c r="G1708" s="1">
        <v>43794</v>
      </c>
      <c r="H1708" s="1">
        <v>43796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 s="1">
        <v>43787</v>
      </c>
      <c r="AF1708" s="1">
        <v>43773</v>
      </c>
      <c r="AG1708" s="1">
        <v>43775</v>
      </c>
      <c r="AH1708" s="1">
        <v>43770</v>
      </c>
      <c r="AI1708" s="1">
        <v>43770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10550.526315789401</v>
      </c>
      <c r="AP1708">
        <v>19</v>
      </c>
      <c r="AQ1708">
        <v>30</v>
      </c>
      <c r="AR1708">
        <v>200460</v>
      </c>
      <c r="AS1708">
        <v>0.32548139279656702</v>
      </c>
      <c r="AT1708">
        <v>0.63333333333333297</v>
      </c>
      <c r="AU1708">
        <v>2</v>
      </c>
      <c r="AV1708">
        <v>0.21547285832584701</v>
      </c>
      <c r="AW1708">
        <v>0.11000853447072</v>
      </c>
      <c r="AX1708">
        <v>15937.042032490899</v>
      </c>
      <c r="AY1708">
        <v>26</v>
      </c>
      <c r="AZ1708">
        <v>11</v>
      </c>
      <c r="BA1708">
        <v>2019</v>
      </c>
      <c r="BB1708">
        <v>17.069342702693501</v>
      </c>
      <c r="BC1708">
        <v>16.547705277860899</v>
      </c>
      <c r="BD1708">
        <v>-0.52163742483266096</v>
      </c>
      <c r="BE1708">
        <v>174587</v>
      </c>
      <c r="BF1708">
        <v>194333.96222553699</v>
      </c>
      <c r="BG1708">
        <v>3.1523248454911501E-2</v>
      </c>
      <c r="BH1708">
        <v>19.104650326544899</v>
      </c>
      <c r="BI1708">
        <v>0.99452225899159397</v>
      </c>
      <c r="BK1708">
        <f>AS1708-BI1708*AV1708</f>
        <v>0.11118883898296997</v>
      </c>
      <c r="BL1708">
        <f>BK1708*AO1708</f>
        <v>1173.100771711895</v>
      </c>
      <c r="BM1708">
        <f t="shared" si="26"/>
        <v>-4517.0599904052942</v>
      </c>
      <c r="BN1708" s="12">
        <f>YEARFRAC(DATE(YEAR(A1708),1,1),A1708,3)</f>
        <v>0.90136986301369859</v>
      </c>
    </row>
    <row r="1709" spans="1:66" x14ac:dyDescent="0.25">
      <c r="A1709" s="1">
        <v>43796</v>
      </c>
      <c r="B1709">
        <v>10981</v>
      </c>
      <c r="C1709">
        <v>18</v>
      </c>
      <c r="D1709" s="2">
        <v>43770</v>
      </c>
      <c r="E1709">
        <v>2</v>
      </c>
      <c r="F1709">
        <v>1</v>
      </c>
      <c r="G1709" s="1">
        <v>43795</v>
      </c>
      <c r="H1709" s="1">
        <v>43798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 s="1">
        <v>43787</v>
      </c>
      <c r="AF1709" s="1">
        <v>43773</v>
      </c>
      <c r="AG1709" s="1">
        <v>43775</v>
      </c>
      <c r="AH1709" s="1">
        <v>43770</v>
      </c>
      <c r="AI1709" s="1">
        <v>43770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10550.526315789401</v>
      </c>
      <c r="AP1709">
        <v>19</v>
      </c>
      <c r="AQ1709">
        <v>30</v>
      </c>
      <c r="AR1709">
        <v>200460</v>
      </c>
      <c r="AS1709">
        <v>1.04080115733812</v>
      </c>
      <c r="AT1709">
        <v>0.63333333333333297</v>
      </c>
      <c r="AU1709">
        <v>1</v>
      </c>
      <c r="AV1709">
        <v>0.864713664064091</v>
      </c>
      <c r="AW1709">
        <v>0.17608749327403</v>
      </c>
      <c r="AX1709">
        <v>12699.0013646715</v>
      </c>
      <c r="AY1709">
        <v>27</v>
      </c>
      <c r="AZ1709">
        <v>11</v>
      </c>
      <c r="BA1709">
        <v>2019</v>
      </c>
      <c r="BB1709">
        <v>17.934056366757599</v>
      </c>
      <c r="BC1709">
        <v>17.588506435199001</v>
      </c>
      <c r="BD1709">
        <v>-0.34554993155862901</v>
      </c>
      <c r="BE1709">
        <v>185568</v>
      </c>
      <c r="BF1709">
        <v>196597.57546738599</v>
      </c>
      <c r="BG1709">
        <v>1.9646348758021799E-2</v>
      </c>
      <c r="BH1709">
        <v>19.104650326544899</v>
      </c>
      <c r="BI1709">
        <v>0.99452225899159397</v>
      </c>
      <c r="BK1709">
        <f>AS1709-BI1709*AV1709</f>
        <v>0.18082417077220181</v>
      </c>
      <c r="BL1709">
        <f>BK1709*AO1709</f>
        <v>1907.7901722629117</v>
      </c>
      <c r="BM1709">
        <f t="shared" si="26"/>
        <v>-2609.2698181423825</v>
      </c>
      <c r="BN1709" s="12">
        <f>YEARFRAC(DATE(YEAR(A1709),1,1),A1709,3)</f>
        <v>0.90410958904109584</v>
      </c>
    </row>
    <row r="1710" spans="1:66" x14ac:dyDescent="0.25">
      <c r="A1710" s="1">
        <v>43798</v>
      </c>
      <c r="B1710">
        <v>14892</v>
      </c>
      <c r="C1710">
        <v>19</v>
      </c>
      <c r="D1710" s="2">
        <v>43770</v>
      </c>
      <c r="E1710">
        <v>4</v>
      </c>
      <c r="F1710">
        <v>2</v>
      </c>
      <c r="G1710" s="1">
        <v>43796</v>
      </c>
      <c r="H1710" s="1">
        <v>43801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 s="1">
        <v>43787</v>
      </c>
      <c r="AF1710" s="1">
        <v>43773</v>
      </c>
      <c r="AG1710" s="1">
        <v>43775</v>
      </c>
      <c r="AH1710" s="1">
        <v>43770</v>
      </c>
      <c r="AI1710" s="1">
        <v>43770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10550.526315789401</v>
      </c>
      <c r="AP1710">
        <v>19</v>
      </c>
      <c r="AQ1710">
        <v>30</v>
      </c>
      <c r="AR1710">
        <v>200460</v>
      </c>
      <c r="AS1710">
        <v>1.4114935648009499</v>
      </c>
      <c r="AT1710">
        <v>0.63333333333333297</v>
      </c>
      <c r="AU1710">
        <v>0</v>
      </c>
      <c r="AV1710">
        <v>1.1705939597872801</v>
      </c>
      <c r="AW1710">
        <v>0.240899605013672</v>
      </c>
      <c r="AX1710">
        <v>12721.746832442301</v>
      </c>
      <c r="AY1710">
        <v>29</v>
      </c>
      <c r="AZ1710">
        <v>11</v>
      </c>
      <c r="BA1710">
        <v>2019</v>
      </c>
      <c r="BB1710">
        <v>19.104650326544899</v>
      </c>
      <c r="BC1710">
        <v>19</v>
      </c>
      <c r="BD1710">
        <v>-0.104650326544959</v>
      </c>
      <c r="BE1710">
        <v>200460</v>
      </c>
      <c r="BF1710">
        <v>199361.932037455</v>
      </c>
      <c r="BG1710">
        <v>5.5079119234189202E-3</v>
      </c>
      <c r="BH1710">
        <v>19.104650326544899</v>
      </c>
      <c r="BI1710">
        <v>0.99452225899159397</v>
      </c>
      <c r="BK1710">
        <f>AS1710-BI1710*AV1710</f>
        <v>0.24731181555138892</v>
      </c>
      <c r="BL1710">
        <f>BK1710*AO1710</f>
        <v>2609.2698181805831</v>
      </c>
      <c r="BM1710">
        <f t="shared" si="26"/>
        <v>3.8200596463866532E-8</v>
      </c>
      <c r="BN1710" s="12">
        <f>YEARFRAC(DATE(YEAR(A1710),1,1),A1710,3)</f>
        <v>0.90958904109589045</v>
      </c>
    </row>
    <row r="1711" spans="1:66" x14ac:dyDescent="0.25">
      <c r="A1711" s="1">
        <v>43801</v>
      </c>
      <c r="B1711">
        <v>28442</v>
      </c>
      <c r="C1711">
        <v>1</v>
      </c>
      <c r="D1711" s="2">
        <v>43800</v>
      </c>
      <c r="E1711">
        <v>0</v>
      </c>
      <c r="F1711">
        <v>4</v>
      </c>
      <c r="G1711" s="1">
        <v>43798</v>
      </c>
      <c r="H1711" s="1">
        <v>43802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 s="1">
        <v>43815</v>
      </c>
      <c r="AF1711" s="1">
        <v>43801</v>
      </c>
      <c r="AG1711" s="1">
        <v>43803</v>
      </c>
      <c r="AH1711" s="1">
        <v>43805</v>
      </c>
      <c r="AI1711" s="1">
        <v>43803</v>
      </c>
      <c r="AJ1711">
        <v>0</v>
      </c>
      <c r="AK1711">
        <v>1</v>
      </c>
      <c r="AL1711">
        <v>0</v>
      </c>
      <c r="AM1711">
        <v>0</v>
      </c>
      <c r="AN1711">
        <v>1</v>
      </c>
      <c r="AO1711">
        <v>11599.190476190401</v>
      </c>
      <c r="AP1711">
        <v>21</v>
      </c>
      <c r="AQ1711">
        <v>31</v>
      </c>
      <c r="AR1711">
        <v>243583</v>
      </c>
      <c r="AS1711">
        <v>2.45206767303136</v>
      </c>
      <c r="AT1711">
        <v>0.67741935483870896</v>
      </c>
      <c r="AU1711">
        <v>20</v>
      </c>
      <c r="AV1711">
        <v>2.4456552972727001</v>
      </c>
      <c r="AW1711">
        <v>6.4123757586601804E-3</v>
      </c>
      <c r="AX1711">
        <v>11629.6029255297</v>
      </c>
      <c r="AY1711">
        <v>2</v>
      </c>
      <c r="AZ1711">
        <v>12</v>
      </c>
      <c r="BA1711">
        <v>2019</v>
      </c>
      <c r="BB1711">
        <v>2.4456552972727001</v>
      </c>
      <c r="BC1711">
        <v>2.45206767303136</v>
      </c>
      <c r="BD1711">
        <v>6.4123757586602697E-3</v>
      </c>
      <c r="BE1711">
        <v>28442</v>
      </c>
      <c r="BF1711">
        <v>244221.66143612401</v>
      </c>
      <c r="BG1711">
        <v>-2.6150892282403798E-3</v>
      </c>
      <c r="BH1711">
        <v>20.989675326024798</v>
      </c>
      <c r="BI1711">
        <v>1.0004918929814099</v>
      </c>
      <c r="BK1711">
        <f>AS1711-BI1711*AV1711</f>
        <v>5.2093750829831365E-3</v>
      </c>
      <c r="BL1711">
        <f>BK1711*AO1711</f>
        <v>60.424533849441573</v>
      </c>
      <c r="BM1711">
        <f t="shared" si="26"/>
        <v>60.42453388764217</v>
      </c>
      <c r="BN1711" s="12">
        <f>YEARFRAC(DATE(YEAR(A1711),1,1),A1711,3)</f>
        <v>0.9178082191780822</v>
      </c>
    </row>
    <row r="1712" spans="1:66" x14ac:dyDescent="0.25">
      <c r="A1712" s="1">
        <v>43802</v>
      </c>
      <c r="B1712">
        <v>5402</v>
      </c>
      <c r="C1712">
        <v>2</v>
      </c>
      <c r="D1712" s="2">
        <v>43800</v>
      </c>
      <c r="E1712">
        <v>1</v>
      </c>
      <c r="F1712">
        <v>0</v>
      </c>
      <c r="G1712" s="1">
        <v>43801</v>
      </c>
      <c r="H1712" s="1">
        <v>43803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 s="1">
        <v>43815</v>
      </c>
      <c r="AF1712" s="1">
        <v>43801</v>
      </c>
      <c r="AG1712" s="1">
        <v>43803</v>
      </c>
      <c r="AH1712" s="1">
        <v>43805</v>
      </c>
      <c r="AI1712" s="1">
        <v>43803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11599.190476190401</v>
      </c>
      <c r="AP1712">
        <v>21</v>
      </c>
      <c r="AQ1712">
        <v>31</v>
      </c>
      <c r="AR1712">
        <v>243583</v>
      </c>
      <c r="AS1712">
        <v>0.46572215630811598</v>
      </c>
      <c r="AT1712">
        <v>0.67741935483870896</v>
      </c>
      <c r="AU1712">
        <v>19</v>
      </c>
      <c r="AV1712">
        <v>0.55817685918706506</v>
      </c>
      <c r="AW1712">
        <v>-9.2454702878949094E-2</v>
      </c>
      <c r="AX1712">
        <v>9677.9361435146602</v>
      </c>
      <c r="AY1712">
        <v>3</v>
      </c>
      <c r="AZ1712">
        <v>12</v>
      </c>
      <c r="BA1712">
        <v>2019</v>
      </c>
      <c r="BB1712">
        <v>3.0038321564597701</v>
      </c>
      <c r="BC1712">
        <v>2.9177898293394802</v>
      </c>
      <c r="BD1712">
        <v>-8.6042327120289003E-2</v>
      </c>
      <c r="BE1712">
        <v>33844</v>
      </c>
      <c r="BF1712">
        <v>236605.763232003</v>
      </c>
      <c r="BG1712">
        <v>2.9488870738769699E-2</v>
      </c>
      <c r="BH1712">
        <v>20.989675326024798</v>
      </c>
      <c r="BI1712">
        <v>1.0004918929814099</v>
      </c>
      <c r="BK1712">
        <f>AS1712-BI1712*AV1712</f>
        <v>-9.2729266158368628E-2</v>
      </c>
      <c r="BL1712">
        <f>BK1712*AO1712</f>
        <v>-1075.5844208882743</v>
      </c>
      <c r="BM1712">
        <f t="shared" si="26"/>
        <v>-1015.1598870006321</v>
      </c>
      <c r="BN1712" s="12">
        <f>YEARFRAC(DATE(YEAR(A1712),1,1),A1712,3)</f>
        <v>0.92054794520547945</v>
      </c>
    </row>
    <row r="1713" spans="1:66" x14ac:dyDescent="0.25">
      <c r="A1713" s="1">
        <v>43803</v>
      </c>
      <c r="B1713">
        <v>10436</v>
      </c>
      <c r="C1713">
        <v>3</v>
      </c>
      <c r="D1713" s="2">
        <v>43800</v>
      </c>
      <c r="E1713">
        <v>2</v>
      </c>
      <c r="F1713">
        <v>1</v>
      </c>
      <c r="G1713" s="1">
        <v>43802</v>
      </c>
      <c r="H1713" s="1">
        <v>43804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 s="1">
        <v>43815</v>
      </c>
      <c r="AF1713" s="1">
        <v>43801</v>
      </c>
      <c r="AG1713" s="1">
        <v>43803</v>
      </c>
      <c r="AH1713" s="1">
        <v>43805</v>
      </c>
      <c r="AI1713" s="1">
        <v>43803</v>
      </c>
      <c r="AJ1713">
        <v>0</v>
      </c>
      <c r="AK1713">
        <v>0</v>
      </c>
      <c r="AL1713">
        <v>1</v>
      </c>
      <c r="AM1713">
        <v>0</v>
      </c>
      <c r="AN1713">
        <v>1</v>
      </c>
      <c r="AO1713">
        <v>11599.190476190401</v>
      </c>
      <c r="AP1713">
        <v>21</v>
      </c>
      <c r="AQ1713">
        <v>31</v>
      </c>
      <c r="AR1713">
        <v>243583</v>
      </c>
      <c r="AS1713">
        <v>0.89971796061301401</v>
      </c>
      <c r="AT1713">
        <v>0.67741935483870896</v>
      </c>
      <c r="AU1713">
        <v>18</v>
      </c>
      <c r="AV1713">
        <v>1.1010841392749</v>
      </c>
      <c r="AW1713">
        <v>-0.201366178661886</v>
      </c>
      <c r="AX1713">
        <v>9477.9314566027897</v>
      </c>
      <c r="AY1713">
        <v>4</v>
      </c>
      <c r="AZ1713">
        <v>12</v>
      </c>
      <c r="BA1713">
        <v>2019</v>
      </c>
      <c r="BB1713">
        <v>4.1049162957346699</v>
      </c>
      <c r="BC1713">
        <v>3.8175077899524998</v>
      </c>
      <c r="BD1713">
        <v>-0.28740850578217503</v>
      </c>
      <c r="BE1713">
        <v>44280</v>
      </c>
      <c r="BF1713">
        <v>226528.37061896099</v>
      </c>
      <c r="BG1713">
        <v>7.5286946771561294E-2</v>
      </c>
      <c r="BH1713">
        <v>20.989675326024798</v>
      </c>
      <c r="BI1713">
        <v>1.0004918929814099</v>
      </c>
      <c r="BK1713">
        <f>AS1713-BI1713*AV1713</f>
        <v>-0.20190779422193705</v>
      </c>
      <c r="BL1713">
        <f>BK1713*AO1713</f>
        <v>-2341.9669638077035</v>
      </c>
      <c r="BM1713">
        <f t="shared" si="26"/>
        <v>-3357.1268508083358</v>
      </c>
      <c r="BN1713" s="12">
        <f>YEARFRAC(DATE(YEAR(A1713),1,1),A1713,3)</f>
        <v>0.92328767123287669</v>
      </c>
    </row>
    <row r="1714" spans="1:66" x14ac:dyDescent="0.25">
      <c r="A1714" s="1">
        <v>43804</v>
      </c>
      <c r="B1714">
        <v>2729</v>
      </c>
      <c r="C1714">
        <v>4</v>
      </c>
      <c r="D1714" s="2">
        <v>43800</v>
      </c>
      <c r="E1714">
        <v>3</v>
      </c>
      <c r="F1714">
        <v>2</v>
      </c>
      <c r="G1714" s="1">
        <v>43803</v>
      </c>
      <c r="H1714" s="1">
        <v>43805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 s="1">
        <v>43815</v>
      </c>
      <c r="AF1714" s="1">
        <v>43801</v>
      </c>
      <c r="AG1714" s="1">
        <v>43803</v>
      </c>
      <c r="AH1714" s="1">
        <v>43805</v>
      </c>
      <c r="AI1714" s="1">
        <v>43803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11599.190476190401</v>
      </c>
      <c r="AP1714">
        <v>21</v>
      </c>
      <c r="AQ1714">
        <v>31</v>
      </c>
      <c r="AR1714">
        <v>243583</v>
      </c>
      <c r="AS1714">
        <v>0.23527503971951999</v>
      </c>
      <c r="AT1714">
        <v>0.67741935483870896</v>
      </c>
      <c r="AU1714">
        <v>17</v>
      </c>
      <c r="AV1714">
        <v>0.30231064714272998</v>
      </c>
      <c r="AW1714">
        <v>-6.7035607423210103E-2</v>
      </c>
      <c r="AX1714">
        <v>9027.1382294767409</v>
      </c>
      <c r="AY1714">
        <v>5</v>
      </c>
      <c r="AZ1714">
        <v>12</v>
      </c>
      <c r="BA1714">
        <v>2019</v>
      </c>
      <c r="BB1714">
        <v>4.4072269428773998</v>
      </c>
      <c r="BC1714">
        <v>4.0527828296720196</v>
      </c>
      <c r="BD1714">
        <v>-0.35444411320538599</v>
      </c>
      <c r="BE1714">
        <v>47009</v>
      </c>
      <c r="BF1714">
        <v>223993.23039069099</v>
      </c>
      <c r="BG1714">
        <v>8.7456971691243807E-2</v>
      </c>
      <c r="BH1714">
        <v>20.989675326024798</v>
      </c>
      <c r="BI1714">
        <v>1.0004918929814099</v>
      </c>
      <c r="BK1714">
        <f>AS1714-BI1714*AV1714</f>
        <v>-6.7184311908744992E-2</v>
      </c>
      <c r="BL1714">
        <f>BK1714*AO1714</f>
        <v>-779.28363084132025</v>
      </c>
      <c r="BM1714">
        <f t="shared" si="26"/>
        <v>-4136.4104816496565</v>
      </c>
      <c r="BN1714" s="12">
        <f>YEARFRAC(DATE(YEAR(A1714),1,1),A1714,3)</f>
        <v>0.92602739726027394</v>
      </c>
    </row>
    <row r="1715" spans="1:66" x14ac:dyDescent="0.25">
      <c r="A1715" s="1">
        <v>43805</v>
      </c>
      <c r="B1715">
        <v>7084</v>
      </c>
      <c r="C1715">
        <v>5</v>
      </c>
      <c r="D1715" s="2">
        <v>43800</v>
      </c>
      <c r="E1715">
        <v>4</v>
      </c>
      <c r="F1715">
        <v>3</v>
      </c>
      <c r="G1715" s="1">
        <v>43804</v>
      </c>
      <c r="H1715" s="1">
        <v>43808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 s="1">
        <v>43815</v>
      </c>
      <c r="AF1715" s="1">
        <v>43801</v>
      </c>
      <c r="AG1715" s="1">
        <v>43803</v>
      </c>
      <c r="AH1715" s="1">
        <v>43805</v>
      </c>
      <c r="AI1715" s="1">
        <v>43803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11599.190476190401</v>
      </c>
      <c r="AP1715">
        <v>21</v>
      </c>
      <c r="AQ1715">
        <v>31</v>
      </c>
      <c r="AR1715">
        <v>243583</v>
      </c>
      <c r="AS1715">
        <v>0.61073227606195801</v>
      </c>
      <c r="AT1715">
        <v>0.67741935483870896</v>
      </c>
      <c r="AU1715">
        <v>16</v>
      </c>
      <c r="AV1715">
        <v>0.81935963698752701</v>
      </c>
      <c r="AW1715">
        <v>-0.20862736092556899</v>
      </c>
      <c r="AX1715">
        <v>8645.7761405543006</v>
      </c>
      <c r="AY1715">
        <v>6</v>
      </c>
      <c r="AZ1715">
        <v>12</v>
      </c>
      <c r="BA1715">
        <v>2019</v>
      </c>
      <c r="BB1715">
        <v>5.2265865798649296</v>
      </c>
      <c r="BC1715">
        <v>4.6635151057339703</v>
      </c>
      <c r="BD1715">
        <v>-0.56307147413095404</v>
      </c>
      <c r="BE1715">
        <v>54093</v>
      </c>
      <c r="BF1715">
        <v>217341.27669025501</v>
      </c>
      <c r="BG1715">
        <v>0.12073971271983901</v>
      </c>
      <c r="BH1715">
        <v>20.989675326024798</v>
      </c>
      <c r="BI1715">
        <v>1.0004918929814099</v>
      </c>
      <c r="BK1715">
        <f>AS1715-BI1715*AV1715</f>
        <v>-0.20903039818025371</v>
      </c>
      <c r="BL1715">
        <f>BK1715*AO1715</f>
        <v>-2424.583403806686</v>
      </c>
      <c r="BM1715">
        <f t="shared" si="26"/>
        <v>-6560.9938854563425</v>
      </c>
      <c r="BN1715" s="12">
        <f>YEARFRAC(DATE(YEAR(A1715),1,1),A1715,3)</f>
        <v>0.92876712328767119</v>
      </c>
    </row>
    <row r="1716" spans="1:66" x14ac:dyDescent="0.25">
      <c r="A1716" s="1">
        <v>43808</v>
      </c>
      <c r="B1716">
        <v>15642</v>
      </c>
      <c r="C1716">
        <v>6</v>
      </c>
      <c r="D1716" s="2">
        <v>43800</v>
      </c>
      <c r="E1716">
        <v>0</v>
      </c>
      <c r="F1716">
        <v>4</v>
      </c>
      <c r="G1716" s="1">
        <v>43805</v>
      </c>
      <c r="H1716" s="1">
        <v>43809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 s="1">
        <v>43815</v>
      </c>
      <c r="AF1716" s="1">
        <v>43801</v>
      </c>
      <c r="AG1716" s="1">
        <v>43803</v>
      </c>
      <c r="AH1716" s="1">
        <v>43805</v>
      </c>
      <c r="AI1716" s="1">
        <v>43803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11599.190476190401</v>
      </c>
      <c r="AP1716">
        <v>21</v>
      </c>
      <c r="AQ1716">
        <v>31</v>
      </c>
      <c r="AR1716">
        <v>243583</v>
      </c>
      <c r="AS1716">
        <v>1.34854238596289</v>
      </c>
      <c r="AT1716">
        <v>0.67741935483870896</v>
      </c>
      <c r="AU1716">
        <v>15</v>
      </c>
      <c r="AV1716">
        <v>1.64714304452937</v>
      </c>
      <c r="AW1716">
        <v>-0.29860065856648099</v>
      </c>
      <c r="AX1716">
        <v>9496.4429786177097</v>
      </c>
      <c r="AY1716">
        <v>9</v>
      </c>
      <c r="AZ1716">
        <v>12</v>
      </c>
      <c r="BA1716">
        <v>2019</v>
      </c>
      <c r="BB1716">
        <v>6.8737296243943096</v>
      </c>
      <c r="BC1716">
        <v>6.0120574916968703</v>
      </c>
      <c r="BD1716">
        <v>-0.86167213269743603</v>
      </c>
      <c r="BE1716">
        <v>69735</v>
      </c>
      <c r="BF1716">
        <v>213048.09470579599</v>
      </c>
      <c r="BG1716">
        <v>0.14332400079132099</v>
      </c>
      <c r="BH1716">
        <v>20.989675326024798</v>
      </c>
      <c r="BI1716">
        <v>1.0004918929814099</v>
      </c>
      <c r="BK1716">
        <f>AS1716-BI1716*AV1716</f>
        <v>-0.29941087666946231</v>
      </c>
      <c r="BL1716">
        <f>BK1716*AO1716</f>
        <v>-3472.9237891322459</v>
      </c>
      <c r="BM1716">
        <f t="shared" si="26"/>
        <v>-10033.917674588589</v>
      </c>
      <c r="BN1716" s="12">
        <f>YEARFRAC(DATE(YEAR(A1716),1,1),A1716,3)</f>
        <v>0.93698630136986305</v>
      </c>
    </row>
    <row r="1717" spans="1:66" x14ac:dyDescent="0.25">
      <c r="A1717" s="1">
        <v>43809</v>
      </c>
      <c r="B1717">
        <v>3123</v>
      </c>
      <c r="C1717">
        <v>7</v>
      </c>
      <c r="D1717" s="2">
        <v>43800</v>
      </c>
      <c r="E1717">
        <v>1</v>
      </c>
      <c r="F1717">
        <v>0</v>
      </c>
      <c r="G1717" s="1">
        <v>43808</v>
      </c>
      <c r="H1717" s="1">
        <v>43810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 s="1">
        <v>43815</v>
      </c>
      <c r="AF1717" s="1">
        <v>43801</v>
      </c>
      <c r="AG1717" s="1">
        <v>43803</v>
      </c>
      <c r="AH1717" s="1">
        <v>43805</v>
      </c>
      <c r="AI1717" s="1">
        <v>43803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11599.190476190401</v>
      </c>
      <c r="AP1717">
        <v>21</v>
      </c>
      <c r="AQ1717">
        <v>31</v>
      </c>
      <c r="AR1717">
        <v>243583</v>
      </c>
      <c r="AS1717">
        <v>0.26924292746209699</v>
      </c>
      <c r="AT1717">
        <v>0.67741935483870896</v>
      </c>
      <c r="AU1717">
        <v>14</v>
      </c>
      <c r="AV1717">
        <v>0.25675247061369</v>
      </c>
      <c r="AW1717">
        <v>1.2490456848406301E-2</v>
      </c>
      <c r="AX1717">
        <v>12163.4662074931</v>
      </c>
      <c r="AY1717">
        <v>10</v>
      </c>
      <c r="AZ1717">
        <v>12</v>
      </c>
      <c r="BA1717">
        <v>2019</v>
      </c>
      <c r="BB1717">
        <v>7.1304820950080003</v>
      </c>
      <c r="BC1717">
        <v>6.2813004191589696</v>
      </c>
      <c r="BD1717">
        <v>-0.84918167584902904</v>
      </c>
      <c r="BE1717">
        <v>72858</v>
      </c>
      <c r="BF1717">
        <v>214574.271362542</v>
      </c>
      <c r="BG1717">
        <v>0.13519201744576501</v>
      </c>
      <c r="BH1717">
        <v>20.989675326024798</v>
      </c>
      <c r="BI1717">
        <v>1.0004918929814099</v>
      </c>
      <c r="BK1717">
        <f>AS1717-BI1717*AV1717</f>
        <v>1.2364162110152455E-2</v>
      </c>
      <c r="BL1717">
        <f>BK1717*AO1717</f>
        <v>143.41427139415455</v>
      </c>
      <c r="BM1717">
        <f t="shared" si="26"/>
        <v>-9890.5034031944342</v>
      </c>
      <c r="BN1717" s="12">
        <f>YEARFRAC(DATE(YEAR(A1717),1,1),A1717,3)</f>
        <v>0.9397260273972603</v>
      </c>
    </row>
    <row r="1718" spans="1:66" x14ac:dyDescent="0.25">
      <c r="A1718" s="1">
        <v>43810</v>
      </c>
      <c r="B1718">
        <v>9958</v>
      </c>
      <c r="C1718">
        <v>8</v>
      </c>
      <c r="D1718" s="2">
        <v>43800</v>
      </c>
      <c r="E1718">
        <v>2</v>
      </c>
      <c r="F1718">
        <v>1</v>
      </c>
      <c r="G1718" s="1">
        <v>43809</v>
      </c>
      <c r="H1718" s="1">
        <v>43811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 s="1">
        <v>43815</v>
      </c>
      <c r="AF1718" s="1">
        <v>43801</v>
      </c>
      <c r="AG1718" s="1">
        <v>43803</v>
      </c>
      <c r="AH1718" s="1">
        <v>43805</v>
      </c>
      <c r="AI1718" s="1">
        <v>43803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11599.190476190401</v>
      </c>
      <c r="AP1718">
        <v>21</v>
      </c>
      <c r="AQ1718">
        <v>31</v>
      </c>
      <c r="AR1718">
        <v>243583</v>
      </c>
      <c r="AS1718">
        <v>0.85850818817405095</v>
      </c>
      <c r="AT1718">
        <v>0.67741935483870896</v>
      </c>
      <c r="AU1718">
        <v>13</v>
      </c>
      <c r="AV1718">
        <v>0.90599327635193505</v>
      </c>
      <c r="AW1718">
        <v>-4.7485088177883897E-2</v>
      </c>
      <c r="AX1718">
        <v>10991.2515466966</v>
      </c>
      <c r="AY1718">
        <v>11</v>
      </c>
      <c r="AZ1718">
        <v>12</v>
      </c>
      <c r="BA1718">
        <v>2019</v>
      </c>
      <c r="BB1718">
        <v>8.0364753713599306</v>
      </c>
      <c r="BC1718">
        <v>7.1398086073330198</v>
      </c>
      <c r="BD1718">
        <v>-0.89666676402691403</v>
      </c>
      <c r="BE1718">
        <v>82816</v>
      </c>
      <c r="BF1718">
        <v>216405.31696244099</v>
      </c>
      <c r="BG1718">
        <v>0.12558694684140101</v>
      </c>
      <c r="BH1718">
        <v>20.989675326024798</v>
      </c>
      <c r="BI1718">
        <v>1.0004918929814099</v>
      </c>
      <c r="BK1718">
        <f>AS1718-BI1718*AV1718</f>
        <v>-4.793073991172625E-2</v>
      </c>
      <c r="BL1718">
        <f>BK1718*AO1718</f>
        <v>-555.95778190085423</v>
      </c>
      <c r="BM1718">
        <f t="shared" si="26"/>
        <v>-10446.461185095288</v>
      </c>
      <c r="BN1718" s="12">
        <f>YEARFRAC(DATE(YEAR(A1718),1,1),A1718,3)</f>
        <v>0.94246575342465755</v>
      </c>
    </row>
    <row r="1719" spans="1:66" x14ac:dyDescent="0.25">
      <c r="A1719" s="1">
        <v>43811</v>
      </c>
      <c r="B1719">
        <v>3112</v>
      </c>
      <c r="C1719">
        <v>9</v>
      </c>
      <c r="D1719" s="2">
        <v>43800</v>
      </c>
      <c r="E1719">
        <v>3</v>
      </c>
      <c r="F1719">
        <v>2</v>
      </c>
      <c r="G1719" s="1">
        <v>43810</v>
      </c>
      <c r="H1719" s="1">
        <v>43812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 s="1">
        <v>43815</v>
      </c>
      <c r="AF1719" s="1">
        <v>43801</v>
      </c>
      <c r="AG1719" s="1">
        <v>43803</v>
      </c>
      <c r="AH1719" s="1">
        <v>43805</v>
      </c>
      <c r="AI1719" s="1">
        <v>43803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11599.190476190401</v>
      </c>
      <c r="AP1719">
        <v>21</v>
      </c>
      <c r="AQ1719">
        <v>31</v>
      </c>
      <c r="AR1719">
        <v>243583</v>
      </c>
      <c r="AS1719">
        <v>0.26829458541852202</v>
      </c>
      <c r="AT1719">
        <v>0.67741935483870896</v>
      </c>
      <c r="AU1719">
        <v>12</v>
      </c>
      <c r="AV1719">
        <v>0.30231064714272998</v>
      </c>
      <c r="AW1719">
        <v>-3.4016061724208201E-2</v>
      </c>
      <c r="AX1719">
        <v>10294.046965969799</v>
      </c>
      <c r="AY1719">
        <v>12</v>
      </c>
      <c r="AZ1719">
        <v>12</v>
      </c>
      <c r="BA1719">
        <v>2019</v>
      </c>
      <c r="BB1719">
        <v>8.3387860185026597</v>
      </c>
      <c r="BC1719">
        <v>7.4081031927515397</v>
      </c>
      <c r="BD1719">
        <v>-0.93068282575112204</v>
      </c>
      <c r="BE1719">
        <v>85928</v>
      </c>
      <c r="BF1719">
        <v>216396.966656306</v>
      </c>
      <c r="BG1719">
        <v>0.125630380886398</v>
      </c>
      <c r="BH1719">
        <v>20.989675326024798</v>
      </c>
      <c r="BI1719">
        <v>1.0004918929814099</v>
      </c>
      <c r="BK1719">
        <f>AS1719-BI1719*AV1719</f>
        <v>-3.4164766209742958E-2</v>
      </c>
      <c r="BL1719">
        <f>BK1719*AO1719</f>
        <v>-396.28363084132212</v>
      </c>
      <c r="BM1719">
        <f t="shared" si="26"/>
        <v>-10842.74481593661</v>
      </c>
      <c r="BN1719" s="12">
        <f>YEARFRAC(DATE(YEAR(A1719),1,1),A1719,3)</f>
        <v>0.9452054794520548</v>
      </c>
    </row>
    <row r="1720" spans="1:66" x14ac:dyDescent="0.25">
      <c r="A1720" s="1">
        <v>43812</v>
      </c>
      <c r="B1720">
        <v>10931</v>
      </c>
      <c r="C1720">
        <v>10</v>
      </c>
      <c r="D1720" s="2">
        <v>43800</v>
      </c>
      <c r="E1720">
        <v>4</v>
      </c>
      <c r="F1720">
        <v>3</v>
      </c>
      <c r="G1720" s="1">
        <v>43811</v>
      </c>
      <c r="H1720" s="1">
        <v>43815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 s="1">
        <v>43815</v>
      </c>
      <c r="AF1720" s="1">
        <v>43801</v>
      </c>
      <c r="AG1720" s="1">
        <v>43803</v>
      </c>
      <c r="AH1720" s="1">
        <v>43805</v>
      </c>
      <c r="AI1720" s="1">
        <v>43803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11599.190476190401</v>
      </c>
      <c r="AP1720">
        <v>21</v>
      </c>
      <c r="AQ1720">
        <v>31</v>
      </c>
      <c r="AR1720">
        <v>243583</v>
      </c>
      <c r="AS1720">
        <v>0.94239335257386503</v>
      </c>
      <c r="AT1720">
        <v>0.67741935483870896</v>
      </c>
      <c r="AU1720">
        <v>11</v>
      </c>
      <c r="AV1720">
        <v>0.81935963698752701</v>
      </c>
      <c r="AW1720">
        <v>0.12303371558633799</v>
      </c>
      <c r="AX1720">
        <v>13340.906125409199</v>
      </c>
      <c r="AY1720">
        <v>13</v>
      </c>
      <c r="AZ1720">
        <v>12</v>
      </c>
      <c r="BA1720">
        <v>2019</v>
      </c>
      <c r="BB1720">
        <v>9.1581456554901894</v>
      </c>
      <c r="BC1720">
        <v>8.3504965453254094</v>
      </c>
      <c r="BD1720">
        <v>-0.80764911016478502</v>
      </c>
      <c r="BE1720">
        <v>96859</v>
      </c>
      <c r="BF1720">
        <v>222101.621498083</v>
      </c>
      <c r="BG1720">
        <v>9.6718692808381995E-2</v>
      </c>
      <c r="BH1720">
        <v>20.989675326024798</v>
      </c>
      <c r="BI1720">
        <v>1.0004918929814099</v>
      </c>
      <c r="BK1720">
        <f>AS1720-BI1720*AV1720</f>
        <v>0.12263067833165331</v>
      </c>
      <c r="BL1720">
        <f>BK1720*AO1720</f>
        <v>1422.4165961932815</v>
      </c>
      <c r="BM1720">
        <f t="shared" si="26"/>
        <v>-9420.3282197433291</v>
      </c>
      <c r="BN1720" s="12">
        <f>YEARFRAC(DATE(YEAR(A1720),1,1),A1720,3)</f>
        <v>0.94794520547945205</v>
      </c>
    </row>
    <row r="1721" spans="1:66" x14ac:dyDescent="0.25">
      <c r="A1721" s="1">
        <v>43815</v>
      </c>
      <c r="B1721">
        <v>34890</v>
      </c>
      <c r="C1721">
        <v>11</v>
      </c>
      <c r="D1721" s="2">
        <v>43800</v>
      </c>
      <c r="E1721">
        <v>0</v>
      </c>
      <c r="F1721">
        <v>4</v>
      </c>
      <c r="G1721" s="1">
        <v>43812</v>
      </c>
      <c r="H1721" s="1">
        <v>43816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s="1">
        <v>43815</v>
      </c>
      <c r="AF1721" s="1">
        <v>43801</v>
      </c>
      <c r="AG1721" s="1">
        <v>43803</v>
      </c>
      <c r="AH1721" s="1">
        <v>43805</v>
      </c>
      <c r="AI1721" s="1">
        <v>43803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11599.190476190401</v>
      </c>
      <c r="AP1721">
        <v>21</v>
      </c>
      <c r="AQ1721">
        <v>31</v>
      </c>
      <c r="AR1721">
        <v>243583</v>
      </c>
      <c r="AS1721">
        <v>3.0079685363921098</v>
      </c>
      <c r="AT1721">
        <v>0.67741935483870896</v>
      </c>
      <c r="AU1721">
        <v>10</v>
      </c>
      <c r="AV1721">
        <v>2.8938159498857998</v>
      </c>
      <c r="AW1721">
        <v>0.11415258650631201</v>
      </c>
      <c r="AX1721">
        <v>12056.7446597206</v>
      </c>
      <c r="AY1721">
        <v>16</v>
      </c>
      <c r="AZ1721">
        <v>12</v>
      </c>
      <c r="BA1721">
        <v>2019</v>
      </c>
      <c r="BB1721">
        <v>12.051961605375901</v>
      </c>
      <c r="BC1721">
        <v>11.358465081717499</v>
      </c>
      <c r="BD1721">
        <v>-0.69349652365847203</v>
      </c>
      <c r="BE1721">
        <v>131749</v>
      </c>
      <c r="BF1721">
        <v>229566.69549675999</v>
      </c>
      <c r="BG1721">
        <v>6.1055478770165497E-2</v>
      </c>
      <c r="BH1721">
        <v>20.989675326024798</v>
      </c>
      <c r="BI1721">
        <v>1.0004918929814099</v>
      </c>
      <c r="BK1721">
        <f>AS1721-BI1721*AV1721</f>
        <v>0.11272913875106916</v>
      </c>
      <c r="BL1721">
        <f>BK1721*AO1721</f>
        <v>1307.5667525905476</v>
      </c>
      <c r="BM1721">
        <f t="shared" si="26"/>
        <v>-8112.7614671527817</v>
      </c>
      <c r="BN1721" s="12">
        <f>YEARFRAC(DATE(YEAR(A1721),1,1),A1721,3)</f>
        <v>0.95616438356164379</v>
      </c>
    </row>
    <row r="1722" spans="1:66" x14ac:dyDescent="0.25">
      <c r="A1722" s="1">
        <v>43816</v>
      </c>
      <c r="B1722">
        <v>5097</v>
      </c>
      <c r="C1722">
        <v>12</v>
      </c>
      <c r="D1722" s="2">
        <v>43800</v>
      </c>
      <c r="E1722">
        <v>1</v>
      </c>
      <c r="F1722">
        <v>0</v>
      </c>
      <c r="G1722" s="1">
        <v>43815</v>
      </c>
      <c r="H1722" s="1">
        <v>43817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 s="1">
        <v>43815</v>
      </c>
      <c r="AF1722" s="1">
        <v>43801</v>
      </c>
      <c r="AG1722" s="1">
        <v>43803</v>
      </c>
      <c r="AH1722" s="1">
        <v>43805</v>
      </c>
      <c r="AI1722" s="1">
        <v>43803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11599.190476190401</v>
      </c>
      <c r="AP1722">
        <v>21</v>
      </c>
      <c r="AQ1722">
        <v>31</v>
      </c>
      <c r="AR1722">
        <v>243583</v>
      </c>
      <c r="AS1722">
        <v>0.43942721782718802</v>
      </c>
      <c r="AT1722">
        <v>0.67741935483870896</v>
      </c>
      <c r="AU1722">
        <v>9</v>
      </c>
      <c r="AV1722">
        <v>0.36823937649335498</v>
      </c>
      <c r="AW1722">
        <v>7.1187841333833102E-2</v>
      </c>
      <c r="AX1722">
        <v>13841.539838942101</v>
      </c>
      <c r="AY1722">
        <v>17</v>
      </c>
      <c r="AZ1722">
        <v>12</v>
      </c>
      <c r="BA1722">
        <v>2019</v>
      </c>
      <c r="BB1722">
        <v>12.4202009818693</v>
      </c>
      <c r="BC1722">
        <v>11.797892299544699</v>
      </c>
      <c r="BD1722">
        <v>-0.62230868232463799</v>
      </c>
      <c r="BE1722">
        <v>136846</v>
      </c>
      <c r="BF1722">
        <v>231378.38141226801</v>
      </c>
      <c r="BG1722">
        <v>5.2747445605064003E-2</v>
      </c>
      <c r="BH1722">
        <v>20.989675326024798</v>
      </c>
      <c r="BI1722">
        <v>1.0004918929814099</v>
      </c>
      <c r="BK1722">
        <f>AS1722-BI1722*AV1722</f>
        <v>7.1006706969057198E-2</v>
      </c>
      <c r="BL1722">
        <f>BK1722*AO1722</f>
        <v>823.62031922113079</v>
      </c>
      <c r="BM1722">
        <f t="shared" si="26"/>
        <v>-7289.1411479316512</v>
      </c>
      <c r="BN1722" s="12">
        <f>YEARFRAC(DATE(YEAR(A1722),1,1),A1722,3)</f>
        <v>0.95890410958904104</v>
      </c>
    </row>
    <row r="1723" spans="1:66" x14ac:dyDescent="0.25">
      <c r="A1723" s="1">
        <v>43817</v>
      </c>
      <c r="B1723">
        <v>11759</v>
      </c>
      <c r="C1723">
        <v>13</v>
      </c>
      <c r="D1723" s="2">
        <v>43800</v>
      </c>
      <c r="E1723">
        <v>2</v>
      </c>
      <c r="F1723">
        <v>1</v>
      </c>
      <c r="G1723" s="1">
        <v>43816</v>
      </c>
      <c r="H1723" s="1">
        <v>43818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 s="1">
        <v>43815</v>
      </c>
      <c r="AF1723" s="1">
        <v>43801</v>
      </c>
      <c r="AG1723" s="1">
        <v>43803</v>
      </c>
      <c r="AH1723" s="1">
        <v>43805</v>
      </c>
      <c r="AI1723" s="1">
        <v>43803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11599.190476190401</v>
      </c>
      <c r="AP1723">
        <v>21</v>
      </c>
      <c r="AQ1723">
        <v>31</v>
      </c>
      <c r="AR1723">
        <v>243583</v>
      </c>
      <c r="AS1723">
        <v>1.0137776445811</v>
      </c>
      <c r="AT1723">
        <v>0.67741935483870896</v>
      </c>
      <c r="AU1723">
        <v>8</v>
      </c>
      <c r="AV1723">
        <v>0.90599327635193505</v>
      </c>
      <c r="AW1723">
        <v>0.10778436822917201</v>
      </c>
      <c r="AX1723">
        <v>12979.125018839701</v>
      </c>
      <c r="AY1723">
        <v>18</v>
      </c>
      <c r="AZ1723">
        <v>12</v>
      </c>
      <c r="BA1723">
        <v>2019</v>
      </c>
      <c r="BB1723">
        <v>13.3261942582212</v>
      </c>
      <c r="BC1723">
        <v>12.8116699441258</v>
      </c>
      <c r="BD1723">
        <v>-0.51452431409546495</v>
      </c>
      <c r="BE1723">
        <v>148605</v>
      </c>
      <c r="BF1723">
        <v>234178.261214731</v>
      </c>
      <c r="BG1723">
        <v>4.0160597044679197E-2</v>
      </c>
      <c r="BH1723">
        <v>20.989675326024798</v>
      </c>
      <c r="BI1723">
        <v>1.0004918929814099</v>
      </c>
      <c r="BK1723">
        <f>AS1723-BI1723*AV1723</f>
        <v>0.10733871649532278</v>
      </c>
      <c r="BL1723">
        <f>BK1723*AO1723</f>
        <v>1245.0422180990495</v>
      </c>
      <c r="BM1723">
        <f t="shared" si="26"/>
        <v>-6044.0989298326022</v>
      </c>
      <c r="BN1723" s="12">
        <f>YEARFRAC(DATE(YEAR(A1723),1,1),A1723,3)</f>
        <v>0.9616438356164384</v>
      </c>
    </row>
    <row r="1724" spans="1:66" x14ac:dyDescent="0.25">
      <c r="A1724" s="1">
        <v>43818</v>
      </c>
      <c r="B1724">
        <v>3728</v>
      </c>
      <c r="C1724">
        <v>14</v>
      </c>
      <c r="D1724" s="2">
        <v>43800</v>
      </c>
      <c r="E1724">
        <v>3</v>
      </c>
      <c r="F1724">
        <v>2</v>
      </c>
      <c r="G1724" s="1">
        <v>43817</v>
      </c>
      <c r="H1724" s="1">
        <v>43819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 s="1">
        <v>43815</v>
      </c>
      <c r="AF1724" s="1">
        <v>43801</v>
      </c>
      <c r="AG1724" s="1">
        <v>43803</v>
      </c>
      <c r="AH1724" s="1">
        <v>43805</v>
      </c>
      <c r="AI1724" s="1">
        <v>43803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11599.190476190401</v>
      </c>
      <c r="AP1724">
        <v>21</v>
      </c>
      <c r="AQ1724">
        <v>31</v>
      </c>
      <c r="AR1724">
        <v>243583</v>
      </c>
      <c r="AS1724">
        <v>0.32140173985869203</v>
      </c>
      <c r="AT1724">
        <v>0.67741935483870896</v>
      </c>
      <c r="AU1724">
        <v>7</v>
      </c>
      <c r="AV1724">
        <v>0.30231064714272998</v>
      </c>
      <c r="AW1724">
        <v>1.9091092715961998E-2</v>
      </c>
      <c r="AX1724">
        <v>12331.686082627</v>
      </c>
      <c r="AY1724">
        <v>19</v>
      </c>
      <c r="AZ1724">
        <v>12</v>
      </c>
      <c r="BA1724">
        <v>2019</v>
      </c>
      <c r="BB1724">
        <v>13.628504905364</v>
      </c>
      <c r="BC1724">
        <v>13.1330716839845</v>
      </c>
      <c r="BD1724">
        <v>-0.49543322137950502</v>
      </c>
      <c r="BE1724">
        <v>152333</v>
      </c>
      <c r="BF1724">
        <v>234728.095430402</v>
      </c>
      <c r="BG1724">
        <v>3.77240932891331E-2</v>
      </c>
      <c r="BH1724">
        <v>20.989675326024798</v>
      </c>
      <c r="BI1724">
        <v>1.0004918929814099</v>
      </c>
      <c r="BK1724">
        <f>AS1724-BI1724*AV1724</f>
        <v>1.8942388230427043E-2</v>
      </c>
      <c r="BL1724">
        <f>BK1724*AO1724</f>
        <v>219.71636915867049</v>
      </c>
      <c r="BM1724">
        <f t="shared" si="26"/>
        <v>-5824.3825606739319</v>
      </c>
      <c r="BN1724" s="12">
        <f>YEARFRAC(DATE(YEAR(A1724),1,1),A1724,3)</f>
        <v>0.96438356164383565</v>
      </c>
    </row>
    <row r="1725" spans="1:66" x14ac:dyDescent="0.25">
      <c r="A1725" s="1">
        <v>43819</v>
      </c>
      <c r="B1725">
        <v>9444</v>
      </c>
      <c r="C1725">
        <v>15</v>
      </c>
      <c r="D1725" s="2">
        <v>43800</v>
      </c>
      <c r="E1725">
        <v>4</v>
      </c>
      <c r="F1725">
        <v>3</v>
      </c>
      <c r="G1725" s="1">
        <v>43818</v>
      </c>
      <c r="H1725" s="1">
        <v>43822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 s="1">
        <v>43815</v>
      </c>
      <c r="AF1725" s="1">
        <v>43801</v>
      </c>
      <c r="AG1725" s="1">
        <v>43803</v>
      </c>
      <c r="AH1725" s="1">
        <v>43805</v>
      </c>
      <c r="AI1725" s="1">
        <v>43803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11599.190476190401</v>
      </c>
      <c r="AP1725">
        <v>21</v>
      </c>
      <c r="AQ1725">
        <v>31</v>
      </c>
      <c r="AR1725">
        <v>243583</v>
      </c>
      <c r="AS1725">
        <v>0.81419475086520798</v>
      </c>
      <c r="AT1725">
        <v>0.67741935483870896</v>
      </c>
      <c r="AU1725">
        <v>6</v>
      </c>
      <c r="AV1725">
        <v>0.81935963698752701</v>
      </c>
      <c r="AW1725">
        <v>-5.1648861223196202E-3</v>
      </c>
      <c r="AX1725">
        <v>11526.0742336808</v>
      </c>
      <c r="AY1725">
        <v>20</v>
      </c>
      <c r="AZ1725">
        <v>12</v>
      </c>
      <c r="BA1725">
        <v>2019</v>
      </c>
      <c r="BB1725">
        <v>14.4478645423515</v>
      </c>
      <c r="BC1725">
        <v>13.9472664348497</v>
      </c>
      <c r="BD1725">
        <v>-0.50059810750182399</v>
      </c>
      <c r="BE1725">
        <v>161777</v>
      </c>
      <c r="BF1725">
        <v>235143.19296400601</v>
      </c>
      <c r="BG1725">
        <v>3.5892202234768501E-2</v>
      </c>
      <c r="BH1725">
        <v>20.989675326024798</v>
      </c>
      <c r="BI1725">
        <v>1.0004918929814099</v>
      </c>
      <c r="BK1725">
        <f>AS1725-BI1725*AV1725</f>
        <v>-5.5679233770037362E-3</v>
      </c>
      <c r="BL1725">
        <f>BK1725*AO1725</f>
        <v>-64.583403806699636</v>
      </c>
      <c r="BM1725">
        <f t="shared" si="26"/>
        <v>-5888.9659644806316</v>
      </c>
      <c r="BN1725" s="12">
        <f>YEARFRAC(DATE(YEAR(A1725),1,1),A1725,3)</f>
        <v>0.9671232876712329</v>
      </c>
    </row>
    <row r="1726" spans="1:66" x14ac:dyDescent="0.25">
      <c r="A1726" s="1">
        <v>43822</v>
      </c>
      <c r="B1726">
        <v>22220</v>
      </c>
      <c r="C1726">
        <v>16</v>
      </c>
      <c r="D1726" s="2">
        <v>43800</v>
      </c>
      <c r="E1726">
        <v>0</v>
      </c>
      <c r="F1726">
        <v>4</v>
      </c>
      <c r="G1726" s="1">
        <v>43819</v>
      </c>
      <c r="H1726" s="1">
        <v>43823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 s="1">
        <v>43815</v>
      </c>
      <c r="AF1726" s="1">
        <v>43801</v>
      </c>
      <c r="AG1726" s="1">
        <v>43803</v>
      </c>
      <c r="AH1726" s="1">
        <v>43805</v>
      </c>
      <c r="AI1726" s="1">
        <v>43803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11599.190476190401</v>
      </c>
      <c r="AP1726">
        <v>21</v>
      </c>
      <c r="AQ1726">
        <v>31</v>
      </c>
      <c r="AR1726">
        <v>243583</v>
      </c>
      <c r="AS1726">
        <v>1.9156509280204199</v>
      </c>
      <c r="AT1726">
        <v>0.67741935483870896</v>
      </c>
      <c r="AU1726">
        <v>5</v>
      </c>
      <c r="AV1726">
        <v>1.64714304452937</v>
      </c>
      <c r="AW1726">
        <v>0.26850788349105098</v>
      </c>
      <c r="AX1726">
        <v>13490.0244843936</v>
      </c>
      <c r="AY1726">
        <v>23</v>
      </c>
      <c r="AZ1726">
        <v>12</v>
      </c>
      <c r="BA1726">
        <v>2019</v>
      </c>
      <c r="BB1726">
        <v>16.0950075868809</v>
      </c>
      <c r="BC1726">
        <v>15.8629173628701</v>
      </c>
      <c r="BD1726">
        <v>-0.23209022401077201</v>
      </c>
      <c r="BE1726">
        <v>183997</v>
      </c>
      <c r="BF1726">
        <v>240070.52989210701</v>
      </c>
      <c r="BG1726">
        <v>1.4630992439890999E-2</v>
      </c>
      <c r="BH1726">
        <v>20.989675326024798</v>
      </c>
      <c r="BI1726">
        <v>1.0004918929814099</v>
      </c>
      <c r="BK1726">
        <f>AS1726-BI1726*AV1726</f>
        <v>0.26769766538806761</v>
      </c>
      <c r="BL1726">
        <f>BK1726*AO1726</f>
        <v>3105.0762108676786</v>
      </c>
      <c r="BM1726">
        <f t="shared" si="26"/>
        <v>-2783.889753612953</v>
      </c>
      <c r="BN1726" s="12">
        <f>YEARFRAC(DATE(YEAR(A1726),1,1),A1726,3)</f>
        <v>0.97534246575342465</v>
      </c>
    </row>
    <row r="1727" spans="1:66" x14ac:dyDescent="0.25">
      <c r="A1727" s="1">
        <v>43823</v>
      </c>
      <c r="B1727">
        <v>5595</v>
      </c>
      <c r="C1727">
        <v>17</v>
      </c>
      <c r="D1727" s="2">
        <v>43800</v>
      </c>
      <c r="E1727">
        <v>1</v>
      </c>
      <c r="F1727">
        <v>0</v>
      </c>
      <c r="G1727" s="1">
        <v>43822</v>
      </c>
      <c r="H1727" s="1">
        <v>43825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 s="1">
        <v>43815</v>
      </c>
      <c r="AF1727" s="1">
        <v>43801</v>
      </c>
      <c r="AG1727" s="1">
        <v>43803</v>
      </c>
      <c r="AH1727" s="1">
        <v>43805</v>
      </c>
      <c r="AI1727" s="1">
        <v>43803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11599.190476190401</v>
      </c>
      <c r="AP1727">
        <v>21</v>
      </c>
      <c r="AQ1727">
        <v>31</v>
      </c>
      <c r="AR1727">
        <v>243583</v>
      </c>
      <c r="AS1727">
        <v>0.48236124852719597</v>
      </c>
      <c r="AT1727">
        <v>0.67741935483870896</v>
      </c>
      <c r="AU1727">
        <v>4</v>
      </c>
      <c r="AV1727">
        <v>0.51399729951395401</v>
      </c>
      <c r="AW1727">
        <v>-3.1636050986758701E-2</v>
      </c>
      <c r="AX1727">
        <v>10885.2711975155</v>
      </c>
      <c r="AY1727">
        <v>24</v>
      </c>
      <c r="AZ1727">
        <v>12</v>
      </c>
      <c r="BA1727">
        <v>2019</v>
      </c>
      <c r="BB1727">
        <v>16.6090048863948</v>
      </c>
      <c r="BC1727">
        <v>16.345278611397301</v>
      </c>
      <c r="BD1727">
        <v>-0.26372627499752999</v>
      </c>
      <c r="BE1727">
        <v>189592</v>
      </c>
      <c r="BF1727">
        <v>239715.264534683</v>
      </c>
      <c r="BG1727">
        <v>1.6134706618805301E-2</v>
      </c>
      <c r="BH1727">
        <v>20.989675326024798</v>
      </c>
      <c r="BI1727">
        <v>1.0004918929814099</v>
      </c>
      <c r="BK1727">
        <f>AS1727-BI1727*AV1727</f>
        <v>-3.1888882650852657E-2</v>
      </c>
      <c r="BL1727">
        <f>BK1727*AO1727</f>
        <v>-369.88522394012341</v>
      </c>
      <c r="BM1727">
        <f t="shared" si="26"/>
        <v>-3153.7749775530765</v>
      </c>
      <c r="BN1727" s="12">
        <f>YEARFRAC(DATE(YEAR(A1727),1,1),A1727,3)</f>
        <v>0.9780821917808219</v>
      </c>
    </row>
    <row r="1728" spans="1:66" x14ac:dyDescent="0.25">
      <c r="A1728" s="1">
        <v>43825</v>
      </c>
      <c r="B1728">
        <v>11692</v>
      </c>
      <c r="C1728">
        <v>18</v>
      </c>
      <c r="D1728" s="2">
        <v>43800</v>
      </c>
      <c r="E1728">
        <v>3</v>
      </c>
      <c r="F1728">
        <v>1</v>
      </c>
      <c r="G1728" s="1">
        <v>43823</v>
      </c>
      <c r="H1728" s="1">
        <v>43826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 s="1">
        <v>43815</v>
      </c>
      <c r="AF1728" s="1">
        <v>43801</v>
      </c>
      <c r="AG1728" s="1">
        <v>43803</v>
      </c>
      <c r="AH1728" s="1">
        <v>43805</v>
      </c>
      <c r="AI1728" s="1">
        <v>43803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11599.190476190401</v>
      </c>
      <c r="AP1728">
        <v>21</v>
      </c>
      <c r="AQ1728">
        <v>31</v>
      </c>
      <c r="AR1728">
        <v>243583</v>
      </c>
      <c r="AS1728">
        <v>1.0080013794066001</v>
      </c>
      <c r="AT1728">
        <v>0.67741935483870896</v>
      </c>
      <c r="AU1728">
        <v>3</v>
      </c>
      <c r="AV1728">
        <v>0.95155145288097498</v>
      </c>
      <c r="AW1728">
        <v>5.6449926525633298E-2</v>
      </c>
      <c r="AX1728">
        <v>12287.3019263441</v>
      </c>
      <c r="AY1728">
        <v>26</v>
      </c>
      <c r="AZ1728">
        <v>12</v>
      </c>
      <c r="BA1728">
        <v>2019</v>
      </c>
      <c r="BB1728">
        <v>17.560556339275799</v>
      </c>
      <c r="BC1728">
        <v>17.353279990803902</v>
      </c>
      <c r="BD1728">
        <v>-0.20727634847189599</v>
      </c>
      <c r="BE1728">
        <v>201284</v>
      </c>
      <c r="BF1728">
        <v>240707.86359689399</v>
      </c>
      <c r="BG1728">
        <v>1.1944505510297699E-2</v>
      </c>
      <c r="BH1728">
        <v>20.989675326024798</v>
      </c>
      <c r="BI1728">
        <v>1.0004918929814099</v>
      </c>
      <c r="BK1728">
        <f>AS1728-BI1728*AV1728</f>
        <v>5.5981865044502532E-2</v>
      </c>
      <c r="BL1728">
        <f>BK1728*AO1728</f>
        <v>649.34431586357005</v>
      </c>
      <c r="BM1728">
        <f t="shared" si="26"/>
        <v>-2504.4306616895065</v>
      </c>
      <c r="BN1728" s="12">
        <f>YEARFRAC(DATE(YEAR(A1728),1,1),A1728,3)</f>
        <v>0.98356164383561639</v>
      </c>
    </row>
    <row r="1729" spans="1:66" x14ac:dyDescent="0.25">
      <c r="A1729" s="1">
        <v>43826</v>
      </c>
      <c r="B1729">
        <v>8840</v>
      </c>
      <c r="C1729">
        <v>19</v>
      </c>
      <c r="D1729" s="2">
        <v>43800</v>
      </c>
      <c r="E1729">
        <v>4</v>
      </c>
      <c r="F1729">
        <v>3</v>
      </c>
      <c r="G1729" s="1">
        <v>43825</v>
      </c>
      <c r="H1729" s="1">
        <v>43829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 s="1">
        <v>43815</v>
      </c>
      <c r="AF1729" s="1">
        <v>43801</v>
      </c>
      <c r="AG1729" s="1">
        <v>43803</v>
      </c>
      <c r="AH1729" s="1">
        <v>43805</v>
      </c>
      <c r="AI1729" s="1">
        <v>43803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11599.190476190401</v>
      </c>
      <c r="AP1729">
        <v>21</v>
      </c>
      <c r="AQ1729">
        <v>31</v>
      </c>
      <c r="AR1729">
        <v>243583</v>
      </c>
      <c r="AS1729">
        <v>0.76212215138166395</v>
      </c>
      <c r="AT1729">
        <v>0.67741935483870896</v>
      </c>
      <c r="AU1729">
        <v>2</v>
      </c>
      <c r="AV1729">
        <v>0.95534547450673302</v>
      </c>
      <c r="AW1729">
        <v>-0.19322332312506901</v>
      </c>
      <c r="AX1729">
        <v>9253.1971270019203</v>
      </c>
      <c r="AY1729">
        <v>27</v>
      </c>
      <c r="AZ1729">
        <v>12</v>
      </c>
      <c r="BA1729">
        <v>2019</v>
      </c>
      <c r="BB1729">
        <v>18.515901813782499</v>
      </c>
      <c r="BC1729">
        <v>18.115402142185602</v>
      </c>
      <c r="BD1729">
        <v>-0.40049967159696798</v>
      </c>
      <c r="BE1729">
        <v>210124</v>
      </c>
      <c r="BF1729">
        <v>238314.29029913101</v>
      </c>
      <c r="BG1729">
        <v>2.2108240736445899E-2</v>
      </c>
      <c r="BH1729">
        <v>20.989675326024798</v>
      </c>
      <c r="BI1729">
        <v>1.0004918929814099</v>
      </c>
      <c r="BK1729">
        <f>AS1729-BI1729*AV1729</f>
        <v>-0.19369325085880074</v>
      </c>
      <c r="BL1729">
        <f>BK1729*AO1729</f>
        <v>-2246.6849106637596</v>
      </c>
      <c r="BM1729">
        <f t="shared" si="26"/>
        <v>-4751.1155723532665</v>
      </c>
      <c r="BN1729" s="12">
        <f>YEARFRAC(DATE(YEAR(A1729),1,1),A1729,3)</f>
        <v>0.98630136986301364</v>
      </c>
    </row>
    <row r="1730" spans="1:66" x14ac:dyDescent="0.25">
      <c r="A1730" s="1">
        <v>43829</v>
      </c>
      <c r="B1730">
        <v>23264</v>
      </c>
      <c r="C1730">
        <v>20</v>
      </c>
      <c r="D1730" s="2">
        <v>43800</v>
      </c>
      <c r="E1730">
        <v>0</v>
      </c>
      <c r="F1730">
        <v>4</v>
      </c>
      <c r="G1730" s="1">
        <v>43826</v>
      </c>
      <c r="H1730" s="1">
        <v>43830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 s="1">
        <v>43815</v>
      </c>
      <c r="AF1730" s="1">
        <v>43801</v>
      </c>
      <c r="AG1730" s="1">
        <v>43803</v>
      </c>
      <c r="AH1730" s="1">
        <v>43805</v>
      </c>
      <c r="AI1730" s="1">
        <v>43803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11599.190476190401</v>
      </c>
      <c r="AP1730">
        <v>21</v>
      </c>
      <c r="AQ1730">
        <v>31</v>
      </c>
      <c r="AR1730">
        <v>243583</v>
      </c>
      <c r="AS1730">
        <v>2.0056572092469498</v>
      </c>
      <c r="AT1730">
        <v>0.67741935483870896</v>
      </c>
      <c r="AU1730">
        <v>1</v>
      </c>
      <c r="AV1730">
        <v>1.51115720701017</v>
      </c>
      <c r="AW1730">
        <v>0.49450000223677898</v>
      </c>
      <c r="AX1730">
        <v>15394.8245040818</v>
      </c>
      <c r="AY1730">
        <v>30</v>
      </c>
      <c r="AZ1730">
        <v>12</v>
      </c>
      <c r="BA1730">
        <v>2019</v>
      </c>
      <c r="BB1730">
        <v>20.027059020792699</v>
      </c>
      <c r="BC1730">
        <v>20.1210593514325</v>
      </c>
      <c r="BD1730">
        <v>9.4000330639815305E-2</v>
      </c>
      <c r="BE1730">
        <v>233388</v>
      </c>
      <c r="BF1730">
        <v>244726.29730163899</v>
      </c>
      <c r="BG1730">
        <v>-4.6717386494425899E-3</v>
      </c>
      <c r="BH1730">
        <v>20.989675326024798</v>
      </c>
      <c r="BI1730">
        <v>1.0004918929814099</v>
      </c>
      <c r="BK1730">
        <f>AS1730-BI1730*AV1730</f>
        <v>0.49375667461284456</v>
      </c>
      <c r="BL1730">
        <f>BK1730*AO1730</f>
        <v>5727.1777177247495</v>
      </c>
      <c r="BM1730">
        <f t="shared" si="26"/>
        <v>976.06214537148298</v>
      </c>
      <c r="BN1730" s="12">
        <f>YEARFRAC(DATE(YEAR(A1730),1,1),A1730,3)</f>
        <v>0.9945205479452055</v>
      </c>
    </row>
    <row r="1731" spans="1:66" x14ac:dyDescent="0.25">
      <c r="A1731" s="1">
        <v>43830</v>
      </c>
      <c r="B1731">
        <v>10195</v>
      </c>
      <c r="C1731">
        <v>21</v>
      </c>
      <c r="D1731" s="2">
        <v>43800</v>
      </c>
      <c r="E1731">
        <v>1</v>
      </c>
      <c r="F1731">
        <v>0</v>
      </c>
      <c r="G1731" s="1">
        <v>43829</v>
      </c>
      <c r="H1731" s="1">
        <v>43832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 s="1">
        <v>43815</v>
      </c>
      <c r="AF1731" s="1">
        <v>43801</v>
      </c>
      <c r="AG1731" s="1">
        <v>43803</v>
      </c>
      <c r="AH1731" s="1">
        <v>43805</v>
      </c>
      <c r="AI1731" s="1">
        <v>43803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11599.190476190401</v>
      </c>
      <c r="AP1731">
        <v>21</v>
      </c>
      <c r="AQ1731">
        <v>31</v>
      </c>
      <c r="AR1731">
        <v>243583</v>
      </c>
      <c r="AS1731">
        <v>0.87894064856742804</v>
      </c>
      <c r="AT1731">
        <v>0.67741935483870896</v>
      </c>
      <c r="AU1731">
        <v>0</v>
      </c>
      <c r="AV1731">
        <v>0.96261630523210195</v>
      </c>
      <c r="AW1731">
        <v>-8.36756566646739E-2</v>
      </c>
      <c r="AX1731">
        <v>10590.9280204243</v>
      </c>
      <c r="AY1731">
        <v>31</v>
      </c>
      <c r="AZ1731">
        <v>12</v>
      </c>
      <c r="BA1731">
        <v>2019</v>
      </c>
      <c r="BB1731">
        <v>20.989675326024798</v>
      </c>
      <c r="BC1731">
        <v>21</v>
      </c>
      <c r="BD1731">
        <v>1.03246739751412E-2</v>
      </c>
      <c r="BE1731">
        <v>243583</v>
      </c>
      <c r="BF1731">
        <v>243702.81676809301</v>
      </c>
      <c r="BG1731" s="3">
        <v>-4.9165114167326596E-4</v>
      </c>
      <c r="BH1731">
        <v>20.989675326024798</v>
      </c>
      <c r="BI1731">
        <v>1.0004918929814099</v>
      </c>
      <c r="BK1731">
        <f>AS1731-BI1731*AV1731</f>
        <v>-8.4149160869008366E-2</v>
      </c>
      <c r="BL1731">
        <f>BK1731*AO1731</f>
        <v>-976.06214533121579</v>
      </c>
      <c r="BM1731">
        <f t="shared" ref="BM1731" si="27">BM1730+BL1731</f>
        <v>4.0267195799970068E-8</v>
      </c>
      <c r="BN1731" s="12">
        <f>YEARFRAC(DATE(YEAR(A1731),1,1),A1731,3)</f>
        <v>0.99726027397260275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1:V252"/>
  <sheetViews>
    <sheetView workbookViewId="0">
      <selection activeCell="C4" sqref="C4"/>
    </sheetView>
  </sheetViews>
  <sheetFormatPr defaultRowHeight="15" x14ac:dyDescent="0.25"/>
  <sheetData>
    <row r="1" spans="2:22" x14ac:dyDescent="0.25">
      <c r="C1">
        <v>2013</v>
      </c>
      <c r="F1">
        <v>2014</v>
      </c>
      <c r="I1">
        <v>2015</v>
      </c>
      <c r="L1">
        <v>2016</v>
      </c>
      <c r="O1">
        <v>2017</v>
      </c>
      <c r="R1">
        <v>2018</v>
      </c>
      <c r="U1">
        <v>2019</v>
      </c>
    </row>
    <row r="2" spans="2:22" x14ac:dyDescent="0.25">
      <c r="B2">
        <v>602.76850990458377</v>
      </c>
      <c r="C2" s="12">
        <v>8.4931506849315067E-2</v>
      </c>
      <c r="D2">
        <f>C2*365</f>
        <v>31</v>
      </c>
      <c r="E2">
        <v>1425.4670843249467</v>
      </c>
      <c r="F2" s="12">
        <v>2.7397260273972603E-3</v>
      </c>
      <c r="G2">
        <f>F2*365</f>
        <v>1</v>
      </c>
      <c r="H2">
        <v>1633.1695037347222</v>
      </c>
      <c r="I2" s="12">
        <v>2.7397260273972603E-3</v>
      </c>
      <c r="J2">
        <f>I2*365</f>
        <v>1</v>
      </c>
      <c r="K2">
        <v>-2108.9006985924552</v>
      </c>
      <c r="L2" s="12">
        <v>8.21917808219178E-3</v>
      </c>
      <c r="M2">
        <f>L2*365</f>
        <v>2.9999999999999996</v>
      </c>
      <c r="N2">
        <v>2277.0360426815278</v>
      </c>
      <c r="O2" s="12">
        <v>5.4794520547945206E-3</v>
      </c>
      <c r="P2">
        <f>O2*365</f>
        <v>2</v>
      </c>
      <c r="Q2">
        <v>5809.9391257662483</v>
      </c>
      <c r="R2">
        <v>2.7397260273972603E-3</v>
      </c>
      <c r="S2">
        <f>R2*365</f>
        <v>1</v>
      </c>
      <c r="T2">
        <v>-5112.6848904961162</v>
      </c>
      <c r="U2" s="12">
        <v>2.7397260273972603E-3</v>
      </c>
      <c r="V2">
        <f>U2*365</f>
        <v>1</v>
      </c>
    </row>
    <row r="3" spans="2:22" x14ac:dyDescent="0.25">
      <c r="B3">
        <v>378.53326760599236</v>
      </c>
      <c r="C3" s="12">
        <v>9.3150684931506855E-2</v>
      </c>
      <c r="D3">
        <f t="shared" ref="D3:D66" si="0">C3*365</f>
        <v>34</v>
      </c>
      <c r="E3">
        <v>1503.5454361455531</v>
      </c>
      <c r="F3" s="12">
        <v>5.4794520547945206E-3</v>
      </c>
      <c r="G3">
        <f t="shared" ref="G3:G66" si="1">F3*365</f>
        <v>2</v>
      </c>
      <c r="H3">
        <v>8.9897939617267184</v>
      </c>
      <c r="I3" s="12">
        <v>1.0958904109589041E-2</v>
      </c>
      <c r="J3">
        <f t="shared" ref="J3:J66" si="2">I3*365</f>
        <v>4</v>
      </c>
      <c r="K3">
        <v>-1728.9751311772197</v>
      </c>
      <c r="L3" s="12">
        <v>1.0958904109589041E-2</v>
      </c>
      <c r="M3">
        <f t="shared" ref="M3:M66" si="3">L3*365</f>
        <v>4</v>
      </c>
      <c r="N3">
        <v>-1938.7373627360976</v>
      </c>
      <c r="O3" s="12">
        <v>8.21917808219178E-3</v>
      </c>
      <c r="P3">
        <f t="shared" ref="P3:P66" si="4">O3*365</f>
        <v>2.9999999999999996</v>
      </c>
      <c r="Q3">
        <v>723.66195125414197</v>
      </c>
      <c r="R3">
        <v>5.4794520547945206E-3</v>
      </c>
      <c r="S3">
        <f t="shared" ref="S3:S66" si="5">R3*365</f>
        <v>2</v>
      </c>
      <c r="T3">
        <v>263.98776792172885</v>
      </c>
      <c r="U3" s="12">
        <v>5.4794520547945206E-3</v>
      </c>
      <c r="V3">
        <f t="shared" ref="V3:V66" si="6">U3*365</f>
        <v>2</v>
      </c>
    </row>
    <row r="4" spans="2:22" x14ac:dyDescent="0.25">
      <c r="B4">
        <v>608.45487738702855</v>
      </c>
      <c r="C4" s="12">
        <v>9.5890410958904104E-2</v>
      </c>
      <c r="D4">
        <f t="shared" si="0"/>
        <v>35</v>
      </c>
      <c r="E4">
        <v>-972.23275952432869</v>
      </c>
      <c r="F4" s="12">
        <v>1.3698630136986301E-2</v>
      </c>
      <c r="G4">
        <f t="shared" si="1"/>
        <v>5</v>
      </c>
      <c r="H4">
        <v>1135.7007001856273</v>
      </c>
      <c r="I4" s="12">
        <v>1.3698630136986301E-2</v>
      </c>
      <c r="J4">
        <f t="shared" si="2"/>
        <v>5</v>
      </c>
      <c r="K4">
        <v>1232.370645227852</v>
      </c>
      <c r="L4" s="12">
        <v>1.3698630136986301E-2</v>
      </c>
      <c r="M4">
        <f t="shared" si="3"/>
        <v>5</v>
      </c>
      <c r="N4">
        <v>4994.311829058458</v>
      </c>
      <c r="O4" s="12">
        <v>1.0958904109589041E-2</v>
      </c>
      <c r="P4">
        <f t="shared" si="4"/>
        <v>4</v>
      </c>
      <c r="Q4">
        <v>7878.0162598836041</v>
      </c>
      <c r="R4">
        <v>8.21917808219178E-3</v>
      </c>
      <c r="S4">
        <f t="shared" si="5"/>
        <v>2.9999999999999996</v>
      </c>
      <c r="T4">
        <v>1633.1945255108176</v>
      </c>
      <c r="U4" s="12">
        <v>8.21917808219178E-3</v>
      </c>
      <c r="V4">
        <f t="shared" si="6"/>
        <v>2.9999999999999996</v>
      </c>
    </row>
    <row r="5" spans="2:22" x14ac:dyDescent="0.25">
      <c r="B5">
        <v>1747.5763283131116</v>
      </c>
      <c r="C5" s="12">
        <v>9.8630136986301367E-2</v>
      </c>
      <c r="D5">
        <f t="shared" si="0"/>
        <v>36</v>
      </c>
      <c r="E5">
        <v>3034.5516804431422</v>
      </c>
      <c r="F5" s="12">
        <v>1.643835616438356E-2</v>
      </c>
      <c r="G5">
        <f t="shared" si="1"/>
        <v>5.9999999999999991</v>
      </c>
      <c r="H5">
        <v>2553.2682851149166</v>
      </c>
      <c r="I5" s="12">
        <v>1.643835616438356E-2</v>
      </c>
      <c r="J5">
        <f t="shared" si="2"/>
        <v>5.9999999999999991</v>
      </c>
      <c r="K5">
        <v>1793.6509122207754</v>
      </c>
      <c r="L5" s="12">
        <v>1.643835616438356E-2</v>
      </c>
      <c r="M5">
        <f t="shared" si="3"/>
        <v>5.9999999999999991</v>
      </c>
      <c r="N5">
        <v>3219.0108489471058</v>
      </c>
      <c r="O5" s="12">
        <v>1.3698630136986301E-2</v>
      </c>
      <c r="P5">
        <f t="shared" si="4"/>
        <v>5</v>
      </c>
      <c r="Q5">
        <v>5398.4619720481442</v>
      </c>
      <c r="R5">
        <v>1.0958904109589041E-2</v>
      </c>
      <c r="S5">
        <f t="shared" si="5"/>
        <v>4</v>
      </c>
      <c r="T5">
        <v>-1111.7873264237583</v>
      </c>
      <c r="U5" s="12">
        <v>1.643835616438356E-2</v>
      </c>
      <c r="V5">
        <f t="shared" si="6"/>
        <v>5.9999999999999991</v>
      </c>
    </row>
    <row r="6" spans="2:22" x14ac:dyDescent="0.25">
      <c r="B6">
        <v>685.29929442041885</v>
      </c>
      <c r="C6" s="12">
        <v>0.10136986301369863</v>
      </c>
      <c r="D6">
        <f t="shared" si="0"/>
        <v>37</v>
      </c>
      <c r="E6">
        <v>2013.7446190881528</v>
      </c>
      <c r="F6" s="12">
        <v>1.9178082191780823E-2</v>
      </c>
      <c r="G6">
        <f t="shared" si="1"/>
        <v>7</v>
      </c>
      <c r="H6">
        <v>2297.1207599094109</v>
      </c>
      <c r="I6" s="12">
        <v>1.9178082191780823E-2</v>
      </c>
      <c r="J6">
        <f t="shared" si="2"/>
        <v>7</v>
      </c>
      <c r="K6">
        <v>1662.9091528920121</v>
      </c>
      <c r="L6" s="12">
        <v>1.9178082191780823E-2</v>
      </c>
      <c r="M6">
        <f t="shared" si="3"/>
        <v>7</v>
      </c>
      <c r="N6">
        <v>842.37086869737914</v>
      </c>
      <c r="O6" s="12">
        <v>2.1917808219178082E-2</v>
      </c>
      <c r="P6">
        <f t="shared" si="4"/>
        <v>8</v>
      </c>
      <c r="Q6">
        <v>3024.8274055832162</v>
      </c>
      <c r="R6">
        <v>1.9178082191780823E-2</v>
      </c>
      <c r="S6">
        <f t="shared" si="5"/>
        <v>7</v>
      </c>
      <c r="T6">
        <v>-1369.7359371692814</v>
      </c>
      <c r="U6" s="12">
        <v>1.9178082191780823E-2</v>
      </c>
      <c r="V6">
        <f t="shared" si="6"/>
        <v>7</v>
      </c>
    </row>
    <row r="7" spans="2:22" x14ac:dyDescent="0.25">
      <c r="B7">
        <v>423.64938214265101</v>
      </c>
      <c r="C7" s="12">
        <v>0.10410958904109589</v>
      </c>
      <c r="D7">
        <f t="shared" si="0"/>
        <v>38</v>
      </c>
      <c r="E7">
        <v>814.22880479135938</v>
      </c>
      <c r="F7" s="12">
        <v>2.1917808219178082E-2</v>
      </c>
      <c r="G7">
        <f t="shared" si="1"/>
        <v>8</v>
      </c>
      <c r="H7">
        <v>1465.9846433518292</v>
      </c>
      <c r="I7" s="12">
        <v>2.1917808219178082E-2</v>
      </c>
      <c r="J7">
        <f t="shared" si="2"/>
        <v>8</v>
      </c>
      <c r="K7">
        <v>-524.60662876960805</v>
      </c>
      <c r="L7" s="12">
        <v>2.7397260273972601E-2</v>
      </c>
      <c r="M7">
        <f t="shared" si="3"/>
        <v>10</v>
      </c>
      <c r="N7">
        <v>724.45235424912789</v>
      </c>
      <c r="O7" s="12">
        <v>2.4657534246575342E-2</v>
      </c>
      <c r="P7">
        <f t="shared" si="4"/>
        <v>9</v>
      </c>
      <c r="Q7">
        <v>2439.3848430589655</v>
      </c>
      <c r="R7">
        <v>2.1917808219178082E-2</v>
      </c>
      <c r="S7">
        <f t="shared" si="5"/>
        <v>8</v>
      </c>
      <c r="T7">
        <v>-2286.7386130481118</v>
      </c>
      <c r="U7" s="12">
        <v>2.1917808219178082E-2</v>
      </c>
      <c r="V7">
        <f t="shared" si="6"/>
        <v>8</v>
      </c>
    </row>
    <row r="8" spans="2:22" x14ac:dyDescent="0.25">
      <c r="B8">
        <v>-796.57077905723111</v>
      </c>
      <c r="C8" s="12">
        <v>0.11232876712328767</v>
      </c>
      <c r="D8">
        <f t="shared" si="0"/>
        <v>41</v>
      </c>
      <c r="E8">
        <v>-366.06328432698319</v>
      </c>
      <c r="F8" s="12">
        <v>2.4657534246575342E-2</v>
      </c>
      <c r="G8">
        <f t="shared" si="1"/>
        <v>9</v>
      </c>
      <c r="H8">
        <v>-1107.9915517392546</v>
      </c>
      <c r="I8" s="12">
        <v>3.0136986301369864E-2</v>
      </c>
      <c r="J8">
        <f t="shared" si="2"/>
        <v>11</v>
      </c>
      <c r="K8">
        <v>-618.97779690848427</v>
      </c>
      <c r="L8" s="12">
        <v>3.0136986301369864E-2</v>
      </c>
      <c r="M8">
        <f t="shared" si="3"/>
        <v>11</v>
      </c>
      <c r="N8">
        <v>796.39637748200516</v>
      </c>
      <c r="O8" s="12">
        <v>2.7397260273972601E-2</v>
      </c>
      <c r="P8">
        <f t="shared" si="4"/>
        <v>10</v>
      </c>
      <c r="Q8">
        <v>1131.132478510875</v>
      </c>
      <c r="R8">
        <v>2.4657534246575342E-2</v>
      </c>
      <c r="S8">
        <f t="shared" si="5"/>
        <v>9</v>
      </c>
      <c r="T8">
        <v>-3915.6999582032122</v>
      </c>
      <c r="U8" s="12">
        <v>2.4657534246575342E-2</v>
      </c>
      <c r="V8">
        <f t="shared" si="6"/>
        <v>9</v>
      </c>
    </row>
    <row r="9" spans="2:22" x14ac:dyDescent="0.25">
      <c r="B9">
        <v>-419.64916927558261</v>
      </c>
      <c r="C9" s="12">
        <v>0.11506849315068493</v>
      </c>
      <c r="D9">
        <f t="shared" si="0"/>
        <v>42</v>
      </c>
      <c r="E9">
        <v>-2735.8414799969119</v>
      </c>
      <c r="F9" s="12">
        <v>3.287671232876712E-2</v>
      </c>
      <c r="G9">
        <f t="shared" si="1"/>
        <v>11.999999999999998</v>
      </c>
      <c r="H9">
        <v>-1335.2806455153559</v>
      </c>
      <c r="I9" s="12">
        <v>3.287671232876712E-2</v>
      </c>
      <c r="J9">
        <f t="shared" si="2"/>
        <v>11.999999999999998</v>
      </c>
      <c r="K9">
        <v>-1320.481186417544</v>
      </c>
      <c r="L9" s="12">
        <v>3.287671232876712E-2</v>
      </c>
      <c r="M9">
        <f t="shared" si="3"/>
        <v>11.999999999999998</v>
      </c>
      <c r="N9">
        <v>36.445569276565152</v>
      </c>
      <c r="O9" s="12">
        <v>3.0136986301369864E-2</v>
      </c>
      <c r="P9">
        <f t="shared" si="4"/>
        <v>11</v>
      </c>
      <c r="Q9">
        <v>259.48678714044217</v>
      </c>
      <c r="R9">
        <v>2.7397260273972601E-2</v>
      </c>
      <c r="S9">
        <f t="shared" si="5"/>
        <v>10</v>
      </c>
      <c r="T9">
        <v>-3512.8256625605491</v>
      </c>
      <c r="U9" s="12">
        <v>2.7397260273972601E-2</v>
      </c>
      <c r="V9">
        <f t="shared" si="6"/>
        <v>10</v>
      </c>
    </row>
    <row r="10" spans="2:22" x14ac:dyDescent="0.25">
      <c r="B10">
        <v>-1098.1891587630657</v>
      </c>
      <c r="C10" s="12">
        <v>0.11780821917808219</v>
      </c>
      <c r="D10">
        <f t="shared" si="0"/>
        <v>43</v>
      </c>
      <c r="E10">
        <v>-2472.0570400294382</v>
      </c>
      <c r="F10" s="12">
        <v>3.5616438356164383E-2</v>
      </c>
      <c r="G10">
        <f t="shared" si="1"/>
        <v>13</v>
      </c>
      <c r="H10">
        <v>-2122.8689284833131</v>
      </c>
      <c r="I10" s="12">
        <v>3.5616438356164383E-2</v>
      </c>
      <c r="J10">
        <f t="shared" si="2"/>
        <v>13</v>
      </c>
      <c r="K10">
        <v>-2091.200919424627</v>
      </c>
      <c r="L10" s="12">
        <v>3.5616438356164383E-2</v>
      </c>
      <c r="M10">
        <f t="shared" si="3"/>
        <v>13</v>
      </c>
      <c r="N10">
        <v>-5912.769629564652</v>
      </c>
      <c r="O10" s="12">
        <v>3.287671232876712E-2</v>
      </c>
      <c r="P10">
        <f t="shared" si="4"/>
        <v>11.999999999999998</v>
      </c>
      <c r="Q10">
        <v>356.82015307261616</v>
      </c>
      <c r="R10">
        <v>3.0136986301369864E-2</v>
      </c>
      <c r="S10">
        <f t="shared" si="5"/>
        <v>11</v>
      </c>
      <c r="T10">
        <v>-4000.8075144951717</v>
      </c>
      <c r="U10" s="12">
        <v>3.5616438356164383E-2</v>
      </c>
      <c r="V10">
        <f t="shared" si="6"/>
        <v>13</v>
      </c>
    </row>
    <row r="11" spans="2:22" x14ac:dyDescent="0.25">
      <c r="B11">
        <v>-2144.4661926539811</v>
      </c>
      <c r="C11" s="12">
        <v>0.12054794520547946</v>
      </c>
      <c r="D11">
        <f t="shared" si="0"/>
        <v>44</v>
      </c>
      <c r="E11">
        <v>845.1358986155501</v>
      </c>
      <c r="F11" s="12">
        <v>3.8356164383561646E-2</v>
      </c>
      <c r="G11">
        <f t="shared" si="1"/>
        <v>14</v>
      </c>
      <c r="H11">
        <v>-2329.0791021162895</v>
      </c>
      <c r="I11" s="12">
        <v>4.1095890410958902E-2</v>
      </c>
      <c r="J11">
        <f t="shared" si="2"/>
        <v>15</v>
      </c>
      <c r="K11">
        <v>-5003.4951238600024</v>
      </c>
      <c r="L11" s="12">
        <v>3.8356164383561646E-2</v>
      </c>
      <c r="M11">
        <f t="shared" si="3"/>
        <v>14</v>
      </c>
      <c r="N11">
        <v>-1234.1645721928307</v>
      </c>
      <c r="O11" s="12">
        <v>4.3835616438356165E-2</v>
      </c>
      <c r="P11">
        <f t="shared" si="4"/>
        <v>16</v>
      </c>
      <c r="Q11">
        <v>5010.9186200911681</v>
      </c>
      <c r="R11">
        <v>4.1095890410958902E-2</v>
      </c>
      <c r="S11">
        <f t="shared" si="5"/>
        <v>15</v>
      </c>
      <c r="T11">
        <v>-332.75612524069447</v>
      </c>
      <c r="U11" s="12">
        <v>3.8356164383561646E-2</v>
      </c>
      <c r="V11">
        <f t="shared" si="6"/>
        <v>14</v>
      </c>
    </row>
    <row r="12" spans="2:22" x14ac:dyDescent="0.25">
      <c r="B12">
        <v>-6155.0424220675086</v>
      </c>
      <c r="C12" s="12">
        <v>0.12328767123287671</v>
      </c>
      <c r="D12">
        <f t="shared" si="0"/>
        <v>45</v>
      </c>
      <c r="E12">
        <v>119.82866263745495</v>
      </c>
      <c r="F12" s="12">
        <v>4.1095890410958902E-2</v>
      </c>
      <c r="G12">
        <f t="shared" si="1"/>
        <v>15</v>
      </c>
      <c r="H12">
        <v>-4258.4933855425852</v>
      </c>
      <c r="I12" s="12">
        <v>5.2054794520547946E-2</v>
      </c>
      <c r="J12">
        <f t="shared" si="2"/>
        <v>19</v>
      </c>
      <c r="K12">
        <v>-4595.9884781670098</v>
      </c>
      <c r="L12" s="12">
        <v>4.9315068493150684E-2</v>
      </c>
      <c r="M12">
        <f t="shared" si="3"/>
        <v>18</v>
      </c>
      <c r="N12">
        <v>-6447.6066166970322</v>
      </c>
      <c r="O12" s="12">
        <v>4.6575342465753428E-2</v>
      </c>
      <c r="P12">
        <f t="shared" si="4"/>
        <v>17</v>
      </c>
      <c r="Q12">
        <v>-217.71439445265969</v>
      </c>
      <c r="R12">
        <v>4.3835616438356165E-2</v>
      </c>
      <c r="S12">
        <f t="shared" si="5"/>
        <v>16</v>
      </c>
      <c r="T12">
        <v>-220.52050845160136</v>
      </c>
      <c r="U12" s="12">
        <v>4.1095890410958902E-2</v>
      </c>
      <c r="V12">
        <f t="shared" si="6"/>
        <v>15</v>
      </c>
    </row>
    <row r="13" spans="2:22" x14ac:dyDescent="0.25">
      <c r="B13">
        <v>-2982.9408923540905</v>
      </c>
      <c r="C13" s="12">
        <v>0.13424657534246576</v>
      </c>
      <c r="D13">
        <f t="shared" si="0"/>
        <v>49</v>
      </c>
      <c r="E13">
        <v>503.6937183192876</v>
      </c>
      <c r="F13" s="12">
        <v>4.3835616438356165E-2</v>
      </c>
      <c r="G13">
        <f t="shared" si="1"/>
        <v>16</v>
      </c>
      <c r="H13">
        <v>-7283.0816685105438</v>
      </c>
      <c r="I13" s="12">
        <v>5.4794520547945202E-2</v>
      </c>
      <c r="J13">
        <f t="shared" si="2"/>
        <v>20</v>
      </c>
      <c r="K13">
        <v>-8586.4918676760681</v>
      </c>
      <c r="L13" s="12">
        <v>5.2054794520547946E-2</v>
      </c>
      <c r="M13">
        <f t="shared" si="3"/>
        <v>19</v>
      </c>
      <c r="N13">
        <v>-1874.5574249024712</v>
      </c>
      <c r="O13" s="12">
        <v>4.9315068493150684E-2</v>
      </c>
      <c r="P13">
        <f t="shared" si="4"/>
        <v>18</v>
      </c>
      <c r="Q13">
        <v>4139.6399141768634</v>
      </c>
      <c r="R13">
        <v>4.6575342465753428E-2</v>
      </c>
      <c r="S13">
        <f t="shared" si="5"/>
        <v>17</v>
      </c>
      <c r="T13">
        <v>-804.48185360669288</v>
      </c>
      <c r="U13" s="12">
        <v>4.3835616438356165E-2</v>
      </c>
      <c r="V13">
        <f t="shared" si="6"/>
        <v>16</v>
      </c>
    </row>
    <row r="14" spans="2:22" x14ac:dyDescent="0.25">
      <c r="B14">
        <v>-5683.4808818418005</v>
      </c>
      <c r="C14" s="12">
        <v>0.13698630136986301</v>
      </c>
      <c r="D14">
        <f t="shared" si="0"/>
        <v>50</v>
      </c>
      <c r="E14">
        <v>-384.92733255040326</v>
      </c>
      <c r="F14" s="12">
        <v>5.4794520547945202E-2</v>
      </c>
      <c r="G14">
        <f t="shared" si="1"/>
        <v>20</v>
      </c>
      <c r="H14">
        <v>-1918.229193716068</v>
      </c>
      <c r="I14" s="12">
        <v>5.7534246575342465E-2</v>
      </c>
      <c r="J14">
        <f t="shared" si="2"/>
        <v>21</v>
      </c>
      <c r="K14">
        <v>-1993.2116006831593</v>
      </c>
      <c r="L14" s="12">
        <v>5.4794520547945202E-2</v>
      </c>
      <c r="M14">
        <f t="shared" si="3"/>
        <v>20</v>
      </c>
      <c r="N14">
        <v>-3854.0176613652548</v>
      </c>
      <c r="O14" s="12">
        <v>5.2054794520547946E-2</v>
      </c>
      <c r="P14">
        <f t="shared" si="4"/>
        <v>19</v>
      </c>
      <c r="Q14">
        <v>3194.138706153949</v>
      </c>
      <c r="R14">
        <v>4.9315068493150684E-2</v>
      </c>
      <c r="S14">
        <f t="shared" si="5"/>
        <v>18</v>
      </c>
      <c r="T14">
        <v>-790.45037765575751</v>
      </c>
      <c r="U14" s="12">
        <v>4.6575342465753428E-2</v>
      </c>
      <c r="V14">
        <f t="shared" si="6"/>
        <v>17</v>
      </c>
    </row>
    <row r="15" spans="2:22" x14ac:dyDescent="0.25">
      <c r="B15">
        <v>-933.75791573276092</v>
      </c>
      <c r="C15" s="12">
        <v>0.13972602739726028</v>
      </c>
      <c r="D15">
        <f t="shared" si="0"/>
        <v>51</v>
      </c>
      <c r="E15">
        <v>-4261.7343939053862</v>
      </c>
      <c r="F15" s="12">
        <v>5.7534246575342465E-2</v>
      </c>
      <c r="G15">
        <f t="shared" si="1"/>
        <v>21</v>
      </c>
      <c r="H15">
        <v>-1164.365310273653</v>
      </c>
      <c r="I15" s="12">
        <v>6.0273972602739728E-2</v>
      </c>
      <c r="J15">
        <f t="shared" si="2"/>
        <v>22</v>
      </c>
      <c r="K15">
        <v>-2773.9533600119239</v>
      </c>
      <c r="L15" s="12">
        <v>5.7534246575342465E-2</v>
      </c>
      <c r="M15">
        <f t="shared" si="3"/>
        <v>21</v>
      </c>
      <c r="N15">
        <v>-3298.6576416149146</v>
      </c>
      <c r="O15" s="12">
        <v>6.0273972602739728E-2</v>
      </c>
      <c r="P15">
        <f t="shared" si="4"/>
        <v>22</v>
      </c>
      <c r="Q15">
        <v>1813.5041396890492</v>
      </c>
      <c r="R15">
        <v>5.7534246575342465E-2</v>
      </c>
      <c r="S15">
        <f t="shared" si="5"/>
        <v>21</v>
      </c>
      <c r="T15">
        <v>-1430.2750492821106</v>
      </c>
      <c r="U15" s="12">
        <v>5.7534246575342465E-2</v>
      </c>
      <c r="V15">
        <f t="shared" si="6"/>
        <v>21</v>
      </c>
    </row>
    <row r="16" spans="2:22" x14ac:dyDescent="0.25">
      <c r="B16">
        <v>-1378.4078280088252</v>
      </c>
      <c r="C16" s="12">
        <v>0.14246575342465753</v>
      </c>
      <c r="D16">
        <f t="shared" si="0"/>
        <v>52</v>
      </c>
      <c r="E16">
        <v>355.74979179782622</v>
      </c>
      <c r="F16" s="12">
        <v>6.0273972602739728E-2</v>
      </c>
      <c r="G16">
        <f t="shared" si="1"/>
        <v>22</v>
      </c>
      <c r="H16">
        <v>-2166.3415053646686</v>
      </c>
      <c r="I16" s="12">
        <v>6.8493150684931503E-2</v>
      </c>
      <c r="J16">
        <f t="shared" si="2"/>
        <v>25</v>
      </c>
      <c r="K16">
        <v>-3501.4691416735</v>
      </c>
      <c r="L16" s="12">
        <v>6.575342465753424E-2</v>
      </c>
      <c r="M16">
        <f t="shared" si="3"/>
        <v>23.999999999999996</v>
      </c>
      <c r="N16">
        <v>-3209.5761560631677</v>
      </c>
      <c r="O16" s="12">
        <v>6.3013698630136991E-2</v>
      </c>
      <c r="P16">
        <f t="shared" si="4"/>
        <v>23</v>
      </c>
      <c r="Q16">
        <v>1805.0615771647936</v>
      </c>
      <c r="R16">
        <v>6.0273972602739728E-2</v>
      </c>
      <c r="S16">
        <f t="shared" si="5"/>
        <v>22</v>
      </c>
      <c r="T16">
        <v>-5114.2777251609359</v>
      </c>
      <c r="U16" s="12">
        <v>6.0273972602739728E-2</v>
      </c>
      <c r="V16">
        <f t="shared" si="6"/>
        <v>22</v>
      </c>
    </row>
    <row r="17" spans="2:22" x14ac:dyDescent="0.25">
      <c r="B17">
        <v>-516.62798920911121</v>
      </c>
      <c r="C17" s="12">
        <v>0.15068493150684931</v>
      </c>
      <c r="D17">
        <f t="shared" si="0"/>
        <v>55</v>
      </c>
      <c r="E17">
        <v>-732.54229732051226</v>
      </c>
      <c r="F17" s="12">
        <v>6.3013698630136991E-2</v>
      </c>
      <c r="G17">
        <f t="shared" si="1"/>
        <v>23</v>
      </c>
      <c r="H17">
        <v>-2004.6305991407653</v>
      </c>
      <c r="I17" s="12">
        <v>7.1232876712328766E-2</v>
      </c>
      <c r="J17">
        <f t="shared" si="2"/>
        <v>26</v>
      </c>
      <c r="K17">
        <v>-3074.8403098123704</v>
      </c>
      <c r="L17" s="12">
        <v>6.8493150684931503E-2</v>
      </c>
      <c r="M17">
        <f t="shared" si="3"/>
        <v>25</v>
      </c>
      <c r="N17">
        <v>-1241.6321328302924</v>
      </c>
      <c r="O17" s="12">
        <v>6.575342465753424E-2</v>
      </c>
      <c r="P17">
        <f t="shared" si="4"/>
        <v>23.999999999999996</v>
      </c>
      <c r="Q17">
        <v>2400.8092126166953</v>
      </c>
      <c r="R17">
        <v>6.3013698630136991E-2</v>
      </c>
      <c r="S17">
        <f t="shared" si="5"/>
        <v>23</v>
      </c>
      <c r="T17">
        <v>-730.23907031603358</v>
      </c>
      <c r="U17" s="12">
        <v>6.3013698630136991E-2</v>
      </c>
      <c r="V17">
        <f t="shared" si="6"/>
        <v>23</v>
      </c>
    </row>
    <row r="18" spans="2:22" x14ac:dyDescent="0.25">
      <c r="B18">
        <v>-191.70637942731327</v>
      </c>
      <c r="C18" s="12">
        <v>0.15342465753424658</v>
      </c>
      <c r="D18">
        <f t="shared" si="0"/>
        <v>56</v>
      </c>
      <c r="E18">
        <v>-1585.320492990397</v>
      </c>
      <c r="F18" s="12">
        <v>7.1232876712328766E-2</v>
      </c>
      <c r="G18">
        <f t="shared" si="1"/>
        <v>26</v>
      </c>
      <c r="H18">
        <v>-438.2188821087193</v>
      </c>
      <c r="I18" s="12">
        <v>7.3972602739726029E-2</v>
      </c>
      <c r="J18">
        <f t="shared" si="2"/>
        <v>27</v>
      </c>
      <c r="K18">
        <v>-830.34369932143773</v>
      </c>
      <c r="L18" s="12">
        <v>7.1232876712328766E-2</v>
      </c>
      <c r="M18">
        <f t="shared" si="3"/>
        <v>26</v>
      </c>
      <c r="N18">
        <v>-1920.5829410357305</v>
      </c>
      <c r="O18" s="12">
        <v>6.8493150684931503E-2</v>
      </c>
      <c r="P18">
        <f t="shared" si="4"/>
        <v>25</v>
      </c>
      <c r="Q18">
        <v>509.16352124627156</v>
      </c>
      <c r="R18">
        <v>6.575342465753424E-2</v>
      </c>
      <c r="S18">
        <f t="shared" si="5"/>
        <v>23.999999999999996</v>
      </c>
      <c r="T18">
        <v>-740.36477467336738</v>
      </c>
      <c r="U18" s="12">
        <v>6.575342465753424E-2</v>
      </c>
      <c r="V18">
        <f t="shared" si="6"/>
        <v>23.999999999999996</v>
      </c>
    </row>
    <row r="19" spans="2:22" x14ac:dyDescent="0.25">
      <c r="B19">
        <v>531.75363108492434</v>
      </c>
      <c r="C19" s="12">
        <v>0.15616438356164383</v>
      </c>
      <c r="D19">
        <f t="shared" si="0"/>
        <v>57</v>
      </c>
      <c r="E19">
        <v>-844.53605302292397</v>
      </c>
      <c r="F19" s="12">
        <v>7.3972602739726029E-2</v>
      </c>
      <c r="G19">
        <f t="shared" si="1"/>
        <v>27</v>
      </c>
      <c r="H19">
        <v>-949.36640731422926</v>
      </c>
      <c r="I19" s="12">
        <v>7.6712328767123292E-2</v>
      </c>
      <c r="J19">
        <f t="shared" si="2"/>
        <v>28</v>
      </c>
      <c r="K19">
        <v>-1054.0634323285226</v>
      </c>
      <c r="L19" s="12">
        <v>7.3972602739726029E-2</v>
      </c>
      <c r="M19">
        <f t="shared" si="3"/>
        <v>27</v>
      </c>
      <c r="N19">
        <v>-1442.0431774985209</v>
      </c>
      <c r="O19" s="12">
        <v>7.1232876712328766E-2</v>
      </c>
      <c r="P19">
        <f t="shared" si="4"/>
        <v>26</v>
      </c>
      <c r="Q19">
        <v>626.66231322334909</v>
      </c>
      <c r="R19">
        <v>6.8493150684931503E-2</v>
      </c>
      <c r="S19">
        <f t="shared" si="5"/>
        <v>25</v>
      </c>
      <c r="T19">
        <v>876.65337339204405</v>
      </c>
      <c r="U19" s="12">
        <v>7.3972602739726029E-2</v>
      </c>
      <c r="V19">
        <f t="shared" si="6"/>
        <v>27</v>
      </c>
    </row>
    <row r="20" spans="2:22" x14ac:dyDescent="0.25">
      <c r="B20">
        <v>-9.7770680440589786E-12</v>
      </c>
      <c r="C20" s="12">
        <v>0.15890410958904111</v>
      </c>
      <c r="D20">
        <f t="shared" si="0"/>
        <v>58.000000000000007</v>
      </c>
      <c r="E20">
        <v>-406.34311437791439</v>
      </c>
      <c r="F20" s="12">
        <v>7.6712328767123292E-2</v>
      </c>
      <c r="G20">
        <f t="shared" si="1"/>
        <v>28</v>
      </c>
      <c r="H20">
        <v>8.1672624219208956E-9</v>
      </c>
      <c r="I20" s="12">
        <v>7.9452054794520555E-2</v>
      </c>
      <c r="J20">
        <f t="shared" si="2"/>
        <v>29.000000000000004</v>
      </c>
      <c r="K20">
        <v>1.1863448889926076E-8</v>
      </c>
      <c r="L20" s="12">
        <v>7.6712328767123292E-2</v>
      </c>
      <c r="M20">
        <f t="shared" si="3"/>
        <v>28</v>
      </c>
      <c r="N20">
        <v>-405.68315774817893</v>
      </c>
      <c r="O20" s="12">
        <v>7.9452054794520555E-2</v>
      </c>
      <c r="P20">
        <f t="shared" si="4"/>
        <v>29.000000000000004</v>
      </c>
      <c r="Q20">
        <v>863.02774675839919</v>
      </c>
      <c r="R20">
        <v>7.6712328767123292E-2</v>
      </c>
      <c r="S20">
        <f t="shared" si="5"/>
        <v>28</v>
      </c>
      <c r="T20">
        <v>437.70476264652558</v>
      </c>
      <c r="U20" s="12">
        <v>7.6712328767123292E-2</v>
      </c>
      <c r="V20">
        <f t="shared" si="6"/>
        <v>28</v>
      </c>
    </row>
    <row r="21" spans="2:22" x14ac:dyDescent="0.25">
      <c r="B21">
        <v>1647.2681176749666</v>
      </c>
      <c r="C21" s="12">
        <v>0.16164383561643836</v>
      </c>
      <c r="D21">
        <f t="shared" si="0"/>
        <v>59</v>
      </c>
      <c r="E21">
        <v>-1580.8589286746983</v>
      </c>
      <c r="F21" s="12">
        <v>7.9452054794520555E-2</v>
      </c>
      <c r="G21">
        <f t="shared" si="1"/>
        <v>29.000000000000004</v>
      </c>
      <c r="H21">
        <v>3339.322324592993</v>
      </c>
      <c r="I21" s="12">
        <v>8.7671232876712329E-2</v>
      </c>
      <c r="J21">
        <f t="shared" si="2"/>
        <v>32</v>
      </c>
      <c r="K21">
        <v>559.73669323702563</v>
      </c>
      <c r="L21" s="12">
        <v>8.4931506849315067E-2</v>
      </c>
      <c r="M21">
        <f t="shared" si="3"/>
        <v>31</v>
      </c>
      <c r="N21">
        <v>1.590814235896687E-8</v>
      </c>
      <c r="O21" s="12">
        <v>8.2191780821917804E-2</v>
      </c>
      <c r="P21">
        <f t="shared" si="4"/>
        <v>30</v>
      </c>
      <c r="Q21">
        <v>794.58518423414478</v>
      </c>
      <c r="R21">
        <v>7.9452054794520555E-2</v>
      </c>
      <c r="S21">
        <f t="shared" si="5"/>
        <v>29.000000000000004</v>
      </c>
      <c r="T21">
        <v>770.70208676769926</v>
      </c>
      <c r="U21" s="12">
        <v>7.9452054794520555E-2</v>
      </c>
      <c r="V21">
        <f t="shared" si="6"/>
        <v>29.000000000000004</v>
      </c>
    </row>
    <row r="22" spans="2:22" x14ac:dyDescent="0.25">
      <c r="B22">
        <v>3555.2931315485794</v>
      </c>
      <c r="C22" s="12">
        <v>0.16986301369863013</v>
      </c>
      <c r="D22">
        <f t="shared" si="0"/>
        <v>62</v>
      </c>
      <c r="E22">
        <v>4.2039118852699175E-9</v>
      </c>
      <c r="F22" s="12">
        <v>8.2191780821917804E-2</v>
      </c>
      <c r="G22">
        <f t="shared" si="1"/>
        <v>30</v>
      </c>
      <c r="H22">
        <v>1952.2858643018424</v>
      </c>
      <c r="I22" s="12">
        <v>9.0410958904109592E-2</v>
      </c>
      <c r="J22">
        <f t="shared" si="2"/>
        <v>33</v>
      </c>
      <c r="K22">
        <v>1594.6054963040742</v>
      </c>
      <c r="L22" s="12">
        <v>8.7671232876712329E-2</v>
      </c>
      <c r="M22">
        <f t="shared" si="3"/>
        <v>32</v>
      </c>
      <c r="N22">
        <v>-2538.772801842083</v>
      </c>
      <c r="O22" s="12">
        <v>8.4931506849315067E-2</v>
      </c>
      <c r="P22">
        <f t="shared" si="4"/>
        <v>31</v>
      </c>
      <c r="Q22">
        <v>2.0745233086927328E-8</v>
      </c>
      <c r="R22">
        <v>8.2191780821917804E-2</v>
      </c>
      <c r="S22">
        <f t="shared" si="5"/>
        <v>30</v>
      </c>
      <c r="T22">
        <v>2.4871951609384269E-8</v>
      </c>
      <c r="U22" s="12">
        <v>8.2191780821917804E-2</v>
      </c>
      <c r="V22">
        <f t="shared" si="6"/>
        <v>30</v>
      </c>
    </row>
    <row r="23" spans="2:22" x14ac:dyDescent="0.25">
      <c r="B23">
        <v>3717.6123372232514</v>
      </c>
      <c r="C23" s="12">
        <v>0.17260273972602741</v>
      </c>
      <c r="D23">
        <f t="shared" si="0"/>
        <v>63.000000000000007</v>
      </c>
      <c r="E23">
        <v>2710.1155384686963</v>
      </c>
      <c r="F23" s="12">
        <v>9.0410958904109592E-2</v>
      </c>
      <c r="G23">
        <f t="shared" si="1"/>
        <v>33</v>
      </c>
      <c r="H23">
        <v>3264.3834210139075</v>
      </c>
      <c r="I23" s="12">
        <v>9.3150684931506855E-2</v>
      </c>
      <c r="J23">
        <f t="shared" si="2"/>
        <v>34</v>
      </c>
      <c r="K23">
        <v>1188.5576712566531</v>
      </c>
      <c r="L23" s="12">
        <v>9.0410958904109592E-2</v>
      </c>
      <c r="M23">
        <f t="shared" si="3"/>
        <v>33</v>
      </c>
      <c r="N23">
        <v>-2417.0657251372591</v>
      </c>
      <c r="O23" s="12">
        <v>8.7671232876712329E-2</v>
      </c>
      <c r="P23">
        <f t="shared" si="4"/>
        <v>32</v>
      </c>
      <c r="Q23">
        <v>-876.19150143532556</v>
      </c>
      <c r="R23">
        <v>8.4931506849315067E-2</v>
      </c>
      <c r="S23">
        <f t="shared" si="5"/>
        <v>31</v>
      </c>
      <c r="T23">
        <v>-665.98381567704939</v>
      </c>
      <c r="U23" s="12">
        <v>8.4931506849315067E-2</v>
      </c>
      <c r="V23">
        <f t="shared" si="6"/>
        <v>31</v>
      </c>
    </row>
    <row r="24" spans="2:22" x14ac:dyDescent="0.25">
      <c r="B24">
        <v>4300.2946468539485</v>
      </c>
      <c r="C24" s="12">
        <v>0.17534246575342466</v>
      </c>
      <c r="D24">
        <f t="shared" si="0"/>
        <v>64</v>
      </c>
      <c r="E24">
        <v>2043.0920471826987</v>
      </c>
      <c r="F24" s="12">
        <v>9.3150684931506855E-2</v>
      </c>
      <c r="G24">
        <f t="shared" si="1"/>
        <v>34</v>
      </c>
      <c r="H24">
        <v>2057.0930867014449</v>
      </c>
      <c r="I24" s="12">
        <v>9.5890410958904104E-2</v>
      </c>
      <c r="J24">
        <f t="shared" si="2"/>
        <v>35</v>
      </c>
      <c r="K24">
        <v>-461.91335906939935</v>
      </c>
      <c r="L24" s="12">
        <v>9.3150684931506855E-2</v>
      </c>
      <c r="M24">
        <f t="shared" si="3"/>
        <v>34</v>
      </c>
      <c r="N24">
        <v>-2382.8958904870146</v>
      </c>
      <c r="O24" s="12">
        <v>9.0410958904109592E-2</v>
      </c>
      <c r="P24">
        <f t="shared" si="4"/>
        <v>33</v>
      </c>
      <c r="Q24">
        <v>-631.98680011474198</v>
      </c>
      <c r="R24">
        <v>8.7671232876712329E-2</v>
      </c>
      <c r="S24">
        <f t="shared" si="5"/>
        <v>32</v>
      </c>
      <c r="T24">
        <v>-2281.1104798290776</v>
      </c>
      <c r="U24" s="12">
        <v>9.3150684931506855E-2</v>
      </c>
      <c r="V24">
        <f t="shared" si="6"/>
        <v>34</v>
      </c>
    </row>
    <row r="25" spans="2:22" x14ac:dyDescent="0.25">
      <c r="B25">
        <v>4284.6883305430174</v>
      </c>
      <c r="C25" s="12">
        <v>0.17808219178082191</v>
      </c>
      <c r="D25">
        <f t="shared" si="0"/>
        <v>65</v>
      </c>
      <c r="E25">
        <v>2647.0620560639709</v>
      </c>
      <c r="F25" s="12">
        <v>9.5890410958904104E-2</v>
      </c>
      <c r="G25">
        <f t="shared" si="1"/>
        <v>35</v>
      </c>
      <c r="H25">
        <v>446.44146569689678</v>
      </c>
      <c r="I25" s="12">
        <v>9.8630136986301367E-2</v>
      </c>
      <c r="J25">
        <f t="shared" si="2"/>
        <v>36</v>
      </c>
      <c r="K25">
        <v>-2478.175423650664</v>
      </c>
      <c r="L25" s="12">
        <v>9.5890410958904104E-2</v>
      </c>
      <c r="M25">
        <f t="shared" si="3"/>
        <v>35</v>
      </c>
      <c r="N25">
        <v>-4456.8000514349469</v>
      </c>
      <c r="O25" s="12">
        <v>9.8630136986301367E-2</v>
      </c>
      <c r="P25">
        <f t="shared" si="4"/>
        <v>36</v>
      </c>
      <c r="Q25">
        <v>-3652.8193559278839</v>
      </c>
      <c r="R25">
        <v>9.5890410958904104E-2</v>
      </c>
      <c r="S25">
        <f t="shared" si="5"/>
        <v>35</v>
      </c>
      <c r="T25">
        <v>-2699.0111547383804</v>
      </c>
      <c r="U25" s="12">
        <v>9.5890410958904104E-2</v>
      </c>
      <c r="V25">
        <f t="shared" si="6"/>
        <v>35</v>
      </c>
    </row>
    <row r="26" spans="2:22" x14ac:dyDescent="0.25">
      <c r="B26">
        <v>4764.8928535189734</v>
      </c>
      <c r="C26" s="12">
        <v>0.18082191780821918</v>
      </c>
      <c r="D26">
        <f t="shared" si="0"/>
        <v>66</v>
      </c>
      <c r="E26">
        <v>1681.4493738647511</v>
      </c>
      <c r="F26" s="12">
        <v>9.8630136986301367E-2</v>
      </c>
      <c r="G26">
        <f t="shared" si="1"/>
        <v>36</v>
      </c>
      <c r="H26">
        <v>-1522.6737439568362</v>
      </c>
      <c r="I26" s="12">
        <v>0.10684931506849316</v>
      </c>
      <c r="J26">
        <f t="shared" si="2"/>
        <v>39</v>
      </c>
      <c r="K26">
        <v>-2909.0982484374204</v>
      </c>
      <c r="L26" s="12">
        <v>0.10410958904109589</v>
      </c>
      <c r="M26">
        <f t="shared" si="3"/>
        <v>38</v>
      </c>
      <c r="N26">
        <v>-4812.9808570822133</v>
      </c>
      <c r="O26" s="12">
        <v>0.10136986301369863</v>
      </c>
      <c r="P26">
        <f t="shared" si="4"/>
        <v>37</v>
      </c>
      <c r="Q26">
        <v>-3839.3687567253373</v>
      </c>
      <c r="R26">
        <v>9.8630136986301367E-2</v>
      </c>
      <c r="S26">
        <f t="shared" si="5"/>
        <v>36</v>
      </c>
      <c r="T26">
        <v>-1336.6683704995064</v>
      </c>
      <c r="U26" s="12">
        <v>9.8630136986301367E-2</v>
      </c>
      <c r="V26">
        <f t="shared" si="6"/>
        <v>36</v>
      </c>
    </row>
    <row r="27" spans="2:22" x14ac:dyDescent="0.25">
      <c r="B27">
        <v>5655.906573253581</v>
      </c>
      <c r="C27" s="12">
        <v>0.18904109589041096</v>
      </c>
      <c r="D27">
        <f t="shared" si="0"/>
        <v>69</v>
      </c>
      <c r="E27">
        <v>-585.39711118849073</v>
      </c>
      <c r="F27" s="12">
        <v>0.10136986301369863</v>
      </c>
      <c r="G27">
        <f t="shared" si="1"/>
        <v>37</v>
      </c>
      <c r="H27">
        <v>-1327.5388650857271</v>
      </c>
      <c r="I27" s="12">
        <v>0.1095890410958904</v>
      </c>
      <c r="J27">
        <f t="shared" si="2"/>
        <v>40</v>
      </c>
      <c r="K27">
        <v>-3964.3923359591327</v>
      </c>
      <c r="L27" s="12">
        <v>0.10684931506849316</v>
      </c>
      <c r="M27">
        <f t="shared" si="3"/>
        <v>39</v>
      </c>
      <c r="N27">
        <v>-5664.8175712882057</v>
      </c>
      <c r="O27" s="12">
        <v>0.10410958904109589</v>
      </c>
      <c r="P27">
        <f t="shared" si="4"/>
        <v>38</v>
      </c>
      <c r="Q27">
        <v>-3876.2062654071919</v>
      </c>
      <c r="R27">
        <v>0.10136986301369863</v>
      </c>
      <c r="S27">
        <f t="shared" si="5"/>
        <v>37</v>
      </c>
      <c r="T27">
        <v>-3010.7555069839163</v>
      </c>
      <c r="U27" s="12">
        <v>0.10136986301369863</v>
      </c>
      <c r="V27">
        <f t="shared" si="6"/>
        <v>37</v>
      </c>
    </row>
    <row r="28" spans="2:22" x14ac:dyDescent="0.25">
      <c r="B28">
        <v>5109.2257789282548</v>
      </c>
      <c r="C28" s="12">
        <v>0.19178082191780821</v>
      </c>
      <c r="D28">
        <f t="shared" si="0"/>
        <v>70</v>
      </c>
      <c r="E28">
        <v>-2152.4096272485667</v>
      </c>
      <c r="F28" s="12">
        <v>0.1095890410958904</v>
      </c>
      <c r="G28">
        <f t="shared" si="1"/>
        <v>40</v>
      </c>
      <c r="H28">
        <v>-1109.5250085908572</v>
      </c>
      <c r="I28" s="12">
        <v>0.11232876712328767</v>
      </c>
      <c r="J28">
        <f t="shared" si="2"/>
        <v>41</v>
      </c>
      <c r="K28">
        <v>-5214.4256687817724</v>
      </c>
      <c r="L28" s="12">
        <v>0.1095890410958904</v>
      </c>
      <c r="M28">
        <f t="shared" si="3"/>
        <v>40</v>
      </c>
      <c r="N28">
        <v>-7259.4885660474592</v>
      </c>
      <c r="O28" s="12">
        <v>0.10684931506849316</v>
      </c>
      <c r="P28">
        <f t="shared" si="4"/>
        <v>39</v>
      </c>
      <c r="Q28">
        <v>-5457.1628732091813</v>
      </c>
      <c r="R28">
        <v>0.10410958904109589</v>
      </c>
      <c r="S28">
        <f t="shared" si="5"/>
        <v>38</v>
      </c>
      <c r="T28">
        <v>-2176.0706968323238</v>
      </c>
      <c r="U28" s="12">
        <v>0.10410958904109589</v>
      </c>
      <c r="V28">
        <f t="shared" si="6"/>
        <v>38</v>
      </c>
    </row>
    <row r="29" spans="2:22" x14ac:dyDescent="0.25">
      <c r="B29">
        <v>4433.4203791041855</v>
      </c>
      <c r="C29" s="12">
        <v>0.19452054794520549</v>
      </c>
      <c r="D29">
        <f t="shared" si="0"/>
        <v>71</v>
      </c>
      <c r="E29">
        <v>-972.37586708366462</v>
      </c>
      <c r="F29" s="12">
        <v>0.11232876712328767</v>
      </c>
      <c r="G29">
        <f t="shared" si="1"/>
        <v>41</v>
      </c>
      <c r="H29">
        <v>-1974.8153429033237</v>
      </c>
      <c r="I29" s="12">
        <v>0.11506849315068493</v>
      </c>
      <c r="J29">
        <f t="shared" si="2"/>
        <v>42</v>
      </c>
      <c r="K29">
        <v>-5936.8966991078223</v>
      </c>
      <c r="L29" s="12">
        <v>0.11232876712328767</v>
      </c>
      <c r="M29">
        <f t="shared" si="3"/>
        <v>41</v>
      </c>
      <c r="N29">
        <v>-7140.3175343157354</v>
      </c>
      <c r="O29" s="12">
        <v>0.1095890410958904</v>
      </c>
      <c r="P29">
        <f t="shared" si="4"/>
        <v>40</v>
      </c>
      <c r="Q29">
        <v>-5639.4227406144009</v>
      </c>
      <c r="R29">
        <v>0.10684931506849316</v>
      </c>
      <c r="S29">
        <f t="shared" si="5"/>
        <v>39</v>
      </c>
      <c r="T29">
        <v>-1024.0312590301648</v>
      </c>
      <c r="U29" s="12">
        <v>0.11232876712328767</v>
      </c>
      <c r="V29">
        <f t="shared" si="6"/>
        <v>41</v>
      </c>
    </row>
    <row r="30" spans="2:22" x14ac:dyDescent="0.25">
      <c r="B30">
        <v>3941.8140627932639</v>
      </c>
      <c r="C30" s="12">
        <v>0.19726027397260273</v>
      </c>
      <c r="D30">
        <f t="shared" si="0"/>
        <v>72</v>
      </c>
      <c r="E30">
        <v>-1681.5699964234905</v>
      </c>
      <c r="F30" s="12">
        <v>0.11506849315068493</v>
      </c>
      <c r="G30">
        <f t="shared" si="1"/>
        <v>42</v>
      </c>
      <c r="H30">
        <v>-7588.7271617591387</v>
      </c>
      <c r="I30" s="12">
        <v>0.11780821917808219</v>
      </c>
      <c r="J30">
        <f t="shared" si="2"/>
        <v>43</v>
      </c>
      <c r="K30">
        <v>-5179.9756878579501</v>
      </c>
      <c r="L30" s="12">
        <v>0.11506849315068493</v>
      </c>
      <c r="M30">
        <f t="shared" si="3"/>
        <v>42</v>
      </c>
      <c r="N30">
        <v>-6962.2216952636654</v>
      </c>
      <c r="O30" s="12">
        <v>0.11780821917808219</v>
      </c>
      <c r="P30">
        <f t="shared" si="4"/>
        <v>43</v>
      </c>
      <c r="Q30">
        <v>-5598.255296427521</v>
      </c>
      <c r="R30">
        <v>0.11506849315068493</v>
      </c>
      <c r="S30">
        <f t="shared" si="5"/>
        <v>42</v>
      </c>
      <c r="T30">
        <v>-1122.9319339394631</v>
      </c>
      <c r="U30" s="12">
        <v>0.11506849315068493</v>
      </c>
      <c r="V30">
        <f t="shared" si="6"/>
        <v>42</v>
      </c>
    </row>
    <row r="31" spans="2:22" x14ac:dyDescent="0.25">
      <c r="B31">
        <v>-1892.7705500762272</v>
      </c>
      <c r="C31" s="12">
        <v>0.2</v>
      </c>
      <c r="D31">
        <f t="shared" si="0"/>
        <v>73</v>
      </c>
      <c r="E31">
        <v>-2872.1826786227084</v>
      </c>
      <c r="F31" s="12">
        <v>0.11780821917808219</v>
      </c>
      <c r="G31">
        <f t="shared" si="1"/>
        <v>43</v>
      </c>
      <c r="H31">
        <v>-2494.1380055265545</v>
      </c>
      <c r="I31" s="12">
        <v>0.12876712328767123</v>
      </c>
      <c r="J31">
        <f t="shared" si="2"/>
        <v>47</v>
      </c>
      <c r="K31">
        <v>-1715.8977410253988</v>
      </c>
      <c r="L31" s="12">
        <v>0.12602739726027398</v>
      </c>
      <c r="M31">
        <f t="shared" si="3"/>
        <v>46</v>
      </c>
      <c r="N31">
        <v>-6402.4025009109373</v>
      </c>
      <c r="O31" s="12">
        <v>0.12054794520547946</v>
      </c>
      <c r="P31">
        <f t="shared" si="4"/>
        <v>44</v>
      </c>
      <c r="Q31">
        <v>-6208.8046972249776</v>
      </c>
      <c r="R31">
        <v>0.11780821917808219</v>
      </c>
      <c r="S31">
        <f t="shared" si="5"/>
        <v>43</v>
      </c>
      <c r="T31">
        <v>-2011.5775021625266</v>
      </c>
      <c r="U31" s="12">
        <v>0.11780821917808219</v>
      </c>
      <c r="V31">
        <f t="shared" si="6"/>
        <v>43</v>
      </c>
    </row>
    <row r="32" spans="2:22" x14ac:dyDescent="0.25">
      <c r="B32">
        <v>1670.7771907658157</v>
      </c>
      <c r="C32" s="12">
        <v>0.20821917808219179</v>
      </c>
      <c r="D32">
        <f t="shared" si="0"/>
        <v>76</v>
      </c>
      <c r="E32">
        <v>-8290.3003389194055</v>
      </c>
      <c r="F32" s="12">
        <v>0.12054794520547946</v>
      </c>
      <c r="G32">
        <f t="shared" si="1"/>
        <v>44</v>
      </c>
      <c r="H32">
        <v>-5894.1241490316843</v>
      </c>
      <c r="I32" s="12">
        <v>0.13150684931506848</v>
      </c>
      <c r="J32">
        <f t="shared" si="2"/>
        <v>47.999999999999993</v>
      </c>
      <c r="K32">
        <v>-5609.9310738480399</v>
      </c>
      <c r="L32" s="12">
        <v>0.12876712328767123</v>
      </c>
      <c r="M32">
        <f t="shared" si="3"/>
        <v>47</v>
      </c>
      <c r="N32">
        <v>-6353.4562705159033</v>
      </c>
      <c r="O32" s="12">
        <v>0.12328767123287671</v>
      </c>
      <c r="P32">
        <f t="shared" si="4"/>
        <v>45</v>
      </c>
      <c r="Q32">
        <v>-7192.3344024802245</v>
      </c>
      <c r="R32">
        <v>0.12054794520547946</v>
      </c>
      <c r="S32">
        <f t="shared" si="5"/>
        <v>44</v>
      </c>
      <c r="T32">
        <v>-3580.6646386469356</v>
      </c>
      <c r="U32" s="12">
        <v>0.12054794520547946</v>
      </c>
      <c r="V32">
        <f t="shared" si="6"/>
        <v>44</v>
      </c>
    </row>
    <row r="33" spans="2:22" x14ac:dyDescent="0.25">
      <c r="B33">
        <v>1557.0963964404848</v>
      </c>
      <c r="C33" s="12">
        <v>0.21095890410958903</v>
      </c>
      <c r="D33">
        <f t="shared" si="0"/>
        <v>77</v>
      </c>
      <c r="E33">
        <v>-3478.1896338641127</v>
      </c>
      <c r="F33" s="12">
        <v>0.13150684931506848</v>
      </c>
      <c r="G33">
        <f t="shared" si="1"/>
        <v>47.999999999999993</v>
      </c>
      <c r="H33">
        <v>-1361.4144833441505</v>
      </c>
      <c r="I33" s="12">
        <v>0.13424657534246576</v>
      </c>
      <c r="J33">
        <f t="shared" si="2"/>
        <v>49</v>
      </c>
      <c r="K33">
        <v>-722.40210417408707</v>
      </c>
      <c r="L33" s="12">
        <v>0.13150684931506848</v>
      </c>
      <c r="M33">
        <f t="shared" si="3"/>
        <v>47.999999999999993</v>
      </c>
      <c r="N33">
        <v>-4228.7272867243591</v>
      </c>
      <c r="O33" s="12">
        <v>0.12602739726027398</v>
      </c>
      <c r="P33">
        <f t="shared" si="4"/>
        <v>46</v>
      </c>
      <c r="Q33">
        <v>-6988.8139431423151</v>
      </c>
      <c r="R33">
        <v>0.12328767123287671</v>
      </c>
      <c r="S33">
        <f t="shared" si="5"/>
        <v>45</v>
      </c>
      <c r="T33">
        <v>-11930.731256676201</v>
      </c>
      <c r="U33" s="12">
        <v>0.12328767123287671</v>
      </c>
      <c r="V33">
        <f t="shared" si="6"/>
        <v>45</v>
      </c>
    </row>
    <row r="34" spans="2:22" x14ac:dyDescent="0.25">
      <c r="B34">
        <v>2523.2909966164084</v>
      </c>
      <c r="C34" s="12">
        <v>0.21369863013698631</v>
      </c>
      <c r="D34">
        <f t="shared" si="0"/>
        <v>78</v>
      </c>
      <c r="E34">
        <v>-6585.3837632039395</v>
      </c>
      <c r="F34" s="12">
        <v>0.13424657534246576</v>
      </c>
      <c r="G34">
        <f t="shared" si="1"/>
        <v>49</v>
      </c>
      <c r="H34">
        <v>-2280.8631983653108</v>
      </c>
      <c r="I34" s="12">
        <v>0.13698630136986301</v>
      </c>
      <c r="J34">
        <f t="shared" si="2"/>
        <v>50</v>
      </c>
      <c r="K34">
        <v>-2021.0413417446377</v>
      </c>
      <c r="L34" s="12">
        <v>0.13424657534246576</v>
      </c>
      <c r="M34">
        <f t="shared" si="3"/>
        <v>49</v>
      </c>
      <c r="N34">
        <v>-5499.1406710205756</v>
      </c>
      <c r="O34" s="12">
        <v>0.12876712328767123</v>
      </c>
      <c r="P34">
        <f t="shared" si="4"/>
        <v>47</v>
      </c>
      <c r="Q34">
        <v>-5662.9117848318128</v>
      </c>
      <c r="R34">
        <v>0.12602739726027398</v>
      </c>
      <c r="S34">
        <f t="shared" si="5"/>
        <v>46</v>
      </c>
      <c r="T34">
        <v>-8372.3014447342684</v>
      </c>
      <c r="U34" s="12">
        <v>0.13424657534246576</v>
      </c>
      <c r="V34">
        <f t="shared" si="6"/>
        <v>49</v>
      </c>
    </row>
    <row r="35" spans="2:22" x14ac:dyDescent="0.25">
      <c r="B35">
        <v>1397.6846803054741</v>
      </c>
      <c r="C35" s="12">
        <v>0.21643835616438356</v>
      </c>
      <c r="D35">
        <f t="shared" si="0"/>
        <v>79</v>
      </c>
      <c r="E35">
        <v>-2266.9964454031597</v>
      </c>
      <c r="F35" s="12">
        <v>0.13698630136986301</v>
      </c>
      <c r="G35">
        <f t="shared" si="1"/>
        <v>50</v>
      </c>
      <c r="H35">
        <v>-1063.9784080190439</v>
      </c>
      <c r="I35" s="12">
        <v>0.14520547945205478</v>
      </c>
      <c r="J35">
        <f t="shared" si="2"/>
        <v>52.999999999999993</v>
      </c>
      <c r="K35">
        <v>-1581.9641665313127</v>
      </c>
      <c r="L35" s="12">
        <v>0.14246575342465753</v>
      </c>
      <c r="M35">
        <f t="shared" si="3"/>
        <v>52</v>
      </c>
      <c r="N35">
        <v>-6572.6292479964332</v>
      </c>
      <c r="O35" s="12">
        <v>0.13972602739726028</v>
      </c>
      <c r="P35">
        <f t="shared" si="4"/>
        <v>51</v>
      </c>
      <c r="Q35">
        <v>-5767.0831917385458</v>
      </c>
      <c r="R35">
        <v>0.13698630136986301</v>
      </c>
      <c r="S35">
        <f t="shared" si="5"/>
        <v>50</v>
      </c>
      <c r="T35">
        <v>-11784.947012957313</v>
      </c>
      <c r="U35" s="12">
        <v>0.13698630136986301</v>
      </c>
      <c r="V35">
        <f t="shared" si="6"/>
        <v>50</v>
      </c>
    </row>
    <row r="36" spans="2:22" x14ac:dyDescent="0.25">
      <c r="B36">
        <v>203.88920328142945</v>
      </c>
      <c r="C36" s="12">
        <v>0.21917808219178081</v>
      </c>
      <c r="D36">
        <f t="shared" si="0"/>
        <v>80</v>
      </c>
      <c r="E36">
        <v>-2908.5158965084597</v>
      </c>
      <c r="F36" s="12">
        <v>0.13972602739726028</v>
      </c>
      <c r="G36">
        <f t="shared" si="1"/>
        <v>51</v>
      </c>
      <c r="H36">
        <v>-1573.8435291479411</v>
      </c>
      <c r="I36" s="12">
        <v>0.14794520547945206</v>
      </c>
      <c r="J36">
        <f t="shared" si="2"/>
        <v>54</v>
      </c>
      <c r="K36">
        <v>-2242.2582540530161</v>
      </c>
      <c r="L36" s="12">
        <v>0.14520547945205478</v>
      </c>
      <c r="M36">
        <f t="shared" si="3"/>
        <v>52.999999999999993</v>
      </c>
      <c r="N36">
        <v>-10201.465962202399</v>
      </c>
      <c r="O36" s="12">
        <v>0.14246575342465753</v>
      </c>
      <c r="P36">
        <f t="shared" si="4"/>
        <v>52</v>
      </c>
      <c r="Q36">
        <v>-9257.6128969937818</v>
      </c>
      <c r="R36">
        <v>0.13972602739726028</v>
      </c>
      <c r="S36">
        <f t="shared" si="5"/>
        <v>51</v>
      </c>
      <c r="T36">
        <v>-5581.0341494417507</v>
      </c>
      <c r="U36" s="12">
        <v>0.13972602739726028</v>
      </c>
      <c r="V36">
        <f t="shared" si="6"/>
        <v>51</v>
      </c>
    </row>
    <row r="37" spans="2:22" x14ac:dyDescent="0.25">
      <c r="B37">
        <v>-1581.0970769839594</v>
      </c>
      <c r="C37" s="12">
        <v>0.22739726027397261</v>
      </c>
      <c r="D37">
        <f t="shared" si="0"/>
        <v>83</v>
      </c>
      <c r="E37">
        <v>-1373.5284125685052</v>
      </c>
      <c r="F37" s="12">
        <v>0.14794520547945206</v>
      </c>
      <c r="G37">
        <f t="shared" si="1"/>
        <v>54</v>
      </c>
      <c r="H37">
        <v>-2302.8296726530725</v>
      </c>
      <c r="I37" s="12">
        <v>0.15068493150684931</v>
      </c>
      <c r="J37">
        <f t="shared" si="2"/>
        <v>55</v>
      </c>
      <c r="K37">
        <v>-3359.2915868756559</v>
      </c>
      <c r="L37" s="12">
        <v>0.14794520547945206</v>
      </c>
      <c r="M37">
        <f t="shared" si="3"/>
        <v>54</v>
      </c>
      <c r="N37">
        <v>-4602.1369569617063</v>
      </c>
      <c r="O37" s="12">
        <v>0.14520547945205478</v>
      </c>
      <c r="P37">
        <f t="shared" si="4"/>
        <v>52.999999999999993</v>
      </c>
      <c r="Q37">
        <v>-4016.5695047958006</v>
      </c>
      <c r="R37">
        <v>0.14246575342465753</v>
      </c>
      <c r="S37">
        <f t="shared" si="5"/>
        <v>52</v>
      </c>
      <c r="T37">
        <v>-4316.3493392901582</v>
      </c>
      <c r="U37" s="12">
        <v>0.14246575342465753</v>
      </c>
      <c r="V37">
        <f t="shared" si="6"/>
        <v>52</v>
      </c>
    </row>
    <row r="38" spans="2:22" x14ac:dyDescent="0.25">
      <c r="B38">
        <v>-1822.7778713092878</v>
      </c>
      <c r="C38" s="12">
        <v>0.23013698630136986</v>
      </c>
      <c r="D38">
        <f t="shared" si="0"/>
        <v>84</v>
      </c>
      <c r="E38">
        <v>-1713.4946524036031</v>
      </c>
      <c r="F38" s="12">
        <v>0.15068493150684931</v>
      </c>
      <c r="G38">
        <f t="shared" si="1"/>
        <v>55</v>
      </c>
      <c r="H38">
        <v>-1797.1200069655395</v>
      </c>
      <c r="I38" s="12">
        <v>0.15342465753424658</v>
      </c>
      <c r="J38">
        <f t="shared" si="2"/>
        <v>56</v>
      </c>
      <c r="K38">
        <v>-4386.7626172017117</v>
      </c>
      <c r="L38" s="12">
        <v>0.15068493150684931</v>
      </c>
      <c r="M38">
        <f t="shared" si="3"/>
        <v>55</v>
      </c>
      <c r="N38">
        <v>-3266.9659252299862</v>
      </c>
      <c r="O38" s="12">
        <v>0.14794520547945206</v>
      </c>
      <c r="P38">
        <f t="shared" si="4"/>
        <v>54</v>
      </c>
      <c r="Q38">
        <v>-2770.8293722010221</v>
      </c>
      <c r="R38">
        <v>0.14520547945205478</v>
      </c>
      <c r="S38">
        <f t="shared" si="5"/>
        <v>52.999999999999993</v>
      </c>
      <c r="T38">
        <v>255.69009851202009</v>
      </c>
      <c r="U38" s="12">
        <v>0.15068493150684931</v>
      </c>
      <c r="V38">
        <f t="shared" si="6"/>
        <v>55</v>
      </c>
    </row>
    <row r="39" spans="2:22" x14ac:dyDescent="0.25">
      <c r="B39">
        <v>-1854.5832711333605</v>
      </c>
      <c r="C39" s="12">
        <v>0.23287671232876711</v>
      </c>
      <c r="D39">
        <f t="shared" si="0"/>
        <v>85</v>
      </c>
      <c r="E39">
        <v>-1509.6887817434322</v>
      </c>
      <c r="F39" s="12">
        <v>0.15342465753424658</v>
      </c>
      <c r="G39">
        <f t="shared" si="1"/>
        <v>56</v>
      </c>
      <c r="H39">
        <v>8.1199686974287033E-9</v>
      </c>
      <c r="I39" s="12">
        <v>0.15616438356164383</v>
      </c>
      <c r="J39">
        <f t="shared" si="2"/>
        <v>57</v>
      </c>
      <c r="K39">
        <v>-2458.4018547722667</v>
      </c>
      <c r="L39" s="12">
        <v>0.15342465753424658</v>
      </c>
      <c r="M39">
        <f t="shared" si="3"/>
        <v>56</v>
      </c>
      <c r="N39">
        <v>373.12991382208747</v>
      </c>
      <c r="O39" s="12">
        <v>0.15616438356164383</v>
      </c>
      <c r="P39">
        <f t="shared" si="4"/>
        <v>57</v>
      </c>
      <c r="Q39">
        <v>411.33807198578916</v>
      </c>
      <c r="R39">
        <v>0.15342465753424658</v>
      </c>
      <c r="S39">
        <f t="shared" si="5"/>
        <v>56</v>
      </c>
      <c r="T39">
        <v>1062.789423602715</v>
      </c>
      <c r="U39" s="12">
        <v>0.15342465753424658</v>
      </c>
      <c r="V39">
        <f t="shared" si="6"/>
        <v>56</v>
      </c>
    </row>
    <row r="40" spans="2:22" x14ac:dyDescent="0.25">
      <c r="B40">
        <v>-2336.1895874442826</v>
      </c>
      <c r="C40" s="12">
        <v>0.23561643835616439</v>
      </c>
      <c r="D40">
        <f t="shared" si="0"/>
        <v>86</v>
      </c>
      <c r="E40">
        <v>-1929.3014639426547</v>
      </c>
      <c r="F40" s="12">
        <v>0.15616438356164383</v>
      </c>
      <c r="G40">
        <f t="shared" si="1"/>
        <v>57</v>
      </c>
      <c r="H40">
        <v>5290.7591627061092</v>
      </c>
      <c r="I40" s="12">
        <v>0.16438356164383561</v>
      </c>
      <c r="J40">
        <f t="shared" si="2"/>
        <v>60</v>
      </c>
      <c r="K40">
        <v>1.1901192920049652E-8</v>
      </c>
      <c r="L40" s="12">
        <v>0.16164383561643836</v>
      </c>
      <c r="M40">
        <f t="shared" si="3"/>
        <v>59</v>
      </c>
      <c r="N40">
        <v>1.5861644442338729E-8</v>
      </c>
      <c r="O40" s="12">
        <v>0.15890410958904111</v>
      </c>
      <c r="P40">
        <f t="shared" si="4"/>
        <v>58.000000000000007</v>
      </c>
      <c r="Q40">
        <v>539.78867118833966</v>
      </c>
      <c r="R40">
        <v>0.15616438356164383</v>
      </c>
      <c r="S40">
        <f t="shared" si="5"/>
        <v>57</v>
      </c>
      <c r="T40">
        <v>1590.1438553796461</v>
      </c>
      <c r="U40" s="12">
        <v>0.15616438356164383</v>
      </c>
      <c r="V40">
        <f t="shared" si="6"/>
        <v>57</v>
      </c>
    </row>
    <row r="41" spans="2:22" x14ac:dyDescent="0.25">
      <c r="B41">
        <v>1.1004885891452432E-10</v>
      </c>
      <c r="C41" s="12">
        <v>0.23835616438356164</v>
      </c>
      <c r="D41">
        <f t="shared" si="0"/>
        <v>87</v>
      </c>
      <c r="E41">
        <v>4.3144154915353283E-9</v>
      </c>
      <c r="F41" s="12">
        <v>0.15890410958904111</v>
      </c>
      <c r="G41">
        <f t="shared" si="1"/>
        <v>58.000000000000007</v>
      </c>
      <c r="H41">
        <v>3869.1237136107561</v>
      </c>
      <c r="I41" s="12">
        <v>0.16712328767123288</v>
      </c>
      <c r="J41">
        <f t="shared" si="2"/>
        <v>61</v>
      </c>
      <c r="K41">
        <v>1905.7785080525796</v>
      </c>
      <c r="L41" s="12">
        <v>0.16438356164383561</v>
      </c>
      <c r="M41">
        <f t="shared" si="3"/>
        <v>60</v>
      </c>
      <c r="N41">
        <v>3050.257682532585</v>
      </c>
      <c r="O41" s="12">
        <v>0.16164383561643836</v>
      </c>
      <c r="P41">
        <f t="shared" si="4"/>
        <v>59</v>
      </c>
      <c r="Q41">
        <v>2.069259608106222E-8</v>
      </c>
      <c r="R41">
        <v>0.15890410958904111</v>
      </c>
      <c r="S41">
        <f t="shared" si="5"/>
        <v>58.000000000000007</v>
      </c>
      <c r="T41">
        <v>2.4903329176595435E-8</v>
      </c>
      <c r="U41" s="12">
        <v>0.15890410958904111</v>
      </c>
      <c r="V41">
        <f t="shared" si="6"/>
        <v>58.000000000000007</v>
      </c>
    </row>
    <row r="42" spans="2:22" x14ac:dyDescent="0.25">
      <c r="B42">
        <v>-698.23730660942522</v>
      </c>
      <c r="C42" s="12">
        <v>0.24657534246575341</v>
      </c>
      <c r="D42">
        <f t="shared" si="0"/>
        <v>90</v>
      </c>
      <c r="E42">
        <v>5507.24338718739</v>
      </c>
      <c r="F42" s="12">
        <v>0.16712328767123288</v>
      </c>
      <c r="G42">
        <f t="shared" si="1"/>
        <v>61</v>
      </c>
      <c r="H42">
        <v>4652.7495082461819</v>
      </c>
      <c r="I42" s="12">
        <v>0.16986301369863013</v>
      </c>
      <c r="J42">
        <f t="shared" si="2"/>
        <v>62</v>
      </c>
      <c r="K42">
        <v>1536.3955677865831</v>
      </c>
      <c r="L42" s="12">
        <v>0.16712328767123288</v>
      </c>
      <c r="M42">
        <f t="shared" si="3"/>
        <v>61</v>
      </c>
      <c r="N42">
        <v>3634.2298366382529</v>
      </c>
      <c r="O42" s="12">
        <v>0.16438356164383561</v>
      </c>
      <c r="P42">
        <f t="shared" si="4"/>
        <v>60</v>
      </c>
      <c r="Q42">
        <v>1452.2085356293055</v>
      </c>
      <c r="R42">
        <v>0.16164383561643836</v>
      </c>
      <c r="S42">
        <f t="shared" si="5"/>
        <v>59</v>
      </c>
      <c r="T42">
        <v>1791.225474702657</v>
      </c>
      <c r="U42" s="12">
        <v>0.16164383561643836</v>
      </c>
      <c r="V42">
        <f t="shared" si="6"/>
        <v>59</v>
      </c>
    </row>
    <row r="43" spans="2:22" x14ac:dyDescent="0.25">
      <c r="B43">
        <v>514.82967072982694</v>
      </c>
      <c r="C43" s="12">
        <v>0.24931506849315069</v>
      </c>
      <c r="D43">
        <f t="shared" si="0"/>
        <v>91</v>
      </c>
      <c r="E43">
        <v>4820.1154417333564</v>
      </c>
      <c r="F43" s="12">
        <v>0.16986301369863013</v>
      </c>
      <c r="G43">
        <f t="shared" si="1"/>
        <v>62</v>
      </c>
      <c r="H43">
        <v>3714.9675430741586</v>
      </c>
      <c r="I43" s="12">
        <v>0.17260273972602741</v>
      </c>
      <c r="J43">
        <f t="shared" si="2"/>
        <v>63.000000000000007</v>
      </c>
      <c r="K43">
        <v>898.3409210994887</v>
      </c>
      <c r="L43" s="12">
        <v>0.16986301369863013</v>
      </c>
      <c r="M43">
        <f t="shared" si="3"/>
        <v>62</v>
      </c>
      <c r="N43">
        <v>5132.2665451122066</v>
      </c>
      <c r="O43" s="12">
        <v>0.16712328767123288</v>
      </c>
      <c r="P43">
        <f t="shared" si="4"/>
        <v>61</v>
      </c>
      <c r="Q43">
        <v>549.82765576668976</v>
      </c>
      <c r="R43">
        <v>0.16438356164383561</v>
      </c>
      <c r="S43">
        <f t="shared" si="5"/>
        <v>60</v>
      </c>
      <c r="T43">
        <v>2526.0740579853045</v>
      </c>
      <c r="U43" s="12">
        <v>0.16986301369863013</v>
      </c>
      <c r="V43">
        <f t="shared" si="6"/>
        <v>62</v>
      </c>
    </row>
    <row r="44" spans="2:22" x14ac:dyDescent="0.25">
      <c r="B44">
        <v>1476.4515153435914</v>
      </c>
      <c r="C44" s="12">
        <v>0.25205479452054796</v>
      </c>
      <c r="D44">
        <f t="shared" si="0"/>
        <v>92</v>
      </c>
      <c r="E44">
        <v>6080.9898393344474</v>
      </c>
      <c r="F44" s="12">
        <v>0.17260273972602741</v>
      </c>
      <c r="G44">
        <f t="shared" si="1"/>
        <v>63.000000000000007</v>
      </c>
      <c r="H44">
        <v>2358.6761145749929</v>
      </c>
      <c r="I44" s="12">
        <v>0.17534246575342466</v>
      </c>
      <c r="J44">
        <f t="shared" si="2"/>
        <v>64</v>
      </c>
      <c r="K44">
        <v>1829.7180625121402</v>
      </c>
      <c r="L44" s="12">
        <v>0.17260273972602741</v>
      </c>
      <c r="M44">
        <f t="shared" si="3"/>
        <v>63.000000000000007</v>
      </c>
      <c r="N44">
        <v>-8408.7303504130377</v>
      </c>
      <c r="O44" s="12">
        <v>0.17534246575342466</v>
      </c>
      <c r="P44">
        <f t="shared" si="4"/>
        <v>64</v>
      </c>
      <c r="Q44">
        <v>-763.07638315056397</v>
      </c>
      <c r="R44">
        <v>0.17260273972602741</v>
      </c>
      <c r="S44">
        <f t="shared" si="5"/>
        <v>63.000000000000007</v>
      </c>
      <c r="T44">
        <v>2244.4399372360272</v>
      </c>
      <c r="U44" s="12">
        <v>0.17260273972602741</v>
      </c>
      <c r="V44">
        <f t="shared" si="6"/>
        <v>63.000000000000007</v>
      </c>
    </row>
    <row r="45" spans="2:22" x14ac:dyDescent="0.25">
      <c r="B45">
        <v>913.42465994623785</v>
      </c>
      <c r="C45" s="12">
        <v>0.25479452054794521</v>
      </c>
      <c r="D45">
        <f t="shared" si="0"/>
        <v>93</v>
      </c>
      <c r="E45">
        <v>6030.9806559640929</v>
      </c>
      <c r="F45" s="12">
        <v>0.17534246575342466</v>
      </c>
      <c r="G45">
        <f t="shared" si="1"/>
        <v>64</v>
      </c>
      <c r="H45">
        <v>3831.2959734456945</v>
      </c>
      <c r="I45" s="12">
        <v>0.18356164383561643</v>
      </c>
      <c r="J45">
        <f t="shared" si="2"/>
        <v>67</v>
      </c>
      <c r="K45">
        <v>3191.9994724955623</v>
      </c>
      <c r="L45" s="12">
        <v>0.18082191780821918</v>
      </c>
      <c r="M45">
        <f t="shared" si="3"/>
        <v>66</v>
      </c>
      <c r="N45">
        <v>-8570.5597237429574</v>
      </c>
      <c r="O45" s="12">
        <v>0.17808219178082191</v>
      </c>
      <c r="P45">
        <f t="shared" si="4"/>
        <v>65</v>
      </c>
      <c r="Q45">
        <v>-1194.3202943965898</v>
      </c>
      <c r="R45">
        <v>0.17534246575342466</v>
      </c>
      <c r="S45">
        <f t="shared" si="5"/>
        <v>64</v>
      </c>
      <c r="T45">
        <v>3387.2096922653363</v>
      </c>
      <c r="U45" s="12">
        <v>0.17534246575342466</v>
      </c>
      <c r="V45">
        <f t="shared" si="6"/>
        <v>64</v>
      </c>
    </row>
    <row r="46" spans="2:22" x14ac:dyDescent="0.25">
      <c r="B46">
        <v>-324.65587962807695</v>
      </c>
      <c r="C46" s="12">
        <v>0.25753424657534246</v>
      </c>
      <c r="D46">
        <f t="shared" si="0"/>
        <v>94</v>
      </c>
      <c r="E46">
        <v>5385.2566092312045</v>
      </c>
      <c r="F46" s="12">
        <v>0.17808219178082191</v>
      </c>
      <c r="G46">
        <f t="shared" si="1"/>
        <v>65</v>
      </c>
      <c r="H46">
        <v>4588.4496713339922</v>
      </c>
      <c r="I46" s="12">
        <v>0.18630136986301371</v>
      </c>
      <c r="J46">
        <f t="shared" si="2"/>
        <v>68</v>
      </c>
      <c r="K46">
        <v>2685.7285177509502</v>
      </c>
      <c r="L46" s="12">
        <v>0.18356164383561643</v>
      </c>
      <c r="M46">
        <f t="shared" si="3"/>
        <v>67</v>
      </c>
      <c r="N46">
        <v>-8071.6179990704204</v>
      </c>
      <c r="O46" s="12">
        <v>0.18082191780821918</v>
      </c>
      <c r="P46">
        <f t="shared" si="4"/>
        <v>66</v>
      </c>
      <c r="Q46">
        <v>-900.98725935364405</v>
      </c>
      <c r="R46">
        <v>0.17808219178082191</v>
      </c>
      <c r="S46">
        <f t="shared" si="5"/>
        <v>65</v>
      </c>
      <c r="T46">
        <v>2655.4244195197548</v>
      </c>
      <c r="U46" s="12">
        <v>0.17808219178082191</v>
      </c>
      <c r="V46">
        <f t="shared" si="6"/>
        <v>65</v>
      </c>
    </row>
    <row r="47" spans="2:22" x14ac:dyDescent="0.25">
      <c r="B47">
        <v>-955.23507309956472</v>
      </c>
      <c r="C47" s="12">
        <v>0.26575342465753427</v>
      </c>
      <c r="D47">
        <f t="shared" si="0"/>
        <v>97</v>
      </c>
      <c r="E47">
        <v>6845.1242492397405</v>
      </c>
      <c r="F47" s="12">
        <v>0.18630136986301371</v>
      </c>
      <c r="G47">
        <f t="shared" si="1"/>
        <v>68</v>
      </c>
      <c r="H47">
        <v>4446.8068675376735</v>
      </c>
      <c r="I47" s="12">
        <v>0.18904109589041096</v>
      </c>
      <c r="J47">
        <f t="shared" si="2"/>
        <v>69</v>
      </c>
      <c r="K47">
        <v>1540.4814529901962</v>
      </c>
      <c r="L47" s="12">
        <v>0.18630136986301371</v>
      </c>
      <c r="M47">
        <f t="shared" si="3"/>
        <v>68</v>
      </c>
      <c r="N47">
        <v>-8976.0652282923147</v>
      </c>
      <c r="O47" s="12">
        <v>0.18356164383561643</v>
      </c>
      <c r="P47">
        <f t="shared" si="4"/>
        <v>67</v>
      </c>
      <c r="Q47">
        <v>-1937.6996718215951</v>
      </c>
      <c r="R47">
        <v>0.18082191780821918</v>
      </c>
      <c r="S47">
        <f t="shared" si="5"/>
        <v>66</v>
      </c>
      <c r="T47">
        <v>4729.3899198217059</v>
      </c>
      <c r="U47" s="12">
        <v>0.18082191780821918</v>
      </c>
      <c r="V47">
        <f t="shared" si="6"/>
        <v>66</v>
      </c>
    </row>
    <row r="48" spans="2:22" x14ac:dyDescent="0.25">
      <c r="B48">
        <v>-1746.9128814213561</v>
      </c>
      <c r="C48" s="12">
        <v>0.26849315068493151</v>
      </c>
      <c r="D48">
        <f t="shared" si="0"/>
        <v>98</v>
      </c>
      <c r="E48">
        <v>7454.2506827373818</v>
      </c>
      <c r="F48" s="12">
        <v>0.18904109589041096</v>
      </c>
      <c r="G48">
        <f t="shared" si="1"/>
        <v>69</v>
      </c>
      <c r="H48">
        <v>3505.0249023656497</v>
      </c>
      <c r="I48" s="12">
        <v>0.19178082191780821</v>
      </c>
      <c r="J48">
        <f t="shared" si="2"/>
        <v>70</v>
      </c>
      <c r="K48">
        <v>-110.57319369689662</v>
      </c>
      <c r="L48" s="12">
        <v>0.18904109589041096</v>
      </c>
      <c r="M48">
        <f t="shared" si="3"/>
        <v>69</v>
      </c>
      <c r="N48">
        <v>-6988.6675936245374</v>
      </c>
      <c r="O48" s="12">
        <v>0.18630136986301371</v>
      </c>
      <c r="P48">
        <f t="shared" si="4"/>
        <v>68</v>
      </c>
      <c r="Q48">
        <v>-137.59377006960517</v>
      </c>
      <c r="R48">
        <v>0.18356164383561643</v>
      </c>
      <c r="S48">
        <f t="shared" si="5"/>
        <v>67</v>
      </c>
      <c r="T48">
        <v>13049.76511106524</v>
      </c>
      <c r="U48" s="12">
        <v>0.18904109589041096</v>
      </c>
      <c r="V48">
        <f t="shared" si="6"/>
        <v>69</v>
      </c>
    </row>
    <row r="49" spans="2:22" x14ac:dyDescent="0.25">
      <c r="B49">
        <v>-1357.1796852611169</v>
      </c>
      <c r="C49" s="12">
        <v>0.27123287671232876</v>
      </c>
      <c r="D49">
        <f t="shared" si="0"/>
        <v>99</v>
      </c>
      <c r="E49">
        <v>7054.2444484133111</v>
      </c>
      <c r="F49" s="12">
        <v>0.19178082191780821</v>
      </c>
      <c r="G49">
        <f t="shared" si="1"/>
        <v>70</v>
      </c>
      <c r="H49">
        <v>6947.5819825667777</v>
      </c>
      <c r="I49" s="12">
        <v>0.19452054794520549</v>
      </c>
      <c r="J49">
        <f t="shared" si="2"/>
        <v>71</v>
      </c>
      <c r="K49">
        <v>2046.4636121460896</v>
      </c>
      <c r="L49" s="12">
        <v>0.19178082191780821</v>
      </c>
      <c r="M49">
        <f t="shared" si="3"/>
        <v>70</v>
      </c>
      <c r="N49">
        <v>1842.3355108502037</v>
      </c>
      <c r="O49" s="12">
        <v>0.19452054794520549</v>
      </c>
      <c r="P49">
        <f t="shared" si="4"/>
        <v>71</v>
      </c>
      <c r="Q49">
        <v>7057.5021910129672</v>
      </c>
      <c r="R49">
        <v>0.19178082191780821</v>
      </c>
      <c r="S49">
        <f t="shared" si="5"/>
        <v>70</v>
      </c>
      <c r="T49">
        <v>13303.130990315954</v>
      </c>
      <c r="U49" s="12">
        <v>0.19178082191780821</v>
      </c>
      <c r="V49">
        <f t="shared" si="6"/>
        <v>70</v>
      </c>
    </row>
    <row r="50" spans="2:22" x14ac:dyDescent="0.25">
      <c r="B50">
        <v>-2104.2065406584697</v>
      </c>
      <c r="C50" s="12">
        <v>0.27397260273972601</v>
      </c>
      <c r="D50">
        <f t="shared" si="0"/>
        <v>100</v>
      </c>
      <c r="E50">
        <v>6397.2352650429466</v>
      </c>
      <c r="F50" s="12">
        <v>0.19452054794520549</v>
      </c>
      <c r="G50">
        <f t="shared" si="1"/>
        <v>71</v>
      </c>
      <c r="H50">
        <v>13054.404783424072</v>
      </c>
      <c r="I50" s="12">
        <v>0.20273972602739726</v>
      </c>
      <c r="J50">
        <f t="shared" si="2"/>
        <v>74</v>
      </c>
      <c r="K50">
        <v>8595.745022129533</v>
      </c>
      <c r="L50" s="12">
        <v>0.2</v>
      </c>
      <c r="M50">
        <f t="shared" si="3"/>
        <v>73</v>
      </c>
      <c r="N50">
        <v>1623.5061375202808</v>
      </c>
      <c r="O50" s="12">
        <v>0.19726027397260273</v>
      </c>
      <c r="P50">
        <f t="shared" si="4"/>
        <v>72</v>
      </c>
      <c r="Q50">
        <v>6864.2582797669438</v>
      </c>
      <c r="R50">
        <v>0.19452054794520549</v>
      </c>
      <c r="S50">
        <f t="shared" si="5"/>
        <v>71</v>
      </c>
      <c r="T50">
        <v>12318.243424630875</v>
      </c>
      <c r="U50" s="12">
        <v>0.19452054794520549</v>
      </c>
      <c r="V50">
        <f t="shared" si="6"/>
        <v>71</v>
      </c>
    </row>
    <row r="51" spans="2:22" x14ac:dyDescent="0.25">
      <c r="B51">
        <v>-1377.4562689416557</v>
      </c>
      <c r="C51" s="12">
        <v>0.27671232876712326</v>
      </c>
      <c r="D51">
        <f t="shared" si="0"/>
        <v>100.99999999999999</v>
      </c>
      <c r="E51">
        <v>-507.74670500568118</v>
      </c>
      <c r="F51" s="12">
        <v>0.19726027397260273</v>
      </c>
      <c r="G51">
        <f t="shared" si="1"/>
        <v>72</v>
      </c>
      <c r="H51">
        <v>14223.558481312368</v>
      </c>
      <c r="I51" s="12">
        <v>0.20547945205479451</v>
      </c>
      <c r="J51">
        <f t="shared" si="2"/>
        <v>75</v>
      </c>
      <c r="K51">
        <v>10906.495556802562</v>
      </c>
      <c r="L51" s="12">
        <v>0.20273972602739726</v>
      </c>
      <c r="M51">
        <f t="shared" si="3"/>
        <v>74</v>
      </c>
      <c r="N51">
        <v>3989.2657846349134</v>
      </c>
      <c r="O51" s="12">
        <v>0.2</v>
      </c>
      <c r="P51">
        <f t="shared" si="4"/>
        <v>73</v>
      </c>
      <c r="Q51">
        <v>6292.8373698292226</v>
      </c>
      <c r="R51">
        <v>0.19726027397260273</v>
      </c>
      <c r="S51">
        <f t="shared" si="5"/>
        <v>72</v>
      </c>
      <c r="T51">
        <v>11689.458151885292</v>
      </c>
      <c r="U51" s="12">
        <v>0.19726027397260273</v>
      </c>
      <c r="V51">
        <f t="shared" si="6"/>
        <v>72</v>
      </c>
    </row>
    <row r="52" spans="2:22" x14ac:dyDescent="0.25">
      <c r="B52">
        <v>1220.7978947648262</v>
      </c>
      <c r="C52" s="12">
        <v>0.28493150684931506</v>
      </c>
      <c r="D52">
        <f t="shared" si="0"/>
        <v>104</v>
      </c>
      <c r="E52">
        <v>5510.45770087865</v>
      </c>
      <c r="F52" s="12">
        <v>0.20547945205479451</v>
      </c>
      <c r="G52">
        <f t="shared" si="1"/>
        <v>75</v>
      </c>
      <c r="H52">
        <v>14292.915677516046</v>
      </c>
      <c r="I52" s="12">
        <v>0.20821917808219179</v>
      </c>
      <c r="J52">
        <f t="shared" si="2"/>
        <v>76</v>
      </c>
      <c r="K52">
        <v>13856.643167018172</v>
      </c>
      <c r="L52" s="12">
        <v>0.20547945205479451</v>
      </c>
      <c r="M52">
        <f t="shared" si="3"/>
        <v>75</v>
      </c>
      <c r="N52">
        <v>8066.8686572919196</v>
      </c>
      <c r="O52" s="12">
        <v>0.20273972602739726</v>
      </c>
      <c r="P52">
        <f t="shared" si="4"/>
        <v>74</v>
      </c>
      <c r="Q52">
        <v>7909.170782123304</v>
      </c>
      <c r="R52">
        <v>0.2</v>
      </c>
      <c r="S52">
        <f t="shared" si="5"/>
        <v>73</v>
      </c>
      <c r="T52">
        <v>422.43292764320358</v>
      </c>
      <c r="U52" s="12">
        <v>0.2</v>
      </c>
      <c r="V52">
        <f t="shared" si="6"/>
        <v>73</v>
      </c>
    </row>
    <row r="53" spans="2:22" x14ac:dyDescent="0.25">
      <c r="B53">
        <v>3733.6671683058466</v>
      </c>
      <c r="C53" s="12">
        <v>0.28767123287671231</v>
      </c>
      <c r="D53">
        <f t="shared" si="0"/>
        <v>105</v>
      </c>
      <c r="E53">
        <v>5400.5841343762941</v>
      </c>
      <c r="F53" s="12">
        <v>0.20821917808219179</v>
      </c>
      <c r="G53">
        <f t="shared" si="1"/>
        <v>76</v>
      </c>
      <c r="H53">
        <v>12520.133712344019</v>
      </c>
      <c r="I53" s="12">
        <v>0.21095890410958903</v>
      </c>
      <c r="J53">
        <f t="shared" si="2"/>
        <v>77</v>
      </c>
      <c r="K53">
        <v>12358.588520331079</v>
      </c>
      <c r="L53" s="12">
        <v>0.20821917808219179</v>
      </c>
      <c r="M53">
        <f t="shared" si="3"/>
        <v>76</v>
      </c>
      <c r="N53">
        <v>6887.2662919597615</v>
      </c>
      <c r="O53" s="12">
        <v>0.20547945205479451</v>
      </c>
      <c r="P53">
        <f t="shared" si="4"/>
        <v>75</v>
      </c>
      <c r="Q53">
        <v>10723.246202843085</v>
      </c>
      <c r="R53">
        <v>0.20273972602739726</v>
      </c>
      <c r="S53">
        <f t="shared" si="5"/>
        <v>74</v>
      </c>
      <c r="T53">
        <v>3575.4985519555985</v>
      </c>
      <c r="U53" s="12">
        <v>0.20821917808219179</v>
      </c>
      <c r="V53">
        <f t="shared" si="6"/>
        <v>76</v>
      </c>
    </row>
    <row r="54" spans="2:22" x14ac:dyDescent="0.25">
      <c r="B54">
        <v>3956.1964185818524</v>
      </c>
      <c r="C54" s="12">
        <v>0.29041095890410956</v>
      </c>
      <c r="D54">
        <f t="shared" si="0"/>
        <v>105.99999999999999</v>
      </c>
      <c r="E54">
        <v>6529.5779000522252</v>
      </c>
      <c r="F54" s="12">
        <v>0.21095890410958903</v>
      </c>
      <c r="G54">
        <f t="shared" si="1"/>
        <v>77</v>
      </c>
      <c r="H54">
        <v>10804.690792545191</v>
      </c>
      <c r="I54" s="12">
        <v>0.21369863013698631</v>
      </c>
      <c r="J54">
        <f t="shared" si="2"/>
        <v>78</v>
      </c>
      <c r="K54">
        <v>13048.625326174068</v>
      </c>
      <c r="L54" s="12">
        <v>0.21095890410958903</v>
      </c>
      <c r="M54">
        <f t="shared" si="3"/>
        <v>77</v>
      </c>
      <c r="N54">
        <v>4356.4560006075226</v>
      </c>
      <c r="O54" s="12">
        <v>0.21369863013698631</v>
      </c>
      <c r="P54">
        <f t="shared" si="4"/>
        <v>78</v>
      </c>
      <c r="Q54">
        <v>6097.9553391294166</v>
      </c>
      <c r="R54">
        <v>0.21095890410958903</v>
      </c>
      <c r="S54">
        <f t="shared" si="5"/>
        <v>77</v>
      </c>
      <c r="T54">
        <v>3089.8644312063147</v>
      </c>
      <c r="U54" s="12">
        <v>0.21095890410958903</v>
      </c>
      <c r="V54">
        <f t="shared" si="6"/>
        <v>77</v>
      </c>
    </row>
    <row r="55" spans="2:22" x14ac:dyDescent="0.25">
      <c r="B55">
        <v>544.96561730024996</v>
      </c>
      <c r="C55" s="12">
        <v>0.29315068493150687</v>
      </c>
      <c r="D55">
        <f t="shared" si="0"/>
        <v>107</v>
      </c>
      <c r="E55">
        <v>5693.5687166818716</v>
      </c>
      <c r="F55" s="12">
        <v>0.21369863013698631</v>
      </c>
      <c r="G55">
        <f t="shared" si="1"/>
        <v>78</v>
      </c>
      <c r="H55">
        <v>8796.3106514159426</v>
      </c>
      <c r="I55" s="12">
        <v>0.22191780821917809</v>
      </c>
      <c r="J55">
        <f t="shared" si="2"/>
        <v>81</v>
      </c>
      <c r="K55">
        <v>9953.3238827952064</v>
      </c>
      <c r="L55" s="12">
        <v>0.21917808219178081</v>
      </c>
      <c r="M55">
        <f t="shared" si="3"/>
        <v>80</v>
      </c>
      <c r="N55">
        <v>3400.6266272776038</v>
      </c>
      <c r="O55" s="12">
        <v>0.21643835616438356</v>
      </c>
      <c r="P55">
        <f t="shared" si="4"/>
        <v>79</v>
      </c>
      <c r="Q55">
        <v>4863.7114278834033</v>
      </c>
      <c r="R55">
        <v>0.21369863013698631</v>
      </c>
      <c r="S55">
        <f t="shared" si="5"/>
        <v>78</v>
      </c>
      <c r="T55">
        <v>4495.976865521222</v>
      </c>
      <c r="U55" s="12">
        <v>0.21369863013698631</v>
      </c>
      <c r="V55">
        <f t="shared" si="6"/>
        <v>78</v>
      </c>
    </row>
    <row r="56" spans="2:22" x14ac:dyDescent="0.25">
      <c r="B56">
        <v>1868.715889017071</v>
      </c>
      <c r="C56" s="12">
        <v>0.29589041095890412</v>
      </c>
      <c r="D56">
        <f t="shared" si="0"/>
        <v>108</v>
      </c>
      <c r="E56">
        <v>4773.0388575001216</v>
      </c>
      <c r="F56" s="12">
        <v>0.21643835616438356</v>
      </c>
      <c r="G56">
        <f t="shared" si="1"/>
        <v>79</v>
      </c>
      <c r="H56">
        <v>7874.4643493042577</v>
      </c>
      <c r="I56" s="12">
        <v>0.22465753424657534</v>
      </c>
      <c r="J56">
        <f t="shared" si="2"/>
        <v>82</v>
      </c>
      <c r="K56">
        <v>8607.0529280505871</v>
      </c>
      <c r="L56" s="12">
        <v>0.22191780821917809</v>
      </c>
      <c r="M56">
        <f t="shared" si="3"/>
        <v>81</v>
      </c>
      <c r="N56">
        <v>5123.5683519500581</v>
      </c>
      <c r="O56" s="12">
        <v>0.21917808219178081</v>
      </c>
      <c r="P56">
        <f t="shared" si="4"/>
        <v>80</v>
      </c>
      <c r="Q56">
        <v>5673.2905179456629</v>
      </c>
      <c r="R56">
        <v>0.21643835616438356</v>
      </c>
      <c r="S56">
        <f t="shared" si="5"/>
        <v>79</v>
      </c>
      <c r="T56">
        <v>3226.1915927756322</v>
      </c>
      <c r="U56" s="12">
        <v>0.21643835616438356</v>
      </c>
      <c r="V56">
        <f t="shared" si="6"/>
        <v>79</v>
      </c>
    </row>
    <row r="57" spans="2:22" x14ac:dyDescent="0.25">
      <c r="B57">
        <v>1314.1366955455323</v>
      </c>
      <c r="C57" s="12">
        <v>0.30410958904109592</v>
      </c>
      <c r="D57">
        <f t="shared" si="0"/>
        <v>111.00000000000001</v>
      </c>
      <c r="E57">
        <v>2875.9064975087053</v>
      </c>
      <c r="F57" s="12">
        <v>0.22465753424657534</v>
      </c>
      <c r="G57">
        <f t="shared" si="1"/>
        <v>82</v>
      </c>
      <c r="H57">
        <v>909.88588244764105</v>
      </c>
      <c r="I57" s="12">
        <v>0.23013698630136986</v>
      </c>
      <c r="J57">
        <f t="shared" si="2"/>
        <v>84</v>
      </c>
      <c r="K57">
        <v>7141.8058632898301</v>
      </c>
      <c r="L57" s="12">
        <v>0.22465753424657534</v>
      </c>
      <c r="M57">
        <f t="shared" si="3"/>
        <v>82</v>
      </c>
      <c r="N57">
        <v>3365.1211227281665</v>
      </c>
      <c r="O57" s="12">
        <v>0.22191780821917809</v>
      </c>
      <c r="P57">
        <f t="shared" si="4"/>
        <v>81</v>
      </c>
      <c r="Q57">
        <v>3414.5781054777253</v>
      </c>
      <c r="R57">
        <v>0.21917808219178081</v>
      </c>
      <c r="S57">
        <f t="shared" si="5"/>
        <v>80</v>
      </c>
      <c r="T57">
        <v>3149.1570930775965</v>
      </c>
      <c r="U57" s="12">
        <v>0.21917808219178081</v>
      </c>
      <c r="V57">
        <f t="shared" si="6"/>
        <v>80</v>
      </c>
    </row>
    <row r="58" spans="2:22" x14ac:dyDescent="0.25">
      <c r="B58">
        <v>633.45888722374229</v>
      </c>
      <c r="C58" s="12">
        <v>0.30684931506849317</v>
      </c>
      <c r="D58">
        <f t="shared" si="0"/>
        <v>112</v>
      </c>
      <c r="E58">
        <v>2233.0329310063471</v>
      </c>
      <c r="F58" s="12">
        <v>0.22739726027397261</v>
      </c>
      <c r="G58">
        <f t="shared" si="1"/>
        <v>83</v>
      </c>
      <c r="H58">
        <v>851.44296264880631</v>
      </c>
      <c r="I58" s="12">
        <v>0.23287671232876711</v>
      </c>
      <c r="J58">
        <f t="shared" si="2"/>
        <v>85</v>
      </c>
      <c r="K58">
        <v>5250.7512166027327</v>
      </c>
      <c r="L58" s="12">
        <v>0.22739726027397261</v>
      </c>
      <c r="M58">
        <f t="shared" si="3"/>
        <v>83</v>
      </c>
      <c r="N58">
        <v>3628.5187573960025</v>
      </c>
      <c r="O58" s="12">
        <v>0.22465753424657534</v>
      </c>
      <c r="P58">
        <f t="shared" si="4"/>
        <v>82</v>
      </c>
      <c r="Q58">
        <v>3520.6840072297277</v>
      </c>
      <c r="R58">
        <v>0.22191780821917809</v>
      </c>
      <c r="S58">
        <f t="shared" si="5"/>
        <v>81</v>
      </c>
      <c r="T58">
        <v>3840.5322843211698</v>
      </c>
      <c r="U58" s="12">
        <v>0.22739726027397261</v>
      </c>
      <c r="V58">
        <f t="shared" si="6"/>
        <v>83</v>
      </c>
    </row>
    <row r="59" spans="2:22" x14ac:dyDescent="0.25">
      <c r="B59">
        <v>247.19208338398221</v>
      </c>
      <c r="C59" s="12">
        <v>0.30958904109589042</v>
      </c>
      <c r="D59">
        <f t="shared" si="0"/>
        <v>113</v>
      </c>
      <c r="E59">
        <v>1772.0266966822733</v>
      </c>
      <c r="F59" s="12">
        <v>0.23013698630136986</v>
      </c>
      <c r="G59">
        <f t="shared" si="1"/>
        <v>84</v>
      </c>
      <c r="H59">
        <v>-158.93717848042741</v>
      </c>
      <c r="I59" s="12">
        <v>0.24109589041095891</v>
      </c>
      <c r="J59">
        <f t="shared" si="2"/>
        <v>88</v>
      </c>
      <c r="K59">
        <v>5906.788022445724</v>
      </c>
      <c r="L59" s="12">
        <v>0.23013698630136986</v>
      </c>
      <c r="M59">
        <f t="shared" si="3"/>
        <v>84</v>
      </c>
      <c r="N59">
        <v>5079.5218618706722</v>
      </c>
      <c r="O59" s="12">
        <v>0.23287671232876711</v>
      </c>
      <c r="P59">
        <f t="shared" si="4"/>
        <v>85</v>
      </c>
      <c r="Q59">
        <v>2859.779968312313</v>
      </c>
      <c r="R59">
        <v>0.23013698630136986</v>
      </c>
      <c r="S59">
        <f t="shared" si="5"/>
        <v>84</v>
      </c>
      <c r="T59">
        <v>3608.8981635718892</v>
      </c>
      <c r="U59" s="12">
        <v>0.23013698630136986</v>
      </c>
      <c r="V59">
        <f t="shared" si="6"/>
        <v>84</v>
      </c>
    </row>
    <row r="60" spans="2:22" x14ac:dyDescent="0.25">
      <c r="B60">
        <v>-1329.834772013377</v>
      </c>
      <c r="C60" s="12">
        <v>0.31232876712328766</v>
      </c>
      <c r="D60">
        <f t="shared" si="0"/>
        <v>114</v>
      </c>
      <c r="E60">
        <v>515.01751331190417</v>
      </c>
      <c r="F60" s="12">
        <v>0.23287671232876711</v>
      </c>
      <c r="G60">
        <f t="shared" si="1"/>
        <v>85</v>
      </c>
      <c r="H60">
        <v>8.2628162090259138E-9</v>
      </c>
      <c r="I60" s="12">
        <v>0.24383561643835616</v>
      </c>
      <c r="J60">
        <f t="shared" si="2"/>
        <v>89</v>
      </c>
      <c r="K60">
        <v>4344.0694324291071</v>
      </c>
      <c r="L60" s="12">
        <v>0.23835616438356164</v>
      </c>
      <c r="M60">
        <f t="shared" si="3"/>
        <v>87</v>
      </c>
      <c r="N60">
        <v>3333.6924885407543</v>
      </c>
      <c r="O60" s="12">
        <v>0.23561643835616439</v>
      </c>
      <c r="P60">
        <f t="shared" si="4"/>
        <v>86</v>
      </c>
      <c r="Q60">
        <v>1548.5360570662988</v>
      </c>
      <c r="R60">
        <v>0.23287671232876711</v>
      </c>
      <c r="S60">
        <f t="shared" si="5"/>
        <v>85</v>
      </c>
      <c r="T60">
        <v>3278.01059788681</v>
      </c>
      <c r="U60" s="12">
        <v>0.23287671232876711</v>
      </c>
      <c r="V60">
        <f t="shared" si="6"/>
        <v>85</v>
      </c>
    </row>
    <row r="61" spans="2:22" x14ac:dyDescent="0.25">
      <c r="B61">
        <v>-227.08450029656274</v>
      </c>
      <c r="C61" s="12">
        <v>0.31506849315068491</v>
      </c>
      <c r="D61">
        <f t="shared" si="0"/>
        <v>115</v>
      </c>
      <c r="E61">
        <v>900.48765413015099</v>
      </c>
      <c r="F61" s="12">
        <v>0.23561643835616439</v>
      </c>
      <c r="G61">
        <f t="shared" si="1"/>
        <v>86</v>
      </c>
      <c r="H61">
        <v>-1104.1824667709907</v>
      </c>
      <c r="I61" s="12">
        <v>0.24657534246575341</v>
      </c>
      <c r="J61">
        <f t="shared" si="2"/>
        <v>90</v>
      </c>
      <c r="K61">
        <v>2830.7984776844942</v>
      </c>
      <c r="L61" s="12">
        <v>0.24109589041095891</v>
      </c>
      <c r="M61">
        <f t="shared" si="3"/>
        <v>88</v>
      </c>
      <c r="N61">
        <v>2195.63421321329</v>
      </c>
      <c r="O61" s="12">
        <v>0.23835616438356164</v>
      </c>
      <c r="P61">
        <f t="shared" si="4"/>
        <v>87</v>
      </c>
      <c r="Q61">
        <v>-351.88485287142043</v>
      </c>
      <c r="R61">
        <v>0.23561643835616439</v>
      </c>
      <c r="S61">
        <f t="shared" si="5"/>
        <v>86</v>
      </c>
      <c r="T61">
        <v>1561.2253251412214</v>
      </c>
      <c r="U61" s="12">
        <v>0.23561643835616439</v>
      </c>
      <c r="V61">
        <f t="shared" si="6"/>
        <v>86</v>
      </c>
    </row>
    <row r="62" spans="2:22" x14ac:dyDescent="0.25">
      <c r="B62">
        <v>65.336306231925903</v>
      </c>
      <c r="C62" s="12">
        <v>0.32328767123287672</v>
      </c>
      <c r="D62">
        <f t="shared" si="0"/>
        <v>118</v>
      </c>
      <c r="E62">
        <v>4.2706460590125062E-9</v>
      </c>
      <c r="F62" s="12">
        <v>0.24383561643835616</v>
      </c>
      <c r="G62">
        <f t="shared" si="1"/>
        <v>89</v>
      </c>
      <c r="H62">
        <v>49.988975937875693</v>
      </c>
      <c r="I62" s="12">
        <v>0.24931506849315069</v>
      </c>
      <c r="J62">
        <f t="shared" si="2"/>
        <v>91</v>
      </c>
      <c r="K62">
        <v>1515.5514129237374</v>
      </c>
      <c r="L62" s="12">
        <v>0.24383561643835616</v>
      </c>
      <c r="M62">
        <f t="shared" si="3"/>
        <v>89</v>
      </c>
      <c r="N62">
        <v>524.18698399139612</v>
      </c>
      <c r="O62" s="12">
        <v>0.24109589041095891</v>
      </c>
      <c r="P62">
        <f t="shared" si="4"/>
        <v>88</v>
      </c>
      <c r="Q62">
        <v>-304.59726533937442</v>
      </c>
      <c r="R62">
        <v>0.23835616438356164</v>
      </c>
      <c r="S62">
        <f t="shared" si="5"/>
        <v>87</v>
      </c>
      <c r="T62">
        <v>2.5115696189459413E-8</v>
      </c>
      <c r="U62" s="12">
        <v>0.23835616438356164</v>
      </c>
      <c r="V62">
        <f t="shared" si="6"/>
        <v>87</v>
      </c>
    </row>
    <row r="63" spans="2:22" x14ac:dyDescent="0.25">
      <c r="B63">
        <v>7.5331740845285822E-11</v>
      </c>
      <c r="C63" s="12">
        <v>0.32602739726027397</v>
      </c>
      <c r="D63">
        <f t="shared" si="0"/>
        <v>119</v>
      </c>
      <c r="E63">
        <v>561.55581718705116</v>
      </c>
      <c r="F63" s="12">
        <v>0.24657534246575341</v>
      </c>
      <c r="G63">
        <f t="shared" si="1"/>
        <v>90</v>
      </c>
      <c r="H63">
        <v>2555.0599369332494</v>
      </c>
      <c r="I63" s="12">
        <v>0.25205479452054796</v>
      </c>
      <c r="J63">
        <f t="shared" si="2"/>
        <v>92</v>
      </c>
      <c r="K63">
        <v>1.2309328667470254E-8</v>
      </c>
      <c r="L63" s="12">
        <v>0.24657534246575341</v>
      </c>
      <c r="M63">
        <f t="shared" si="3"/>
        <v>90</v>
      </c>
      <c r="N63">
        <v>1.5710838852101006E-8</v>
      </c>
      <c r="O63" s="12">
        <v>0.24383561643835616</v>
      </c>
      <c r="P63">
        <f t="shared" si="4"/>
        <v>89</v>
      </c>
      <c r="Q63">
        <v>2.2015512968209805E-8</v>
      </c>
      <c r="R63">
        <v>0.24109589041095891</v>
      </c>
      <c r="S63">
        <f t="shared" si="5"/>
        <v>88</v>
      </c>
      <c r="T63">
        <v>924.58733067318883</v>
      </c>
      <c r="U63" s="12">
        <v>0.24657534246575341</v>
      </c>
      <c r="V63">
        <f t="shared" si="6"/>
        <v>90</v>
      </c>
    </row>
    <row r="64" spans="2:22" x14ac:dyDescent="0.25">
      <c r="B64">
        <v>397.97043563880783</v>
      </c>
      <c r="C64" s="12">
        <v>0.32876712328767121</v>
      </c>
      <c r="D64">
        <f t="shared" si="0"/>
        <v>120</v>
      </c>
      <c r="E64">
        <v>1114.9142312017048</v>
      </c>
      <c r="F64" s="12">
        <v>0.24931506849315069</v>
      </c>
      <c r="G64">
        <f t="shared" si="1"/>
        <v>91</v>
      </c>
      <c r="H64">
        <v>950.37381305381541</v>
      </c>
      <c r="I64" s="12">
        <v>0.26027397260273971</v>
      </c>
      <c r="J64">
        <f t="shared" si="2"/>
        <v>95</v>
      </c>
      <c r="K64">
        <v>-2070.2314462328522</v>
      </c>
      <c r="L64" s="12">
        <v>0.24931506849315069</v>
      </c>
      <c r="M64">
        <f t="shared" si="3"/>
        <v>91</v>
      </c>
      <c r="N64">
        <v>1734.8255510327419</v>
      </c>
      <c r="O64" s="12">
        <v>0.25205479452054796</v>
      </c>
      <c r="P64">
        <f t="shared" si="4"/>
        <v>92</v>
      </c>
      <c r="Q64">
        <v>-1413.7904992611177</v>
      </c>
      <c r="R64">
        <v>0.24931506849315069</v>
      </c>
      <c r="S64">
        <f t="shared" si="5"/>
        <v>91</v>
      </c>
      <c r="T64">
        <v>1407.2205202978721</v>
      </c>
      <c r="U64" s="12">
        <v>0.24931506849315069</v>
      </c>
      <c r="V64">
        <f t="shared" si="6"/>
        <v>91</v>
      </c>
    </row>
    <row r="65" spans="2:22" x14ac:dyDescent="0.25">
      <c r="B65">
        <v>1104.1388761080746</v>
      </c>
      <c r="C65" s="12">
        <v>0.33150684931506852</v>
      </c>
      <c r="D65">
        <f t="shared" si="0"/>
        <v>121.00000000000001</v>
      </c>
      <c r="E65">
        <v>291.88639387801754</v>
      </c>
      <c r="F65" s="12">
        <v>0.25205479452054796</v>
      </c>
      <c r="G65">
        <f t="shared" si="1"/>
        <v>92</v>
      </c>
      <c r="H65">
        <v>424.61252369747945</v>
      </c>
      <c r="I65" s="12">
        <v>0.26301369863013696</v>
      </c>
      <c r="J65">
        <f t="shared" si="2"/>
        <v>95.999999999999986</v>
      </c>
      <c r="K65">
        <v>-937.65482748854424</v>
      </c>
      <c r="L65" s="12">
        <v>0.25753424657534246</v>
      </c>
      <c r="M65">
        <f t="shared" si="3"/>
        <v>94</v>
      </c>
      <c r="N65">
        <v>387.31566878454601</v>
      </c>
      <c r="O65" s="12">
        <v>0.25479452054794521</v>
      </c>
      <c r="P65">
        <f t="shared" si="4"/>
        <v>93</v>
      </c>
      <c r="Q65">
        <v>-1670.4049186504403</v>
      </c>
      <c r="R65">
        <v>0.25205479452054796</v>
      </c>
      <c r="S65">
        <f t="shared" si="5"/>
        <v>92</v>
      </c>
      <c r="T65">
        <v>3556.3142366493053</v>
      </c>
      <c r="U65" s="12">
        <v>0.25205479452054796</v>
      </c>
      <c r="V65">
        <f t="shared" si="6"/>
        <v>92</v>
      </c>
    </row>
    <row r="66" spans="2:22" x14ac:dyDescent="0.25">
      <c r="B66">
        <v>2074.130867082732</v>
      </c>
      <c r="C66" s="12">
        <v>0.33424657534246577</v>
      </c>
      <c r="D66">
        <f t="shared" si="0"/>
        <v>122</v>
      </c>
      <c r="E66">
        <v>1396.7384793419583</v>
      </c>
      <c r="F66" s="12">
        <v>0.25479452054794521</v>
      </c>
      <c r="G66">
        <f t="shared" si="1"/>
        <v>93</v>
      </c>
      <c r="H66">
        <v>535.84371196424172</v>
      </c>
      <c r="I66" s="12">
        <v>0.26575342465753427</v>
      </c>
      <c r="J66">
        <f t="shared" si="2"/>
        <v>97</v>
      </c>
      <c r="K66">
        <v>-1269.2323767265352</v>
      </c>
      <c r="L66" s="12">
        <v>0.26027397260273971</v>
      </c>
      <c r="M66">
        <f t="shared" si="3"/>
        <v>95</v>
      </c>
      <c r="N66">
        <v>1373.5849174452346</v>
      </c>
      <c r="O66" s="12">
        <v>0.25753424657534246</v>
      </c>
      <c r="P66">
        <f t="shared" si="4"/>
        <v>94</v>
      </c>
      <c r="Q66">
        <v>-396.97287089736892</v>
      </c>
      <c r="R66">
        <v>0.25479452054794521</v>
      </c>
      <c r="S66">
        <f t="shared" si="5"/>
        <v>93</v>
      </c>
      <c r="T66">
        <v>1676.1459154741085</v>
      </c>
      <c r="U66" s="12">
        <v>0.25479452054794521</v>
      </c>
      <c r="V66">
        <f t="shared" si="6"/>
        <v>93</v>
      </c>
    </row>
    <row r="67" spans="2:22" x14ac:dyDescent="0.25">
      <c r="B67">
        <v>393.48510325425082</v>
      </c>
      <c r="C67" s="12">
        <v>0.34246575342465752</v>
      </c>
      <c r="D67">
        <f t="shared" ref="D67:D130" si="7">C67*365</f>
        <v>125</v>
      </c>
      <c r="E67">
        <v>614.34635511342583</v>
      </c>
      <c r="F67" s="12">
        <v>0.26301369863013696</v>
      </c>
      <c r="G67">
        <f t="shared" ref="G67:G130" si="8">F67*365</f>
        <v>95.999999999999986</v>
      </c>
      <c r="H67">
        <v>-914.64251846623188</v>
      </c>
      <c r="I67" s="12">
        <v>0.26849315068493151</v>
      </c>
      <c r="J67">
        <f t="shared" ref="J67:J130" si="9">I67*365</f>
        <v>98</v>
      </c>
      <c r="K67">
        <v>9.1769632548271147</v>
      </c>
      <c r="L67" s="12">
        <v>0.26301369863013696</v>
      </c>
      <c r="M67">
        <f t="shared" ref="M67:M130" si="10">L67*365</f>
        <v>95.999999999999986</v>
      </c>
      <c r="N67">
        <v>513.18828493291585</v>
      </c>
      <c r="O67" s="12">
        <v>0.26027397260273971</v>
      </c>
      <c r="P67">
        <f t="shared" ref="P67:P130" si="11">O67*365</f>
        <v>95</v>
      </c>
      <c r="Q67">
        <v>-1958.1853365445938</v>
      </c>
      <c r="R67">
        <v>0.25753424657534246</v>
      </c>
      <c r="S67">
        <f t="shared" ref="S67:S130" si="12">R67*365</f>
        <v>94</v>
      </c>
      <c r="T67">
        <v>1604.6327694778265</v>
      </c>
      <c r="U67" s="12">
        <v>0.25753424657534246</v>
      </c>
      <c r="V67">
        <f t="shared" ref="V67:V130" si="13">U67*365</f>
        <v>94</v>
      </c>
    </row>
    <row r="68" spans="2:22" x14ac:dyDescent="0.25">
      <c r="B68">
        <v>424.24450631290699</v>
      </c>
      <c r="C68" s="12">
        <v>0.34520547945205482</v>
      </c>
      <c r="D68">
        <f t="shared" si="7"/>
        <v>126.00000000000001</v>
      </c>
      <c r="E68">
        <v>40.223776474372926</v>
      </c>
      <c r="F68" s="12">
        <v>0.26575342465753427</v>
      </c>
      <c r="G68">
        <f t="shared" si="8"/>
        <v>97</v>
      </c>
      <c r="H68">
        <v>-264.84665572184645</v>
      </c>
      <c r="I68" s="12">
        <v>0.27123287671232876</v>
      </c>
      <c r="J68">
        <f t="shared" si="9"/>
        <v>99</v>
      </c>
      <c r="K68">
        <v>-1502.9327846948268</v>
      </c>
      <c r="L68" s="12">
        <v>0.26575342465753427</v>
      </c>
      <c r="M68">
        <f t="shared" si="10"/>
        <v>97</v>
      </c>
      <c r="N68">
        <v>484.64614295121567</v>
      </c>
      <c r="O68" s="12">
        <v>0.26301369863013696</v>
      </c>
      <c r="P68">
        <f t="shared" si="11"/>
        <v>95.999999999999986</v>
      </c>
      <c r="Q68">
        <v>-2288.4815042984783</v>
      </c>
      <c r="R68">
        <v>0.26027397260273971</v>
      </c>
      <c r="S68">
        <f t="shared" si="12"/>
        <v>95</v>
      </c>
      <c r="T68">
        <v>2906.7028100354837</v>
      </c>
      <c r="U68" s="12">
        <v>0.26575342465753427</v>
      </c>
      <c r="V68">
        <f t="shared" si="13"/>
        <v>97</v>
      </c>
    </row>
    <row r="69" spans="2:22" x14ac:dyDescent="0.25">
      <c r="B69">
        <v>1089.4796412279409</v>
      </c>
      <c r="C69" s="12">
        <v>0.34794520547945207</v>
      </c>
      <c r="D69">
        <f t="shared" si="7"/>
        <v>127</v>
      </c>
      <c r="E69">
        <v>372.3192986098183</v>
      </c>
      <c r="F69" s="12">
        <v>0.26849315068493151</v>
      </c>
      <c r="G69">
        <f t="shared" si="8"/>
        <v>98</v>
      </c>
      <c r="H69">
        <v>158.46722039870048</v>
      </c>
      <c r="I69" s="12">
        <v>0.27945205479452057</v>
      </c>
      <c r="J69">
        <f t="shared" si="9"/>
        <v>102</v>
      </c>
      <c r="K69">
        <v>58.994894798406676</v>
      </c>
      <c r="L69" s="12">
        <v>0.26849315068493151</v>
      </c>
      <c r="M69">
        <f t="shared" si="10"/>
        <v>98</v>
      </c>
      <c r="N69">
        <v>419.79228355181556</v>
      </c>
      <c r="O69" s="12">
        <v>0.27123287671232876</v>
      </c>
      <c r="P69">
        <f t="shared" si="11"/>
        <v>99</v>
      </c>
      <c r="Q69">
        <v>-1204.8884043637258</v>
      </c>
      <c r="R69">
        <v>0.26849315068493151</v>
      </c>
      <c r="S69">
        <f t="shared" si="12"/>
        <v>98</v>
      </c>
      <c r="T69">
        <v>2347.7215781117561</v>
      </c>
      <c r="U69" s="12">
        <v>0.26849315068493151</v>
      </c>
      <c r="V69">
        <f t="shared" si="13"/>
        <v>98</v>
      </c>
    </row>
    <row r="70" spans="2:22" x14ac:dyDescent="0.25">
      <c r="B70">
        <v>-284.76036265775792</v>
      </c>
      <c r="C70" s="12">
        <v>0.35068493150684932</v>
      </c>
      <c r="D70">
        <f t="shared" si="7"/>
        <v>128</v>
      </c>
      <c r="E70">
        <v>-802.70853871386657</v>
      </c>
      <c r="F70" s="12">
        <v>0.27123287671232876</v>
      </c>
      <c r="G70">
        <f t="shared" si="8"/>
        <v>99</v>
      </c>
      <c r="H70">
        <v>-283.29406895763276</v>
      </c>
      <c r="I70" s="12">
        <v>0.28219178082191781</v>
      </c>
      <c r="J70">
        <f t="shared" si="9"/>
        <v>103</v>
      </c>
      <c r="K70">
        <v>183.96618975170719</v>
      </c>
      <c r="L70" s="12">
        <v>0.27671232876712326</v>
      </c>
      <c r="M70">
        <f t="shared" si="10"/>
        <v>100.99999999999999</v>
      </c>
      <c r="N70">
        <v>1095.7517826931339</v>
      </c>
      <c r="O70" s="12">
        <v>0.27397260273972601</v>
      </c>
      <c r="P70">
        <f t="shared" si="11"/>
        <v>100</v>
      </c>
      <c r="Q70">
        <v>-1751.9336763745498</v>
      </c>
      <c r="R70">
        <v>0.27123287671232876</v>
      </c>
      <c r="S70">
        <f t="shared" si="12"/>
        <v>99</v>
      </c>
      <c r="T70">
        <v>2554.618479940917</v>
      </c>
      <c r="U70" s="12">
        <v>0.27123287671232876</v>
      </c>
      <c r="V70">
        <f t="shared" si="13"/>
        <v>99</v>
      </c>
    </row>
    <row r="71" spans="2:22" x14ac:dyDescent="0.25">
      <c r="B71">
        <v>277.08982954521127</v>
      </c>
      <c r="C71" s="12">
        <v>0.35342465753424657</v>
      </c>
      <c r="D71">
        <f t="shared" si="7"/>
        <v>129</v>
      </c>
      <c r="E71">
        <v>609.36830206113109</v>
      </c>
      <c r="F71" s="12">
        <v>0.27397260273972601</v>
      </c>
      <c r="G71">
        <f t="shared" si="8"/>
        <v>100</v>
      </c>
      <c r="H71">
        <v>1528.2122871878341</v>
      </c>
      <c r="I71" s="12">
        <v>0.28493150684931506</v>
      </c>
      <c r="J71">
        <f t="shared" si="9"/>
        <v>104</v>
      </c>
      <c r="K71">
        <v>-544.61135948628225</v>
      </c>
      <c r="L71" s="12">
        <v>0.27945205479452057</v>
      </c>
      <c r="M71">
        <f t="shared" si="10"/>
        <v>102</v>
      </c>
      <c r="N71">
        <v>697.23496660239607</v>
      </c>
      <c r="O71" s="12">
        <v>0.27671232876712326</v>
      </c>
      <c r="P71">
        <f t="shared" si="11"/>
        <v>100.99999999999999</v>
      </c>
      <c r="Q71">
        <v>-657.1841793850906</v>
      </c>
      <c r="R71">
        <v>0.27397260273972601</v>
      </c>
      <c r="S71">
        <f t="shared" si="12"/>
        <v>100</v>
      </c>
      <c r="T71">
        <v>2325.4501587657178</v>
      </c>
      <c r="U71" s="12">
        <v>0.27397260273972601</v>
      </c>
      <c r="V71">
        <f t="shared" si="13"/>
        <v>100</v>
      </c>
    </row>
    <row r="72" spans="2:22" x14ac:dyDescent="0.25">
      <c r="B72">
        <v>-72.555934283244198</v>
      </c>
      <c r="C72" s="12">
        <v>0.36164383561643837</v>
      </c>
      <c r="D72">
        <f t="shared" si="7"/>
        <v>132</v>
      </c>
      <c r="E72">
        <v>511.97617783260506</v>
      </c>
      <c r="F72" s="12">
        <v>0.28219178082191781</v>
      </c>
      <c r="G72">
        <f t="shared" si="8"/>
        <v>103</v>
      </c>
      <c r="H72">
        <v>3247.0377960339101</v>
      </c>
      <c r="I72" s="12">
        <v>0.28767123287671231</v>
      </c>
      <c r="J72">
        <f t="shared" si="9"/>
        <v>105</v>
      </c>
      <c r="K72">
        <v>-1130.5125016940751</v>
      </c>
      <c r="L72" s="12">
        <v>0.28219178082191781</v>
      </c>
      <c r="M72">
        <f t="shared" si="10"/>
        <v>103</v>
      </c>
      <c r="N72">
        <v>524.83833409007582</v>
      </c>
      <c r="O72" s="12">
        <v>0.27945205479452057</v>
      </c>
      <c r="P72">
        <f t="shared" si="11"/>
        <v>102</v>
      </c>
      <c r="Q72">
        <v>-3213.396645032316</v>
      </c>
      <c r="R72">
        <v>0.27671232876712326</v>
      </c>
      <c r="S72">
        <f t="shared" si="12"/>
        <v>100.99999999999999</v>
      </c>
      <c r="T72">
        <v>2057.4955163699551</v>
      </c>
      <c r="U72" s="12">
        <v>0.27671232876712326</v>
      </c>
      <c r="V72">
        <f t="shared" si="13"/>
        <v>100.99999999999999</v>
      </c>
    </row>
    <row r="73" spans="2:22" x14ac:dyDescent="0.25">
      <c r="B73">
        <v>-567.7965312245899</v>
      </c>
      <c r="C73" s="12">
        <v>0.36438356164383562</v>
      </c>
      <c r="D73">
        <f t="shared" si="7"/>
        <v>133</v>
      </c>
      <c r="E73">
        <v>3397.8341667124619</v>
      </c>
      <c r="F73" s="12">
        <v>0.28493150684931506</v>
      </c>
      <c r="G73">
        <f t="shared" si="8"/>
        <v>104</v>
      </c>
      <c r="H73">
        <v>3580.5423173238805</v>
      </c>
      <c r="I73" s="12">
        <v>0.29041095890410956</v>
      </c>
      <c r="J73">
        <f t="shared" si="9"/>
        <v>105.99999999999999</v>
      </c>
      <c r="K73">
        <v>-2156.6222496437276</v>
      </c>
      <c r="L73" s="12">
        <v>0.28493150684931506</v>
      </c>
      <c r="M73">
        <f t="shared" si="10"/>
        <v>104</v>
      </c>
      <c r="N73">
        <v>1848.2131912761215</v>
      </c>
      <c r="O73" s="12">
        <v>0.28219178082191781</v>
      </c>
      <c r="P73">
        <f t="shared" si="11"/>
        <v>103</v>
      </c>
      <c r="Q73">
        <v>-47.344318836175717</v>
      </c>
      <c r="R73">
        <v>0.27945205479452057</v>
      </c>
      <c r="S73">
        <f t="shared" si="12"/>
        <v>102</v>
      </c>
      <c r="T73">
        <v>2957.1739044160695</v>
      </c>
      <c r="U73" s="12">
        <v>0.28493150684931506</v>
      </c>
      <c r="V73">
        <f t="shared" si="13"/>
        <v>104</v>
      </c>
    </row>
    <row r="74" spans="2:22" x14ac:dyDescent="0.25">
      <c r="B74">
        <v>1186.5426738113692</v>
      </c>
      <c r="C74" s="12">
        <v>0.36712328767123287</v>
      </c>
      <c r="D74">
        <f t="shared" si="7"/>
        <v>134</v>
      </c>
      <c r="E74">
        <v>4490.6866365453207</v>
      </c>
      <c r="F74" s="12">
        <v>0.28767123287671231</v>
      </c>
      <c r="G74">
        <f t="shared" si="8"/>
        <v>105</v>
      </c>
      <c r="H74">
        <v>1344.652966450381</v>
      </c>
      <c r="I74" s="12">
        <v>0.29863013698630136</v>
      </c>
      <c r="J74">
        <f t="shared" si="9"/>
        <v>109</v>
      </c>
      <c r="K74">
        <v>-3043.1907778041113</v>
      </c>
      <c r="L74" s="12">
        <v>0.28767123287671231</v>
      </c>
      <c r="M74">
        <f t="shared" si="10"/>
        <v>105</v>
      </c>
      <c r="N74">
        <v>-9380.1582219786123</v>
      </c>
      <c r="O74" s="12">
        <v>0.29041095890410956</v>
      </c>
      <c r="P74">
        <f t="shared" si="11"/>
        <v>105.99999999999999</v>
      </c>
      <c r="Q74">
        <v>-4499.0889390668035</v>
      </c>
      <c r="R74">
        <v>0.28767123287671231</v>
      </c>
      <c r="S74">
        <f t="shared" si="12"/>
        <v>105</v>
      </c>
      <c r="T74">
        <v>5748.4886906514603</v>
      </c>
      <c r="U74" s="12">
        <v>0.28767123287671231</v>
      </c>
      <c r="V74">
        <f t="shared" si="13"/>
        <v>105</v>
      </c>
    </row>
    <row r="75" spans="2:22" x14ac:dyDescent="0.25">
      <c r="B75">
        <v>2224.9174278286628</v>
      </c>
      <c r="C75" s="12">
        <v>0.36986301369863012</v>
      </c>
      <c r="D75">
        <f t="shared" si="7"/>
        <v>135</v>
      </c>
      <c r="E75">
        <v>6736.0526232159609</v>
      </c>
      <c r="F75" s="12">
        <v>0.29041095890410956</v>
      </c>
      <c r="G75">
        <f t="shared" si="8"/>
        <v>105.99999999999999</v>
      </c>
      <c r="H75">
        <v>666.89167709404342</v>
      </c>
      <c r="I75" s="12">
        <v>0.30136986301369861</v>
      </c>
      <c r="J75">
        <f t="shared" si="9"/>
        <v>110</v>
      </c>
      <c r="K75">
        <v>1211.5513133572422</v>
      </c>
      <c r="L75" s="12">
        <v>0.29589041095890412</v>
      </c>
      <c r="M75">
        <f t="shared" si="10"/>
        <v>108</v>
      </c>
      <c r="N75">
        <v>1230.1916894099941</v>
      </c>
      <c r="O75" s="12">
        <v>0.29315068493150687</v>
      </c>
      <c r="P75">
        <f t="shared" si="11"/>
        <v>107</v>
      </c>
      <c r="Q75">
        <v>5921.4261494777656</v>
      </c>
      <c r="R75">
        <v>0.29041095890410956</v>
      </c>
      <c r="S75">
        <f t="shared" si="12"/>
        <v>105.99999999999999</v>
      </c>
      <c r="T75">
        <v>5691.2154380591865</v>
      </c>
      <c r="U75" s="12">
        <v>0.29041095890410956</v>
      </c>
      <c r="V75">
        <f t="shared" si="13"/>
        <v>105.99999999999999</v>
      </c>
    </row>
    <row r="76" spans="2:22" x14ac:dyDescent="0.25">
      <c r="B76">
        <v>1599.7676200316359</v>
      </c>
      <c r="C76" s="12">
        <v>0.37260273972602742</v>
      </c>
      <c r="D76">
        <f t="shared" si="7"/>
        <v>136</v>
      </c>
      <c r="E76">
        <v>3815.5232879854552</v>
      </c>
      <c r="F76" s="12">
        <v>0.29315068493150687</v>
      </c>
      <c r="G76">
        <f t="shared" si="8"/>
        <v>107</v>
      </c>
      <c r="H76">
        <v>2108.1228653607595</v>
      </c>
      <c r="I76" s="12">
        <v>0.30410958904109592</v>
      </c>
      <c r="J76">
        <f t="shared" si="9"/>
        <v>111.00000000000001</v>
      </c>
      <c r="K76">
        <v>399.97376411924972</v>
      </c>
      <c r="L76" s="12">
        <v>0.29863013698630136</v>
      </c>
      <c r="M76">
        <f t="shared" si="10"/>
        <v>109</v>
      </c>
      <c r="N76">
        <v>-315.325126680739</v>
      </c>
      <c r="O76" s="12">
        <v>0.29589041095890412</v>
      </c>
      <c r="P76">
        <f t="shared" si="11"/>
        <v>108</v>
      </c>
      <c r="Q76">
        <v>-167.26399297726948</v>
      </c>
      <c r="R76">
        <v>0.29315068493150687</v>
      </c>
      <c r="S76">
        <f t="shared" si="12"/>
        <v>107</v>
      </c>
      <c r="T76">
        <v>2022.8769624625406</v>
      </c>
      <c r="U76" s="12">
        <v>0.29315068493150687</v>
      </c>
      <c r="V76">
        <f t="shared" si="13"/>
        <v>107</v>
      </c>
    </row>
    <row r="77" spans="2:22" x14ac:dyDescent="0.25">
      <c r="B77">
        <v>-1035.1433413415439</v>
      </c>
      <c r="C77" s="12">
        <v>0.38082191780821917</v>
      </c>
      <c r="D77">
        <f t="shared" si="7"/>
        <v>139</v>
      </c>
      <c r="E77">
        <v>1680.2192465346434</v>
      </c>
      <c r="F77" s="12">
        <v>0.30136986301369861</v>
      </c>
      <c r="G77">
        <f t="shared" si="8"/>
        <v>110</v>
      </c>
      <c r="H77">
        <v>684.63663493028662</v>
      </c>
      <c r="I77" s="12">
        <v>0.30684931506849317</v>
      </c>
      <c r="J77">
        <f t="shared" si="9"/>
        <v>112</v>
      </c>
      <c r="K77">
        <v>1938.0726219114163</v>
      </c>
      <c r="L77" s="12">
        <v>0.30136986301369861</v>
      </c>
      <c r="M77">
        <f t="shared" si="10"/>
        <v>110</v>
      </c>
      <c r="N77">
        <v>665.2782408069454</v>
      </c>
      <c r="O77" s="12">
        <v>0.29863013698630136</v>
      </c>
      <c r="P77">
        <f t="shared" si="11"/>
        <v>109</v>
      </c>
      <c r="Q77">
        <v>670.52354137550333</v>
      </c>
      <c r="R77">
        <v>0.29589041095890412</v>
      </c>
      <c r="S77">
        <f t="shared" si="12"/>
        <v>108</v>
      </c>
      <c r="T77">
        <v>6061.9223200667711</v>
      </c>
      <c r="U77" s="12">
        <v>0.29589041095890412</v>
      </c>
      <c r="V77">
        <f t="shared" si="13"/>
        <v>108</v>
      </c>
    </row>
    <row r="78" spans="2:22" x14ac:dyDescent="0.25">
      <c r="B78">
        <v>-1370.3839382828889</v>
      </c>
      <c r="C78" s="12">
        <v>0.38356164383561642</v>
      </c>
      <c r="D78">
        <f t="shared" si="7"/>
        <v>140</v>
      </c>
      <c r="E78">
        <v>772.09666789559049</v>
      </c>
      <c r="F78" s="12">
        <v>0.30410958904109592</v>
      </c>
      <c r="G78">
        <f t="shared" si="8"/>
        <v>111.00000000000001</v>
      </c>
      <c r="H78">
        <v>1905.4324976746759</v>
      </c>
      <c r="I78" s="12">
        <v>0.30958904109589042</v>
      </c>
      <c r="J78">
        <f t="shared" si="9"/>
        <v>113</v>
      </c>
      <c r="K78">
        <v>1453.9628739617649</v>
      </c>
      <c r="L78" s="12">
        <v>0.30410958904109592</v>
      </c>
      <c r="M78">
        <f t="shared" si="10"/>
        <v>111.00000000000001</v>
      </c>
      <c r="N78">
        <v>1684.7963309129386</v>
      </c>
      <c r="O78" s="12">
        <v>0.30136986301369861</v>
      </c>
      <c r="P78">
        <f t="shared" si="11"/>
        <v>110</v>
      </c>
      <c r="Q78">
        <v>943.57586757169383</v>
      </c>
      <c r="R78">
        <v>0.29863013698630136</v>
      </c>
      <c r="S78">
        <f t="shared" si="12"/>
        <v>109</v>
      </c>
      <c r="T78">
        <v>6513.9923606244984</v>
      </c>
      <c r="U78" s="12">
        <v>0.30410958904109592</v>
      </c>
      <c r="V78">
        <f t="shared" si="13"/>
        <v>111.00000000000001</v>
      </c>
    </row>
    <row r="79" spans="2:22" x14ac:dyDescent="0.25">
      <c r="B79">
        <v>418.85119663207865</v>
      </c>
      <c r="C79" s="12">
        <v>0.38630136986301372</v>
      </c>
      <c r="D79">
        <f t="shared" si="7"/>
        <v>141</v>
      </c>
      <c r="E79">
        <v>753.19219003103831</v>
      </c>
      <c r="F79" s="12">
        <v>0.30684931506849317</v>
      </c>
      <c r="G79">
        <f t="shared" si="8"/>
        <v>112</v>
      </c>
      <c r="H79">
        <v>2685.746373795193</v>
      </c>
      <c r="I79" s="12">
        <v>0.31780821917808222</v>
      </c>
      <c r="J79">
        <f t="shared" si="9"/>
        <v>116.00000000000001</v>
      </c>
      <c r="K79">
        <v>1692.8905534550058</v>
      </c>
      <c r="L79" s="12">
        <v>0.30684931506849317</v>
      </c>
      <c r="M79">
        <f t="shared" si="10"/>
        <v>112</v>
      </c>
      <c r="N79">
        <v>1624.9424715135951</v>
      </c>
      <c r="O79" s="12">
        <v>0.30958904109589042</v>
      </c>
      <c r="P79">
        <f t="shared" si="11"/>
        <v>113</v>
      </c>
      <c r="Q79">
        <v>3145.1689675064085</v>
      </c>
      <c r="R79">
        <v>0.30684931506849317</v>
      </c>
      <c r="S79">
        <f t="shared" si="12"/>
        <v>112</v>
      </c>
      <c r="T79">
        <v>5362.0111287007658</v>
      </c>
      <c r="U79" s="12">
        <v>0.30684931506849317</v>
      </c>
      <c r="V79">
        <f t="shared" si="13"/>
        <v>112</v>
      </c>
    </row>
    <row r="80" spans="2:22" x14ac:dyDescent="0.25">
      <c r="B80">
        <v>-591.38880725361616</v>
      </c>
      <c r="C80" s="12">
        <v>0.38904109589041097</v>
      </c>
      <c r="D80">
        <f t="shared" si="7"/>
        <v>142</v>
      </c>
      <c r="E80">
        <v>-881.83564729264594</v>
      </c>
      <c r="F80" s="12">
        <v>0.30958904109589042</v>
      </c>
      <c r="G80">
        <f t="shared" si="8"/>
        <v>113</v>
      </c>
      <c r="H80">
        <v>1632.9850844388523</v>
      </c>
      <c r="I80" s="12">
        <v>0.32054794520547947</v>
      </c>
      <c r="J80">
        <f t="shared" si="9"/>
        <v>117</v>
      </c>
      <c r="K80">
        <v>1945.861848408287</v>
      </c>
      <c r="L80" s="12">
        <v>0.31506849315068491</v>
      </c>
      <c r="M80">
        <f t="shared" si="10"/>
        <v>115</v>
      </c>
      <c r="N80">
        <v>912.90197065491577</v>
      </c>
      <c r="O80" s="12">
        <v>0.31232876712328766</v>
      </c>
      <c r="P80">
        <f t="shared" si="11"/>
        <v>114</v>
      </c>
      <c r="Q80">
        <v>2525.1236954955775</v>
      </c>
      <c r="R80">
        <v>0.30958904109589042</v>
      </c>
      <c r="S80">
        <f t="shared" si="12"/>
        <v>113</v>
      </c>
      <c r="T80">
        <v>4803.9080305299321</v>
      </c>
      <c r="U80" s="12">
        <v>0.30958904109589042</v>
      </c>
      <c r="V80">
        <f t="shared" si="13"/>
        <v>113</v>
      </c>
    </row>
    <row r="81" spans="2:22" x14ac:dyDescent="0.25">
      <c r="B81">
        <v>343.46138494935599</v>
      </c>
      <c r="C81" s="12">
        <v>0.39178082191780822</v>
      </c>
      <c r="D81">
        <f t="shared" si="7"/>
        <v>143</v>
      </c>
      <c r="E81">
        <v>-370.75880651760406</v>
      </c>
      <c r="F81" s="12">
        <v>0.31232876712328766</v>
      </c>
      <c r="G81">
        <f t="shared" si="8"/>
        <v>114</v>
      </c>
      <c r="H81">
        <v>1042.2162727056179</v>
      </c>
      <c r="I81" s="12">
        <v>0.32328767123287672</v>
      </c>
      <c r="J81">
        <f t="shared" si="9"/>
        <v>118</v>
      </c>
      <c r="K81">
        <v>1981.2842991702948</v>
      </c>
      <c r="L81" s="12">
        <v>0.31780821917808222</v>
      </c>
      <c r="M81">
        <f t="shared" si="10"/>
        <v>116.00000000000001</v>
      </c>
      <c r="N81">
        <v>1923.3851545641837</v>
      </c>
      <c r="O81" s="12">
        <v>0.31506849315068491</v>
      </c>
      <c r="P81">
        <f t="shared" si="11"/>
        <v>115</v>
      </c>
      <c r="Q81">
        <v>2191.8731924850317</v>
      </c>
      <c r="R81">
        <v>0.31232876712328766</v>
      </c>
      <c r="S81">
        <f t="shared" si="12"/>
        <v>114</v>
      </c>
      <c r="T81">
        <v>2700.739709354727</v>
      </c>
      <c r="U81" s="12">
        <v>0.31232876712328766</v>
      </c>
      <c r="V81">
        <f t="shared" si="13"/>
        <v>114</v>
      </c>
    </row>
    <row r="82" spans="2:22" x14ac:dyDescent="0.25">
      <c r="B82">
        <v>1018.8156211208537</v>
      </c>
      <c r="C82" s="12">
        <v>0.40273972602739727</v>
      </c>
      <c r="D82">
        <f t="shared" si="7"/>
        <v>147</v>
      </c>
      <c r="E82">
        <v>434.84906925384792</v>
      </c>
      <c r="F82" s="12">
        <v>0.32054794520547947</v>
      </c>
      <c r="G82">
        <f t="shared" si="8"/>
        <v>117</v>
      </c>
      <c r="H82">
        <v>9.2281879915390164E-9</v>
      </c>
      <c r="I82" s="12">
        <v>0.32602739726027397</v>
      </c>
      <c r="J82">
        <f t="shared" si="9"/>
        <v>119</v>
      </c>
      <c r="K82">
        <v>1691.3831569625067</v>
      </c>
      <c r="L82" s="12">
        <v>0.32054794520547947</v>
      </c>
      <c r="M82">
        <f t="shared" si="10"/>
        <v>117</v>
      </c>
      <c r="N82">
        <v>772.98852205186336</v>
      </c>
      <c r="O82" s="12">
        <v>0.31780821917808222</v>
      </c>
      <c r="P82">
        <f t="shared" si="11"/>
        <v>116.00000000000001</v>
      </c>
      <c r="Q82">
        <v>1061.6607268378075</v>
      </c>
      <c r="R82">
        <v>0.31506849315068491</v>
      </c>
      <c r="S82">
        <f t="shared" si="12"/>
        <v>115</v>
      </c>
      <c r="T82">
        <v>1850.7850669589739</v>
      </c>
      <c r="U82" s="12">
        <v>0.31506849315068491</v>
      </c>
      <c r="V82">
        <f t="shared" si="13"/>
        <v>115</v>
      </c>
    </row>
    <row r="83" spans="2:22" x14ac:dyDescent="0.25">
      <c r="B83">
        <v>-2802.9492439641185</v>
      </c>
      <c r="C83" s="12">
        <v>0.40547945205479452</v>
      </c>
      <c r="D83">
        <f t="shared" si="7"/>
        <v>148</v>
      </c>
      <c r="E83">
        <v>-159.27350938520954</v>
      </c>
      <c r="F83" s="12">
        <v>0.32328767123287672</v>
      </c>
      <c r="G83">
        <f t="shared" si="8"/>
        <v>118</v>
      </c>
      <c r="H83">
        <v>-1620.5167178911574</v>
      </c>
      <c r="I83" s="12">
        <v>0.32876712328767121</v>
      </c>
      <c r="J83">
        <f t="shared" si="9"/>
        <v>120</v>
      </c>
      <c r="K83">
        <v>593.27340901285561</v>
      </c>
      <c r="L83" s="12">
        <v>0.32328767123287672</v>
      </c>
      <c r="M83">
        <f t="shared" si="10"/>
        <v>118</v>
      </c>
      <c r="N83">
        <v>1.6031094673962798E-8</v>
      </c>
      <c r="O83" s="12">
        <v>0.32054794520547947</v>
      </c>
      <c r="P83">
        <f t="shared" si="11"/>
        <v>117</v>
      </c>
      <c r="Q83">
        <v>999.71305303399242</v>
      </c>
      <c r="R83">
        <v>0.31780821917808222</v>
      </c>
      <c r="S83">
        <f t="shared" si="12"/>
        <v>116.00000000000001</v>
      </c>
      <c r="T83">
        <v>1235.8551075166699</v>
      </c>
      <c r="U83" s="12">
        <v>0.32328767123287672</v>
      </c>
      <c r="V83">
        <f t="shared" si="13"/>
        <v>118</v>
      </c>
    </row>
    <row r="84" spans="2:22" x14ac:dyDescent="0.25">
      <c r="B84">
        <v>-351.18924784981209</v>
      </c>
      <c r="C84" s="12">
        <v>0.40821917808219177</v>
      </c>
      <c r="D84">
        <f t="shared" si="7"/>
        <v>149</v>
      </c>
      <c r="E84">
        <v>4.0779184473649366E-9</v>
      </c>
      <c r="F84" s="12">
        <v>0.32602739726027397</v>
      </c>
      <c r="G84">
        <f t="shared" si="8"/>
        <v>119</v>
      </c>
      <c r="H84">
        <v>-1053.9382348949625</v>
      </c>
      <c r="I84" s="12">
        <v>0.33698630136986302</v>
      </c>
      <c r="J84">
        <f t="shared" si="9"/>
        <v>123</v>
      </c>
      <c r="K84">
        <v>1.3556245903600939E-8</v>
      </c>
      <c r="L84" s="12">
        <v>0.32602739726027397</v>
      </c>
      <c r="M84">
        <f t="shared" si="10"/>
        <v>119</v>
      </c>
      <c r="N84">
        <v>514.16673003574579</v>
      </c>
      <c r="O84" s="12">
        <v>0.32876712328767121</v>
      </c>
      <c r="P84">
        <f t="shared" si="11"/>
        <v>120</v>
      </c>
      <c r="Q84">
        <v>2.1976006792101543E-8</v>
      </c>
      <c r="R84">
        <v>0.32602739726027397</v>
      </c>
      <c r="S84">
        <f t="shared" si="12"/>
        <v>119</v>
      </c>
      <c r="T84">
        <v>2.5091139832511544E-8</v>
      </c>
      <c r="U84" s="12">
        <v>0.32602739726027397</v>
      </c>
      <c r="V84">
        <f t="shared" si="13"/>
        <v>119</v>
      </c>
    </row>
    <row r="85" spans="2:22" x14ac:dyDescent="0.25">
      <c r="B85">
        <v>8.0103745858650655E-10</v>
      </c>
      <c r="C85" s="12">
        <v>0.41095890410958902</v>
      </c>
      <c r="D85">
        <f t="shared" si="7"/>
        <v>150</v>
      </c>
      <c r="E85">
        <v>-818.44444502986971</v>
      </c>
      <c r="F85" s="12">
        <v>0.32876712328767121</v>
      </c>
      <c r="G85">
        <f t="shared" si="8"/>
        <v>120</v>
      </c>
      <c r="H85">
        <v>28.611016430816107</v>
      </c>
      <c r="I85" s="12">
        <v>0.33972602739726027</v>
      </c>
      <c r="J85">
        <f t="shared" si="9"/>
        <v>124</v>
      </c>
      <c r="K85">
        <v>2324.4124384572706</v>
      </c>
      <c r="L85" s="12">
        <v>0.33424657534246577</v>
      </c>
      <c r="M85">
        <f t="shared" si="10"/>
        <v>122</v>
      </c>
      <c r="N85">
        <v>1973.1111474325057</v>
      </c>
      <c r="O85" s="12">
        <v>0.33150684931506852</v>
      </c>
      <c r="P85">
        <f t="shared" si="11"/>
        <v>121.00000000000001</v>
      </c>
      <c r="Q85">
        <v>-862.50518832370324</v>
      </c>
      <c r="R85">
        <v>0.32876712328767121</v>
      </c>
      <c r="S85">
        <f t="shared" si="12"/>
        <v>120</v>
      </c>
      <c r="T85">
        <v>-1328.4172920954211</v>
      </c>
      <c r="U85" s="12">
        <v>0.32876712328767121</v>
      </c>
      <c r="V85">
        <f t="shared" si="13"/>
        <v>120</v>
      </c>
    </row>
    <row r="86" spans="2:22" x14ac:dyDescent="0.25">
      <c r="B86">
        <v>559.96122960406353</v>
      </c>
      <c r="C86" s="12">
        <v>0.41917808219178082</v>
      </c>
      <c r="D86">
        <f t="shared" si="7"/>
        <v>153</v>
      </c>
      <c r="E86">
        <v>-677.51803754791354</v>
      </c>
      <c r="F86" s="12">
        <v>0.33150684931506852</v>
      </c>
      <c r="G86">
        <f t="shared" si="8"/>
        <v>121.00000000000001</v>
      </c>
      <c r="H86">
        <v>1784.0178666035279</v>
      </c>
      <c r="I86" s="12">
        <v>0.34246575342465752</v>
      </c>
      <c r="J86">
        <f t="shared" si="9"/>
        <v>125</v>
      </c>
      <c r="K86">
        <v>881.05052451059373</v>
      </c>
      <c r="L86" s="12">
        <v>0.33698630136986302</v>
      </c>
      <c r="M86">
        <f t="shared" si="10"/>
        <v>123</v>
      </c>
      <c r="N86">
        <v>4225.041077107031</v>
      </c>
      <c r="O86" s="12">
        <v>0.33424657534246577</v>
      </c>
      <c r="P86">
        <f t="shared" si="11"/>
        <v>122</v>
      </c>
      <c r="Q86">
        <v>-172.73237525170714</v>
      </c>
      <c r="R86">
        <v>0.33150684931506852</v>
      </c>
      <c r="S86">
        <f t="shared" si="12"/>
        <v>121.00000000000001</v>
      </c>
      <c r="T86">
        <v>-692.34076656466345</v>
      </c>
      <c r="U86" s="12">
        <v>0.33150684931506852</v>
      </c>
      <c r="V86">
        <f t="shared" si="13"/>
        <v>121.00000000000001</v>
      </c>
    </row>
    <row r="87" spans="2:22" x14ac:dyDescent="0.25">
      <c r="B87">
        <v>-734.69189197871617</v>
      </c>
      <c r="C87" s="12">
        <v>0.42191780821917807</v>
      </c>
      <c r="D87">
        <f t="shared" si="7"/>
        <v>154</v>
      </c>
      <c r="E87">
        <v>-1583.4143887645132</v>
      </c>
      <c r="F87" s="12">
        <v>0.33972602739726027</v>
      </c>
      <c r="G87">
        <f t="shared" si="8"/>
        <v>124</v>
      </c>
      <c r="H87">
        <v>888.77768753248779</v>
      </c>
      <c r="I87" s="12">
        <v>0.34520547945205482</v>
      </c>
      <c r="J87">
        <f t="shared" si="9"/>
        <v>126.00000000000001</v>
      </c>
      <c r="K87">
        <v>1844.3441640460728</v>
      </c>
      <c r="L87" s="12">
        <v>0.33972602739726027</v>
      </c>
      <c r="M87">
        <f t="shared" si="10"/>
        <v>124</v>
      </c>
      <c r="N87">
        <v>2687.9916834255223</v>
      </c>
      <c r="O87" s="12">
        <v>0.33698630136986302</v>
      </c>
      <c r="P87">
        <f t="shared" si="11"/>
        <v>123</v>
      </c>
      <c r="Q87">
        <v>-69.985561205357698</v>
      </c>
      <c r="R87">
        <v>0.33424657534246577</v>
      </c>
      <c r="S87">
        <f t="shared" si="12"/>
        <v>122</v>
      </c>
      <c r="T87">
        <v>2573.5240540855793</v>
      </c>
      <c r="U87" s="12">
        <v>0.33424657534246577</v>
      </c>
      <c r="V87">
        <f t="shared" si="13"/>
        <v>122</v>
      </c>
    </row>
    <row r="88" spans="2:22" x14ac:dyDescent="0.25">
      <c r="B88">
        <v>893.61119065585046</v>
      </c>
      <c r="C88" s="12">
        <v>0.42465753424657532</v>
      </c>
      <c r="D88">
        <f t="shared" si="7"/>
        <v>155</v>
      </c>
      <c r="E88">
        <v>-1675.6115952036205</v>
      </c>
      <c r="F88" s="12">
        <v>0.34246575342465752</v>
      </c>
      <c r="G88">
        <f t="shared" si="8"/>
        <v>125</v>
      </c>
      <c r="H88">
        <v>2639.8524274811925</v>
      </c>
      <c r="I88" s="12">
        <v>0.34794520547945207</v>
      </c>
      <c r="J88">
        <f t="shared" si="9"/>
        <v>127</v>
      </c>
      <c r="K88">
        <v>420.4677532087112</v>
      </c>
      <c r="L88" s="12">
        <v>0.34246575342465752</v>
      </c>
      <c r="M88">
        <f t="shared" si="10"/>
        <v>125</v>
      </c>
      <c r="N88">
        <v>2752.07035764182</v>
      </c>
      <c r="O88" s="12">
        <v>0.33972602739726027</v>
      </c>
      <c r="P88">
        <f t="shared" si="11"/>
        <v>124</v>
      </c>
      <c r="Q88">
        <v>1823.9334238842107</v>
      </c>
      <c r="R88">
        <v>0.33698630136986302</v>
      </c>
      <c r="S88">
        <f t="shared" si="12"/>
        <v>123</v>
      </c>
      <c r="T88">
        <v>3021.6355492193452</v>
      </c>
      <c r="U88" s="12">
        <v>0.34246575342465752</v>
      </c>
      <c r="V88">
        <f t="shared" si="13"/>
        <v>125</v>
      </c>
    </row>
    <row r="89" spans="2:22" x14ac:dyDescent="0.25">
      <c r="B89">
        <v>310.68061900444729</v>
      </c>
      <c r="C89" s="12">
        <v>0.42739726027397262</v>
      </c>
      <c r="D89">
        <f t="shared" si="7"/>
        <v>156</v>
      </c>
      <c r="E89">
        <v>-124.24557731591881</v>
      </c>
      <c r="F89" s="12">
        <v>0.34520547945205482</v>
      </c>
      <c r="G89">
        <f t="shared" si="8"/>
        <v>126.00000000000001</v>
      </c>
      <c r="H89">
        <v>2305.5217235280065</v>
      </c>
      <c r="I89" s="12">
        <v>0.35616438356164382</v>
      </c>
      <c r="J89">
        <f t="shared" si="9"/>
        <v>130</v>
      </c>
      <c r="K89">
        <v>388.92459709061649</v>
      </c>
      <c r="L89" s="12">
        <v>0.34520547945205482</v>
      </c>
      <c r="M89">
        <f t="shared" si="10"/>
        <v>126.00000000000001</v>
      </c>
      <c r="N89">
        <v>3880.3460900768919</v>
      </c>
      <c r="O89" s="12">
        <v>0.34794520547945207</v>
      </c>
      <c r="P89">
        <f t="shared" si="11"/>
        <v>127</v>
      </c>
      <c r="Q89">
        <v>2167.3392906168174</v>
      </c>
      <c r="R89">
        <v>0.34520547945205482</v>
      </c>
      <c r="S89">
        <f t="shared" si="12"/>
        <v>126.00000000000001</v>
      </c>
      <c r="T89">
        <v>2443.2673028478293</v>
      </c>
      <c r="U89" s="12">
        <v>0.34520547945205482</v>
      </c>
      <c r="V89">
        <f t="shared" si="13"/>
        <v>126.00000000000001</v>
      </c>
    </row>
    <row r="90" spans="2:22" x14ac:dyDescent="0.25">
      <c r="B90">
        <v>250.91026902807715</v>
      </c>
      <c r="C90" s="12">
        <v>0.43013698630136987</v>
      </c>
      <c r="D90">
        <f t="shared" si="7"/>
        <v>157</v>
      </c>
      <c r="E90">
        <v>-976.60700448680745</v>
      </c>
      <c r="F90" s="12">
        <v>0.34794520547945207</v>
      </c>
      <c r="G90">
        <f t="shared" si="8"/>
        <v>127</v>
      </c>
      <c r="H90">
        <v>2155.0709748537806</v>
      </c>
      <c r="I90" s="12">
        <v>0.35890410958904112</v>
      </c>
      <c r="J90">
        <f t="shared" si="9"/>
        <v>131</v>
      </c>
      <c r="K90">
        <v>-67.322917899640345</v>
      </c>
      <c r="L90" s="12">
        <v>0.35342465753424657</v>
      </c>
      <c r="M90">
        <f t="shared" si="10"/>
        <v>129</v>
      </c>
      <c r="N90">
        <v>2945.1027719412282</v>
      </c>
      <c r="O90" s="12">
        <v>0.35068493150684932</v>
      </c>
      <c r="P90">
        <f t="shared" si="11"/>
        <v>128</v>
      </c>
      <c r="Q90">
        <v>1624.8939926770433</v>
      </c>
      <c r="R90">
        <v>0.34794520547945207</v>
      </c>
      <c r="S90">
        <f t="shared" si="12"/>
        <v>127</v>
      </c>
      <c r="T90">
        <v>2634.619893473021</v>
      </c>
      <c r="U90" s="12">
        <v>0.34794520547945207</v>
      </c>
      <c r="V90">
        <f t="shared" si="13"/>
        <v>127</v>
      </c>
    </row>
    <row r="91" spans="2:22" x14ac:dyDescent="0.25">
      <c r="B91">
        <v>299.14122864632606</v>
      </c>
      <c r="C91" s="12">
        <v>0.43835616438356162</v>
      </c>
      <c r="D91">
        <f t="shared" si="7"/>
        <v>160</v>
      </c>
      <c r="E91">
        <v>-329.45585491769464</v>
      </c>
      <c r="F91" s="12">
        <v>0.35068493150684932</v>
      </c>
      <c r="G91">
        <f t="shared" si="8"/>
        <v>128</v>
      </c>
      <c r="H91">
        <v>2016.9556512126999</v>
      </c>
      <c r="I91" s="12">
        <v>0.36164383561643837</v>
      </c>
      <c r="J91">
        <f t="shared" si="9"/>
        <v>132</v>
      </c>
      <c r="K91">
        <v>-481.99614169105917</v>
      </c>
      <c r="L91" s="12">
        <v>0.35616438356164382</v>
      </c>
      <c r="M91">
        <f t="shared" si="10"/>
        <v>130</v>
      </c>
      <c r="N91">
        <v>2914.2822661839077</v>
      </c>
      <c r="O91" s="12">
        <v>0.35342465753424657</v>
      </c>
      <c r="P91">
        <f t="shared" si="11"/>
        <v>129</v>
      </c>
      <c r="Q91">
        <v>1650.2491352987142</v>
      </c>
      <c r="R91">
        <v>0.35068493150684932</v>
      </c>
      <c r="S91">
        <f t="shared" si="12"/>
        <v>128</v>
      </c>
      <c r="T91">
        <v>740.36881903925382</v>
      </c>
      <c r="U91" s="12">
        <v>0.35068493150684932</v>
      </c>
      <c r="V91">
        <f t="shared" si="13"/>
        <v>128</v>
      </c>
    </row>
    <row r="92" spans="2:22" x14ac:dyDescent="0.25">
      <c r="B92">
        <v>700.25883364696892</v>
      </c>
      <c r="C92" s="12">
        <v>0.44109589041095892</v>
      </c>
      <c r="D92">
        <f t="shared" si="7"/>
        <v>161</v>
      </c>
      <c r="E92">
        <v>-878.35220613429692</v>
      </c>
      <c r="F92" s="12">
        <v>0.35890410958904112</v>
      </c>
      <c r="G92">
        <f t="shared" si="8"/>
        <v>131</v>
      </c>
      <c r="H92">
        <v>1045.7154721416546</v>
      </c>
      <c r="I92" s="12">
        <v>0.36438356164383562</v>
      </c>
      <c r="J92">
        <f t="shared" si="9"/>
        <v>133</v>
      </c>
      <c r="K92">
        <v>1148.7284060773263</v>
      </c>
      <c r="L92" s="12">
        <v>0.35890410958904112</v>
      </c>
      <c r="M92">
        <f t="shared" si="10"/>
        <v>131</v>
      </c>
      <c r="N92">
        <v>1981.2328725023963</v>
      </c>
      <c r="O92" s="12">
        <v>0.35616438356164382</v>
      </c>
      <c r="P92">
        <f t="shared" si="11"/>
        <v>130</v>
      </c>
      <c r="Q92">
        <v>-54.004050654937373</v>
      </c>
      <c r="R92">
        <v>0.35342465753424657</v>
      </c>
      <c r="S92">
        <f t="shared" si="12"/>
        <v>129</v>
      </c>
      <c r="T92">
        <v>-217.61078329406939</v>
      </c>
      <c r="U92" s="12">
        <v>0.35342465753424657</v>
      </c>
      <c r="V92">
        <f t="shared" si="13"/>
        <v>129</v>
      </c>
    </row>
    <row r="93" spans="2:22" x14ac:dyDescent="0.25">
      <c r="B93">
        <v>700.64157936617585</v>
      </c>
      <c r="C93" s="12">
        <v>0.44383561643835617</v>
      </c>
      <c r="D93">
        <f t="shared" si="7"/>
        <v>162</v>
      </c>
      <c r="E93">
        <v>-1314.5494125734035</v>
      </c>
      <c r="F93" s="12">
        <v>0.36164383561643837</v>
      </c>
      <c r="G93">
        <f t="shared" si="8"/>
        <v>132</v>
      </c>
      <c r="H93">
        <v>-4271.47460210179</v>
      </c>
      <c r="I93" s="12">
        <v>0.36712328767123287</v>
      </c>
      <c r="J93">
        <f t="shared" si="9"/>
        <v>134</v>
      </c>
      <c r="K93">
        <v>363.8519952399763</v>
      </c>
      <c r="L93" s="12">
        <v>0.36164383561643837</v>
      </c>
      <c r="M93">
        <f t="shared" si="10"/>
        <v>132</v>
      </c>
      <c r="N93">
        <v>1140.037294055224</v>
      </c>
      <c r="O93" s="12">
        <v>0.35890410958904112</v>
      </c>
      <c r="P93">
        <f t="shared" si="11"/>
        <v>131</v>
      </c>
      <c r="Q93">
        <v>-516.78320432452074</v>
      </c>
      <c r="R93">
        <v>0.35616438356164382</v>
      </c>
      <c r="S93">
        <f t="shared" si="12"/>
        <v>130</v>
      </c>
      <c r="T93">
        <v>-1668.4992881602402</v>
      </c>
      <c r="U93" s="12">
        <v>0.36164383561643837</v>
      </c>
      <c r="V93">
        <f t="shared" si="13"/>
        <v>132</v>
      </c>
    </row>
    <row r="94" spans="2:22" x14ac:dyDescent="0.25">
      <c r="B94">
        <v>659.71100771476631</v>
      </c>
      <c r="C94" s="12">
        <v>0.44657534246575342</v>
      </c>
      <c r="D94">
        <f t="shared" si="7"/>
        <v>163</v>
      </c>
      <c r="E94">
        <v>-1518.6007823899238</v>
      </c>
      <c r="F94" s="12">
        <v>0.36438356164383562</v>
      </c>
      <c r="G94">
        <f t="shared" si="8"/>
        <v>133</v>
      </c>
      <c r="H94">
        <v>-3639.5413788370311</v>
      </c>
      <c r="I94" s="12">
        <v>0.37534246575342467</v>
      </c>
      <c r="J94">
        <f t="shared" si="9"/>
        <v>137</v>
      </c>
      <c r="K94">
        <v>611.68091902267793</v>
      </c>
      <c r="L94" s="12">
        <v>0.36438356164383562</v>
      </c>
      <c r="M94">
        <f t="shared" si="10"/>
        <v>133</v>
      </c>
      <c r="N94">
        <v>755.3570823401044</v>
      </c>
      <c r="O94" s="12">
        <v>0.36712328767123287</v>
      </c>
      <c r="P94">
        <f t="shared" si="11"/>
        <v>134</v>
      </c>
      <c r="Q94">
        <v>-2029.3773375918595</v>
      </c>
      <c r="R94">
        <v>0.36438356164383562</v>
      </c>
      <c r="S94">
        <f t="shared" si="12"/>
        <v>133</v>
      </c>
      <c r="T94">
        <v>-2751.8675345317561</v>
      </c>
      <c r="U94" s="12">
        <v>0.36438356164383562</v>
      </c>
      <c r="V94">
        <f t="shared" si="13"/>
        <v>133</v>
      </c>
    </row>
    <row r="95" spans="2:22" x14ac:dyDescent="0.25">
      <c r="B95">
        <v>-4040.7982718709909</v>
      </c>
      <c r="C95" s="12">
        <v>0.44931506849315067</v>
      </c>
      <c r="D95">
        <f t="shared" si="7"/>
        <v>164</v>
      </c>
      <c r="E95">
        <v>37.924734162760387</v>
      </c>
      <c r="F95" s="12">
        <v>0.36712328767123287</v>
      </c>
      <c r="G95">
        <f t="shared" si="8"/>
        <v>134</v>
      </c>
      <c r="H95">
        <v>-3844.992127511252</v>
      </c>
      <c r="I95" s="12">
        <v>0.37808219178082192</v>
      </c>
      <c r="J95">
        <f t="shared" si="9"/>
        <v>138</v>
      </c>
      <c r="K95">
        <v>596.67423720759973</v>
      </c>
      <c r="L95" s="12">
        <v>0.37260273972602742</v>
      </c>
      <c r="M95">
        <f t="shared" si="10"/>
        <v>136</v>
      </c>
      <c r="N95">
        <v>2682.0739285385525</v>
      </c>
      <c r="O95" s="12">
        <v>0.36986301369863012</v>
      </c>
      <c r="P95">
        <f t="shared" si="11"/>
        <v>135</v>
      </c>
      <c r="Q95">
        <v>-1239.805633594</v>
      </c>
      <c r="R95">
        <v>0.36712328767123287</v>
      </c>
      <c r="S95">
        <f t="shared" si="12"/>
        <v>134</v>
      </c>
      <c r="T95">
        <v>-334.49940811771921</v>
      </c>
      <c r="U95" s="12">
        <v>0.36712328767123287</v>
      </c>
      <c r="V95">
        <f t="shared" si="13"/>
        <v>134</v>
      </c>
    </row>
    <row r="96" spans="2:22" x14ac:dyDescent="0.25">
      <c r="B96">
        <v>-2152.2626952201813</v>
      </c>
      <c r="C96" s="12">
        <v>0.45753424657534247</v>
      </c>
      <c r="D96">
        <f t="shared" si="7"/>
        <v>167</v>
      </c>
      <c r="E96">
        <v>1148.0798780324569</v>
      </c>
      <c r="F96" s="12">
        <v>0.36986301369863012</v>
      </c>
      <c r="G96">
        <f t="shared" si="8"/>
        <v>135</v>
      </c>
      <c r="H96">
        <v>-1288.1074511523598</v>
      </c>
      <c r="I96" s="12">
        <v>0.38082191780821917</v>
      </c>
      <c r="J96">
        <f t="shared" si="9"/>
        <v>139</v>
      </c>
      <c r="K96">
        <v>596.00101341618688</v>
      </c>
      <c r="L96" s="12">
        <v>0.37534246575342467</v>
      </c>
      <c r="M96">
        <f t="shared" si="10"/>
        <v>137</v>
      </c>
      <c r="N96">
        <v>3161.2534227812312</v>
      </c>
      <c r="O96" s="12">
        <v>0.37260273972602742</v>
      </c>
      <c r="P96">
        <f t="shared" si="11"/>
        <v>136</v>
      </c>
      <c r="Q96">
        <v>1473.6977037723104</v>
      </c>
      <c r="R96">
        <v>0.36986301369863012</v>
      </c>
      <c r="S96">
        <f t="shared" si="12"/>
        <v>135</v>
      </c>
      <c r="T96">
        <v>750.72388047343861</v>
      </c>
      <c r="U96" s="12">
        <v>0.36986301369863012</v>
      </c>
      <c r="V96">
        <f t="shared" si="13"/>
        <v>135</v>
      </c>
    </row>
    <row r="97" spans="2:22" x14ac:dyDescent="0.25">
      <c r="B97">
        <v>-2385.1450902195434</v>
      </c>
      <c r="C97" s="12">
        <v>0.46027397260273972</v>
      </c>
      <c r="D97">
        <f t="shared" si="7"/>
        <v>168</v>
      </c>
      <c r="E97">
        <v>-1103.4732779230105</v>
      </c>
      <c r="F97" s="12">
        <v>0.37808219178082192</v>
      </c>
      <c r="G97">
        <f t="shared" si="8"/>
        <v>138</v>
      </c>
      <c r="H97">
        <v>-1544.3476302234048</v>
      </c>
      <c r="I97" s="12">
        <v>0.38356164383561642</v>
      </c>
      <c r="J97">
        <f t="shared" si="9"/>
        <v>140</v>
      </c>
      <c r="K97">
        <v>1818.725561184596</v>
      </c>
      <c r="L97" s="12">
        <v>0.37808219178082192</v>
      </c>
      <c r="M97">
        <f t="shared" si="10"/>
        <v>138</v>
      </c>
      <c r="N97">
        <v>2361.2040290997265</v>
      </c>
      <c r="O97" s="12">
        <v>0.37534246575342467</v>
      </c>
      <c r="P97">
        <f t="shared" si="11"/>
        <v>137</v>
      </c>
      <c r="Q97">
        <v>1087.4445178186606</v>
      </c>
      <c r="R97">
        <v>0.37260273972602742</v>
      </c>
      <c r="S97">
        <f t="shared" si="12"/>
        <v>136</v>
      </c>
      <c r="T97">
        <v>2043.7442781401123</v>
      </c>
      <c r="U97" s="12">
        <v>0.37260273972602742</v>
      </c>
      <c r="V97">
        <f t="shared" si="13"/>
        <v>136</v>
      </c>
    </row>
    <row r="98" spans="2:22" x14ac:dyDescent="0.25">
      <c r="B98">
        <v>-699.76234450036213</v>
      </c>
      <c r="C98" s="12">
        <v>0.46301369863013697</v>
      </c>
      <c r="D98">
        <f t="shared" si="7"/>
        <v>169</v>
      </c>
      <c r="E98">
        <v>-1579.6704843621114</v>
      </c>
      <c r="F98" s="12">
        <v>0.38082191780821917</v>
      </c>
      <c r="G98">
        <f t="shared" si="8"/>
        <v>139</v>
      </c>
      <c r="H98">
        <v>-458.27289027470147</v>
      </c>
      <c r="I98" s="12">
        <v>0.38630136986301372</v>
      </c>
      <c r="J98">
        <f t="shared" si="9"/>
        <v>141</v>
      </c>
      <c r="K98">
        <v>480.84915034723826</v>
      </c>
      <c r="L98" s="12">
        <v>0.38082191780821917</v>
      </c>
      <c r="M98">
        <f t="shared" si="10"/>
        <v>139</v>
      </c>
      <c r="N98">
        <v>5224.0084506525391</v>
      </c>
      <c r="O98" s="12">
        <v>0.37808219178082192</v>
      </c>
      <c r="P98">
        <f t="shared" si="11"/>
        <v>138</v>
      </c>
      <c r="Q98">
        <v>4176.6653641489947</v>
      </c>
      <c r="R98">
        <v>0.37534246575342467</v>
      </c>
      <c r="S98">
        <f t="shared" si="12"/>
        <v>137</v>
      </c>
      <c r="T98">
        <v>1906.0975745078731</v>
      </c>
      <c r="U98" s="12">
        <v>0.38082191780821917</v>
      </c>
      <c r="V98">
        <f t="shared" si="13"/>
        <v>139</v>
      </c>
    </row>
    <row r="99" spans="2:22" x14ac:dyDescent="0.25">
      <c r="B99">
        <v>-1646.6929161517701</v>
      </c>
      <c r="C99" s="12">
        <v>0.46575342465753422</v>
      </c>
      <c r="D99">
        <f t="shared" si="7"/>
        <v>170</v>
      </c>
      <c r="E99">
        <v>499.2781458213226</v>
      </c>
      <c r="F99" s="12">
        <v>0.38356164383561642</v>
      </c>
      <c r="G99">
        <f t="shared" si="8"/>
        <v>140</v>
      </c>
      <c r="H99">
        <v>827.39640577206296</v>
      </c>
      <c r="I99" s="12">
        <v>0.39726027397260272</v>
      </c>
      <c r="J99">
        <f t="shared" si="9"/>
        <v>145</v>
      </c>
      <c r="K99">
        <v>1343.6780741299376</v>
      </c>
      <c r="L99" s="12">
        <v>0.38356164383561642</v>
      </c>
      <c r="M99">
        <f t="shared" si="10"/>
        <v>140</v>
      </c>
      <c r="N99">
        <v>6221.2841830876323</v>
      </c>
      <c r="O99" s="12">
        <v>0.38630136986301372</v>
      </c>
      <c r="P99">
        <f t="shared" si="11"/>
        <v>141</v>
      </c>
      <c r="Q99">
        <v>4040.2692581566357</v>
      </c>
      <c r="R99">
        <v>0.38356164383561642</v>
      </c>
      <c r="S99">
        <f t="shared" si="12"/>
        <v>140</v>
      </c>
      <c r="T99">
        <v>1374.729328136362</v>
      </c>
      <c r="U99" s="12">
        <v>0.38356164383561642</v>
      </c>
      <c r="V99">
        <f t="shared" si="13"/>
        <v>140</v>
      </c>
    </row>
    <row r="100" spans="2:22" x14ac:dyDescent="0.25">
      <c r="B100">
        <v>-257.25037134444233</v>
      </c>
      <c r="C100" s="12">
        <v>0.46849315068493153</v>
      </c>
      <c r="D100">
        <f t="shared" si="7"/>
        <v>171</v>
      </c>
      <c r="E100">
        <v>-432.08328134956037</v>
      </c>
      <c r="F100" s="12">
        <v>0.38630136986301372</v>
      </c>
      <c r="G100">
        <f t="shared" si="8"/>
        <v>141</v>
      </c>
      <c r="H100">
        <v>-2890.7189178690141</v>
      </c>
      <c r="I100" s="12">
        <v>0.4</v>
      </c>
      <c r="J100">
        <f t="shared" si="9"/>
        <v>146</v>
      </c>
      <c r="K100">
        <v>2193.4305591396983</v>
      </c>
      <c r="L100" s="12">
        <v>0.39178082191780822</v>
      </c>
      <c r="M100">
        <f t="shared" si="10"/>
        <v>143</v>
      </c>
      <c r="N100">
        <v>5601.0408649519713</v>
      </c>
      <c r="O100" s="12">
        <v>0.38904109589041097</v>
      </c>
      <c r="P100">
        <f t="shared" si="11"/>
        <v>142</v>
      </c>
      <c r="Q100">
        <v>3272.823960216856</v>
      </c>
      <c r="R100">
        <v>0.38630136986301372</v>
      </c>
      <c r="S100">
        <f t="shared" si="12"/>
        <v>141</v>
      </c>
      <c r="T100">
        <v>3352.0819187615562</v>
      </c>
      <c r="U100" s="12">
        <v>0.38630136986301372</v>
      </c>
      <c r="V100">
        <f t="shared" si="13"/>
        <v>141</v>
      </c>
    </row>
    <row r="101" spans="2:22" x14ac:dyDescent="0.25">
      <c r="B101">
        <v>-303.01941172618314</v>
      </c>
      <c r="C101" s="12">
        <v>0.47671232876712327</v>
      </c>
      <c r="D101">
        <f t="shared" si="7"/>
        <v>174</v>
      </c>
      <c r="E101">
        <v>761.0678682195512</v>
      </c>
      <c r="F101" s="12">
        <v>0.38904109589041097</v>
      </c>
      <c r="G101">
        <f t="shared" si="8"/>
        <v>142</v>
      </c>
      <c r="H101">
        <v>789.04090305994623</v>
      </c>
      <c r="I101" s="12">
        <v>0.40273972602739727</v>
      </c>
      <c r="J101">
        <f t="shared" si="9"/>
        <v>147</v>
      </c>
      <c r="K101">
        <v>1383.757335348283</v>
      </c>
      <c r="L101" s="12">
        <v>0.39452054794520547</v>
      </c>
      <c r="M101">
        <f t="shared" si="10"/>
        <v>144</v>
      </c>
      <c r="N101">
        <v>5228.2203591946572</v>
      </c>
      <c r="O101" s="12">
        <v>0.39178082191780822</v>
      </c>
      <c r="P101">
        <f t="shared" si="11"/>
        <v>143</v>
      </c>
      <c r="Q101">
        <v>3483.1791028385301</v>
      </c>
      <c r="R101">
        <v>0.38904109589041097</v>
      </c>
      <c r="S101">
        <f t="shared" si="12"/>
        <v>142</v>
      </c>
      <c r="T101">
        <v>2243.8308443277911</v>
      </c>
      <c r="U101" s="12">
        <v>0.38904109589041097</v>
      </c>
      <c r="V101">
        <f t="shared" si="13"/>
        <v>142</v>
      </c>
    </row>
    <row r="102" spans="2:22" x14ac:dyDescent="0.25">
      <c r="B102">
        <v>-393.90180672554533</v>
      </c>
      <c r="C102" s="12">
        <v>0.47945205479452052</v>
      </c>
      <c r="D102">
        <f t="shared" si="7"/>
        <v>175</v>
      </c>
      <c r="E102">
        <v>1558.1715170029563</v>
      </c>
      <c r="F102" s="12">
        <v>0.4</v>
      </c>
      <c r="G102">
        <f t="shared" si="8"/>
        <v>146</v>
      </c>
      <c r="H102">
        <v>8.9685272541828454E-9</v>
      </c>
      <c r="I102" s="12">
        <v>0.40547945205479452</v>
      </c>
      <c r="J102">
        <f t="shared" si="9"/>
        <v>148</v>
      </c>
      <c r="K102">
        <v>1627.4818831166979</v>
      </c>
      <c r="L102" s="12">
        <v>0.39726027397260272</v>
      </c>
      <c r="M102">
        <f t="shared" si="10"/>
        <v>145</v>
      </c>
      <c r="N102">
        <v>3695.1709655131481</v>
      </c>
      <c r="O102" s="12">
        <v>0.39452054794520547</v>
      </c>
      <c r="P102">
        <f t="shared" si="11"/>
        <v>144</v>
      </c>
      <c r="Q102">
        <v>1818.9259168848739</v>
      </c>
      <c r="R102">
        <v>0.39178082191780822</v>
      </c>
      <c r="S102">
        <f t="shared" si="12"/>
        <v>143</v>
      </c>
      <c r="T102">
        <v>1409.8512419944655</v>
      </c>
      <c r="U102" s="12">
        <v>0.39178082191780822</v>
      </c>
      <c r="V102">
        <f t="shared" si="13"/>
        <v>143</v>
      </c>
    </row>
    <row r="103" spans="2:22" x14ac:dyDescent="0.25">
      <c r="B103">
        <v>267.48093899365853</v>
      </c>
      <c r="C103" s="12">
        <v>0.48219178082191783</v>
      </c>
      <c r="D103">
        <f t="shared" si="7"/>
        <v>176</v>
      </c>
      <c r="E103">
        <v>-2188.879852813563</v>
      </c>
      <c r="F103" s="12">
        <v>0.40273972602739727</v>
      </c>
      <c r="G103">
        <f t="shared" si="8"/>
        <v>147</v>
      </c>
      <c r="H103">
        <v>-952.51566323164514</v>
      </c>
      <c r="I103" s="12">
        <v>0.41369863013698632</v>
      </c>
      <c r="J103">
        <f t="shared" si="9"/>
        <v>151</v>
      </c>
      <c r="K103">
        <v>882.6054722793391</v>
      </c>
      <c r="L103" s="12">
        <v>0.4</v>
      </c>
      <c r="M103">
        <f t="shared" si="10"/>
        <v>146</v>
      </c>
      <c r="N103">
        <v>3713.9753870659774</v>
      </c>
      <c r="O103" s="12">
        <v>0.39726027397260272</v>
      </c>
      <c r="P103">
        <f t="shared" si="11"/>
        <v>145</v>
      </c>
      <c r="Q103">
        <v>1020.1467632152851</v>
      </c>
      <c r="R103">
        <v>0.39452054794520547</v>
      </c>
      <c r="S103">
        <f t="shared" si="12"/>
        <v>144</v>
      </c>
      <c r="T103">
        <v>1016.9627371282327</v>
      </c>
      <c r="U103" s="12">
        <v>0.40273972602739727</v>
      </c>
      <c r="V103">
        <f t="shared" si="13"/>
        <v>147</v>
      </c>
    </row>
    <row r="104" spans="2:22" x14ac:dyDescent="0.25">
      <c r="B104">
        <v>-254.4496326577501</v>
      </c>
      <c r="C104" s="12">
        <v>0.48493150684931507</v>
      </c>
      <c r="D104">
        <f t="shared" si="7"/>
        <v>177</v>
      </c>
      <c r="E104">
        <v>745.75872001553762</v>
      </c>
      <c r="F104" s="12">
        <v>0.40547945205479452</v>
      </c>
      <c r="G104">
        <f t="shared" si="8"/>
        <v>148</v>
      </c>
      <c r="H104">
        <v>159.53140620678971</v>
      </c>
      <c r="I104" s="12">
        <v>0.41643835616438357</v>
      </c>
      <c r="J104">
        <f t="shared" si="9"/>
        <v>152</v>
      </c>
      <c r="K104">
        <v>1195.4343960620367</v>
      </c>
      <c r="L104" s="12">
        <v>0.40273972602739727</v>
      </c>
      <c r="M104">
        <f t="shared" si="10"/>
        <v>147</v>
      </c>
      <c r="N104">
        <v>3628.2511195010547</v>
      </c>
      <c r="O104" s="12">
        <v>0.40821917808219177</v>
      </c>
      <c r="P104">
        <f t="shared" si="11"/>
        <v>149</v>
      </c>
      <c r="Q104">
        <v>916.55262994792986</v>
      </c>
      <c r="R104">
        <v>0.40547945205479452</v>
      </c>
      <c r="S104">
        <f t="shared" si="12"/>
        <v>148</v>
      </c>
      <c r="T104">
        <v>-4128.6846722465743</v>
      </c>
      <c r="U104" s="12">
        <v>0.40547945205479452</v>
      </c>
      <c r="V104">
        <f t="shared" si="13"/>
        <v>148</v>
      </c>
    </row>
    <row r="105" spans="2:22" x14ac:dyDescent="0.25">
      <c r="B105">
        <v>1.913292635435937E-9</v>
      </c>
      <c r="C105" s="12">
        <v>0.48767123287671232</v>
      </c>
      <c r="D105">
        <f t="shared" si="7"/>
        <v>178</v>
      </c>
      <c r="E105">
        <v>4.4271928345551714E-9</v>
      </c>
      <c r="F105" s="12">
        <v>0.40821917808219177</v>
      </c>
      <c r="G105">
        <f t="shared" si="8"/>
        <v>149</v>
      </c>
      <c r="H105">
        <v>1006.4782726373999</v>
      </c>
      <c r="I105" s="12">
        <v>0.41917808219178082</v>
      </c>
      <c r="J105">
        <f t="shared" si="9"/>
        <v>153</v>
      </c>
      <c r="K105">
        <v>1.4910028767189942E-8</v>
      </c>
      <c r="L105" s="12">
        <v>0.41369863013698632</v>
      </c>
      <c r="M105">
        <f t="shared" si="10"/>
        <v>151</v>
      </c>
      <c r="N105">
        <v>1.594753484823741E-8</v>
      </c>
      <c r="O105" s="12">
        <v>0.41095890410958902</v>
      </c>
      <c r="P105">
        <f t="shared" si="11"/>
        <v>150</v>
      </c>
      <c r="Q105">
        <v>-3391.0922274303948</v>
      </c>
      <c r="R105">
        <v>0.40821917808219177</v>
      </c>
      <c r="S105">
        <f t="shared" si="12"/>
        <v>149</v>
      </c>
      <c r="T105">
        <v>-409.93574668033898</v>
      </c>
      <c r="U105" s="12">
        <v>0.40821917808219177</v>
      </c>
      <c r="V105">
        <f t="shared" si="13"/>
        <v>149</v>
      </c>
    </row>
    <row r="106" spans="2:22" x14ac:dyDescent="0.25">
      <c r="B106">
        <v>485.07332979288066</v>
      </c>
      <c r="C106" s="12">
        <v>0.49589041095890413</v>
      </c>
      <c r="D106">
        <f t="shared" si="7"/>
        <v>181</v>
      </c>
      <c r="E106">
        <v>567.74500360785089</v>
      </c>
      <c r="F106" s="12">
        <v>0.41643835616438357</v>
      </c>
      <c r="G106">
        <f t="shared" si="8"/>
        <v>152</v>
      </c>
      <c r="H106">
        <v>-22.391585350134164</v>
      </c>
      <c r="I106" s="12">
        <v>0.42191780821917807</v>
      </c>
      <c r="J106">
        <f t="shared" si="9"/>
        <v>154</v>
      </c>
      <c r="K106">
        <v>-4499.2301809340861</v>
      </c>
      <c r="L106" s="12">
        <v>0.41643835616438357</v>
      </c>
      <c r="M106">
        <f t="shared" si="10"/>
        <v>152</v>
      </c>
      <c r="N106">
        <v>2111.1777975297437</v>
      </c>
      <c r="O106" s="12">
        <v>0.41369863013698632</v>
      </c>
      <c r="P106">
        <f t="shared" si="11"/>
        <v>151</v>
      </c>
      <c r="Q106">
        <v>2.2676886146655306E-8</v>
      </c>
      <c r="R106">
        <v>0.41095890410958902</v>
      </c>
      <c r="S106">
        <f t="shared" si="12"/>
        <v>150</v>
      </c>
      <c r="T106">
        <v>2.6078964765474666E-8</v>
      </c>
      <c r="U106" s="12">
        <v>0.41095890410958902</v>
      </c>
      <c r="V106">
        <f t="shared" si="13"/>
        <v>150</v>
      </c>
    </row>
    <row r="107" spans="2:22" x14ac:dyDescent="0.25">
      <c r="B107">
        <v>1320.0365133930127</v>
      </c>
      <c r="C107" s="12">
        <v>0.49863013698630138</v>
      </c>
      <c r="D107">
        <f t="shared" si="7"/>
        <v>182</v>
      </c>
      <c r="E107">
        <v>-1005.1027514958554</v>
      </c>
      <c r="F107" s="12">
        <v>0.41917808219178082</v>
      </c>
      <c r="G107">
        <f t="shared" si="8"/>
        <v>153</v>
      </c>
      <c r="H107">
        <v>864.99066093121075</v>
      </c>
      <c r="I107" s="12">
        <v>0.42465753424657532</v>
      </c>
      <c r="J107">
        <f t="shared" si="9"/>
        <v>155</v>
      </c>
      <c r="K107">
        <v>502.90947177810813</v>
      </c>
      <c r="L107" s="12">
        <v>0.41917808219178082</v>
      </c>
      <c r="M107">
        <f t="shared" si="10"/>
        <v>153</v>
      </c>
      <c r="N107">
        <v>4452.7450261605873</v>
      </c>
      <c r="O107" s="12">
        <v>0.41643835616438357</v>
      </c>
      <c r="P107">
        <f t="shared" si="11"/>
        <v>152</v>
      </c>
      <c r="Q107">
        <v>-123.64667750900162</v>
      </c>
      <c r="R107">
        <v>0.41369863013698632</v>
      </c>
      <c r="S107">
        <f t="shared" si="12"/>
        <v>151</v>
      </c>
      <c r="T107">
        <v>3159.0639469116927</v>
      </c>
      <c r="U107" s="12">
        <v>0.41917808219178082</v>
      </c>
      <c r="V107">
        <f t="shared" si="13"/>
        <v>153</v>
      </c>
    </row>
    <row r="108" spans="2:22" x14ac:dyDescent="0.25">
      <c r="B108">
        <v>3027.4235968208577</v>
      </c>
      <c r="C108" s="12">
        <v>0.50136986301369868</v>
      </c>
      <c r="D108">
        <f t="shared" si="7"/>
        <v>183.00000000000003</v>
      </c>
      <c r="E108">
        <v>927.70802021683937</v>
      </c>
      <c r="F108" s="12">
        <v>0.42191780821917807</v>
      </c>
      <c r="G108">
        <f t="shared" si="8"/>
        <v>154</v>
      </c>
      <c r="H108">
        <v>1390.9497499934503</v>
      </c>
      <c r="I108" s="12">
        <v>0.43287671232876712</v>
      </c>
      <c r="J108">
        <f t="shared" si="9"/>
        <v>158</v>
      </c>
      <c r="K108">
        <v>2157.7237943157284</v>
      </c>
      <c r="L108" s="12">
        <v>0.42191780821917807</v>
      </c>
      <c r="M108">
        <f t="shared" si="10"/>
        <v>154</v>
      </c>
      <c r="N108">
        <v>3914.0028740415164</v>
      </c>
      <c r="O108" s="12">
        <v>0.42465753424657532</v>
      </c>
      <c r="P108">
        <f t="shared" si="11"/>
        <v>155</v>
      </c>
      <c r="Q108">
        <v>1437.6255947508043</v>
      </c>
      <c r="R108">
        <v>0.42191780821917807</v>
      </c>
      <c r="S108">
        <f t="shared" si="12"/>
        <v>154</v>
      </c>
      <c r="T108">
        <v>1447.8521973885361</v>
      </c>
      <c r="U108" s="12">
        <v>0.42191780821917807</v>
      </c>
      <c r="V108">
        <f t="shared" si="13"/>
        <v>154</v>
      </c>
    </row>
    <row r="109" spans="2:22" x14ac:dyDescent="0.25">
      <c r="B109">
        <v>2612.8487924135843</v>
      </c>
      <c r="C109" s="12">
        <v>0.50684931506849318</v>
      </c>
      <c r="D109">
        <f t="shared" si="7"/>
        <v>185</v>
      </c>
      <c r="E109">
        <v>-370.9250392299997</v>
      </c>
      <c r="F109" s="12">
        <v>0.42465753424657532</v>
      </c>
      <c r="G109">
        <f t="shared" si="8"/>
        <v>155</v>
      </c>
      <c r="H109">
        <v>265.74946094363895</v>
      </c>
      <c r="I109" s="12">
        <v>0.43561643835616437</v>
      </c>
      <c r="J109">
        <f t="shared" si="9"/>
        <v>159</v>
      </c>
      <c r="K109">
        <v>2168.3785189383098</v>
      </c>
      <c r="L109" s="12">
        <v>0.43013698630136987</v>
      </c>
      <c r="M109">
        <f t="shared" si="10"/>
        <v>157</v>
      </c>
      <c r="N109">
        <v>3364.9076206970503</v>
      </c>
      <c r="O109" s="12">
        <v>0.42739726027397262</v>
      </c>
      <c r="P109">
        <f t="shared" si="11"/>
        <v>156</v>
      </c>
      <c r="Q109">
        <v>1173.9125303134115</v>
      </c>
      <c r="R109">
        <v>0.42465753424657532</v>
      </c>
      <c r="S109">
        <f t="shared" si="12"/>
        <v>155</v>
      </c>
      <c r="T109">
        <v>2326.999541120882</v>
      </c>
      <c r="U109" s="12">
        <v>0.42465753424657532</v>
      </c>
      <c r="V109">
        <f t="shared" si="13"/>
        <v>155</v>
      </c>
    </row>
    <row r="110" spans="2:22" x14ac:dyDescent="0.25">
      <c r="B110">
        <v>2660.1348472567161</v>
      </c>
      <c r="C110" s="12">
        <v>0.51506849315068493</v>
      </c>
      <c r="D110">
        <f t="shared" si="7"/>
        <v>188</v>
      </c>
      <c r="E110">
        <v>-367.57546406432283</v>
      </c>
      <c r="F110" s="12">
        <v>0.42739726027397262</v>
      </c>
      <c r="G110">
        <f t="shared" si="8"/>
        <v>156</v>
      </c>
      <c r="H110">
        <v>153.9343984636599</v>
      </c>
      <c r="I110" s="12">
        <v>0.43835616438356162</v>
      </c>
      <c r="J110">
        <f t="shared" si="9"/>
        <v>160</v>
      </c>
      <c r="K110">
        <v>1379.7707099333011</v>
      </c>
      <c r="L110" s="12">
        <v>0.43287671232876712</v>
      </c>
      <c r="M110">
        <f t="shared" si="10"/>
        <v>158</v>
      </c>
      <c r="N110">
        <v>4258.4954220281024</v>
      </c>
      <c r="O110" s="12">
        <v>0.43013698630136987</v>
      </c>
      <c r="P110">
        <f t="shared" si="11"/>
        <v>157</v>
      </c>
      <c r="Q110">
        <v>2935.461634445106</v>
      </c>
      <c r="R110">
        <v>0.42739726027397262</v>
      </c>
      <c r="S110">
        <f t="shared" si="12"/>
        <v>156</v>
      </c>
      <c r="T110">
        <v>1542.532642074565</v>
      </c>
      <c r="U110" s="12">
        <v>0.42739726027397262</v>
      </c>
      <c r="V110">
        <f t="shared" si="13"/>
        <v>156</v>
      </c>
    </row>
    <row r="111" spans="2:22" x14ac:dyDescent="0.25">
      <c r="B111">
        <v>2006.1770147799605</v>
      </c>
      <c r="C111" s="12">
        <v>0.51780821917808217</v>
      </c>
      <c r="D111">
        <f t="shared" si="7"/>
        <v>189</v>
      </c>
      <c r="E111">
        <v>-714.27814993488482</v>
      </c>
      <c r="F111" s="12">
        <v>0.43561643835616437</v>
      </c>
      <c r="G111">
        <f t="shared" si="8"/>
        <v>159</v>
      </c>
      <c r="H111">
        <v>-526.93545952387706</v>
      </c>
      <c r="I111" s="12">
        <v>0.44109589041095892</v>
      </c>
      <c r="J111">
        <f t="shared" si="9"/>
        <v>161</v>
      </c>
      <c r="K111">
        <v>1674.3797695434423</v>
      </c>
      <c r="L111" s="12">
        <v>0.43561643835616437</v>
      </c>
      <c r="M111">
        <f t="shared" si="10"/>
        <v>159</v>
      </c>
      <c r="N111">
        <v>2713.460874878981</v>
      </c>
      <c r="O111" s="12">
        <v>0.43287671232876712</v>
      </c>
      <c r="P111">
        <f t="shared" si="11"/>
        <v>158</v>
      </c>
      <c r="Q111">
        <v>1566.5772316816215</v>
      </c>
      <c r="R111">
        <v>0.43013698630136987</v>
      </c>
      <c r="S111">
        <f t="shared" si="12"/>
        <v>157</v>
      </c>
      <c r="T111">
        <v>-560.60918874966092</v>
      </c>
      <c r="U111" s="12">
        <v>0.43013698630136987</v>
      </c>
      <c r="V111">
        <f t="shared" si="13"/>
        <v>157</v>
      </c>
    </row>
    <row r="112" spans="2:22" x14ac:dyDescent="0.25">
      <c r="B112">
        <v>2272.1058436400194</v>
      </c>
      <c r="C112" s="12">
        <v>0.52054794520547942</v>
      </c>
      <c r="D112">
        <f t="shared" si="7"/>
        <v>190</v>
      </c>
      <c r="E112">
        <v>-1106.2637705942338</v>
      </c>
      <c r="F112" s="12">
        <v>0.43835616438356162</v>
      </c>
      <c r="G112">
        <f t="shared" si="8"/>
        <v>160</v>
      </c>
      <c r="H112">
        <v>-1186.621415787567</v>
      </c>
      <c r="I112" s="12">
        <v>0.44383561643835617</v>
      </c>
      <c r="J112">
        <f t="shared" si="9"/>
        <v>162</v>
      </c>
      <c r="K112">
        <v>56.367131590791814</v>
      </c>
      <c r="L112" s="12">
        <v>0.43835616438356162</v>
      </c>
      <c r="M112">
        <f t="shared" si="10"/>
        <v>160</v>
      </c>
      <c r="N112">
        <v>1901.7441700438615</v>
      </c>
      <c r="O112" s="12">
        <v>0.43561643835616437</v>
      </c>
      <c r="P112">
        <f t="shared" si="11"/>
        <v>159</v>
      </c>
      <c r="Q112">
        <v>1390.6932836602155</v>
      </c>
      <c r="R112">
        <v>0.43287671232876712</v>
      </c>
      <c r="S112">
        <f t="shared" si="12"/>
        <v>158</v>
      </c>
      <c r="T112">
        <v>-2119.3502860297522</v>
      </c>
      <c r="U112" s="12">
        <v>0.43835616438356162</v>
      </c>
      <c r="V112">
        <f t="shared" si="13"/>
        <v>160</v>
      </c>
    </row>
    <row r="113" spans="2:22" x14ac:dyDescent="0.25">
      <c r="B113">
        <v>1507.1050054871939</v>
      </c>
      <c r="C113" s="12">
        <v>0.52328767123287667</v>
      </c>
      <c r="D113">
        <f t="shared" si="7"/>
        <v>190.99999999999997</v>
      </c>
      <c r="E113">
        <v>-518.22568806338768</v>
      </c>
      <c r="F113" s="12">
        <v>0.44109589041095892</v>
      </c>
      <c r="G113">
        <f t="shared" si="8"/>
        <v>161</v>
      </c>
      <c r="H113">
        <v>-325.22779102894253</v>
      </c>
      <c r="I113" s="12">
        <v>0.45205479452054792</v>
      </c>
      <c r="J113">
        <f t="shared" si="9"/>
        <v>165</v>
      </c>
      <c r="K113">
        <v>-565.21924297940097</v>
      </c>
      <c r="L113" s="12">
        <v>0.44109589041095892</v>
      </c>
      <c r="M113">
        <f t="shared" si="10"/>
        <v>161</v>
      </c>
      <c r="N113">
        <v>1083.002017924844</v>
      </c>
      <c r="O113" s="12">
        <v>0.44383561643835617</v>
      </c>
      <c r="P113">
        <f t="shared" si="11"/>
        <v>162</v>
      </c>
      <c r="Q113">
        <v>744.05509882375043</v>
      </c>
      <c r="R113">
        <v>0.44109589041095892</v>
      </c>
      <c r="S113">
        <f t="shared" si="12"/>
        <v>161</v>
      </c>
      <c r="T113">
        <v>-1985.4258553104485</v>
      </c>
      <c r="U113" s="12">
        <v>0.44109589041095892</v>
      </c>
      <c r="V113">
        <f t="shared" si="13"/>
        <v>161</v>
      </c>
    </row>
    <row r="114" spans="2:22" x14ac:dyDescent="0.25">
      <c r="B114">
        <v>526.73784530926787</v>
      </c>
      <c r="C114" s="12">
        <v>0.52602739726027392</v>
      </c>
      <c r="D114">
        <f t="shared" si="7"/>
        <v>191.99999999999997</v>
      </c>
      <c r="E114">
        <v>-1655.8587475102306</v>
      </c>
      <c r="F114" s="12">
        <v>0.44383561643835617</v>
      </c>
      <c r="G114">
        <f t="shared" si="8"/>
        <v>162</v>
      </c>
      <c r="H114">
        <v>1117.6496463209278</v>
      </c>
      <c r="I114" s="12">
        <v>0.45479452054794522</v>
      </c>
      <c r="J114">
        <f t="shared" si="9"/>
        <v>166</v>
      </c>
      <c r="K114">
        <v>-588.56451835681423</v>
      </c>
      <c r="L114" s="12">
        <v>0.44931506849315067</v>
      </c>
      <c r="M114">
        <f t="shared" si="10"/>
        <v>164</v>
      </c>
      <c r="N114">
        <v>-174.09323541962635</v>
      </c>
      <c r="O114" s="12">
        <v>0.44657534246575342</v>
      </c>
      <c r="P114">
        <f t="shared" si="11"/>
        <v>163</v>
      </c>
      <c r="Q114">
        <v>21.342034386350974</v>
      </c>
      <c r="R114">
        <v>0.44383561643835617</v>
      </c>
      <c r="S114">
        <f t="shared" si="12"/>
        <v>162</v>
      </c>
      <c r="T114">
        <v>-1401.9852749127244</v>
      </c>
      <c r="U114" s="12">
        <v>0.44383561643835617</v>
      </c>
      <c r="V114">
        <f t="shared" si="13"/>
        <v>162</v>
      </c>
    </row>
    <row r="115" spans="2:22" x14ac:dyDescent="0.25">
      <c r="B115">
        <v>1147.8108008729696</v>
      </c>
      <c r="C115" s="12">
        <v>0.53424657534246578</v>
      </c>
      <c r="D115">
        <f t="shared" si="7"/>
        <v>195</v>
      </c>
      <c r="E115">
        <v>-862.45455283461706</v>
      </c>
      <c r="F115" s="12">
        <v>0.44657534246575342</v>
      </c>
      <c r="G115">
        <f t="shared" si="8"/>
        <v>163</v>
      </c>
      <c r="H115">
        <v>1099.8345838409434</v>
      </c>
      <c r="I115" s="12">
        <v>0.45753424657534247</v>
      </c>
      <c r="J115">
        <f t="shared" si="9"/>
        <v>167</v>
      </c>
      <c r="K115">
        <v>-1600.1723273618238</v>
      </c>
      <c r="L115" s="12">
        <v>0.45205479452054792</v>
      </c>
      <c r="M115">
        <f t="shared" si="10"/>
        <v>165</v>
      </c>
      <c r="N115">
        <v>134.56440298840653</v>
      </c>
      <c r="O115" s="12">
        <v>0.44931506849315067</v>
      </c>
      <c r="P115">
        <f t="shared" si="11"/>
        <v>164</v>
      </c>
      <c r="Q115">
        <v>547.5463976277839</v>
      </c>
      <c r="R115">
        <v>0.44657534246575342</v>
      </c>
      <c r="S115">
        <f t="shared" si="12"/>
        <v>163</v>
      </c>
      <c r="T115">
        <v>-2629.4521739590427</v>
      </c>
      <c r="U115" s="12">
        <v>0.44657534246575342</v>
      </c>
      <c r="V115">
        <f t="shared" si="13"/>
        <v>163</v>
      </c>
    </row>
    <row r="116" spans="2:22" x14ac:dyDescent="0.25">
      <c r="B116">
        <v>1283.185517119799</v>
      </c>
      <c r="C116" s="12">
        <v>0.53698630136986303</v>
      </c>
      <c r="D116">
        <f t="shared" si="7"/>
        <v>196</v>
      </c>
      <c r="E116">
        <v>1527.40488502687</v>
      </c>
      <c r="F116" s="12">
        <v>0.45479452054794522</v>
      </c>
      <c r="G116">
        <f t="shared" si="8"/>
        <v>166</v>
      </c>
      <c r="H116">
        <v>-290.03527414659311</v>
      </c>
      <c r="I116" s="12">
        <v>0.46027397260273972</v>
      </c>
      <c r="J116">
        <f t="shared" si="9"/>
        <v>168</v>
      </c>
      <c r="K116">
        <v>628.32855461189433</v>
      </c>
      <c r="L116" s="12">
        <v>0.45479452054794522</v>
      </c>
      <c r="M116">
        <f t="shared" si="10"/>
        <v>166</v>
      </c>
      <c r="N116">
        <v>1515.3029117664737</v>
      </c>
      <c r="O116" s="12">
        <v>0.45205479452054792</v>
      </c>
      <c r="P116">
        <f t="shared" si="11"/>
        <v>165</v>
      </c>
      <c r="Q116">
        <v>-526.33800513569724</v>
      </c>
      <c r="R116">
        <v>0.44931506849315067</v>
      </c>
      <c r="S116">
        <f t="shared" si="12"/>
        <v>164</v>
      </c>
      <c r="T116">
        <v>-8267.304776242574</v>
      </c>
      <c r="U116" s="12">
        <v>0.44931506849315067</v>
      </c>
      <c r="V116">
        <f t="shared" si="13"/>
        <v>164</v>
      </c>
    </row>
    <row r="117" spans="2:22" x14ac:dyDescent="0.25">
      <c r="B117">
        <v>1302.114345979857</v>
      </c>
      <c r="C117" s="12">
        <v>0.53972602739726028</v>
      </c>
      <c r="D117">
        <f t="shared" si="7"/>
        <v>197</v>
      </c>
      <c r="E117">
        <v>2232.4192643675269</v>
      </c>
      <c r="F117" s="12">
        <v>0.45753424657534247</v>
      </c>
      <c r="G117">
        <f t="shared" si="8"/>
        <v>167</v>
      </c>
      <c r="H117">
        <v>2511.2787695896441</v>
      </c>
      <c r="I117" s="12">
        <v>0.46301369863013697</v>
      </c>
      <c r="J117">
        <f t="shared" si="9"/>
        <v>169</v>
      </c>
      <c r="K117">
        <v>1679.3499623331811</v>
      </c>
      <c r="L117" s="12">
        <v>0.45753424657534247</v>
      </c>
      <c r="M117">
        <f t="shared" si="10"/>
        <v>167</v>
      </c>
      <c r="N117">
        <v>4177.6112167822575</v>
      </c>
      <c r="O117" s="12">
        <v>0.45479452054794522</v>
      </c>
      <c r="P117">
        <f t="shared" si="11"/>
        <v>166</v>
      </c>
      <c r="Q117">
        <v>-4252.2187169704321</v>
      </c>
      <c r="R117">
        <v>0.45205479452054792</v>
      </c>
      <c r="S117">
        <f t="shared" si="12"/>
        <v>165</v>
      </c>
      <c r="T117">
        <v>284.5199217194986</v>
      </c>
      <c r="U117" s="12">
        <v>0.45753424657534247</v>
      </c>
      <c r="V117">
        <f t="shared" si="13"/>
        <v>167</v>
      </c>
    </row>
    <row r="118" spans="2:22" x14ac:dyDescent="0.25">
      <c r="B118">
        <v>651.11350782703573</v>
      </c>
      <c r="C118" s="12">
        <v>0.54246575342465753</v>
      </c>
      <c r="D118">
        <f t="shared" si="7"/>
        <v>198</v>
      </c>
      <c r="E118">
        <v>3640.4573468983176</v>
      </c>
      <c r="F118" s="12">
        <v>0.46027397260273972</v>
      </c>
      <c r="G118">
        <f t="shared" si="8"/>
        <v>168</v>
      </c>
      <c r="H118">
        <v>2682.2378586519271</v>
      </c>
      <c r="I118" s="12">
        <v>0.47123287671232877</v>
      </c>
      <c r="J118">
        <f t="shared" si="9"/>
        <v>172</v>
      </c>
      <c r="K118">
        <v>2340.7635877629896</v>
      </c>
      <c r="L118" s="12">
        <v>0.46027397260273972</v>
      </c>
      <c r="M118">
        <f t="shared" si="10"/>
        <v>168</v>
      </c>
      <c r="N118">
        <v>3612.5099768085402</v>
      </c>
      <c r="O118" s="12">
        <v>0.46301369863013697</v>
      </c>
      <c r="P118">
        <f t="shared" si="11"/>
        <v>169</v>
      </c>
      <c r="Q118">
        <v>-1112.7025321046876</v>
      </c>
      <c r="R118">
        <v>0.46027397260273972</v>
      </c>
      <c r="S118">
        <f t="shared" si="12"/>
        <v>168</v>
      </c>
      <c r="T118">
        <v>133.44435243880497</v>
      </c>
      <c r="U118" s="12">
        <v>0.46027397260273972</v>
      </c>
      <c r="V118">
        <f t="shared" si="13"/>
        <v>168</v>
      </c>
    </row>
    <row r="119" spans="2:22" x14ac:dyDescent="0.25">
      <c r="B119">
        <v>3103.7463476490743</v>
      </c>
      <c r="C119" s="12">
        <v>0.54520547945205478</v>
      </c>
      <c r="D119">
        <f t="shared" si="7"/>
        <v>199</v>
      </c>
      <c r="E119">
        <v>2089.824287451479</v>
      </c>
      <c r="F119" s="12">
        <v>0.46301369863013697</v>
      </c>
      <c r="G119">
        <f t="shared" si="8"/>
        <v>169</v>
      </c>
      <c r="H119">
        <v>1906.0375696021233</v>
      </c>
      <c r="I119" s="12">
        <v>0.47397260273972602</v>
      </c>
      <c r="J119">
        <f t="shared" si="9"/>
        <v>173</v>
      </c>
      <c r="K119">
        <v>1789.5690218202262</v>
      </c>
      <c r="L119" s="12">
        <v>0.46849315068493153</v>
      </c>
      <c r="M119">
        <f t="shared" si="10"/>
        <v>171</v>
      </c>
      <c r="N119">
        <v>2741.4147234640745</v>
      </c>
      <c r="O119" s="12">
        <v>0.46575342465753422</v>
      </c>
      <c r="P119">
        <f t="shared" si="11"/>
        <v>170</v>
      </c>
      <c r="Q119">
        <v>-1346.4155965420862</v>
      </c>
      <c r="R119">
        <v>0.46301369863013697</v>
      </c>
      <c r="S119">
        <f t="shared" si="12"/>
        <v>169</v>
      </c>
      <c r="T119">
        <v>1906.8849328364508</v>
      </c>
      <c r="U119" s="12">
        <v>0.46301369863013697</v>
      </c>
      <c r="V119">
        <f t="shared" si="13"/>
        <v>169</v>
      </c>
    </row>
    <row r="120" spans="2:22" x14ac:dyDescent="0.25">
      <c r="B120">
        <v>3090.032402492232</v>
      </c>
      <c r="C120" s="12">
        <v>0.55342465753424652</v>
      </c>
      <c r="D120">
        <f t="shared" si="7"/>
        <v>201.99999999999997</v>
      </c>
      <c r="E120">
        <v>2843.228482127091</v>
      </c>
      <c r="F120" s="12">
        <v>0.46575342465753422</v>
      </c>
      <c r="G120">
        <f t="shared" si="8"/>
        <v>170</v>
      </c>
      <c r="H120">
        <v>1565.2225071221421</v>
      </c>
      <c r="I120" s="12">
        <v>0.47671232876712327</v>
      </c>
      <c r="J120">
        <f t="shared" si="9"/>
        <v>174</v>
      </c>
      <c r="K120">
        <v>1016.9612128152136</v>
      </c>
      <c r="L120" s="12">
        <v>0.47123287671232877</v>
      </c>
      <c r="M120">
        <f t="shared" si="10"/>
        <v>172</v>
      </c>
      <c r="N120">
        <v>4678.0723618720558</v>
      </c>
      <c r="O120" s="12">
        <v>0.46849315068493153</v>
      </c>
      <c r="P120">
        <f t="shared" si="11"/>
        <v>171</v>
      </c>
      <c r="Q120">
        <v>1050.7887666993017</v>
      </c>
      <c r="R120">
        <v>0.46575342465753422</v>
      </c>
      <c r="S120">
        <f t="shared" si="12"/>
        <v>170</v>
      </c>
      <c r="T120">
        <v>950.41803379013515</v>
      </c>
      <c r="U120" s="12">
        <v>0.46575342465753422</v>
      </c>
      <c r="V120">
        <f t="shared" si="13"/>
        <v>170</v>
      </c>
    </row>
    <row r="121" spans="2:22" x14ac:dyDescent="0.25">
      <c r="B121">
        <v>2479.074570015473</v>
      </c>
      <c r="C121" s="12">
        <v>0.55616438356164388</v>
      </c>
      <c r="D121">
        <f t="shared" si="7"/>
        <v>203.00000000000003</v>
      </c>
      <c r="E121">
        <v>3023.5257962565711</v>
      </c>
      <c r="F121" s="12">
        <v>0.47397260273972602</v>
      </c>
      <c r="G121">
        <f t="shared" si="8"/>
        <v>173</v>
      </c>
      <c r="H121">
        <v>1060.3526491346083</v>
      </c>
      <c r="I121" s="12">
        <v>0.47945205479452052</v>
      </c>
      <c r="J121">
        <f t="shared" si="9"/>
        <v>175</v>
      </c>
      <c r="K121">
        <v>3119.5702724253465</v>
      </c>
      <c r="L121" s="12">
        <v>0.47397260273972602</v>
      </c>
      <c r="M121">
        <f t="shared" si="10"/>
        <v>173</v>
      </c>
      <c r="N121">
        <v>3068.037814722938</v>
      </c>
      <c r="O121" s="12">
        <v>0.47123287671232877</v>
      </c>
      <c r="P121">
        <f t="shared" si="11"/>
        <v>172</v>
      </c>
      <c r="Q121">
        <v>70.904363935815923</v>
      </c>
      <c r="R121">
        <v>0.46849315068493153</v>
      </c>
      <c r="S121">
        <f t="shared" si="12"/>
        <v>171</v>
      </c>
      <c r="T121">
        <v>300.9338969602768</v>
      </c>
      <c r="U121" s="12">
        <v>0.46849315068493153</v>
      </c>
      <c r="V121">
        <f t="shared" si="13"/>
        <v>171</v>
      </c>
    </row>
    <row r="122" spans="2:22" x14ac:dyDescent="0.25">
      <c r="B122">
        <v>2190.0033988755331</v>
      </c>
      <c r="C122" s="12">
        <v>0.55890410958904113</v>
      </c>
      <c r="D122">
        <f t="shared" si="7"/>
        <v>204</v>
      </c>
      <c r="E122">
        <v>2201.5401755972207</v>
      </c>
      <c r="F122" s="12">
        <v>0.47671232876712327</v>
      </c>
      <c r="G122">
        <f t="shared" si="8"/>
        <v>174</v>
      </c>
      <c r="H122">
        <v>1166.6666928709094</v>
      </c>
      <c r="I122" s="12">
        <v>0.48219178082191783</v>
      </c>
      <c r="J122">
        <f t="shared" si="9"/>
        <v>176</v>
      </c>
      <c r="K122">
        <v>1816.5576344726926</v>
      </c>
      <c r="L122" s="12">
        <v>0.47671232876712327</v>
      </c>
      <c r="M122">
        <f t="shared" si="10"/>
        <v>174</v>
      </c>
      <c r="N122">
        <v>2616.321109887811</v>
      </c>
      <c r="O122" s="12">
        <v>0.47397260273972602</v>
      </c>
      <c r="P122">
        <f t="shared" si="11"/>
        <v>173</v>
      </c>
      <c r="Q122">
        <v>-586.97958408558952</v>
      </c>
      <c r="R122">
        <v>0.47123287671232877</v>
      </c>
      <c r="S122">
        <f t="shared" si="12"/>
        <v>172</v>
      </c>
      <c r="T122">
        <v>-1170.8072003198804</v>
      </c>
      <c r="U122" s="12">
        <v>0.47671232876712327</v>
      </c>
      <c r="V122">
        <f t="shared" si="13"/>
        <v>174</v>
      </c>
    </row>
    <row r="123" spans="2:22" x14ac:dyDescent="0.25">
      <c r="B123">
        <v>980.00256072270736</v>
      </c>
      <c r="C123" s="12">
        <v>0.56164383561643838</v>
      </c>
      <c r="D123">
        <f t="shared" si="7"/>
        <v>205</v>
      </c>
      <c r="E123">
        <v>2068.5782581280691</v>
      </c>
      <c r="F123" s="12">
        <v>0.47945205479452052</v>
      </c>
      <c r="G123">
        <f t="shared" si="8"/>
        <v>175</v>
      </c>
      <c r="H123">
        <v>160.62578193319973</v>
      </c>
      <c r="I123" s="12">
        <v>0.49041095890410957</v>
      </c>
      <c r="J123">
        <f t="shared" si="9"/>
        <v>179</v>
      </c>
      <c r="K123">
        <v>1391.9712599024917</v>
      </c>
      <c r="L123" s="12">
        <v>0.47945205479452052</v>
      </c>
      <c r="M123">
        <f t="shared" si="10"/>
        <v>175</v>
      </c>
      <c r="N123">
        <v>1178.5789577687992</v>
      </c>
      <c r="O123" s="12">
        <v>0.48219178082191783</v>
      </c>
      <c r="P123">
        <f t="shared" si="11"/>
        <v>176</v>
      </c>
      <c r="Q123">
        <v>-1730.617768922104</v>
      </c>
      <c r="R123">
        <v>0.47945205479452052</v>
      </c>
      <c r="S123">
        <f t="shared" si="12"/>
        <v>175</v>
      </c>
      <c r="T123">
        <v>-1521.8827696005724</v>
      </c>
      <c r="U123" s="12">
        <v>0.47945205479452052</v>
      </c>
      <c r="V123">
        <f t="shared" si="13"/>
        <v>175</v>
      </c>
    </row>
    <row r="124" spans="2:22" x14ac:dyDescent="0.25">
      <c r="B124">
        <v>796.63540054478312</v>
      </c>
      <c r="C124" s="12">
        <v>0.56438356164383563</v>
      </c>
      <c r="D124">
        <f t="shared" si="7"/>
        <v>206</v>
      </c>
      <c r="E124">
        <v>1569.945198681226</v>
      </c>
      <c r="F124" s="12">
        <v>0.48219178082191783</v>
      </c>
      <c r="G124">
        <f t="shared" si="8"/>
        <v>176</v>
      </c>
      <c r="H124">
        <v>8.9113143530994421E-9</v>
      </c>
      <c r="I124" s="12">
        <v>0.49315068493150682</v>
      </c>
      <c r="J124">
        <f t="shared" si="9"/>
        <v>180</v>
      </c>
      <c r="K124">
        <v>1234.625984525037</v>
      </c>
      <c r="L124" s="12">
        <v>0.48767123287671232</v>
      </c>
      <c r="M124">
        <f t="shared" si="10"/>
        <v>178</v>
      </c>
      <c r="N124">
        <v>72.483704424334746</v>
      </c>
      <c r="O124" s="12">
        <v>0.48493150684931507</v>
      </c>
      <c r="P124">
        <f t="shared" si="11"/>
        <v>177</v>
      </c>
      <c r="Q124">
        <v>-1729.3308333594973</v>
      </c>
      <c r="R124">
        <v>0.48219178082191783</v>
      </c>
      <c r="S124">
        <f t="shared" si="12"/>
        <v>176</v>
      </c>
      <c r="T124">
        <v>-140.44218920284652</v>
      </c>
      <c r="U124" s="12">
        <v>0.48219178082191783</v>
      </c>
      <c r="V124">
        <f t="shared" si="13"/>
        <v>176</v>
      </c>
    </row>
    <row r="125" spans="2:22" x14ac:dyDescent="0.25">
      <c r="B125">
        <v>-264.07854461206921</v>
      </c>
      <c r="C125" s="12">
        <v>0.57260273972602738</v>
      </c>
      <c r="D125">
        <f t="shared" si="7"/>
        <v>209</v>
      </c>
      <c r="E125">
        <v>1064.3493933568386</v>
      </c>
      <c r="F125" s="12">
        <v>0.48493150684931507</v>
      </c>
      <c r="G125">
        <f t="shared" si="8"/>
        <v>177</v>
      </c>
      <c r="H125">
        <v>-194.1189088434582</v>
      </c>
      <c r="I125" s="12">
        <v>0.49589041095890413</v>
      </c>
      <c r="J125">
        <f t="shared" si="9"/>
        <v>181</v>
      </c>
      <c r="K125">
        <v>523.01817552002944</v>
      </c>
      <c r="L125" s="12">
        <v>0.49041095890410957</v>
      </c>
      <c r="M125">
        <f t="shared" si="10"/>
        <v>179</v>
      </c>
      <c r="N125">
        <v>-139.85865716762893</v>
      </c>
      <c r="O125" s="12">
        <v>0.48767123287671232</v>
      </c>
      <c r="P125">
        <f t="shared" si="11"/>
        <v>178</v>
      </c>
      <c r="Q125">
        <v>-71.12647011812237</v>
      </c>
      <c r="R125">
        <v>0.48493150684931507</v>
      </c>
      <c r="S125">
        <f t="shared" si="12"/>
        <v>177</v>
      </c>
      <c r="T125">
        <v>-674.90908824916255</v>
      </c>
      <c r="U125" s="12">
        <v>0.48493150684931507</v>
      </c>
      <c r="V125">
        <f t="shared" si="13"/>
        <v>177</v>
      </c>
    </row>
    <row r="126" spans="2:22" x14ac:dyDescent="0.25">
      <c r="B126">
        <v>-651.03637708882479</v>
      </c>
      <c r="C126" s="12">
        <v>0.57534246575342463</v>
      </c>
      <c r="D126">
        <f t="shared" si="7"/>
        <v>210</v>
      </c>
      <c r="E126">
        <v>4.4828993850387633E-9</v>
      </c>
      <c r="F126" s="12">
        <v>0.49315068493150682</v>
      </c>
      <c r="G126">
        <f t="shared" si="8"/>
        <v>180</v>
      </c>
      <c r="H126">
        <v>3221.3654678374569</v>
      </c>
      <c r="I126" s="12">
        <v>0.49863013698630138</v>
      </c>
      <c r="J126">
        <f t="shared" si="9"/>
        <v>182</v>
      </c>
      <c r="K126">
        <v>773.62723513017102</v>
      </c>
      <c r="L126" s="12">
        <v>0.49315068493150682</v>
      </c>
      <c r="M126">
        <f t="shared" si="10"/>
        <v>180</v>
      </c>
      <c r="N126">
        <v>-1267.8932043167515</v>
      </c>
      <c r="O126" s="12">
        <v>0.49041095890410957</v>
      </c>
      <c r="P126">
        <f t="shared" si="11"/>
        <v>179</v>
      </c>
      <c r="Q126">
        <v>-1386.0108728816072</v>
      </c>
      <c r="R126">
        <v>0.48767123287671232</v>
      </c>
      <c r="S126">
        <f t="shared" si="12"/>
        <v>178</v>
      </c>
      <c r="T126">
        <v>2.7497662813402712E-8</v>
      </c>
      <c r="U126" s="12">
        <v>0.48767123287671232</v>
      </c>
      <c r="V126">
        <f t="shared" si="13"/>
        <v>178</v>
      </c>
    </row>
    <row r="127" spans="2:22" x14ac:dyDescent="0.25">
      <c r="B127">
        <v>1.8402488421997987E-9</v>
      </c>
      <c r="C127" s="12">
        <v>0.57808219178082187</v>
      </c>
      <c r="D127">
        <f t="shared" si="7"/>
        <v>210.99999999999997</v>
      </c>
      <c r="E127">
        <v>-1456.8704339509907</v>
      </c>
      <c r="F127" s="12">
        <v>0.49589041095890413</v>
      </c>
      <c r="G127">
        <f t="shared" si="8"/>
        <v>181</v>
      </c>
      <c r="H127">
        <v>2231.6693059281497</v>
      </c>
      <c r="I127" s="12">
        <v>0.50136986301369868</v>
      </c>
      <c r="J127">
        <f t="shared" si="9"/>
        <v>183.00000000000003</v>
      </c>
      <c r="K127">
        <v>1.5084879123605788E-8</v>
      </c>
      <c r="L127" s="12">
        <v>0.49589041095890413</v>
      </c>
      <c r="M127">
        <f t="shared" si="10"/>
        <v>181</v>
      </c>
      <c r="N127">
        <v>1.6514604794792831E-8</v>
      </c>
      <c r="O127" s="12">
        <v>0.49315068493150682</v>
      </c>
      <c r="P127">
        <f t="shared" si="11"/>
        <v>180</v>
      </c>
      <c r="Q127">
        <v>2.2648691810900345E-8</v>
      </c>
      <c r="R127">
        <v>0.49041095890410957</v>
      </c>
      <c r="S127">
        <f t="shared" si="12"/>
        <v>179</v>
      </c>
      <c r="T127">
        <v>1009.2468355629106</v>
      </c>
      <c r="U127" s="12">
        <v>0.49589041095890413</v>
      </c>
      <c r="V127">
        <f t="shared" si="13"/>
        <v>181</v>
      </c>
    </row>
    <row r="128" spans="2:22" x14ac:dyDescent="0.25">
      <c r="B128">
        <v>-141.65154506859184</v>
      </c>
      <c r="C128" s="12">
        <v>0.58082191780821912</v>
      </c>
      <c r="D128">
        <f t="shared" si="7"/>
        <v>211.99999999999997</v>
      </c>
      <c r="E128">
        <v>-156.89293939717641</v>
      </c>
      <c r="F128" s="12">
        <v>0.49863013698630138</v>
      </c>
      <c r="G128">
        <f t="shared" si="8"/>
        <v>182</v>
      </c>
      <c r="H128">
        <v>3143.0172500151475</v>
      </c>
      <c r="I128" s="12">
        <v>0.50958904109589043</v>
      </c>
      <c r="J128">
        <f t="shared" si="9"/>
        <v>186</v>
      </c>
      <c r="K128">
        <v>-616.07096575560615</v>
      </c>
      <c r="L128" s="12">
        <v>0.49863013698630138</v>
      </c>
      <c r="M128">
        <f t="shared" si="10"/>
        <v>182</v>
      </c>
      <c r="N128">
        <v>3621.6174531127294</v>
      </c>
      <c r="O128" s="12">
        <v>0.50136986301369868</v>
      </c>
      <c r="P128">
        <f t="shared" si="11"/>
        <v>183.00000000000003</v>
      </c>
      <c r="Q128">
        <v>2053.3973818300356</v>
      </c>
      <c r="R128">
        <v>0.49863013698630138</v>
      </c>
      <c r="S128">
        <f t="shared" si="12"/>
        <v>182</v>
      </c>
      <c r="T128">
        <v>2191.521230042606</v>
      </c>
      <c r="U128" s="12">
        <v>0.49863013698630138</v>
      </c>
      <c r="V128">
        <f t="shared" si="13"/>
        <v>182</v>
      </c>
    </row>
    <row r="129" spans="2:22" x14ac:dyDescent="0.25">
      <c r="B129">
        <v>748.11305518804227</v>
      </c>
      <c r="C129" s="12">
        <v>0.58356164383561648</v>
      </c>
      <c r="D129">
        <f t="shared" si="7"/>
        <v>213.00000000000003</v>
      </c>
      <c r="E129">
        <v>1533.4474312909374</v>
      </c>
      <c r="F129" s="12">
        <v>0.50136986301369868</v>
      </c>
      <c r="G129">
        <f t="shared" si="8"/>
        <v>183.00000000000003</v>
      </c>
      <c r="H129">
        <v>2374.6485358043615</v>
      </c>
      <c r="I129" s="12">
        <v>0.51232876712328768</v>
      </c>
      <c r="J129">
        <f t="shared" si="9"/>
        <v>187</v>
      </c>
      <c r="K129">
        <v>1177.9758185984315</v>
      </c>
      <c r="L129" s="12">
        <v>0.50958904109589043</v>
      </c>
      <c r="M129">
        <f t="shared" si="10"/>
        <v>186</v>
      </c>
      <c r="N129">
        <v>-2070.1352714424061</v>
      </c>
      <c r="O129" s="12">
        <v>0.50684931506849318</v>
      </c>
      <c r="P129">
        <f t="shared" si="11"/>
        <v>185</v>
      </c>
      <c r="Q129">
        <v>1839.6183878752465</v>
      </c>
      <c r="R129">
        <v>0.50136986301369868</v>
      </c>
      <c r="S129">
        <f t="shared" si="12"/>
        <v>183.00000000000003</v>
      </c>
      <c r="T129">
        <v>5448.6428166263649</v>
      </c>
      <c r="U129" s="12">
        <v>0.50136986301369868</v>
      </c>
      <c r="V129">
        <f t="shared" si="13"/>
        <v>183.00000000000003</v>
      </c>
    </row>
    <row r="130" spans="2:22" x14ac:dyDescent="0.25">
      <c r="B130">
        <v>1035.2298657248423</v>
      </c>
      <c r="C130" s="12">
        <v>0.59178082191780823</v>
      </c>
      <c r="D130">
        <f t="shared" si="7"/>
        <v>216</v>
      </c>
      <c r="E130">
        <v>2619.5810399363181</v>
      </c>
      <c r="F130" s="12">
        <v>0.51232876712328768</v>
      </c>
      <c r="G130">
        <f t="shared" si="8"/>
        <v>187</v>
      </c>
      <c r="H130">
        <v>2766.4705033642845</v>
      </c>
      <c r="I130" s="12">
        <v>0.51506849315068493</v>
      </c>
      <c r="J130">
        <f t="shared" si="9"/>
        <v>188</v>
      </c>
      <c r="K130">
        <v>-1778.0926977327504</v>
      </c>
      <c r="L130" s="12">
        <v>0.51232876712328768</v>
      </c>
      <c r="M130">
        <f t="shared" si="10"/>
        <v>187</v>
      </c>
      <c r="N130">
        <v>4761.7816955817816</v>
      </c>
      <c r="O130" s="12">
        <v>0.50958904109589043</v>
      </c>
      <c r="P130">
        <f t="shared" si="11"/>
        <v>186</v>
      </c>
      <c r="Q130">
        <v>2771.4039083673183</v>
      </c>
      <c r="R130">
        <v>0.50684931506849318</v>
      </c>
      <c r="S130">
        <f t="shared" si="12"/>
        <v>185</v>
      </c>
      <c r="T130">
        <v>2630.7495448107593</v>
      </c>
      <c r="U130" s="12">
        <v>0.50684931506849318</v>
      </c>
      <c r="V130">
        <f t="shared" si="13"/>
        <v>185</v>
      </c>
    </row>
    <row r="131" spans="2:22" x14ac:dyDescent="0.25">
      <c r="B131">
        <v>830.73140853753353</v>
      </c>
      <c r="C131" s="12">
        <v>0.59452054794520548</v>
      </c>
      <c r="D131">
        <f t="shared" ref="D131:D194" si="14">C131*365</f>
        <v>217</v>
      </c>
      <c r="E131">
        <v>2483.0014730726298</v>
      </c>
      <c r="F131" s="12">
        <v>0.51506849315068493</v>
      </c>
      <c r="G131">
        <f t="shared" ref="G131:G194" si="15">F131*365</f>
        <v>188</v>
      </c>
      <c r="H131">
        <v>1202.8827391318587</v>
      </c>
      <c r="I131" s="12">
        <v>0.51780821917808217</v>
      </c>
      <c r="J131">
        <f t="shared" ref="J131:J194" si="16">I131*365</f>
        <v>189</v>
      </c>
      <c r="K131">
        <v>4396.3941726202229</v>
      </c>
      <c r="L131" s="12">
        <v>0.51506849315068493</v>
      </c>
      <c r="M131">
        <f t="shared" ref="M131:M194" si="17">L131*365</f>
        <v>188</v>
      </c>
      <c r="N131">
        <v>2977.0930697887588</v>
      </c>
      <c r="O131" s="12">
        <v>0.51232876712328768</v>
      </c>
      <c r="P131">
        <f t="shared" ref="P131:P194" si="18">O131*365</f>
        <v>187</v>
      </c>
      <c r="Q131">
        <v>594.80717291056953</v>
      </c>
      <c r="R131">
        <v>0.50958904109589043</v>
      </c>
      <c r="S131">
        <f t="shared" ref="S131:S194" si="19">R131*365</f>
        <v>186</v>
      </c>
      <c r="T131">
        <v>1743.2156091357338</v>
      </c>
      <c r="U131" s="12">
        <v>0.51506849315068493</v>
      </c>
      <c r="V131">
        <f t="shared" ref="V131:V194" si="20">U131*365</f>
        <v>188</v>
      </c>
    </row>
    <row r="132" spans="2:22" x14ac:dyDescent="0.25">
      <c r="B132">
        <v>2114.065251017274</v>
      </c>
      <c r="C132" s="12">
        <v>0.59726027397260273</v>
      </c>
      <c r="D132">
        <f t="shared" si="14"/>
        <v>218</v>
      </c>
      <c r="E132">
        <v>2415.9384060992229</v>
      </c>
      <c r="F132" s="12">
        <v>0.51780821917808217</v>
      </c>
      <c r="G132">
        <f t="shared" si="15"/>
        <v>189</v>
      </c>
      <c r="H132">
        <v>573.56802245173594</v>
      </c>
      <c r="I132" s="12">
        <v>0.52054794520547942</v>
      </c>
      <c r="J132">
        <f t="shared" si="16"/>
        <v>190</v>
      </c>
      <c r="K132">
        <v>4218.1394196631018</v>
      </c>
      <c r="L132" s="12">
        <v>0.51780821917808217</v>
      </c>
      <c r="M132">
        <f t="shared" si="17"/>
        <v>189</v>
      </c>
      <c r="N132">
        <v>2485.6148246857238</v>
      </c>
      <c r="O132" s="12">
        <v>0.52054794520547942</v>
      </c>
      <c r="P132">
        <f t="shared" si="18"/>
        <v>190</v>
      </c>
      <c r="Q132">
        <v>-101.19405773786286</v>
      </c>
      <c r="R132">
        <v>0.51780821917808217</v>
      </c>
      <c r="S132">
        <f t="shared" si="19"/>
        <v>189</v>
      </c>
      <c r="T132">
        <v>776.20185355443391</v>
      </c>
      <c r="U132" s="12">
        <v>0.51780821917808217</v>
      </c>
      <c r="V132">
        <f t="shared" si="20"/>
        <v>189</v>
      </c>
    </row>
    <row r="133" spans="2:22" x14ac:dyDescent="0.25">
      <c r="B133">
        <v>1686.0496878240317</v>
      </c>
      <c r="C133" s="12">
        <v>0.6</v>
      </c>
      <c r="D133">
        <f t="shared" si="14"/>
        <v>219</v>
      </c>
      <c r="E133">
        <v>1153.8738452524738</v>
      </c>
      <c r="F133" s="12">
        <v>0.52054794520547942</v>
      </c>
      <c r="G133">
        <f t="shared" si="15"/>
        <v>190</v>
      </c>
      <c r="H133">
        <v>-459.08403346132468</v>
      </c>
      <c r="I133" s="12">
        <v>0.52876712328767128</v>
      </c>
      <c r="J133">
        <f t="shared" si="16"/>
        <v>193.00000000000003</v>
      </c>
      <c r="K133">
        <v>2485.6856180962186</v>
      </c>
      <c r="L133" s="12">
        <v>0.52602739726027392</v>
      </c>
      <c r="M133">
        <f t="shared" si="17"/>
        <v>191.99999999999997</v>
      </c>
      <c r="N133">
        <v>2761.8598105052306</v>
      </c>
      <c r="O133" s="12">
        <v>0.52328767123287667</v>
      </c>
      <c r="P133">
        <f t="shared" si="18"/>
        <v>190.99999999999997</v>
      </c>
      <c r="Q133">
        <v>-739.72346951756788</v>
      </c>
      <c r="R133">
        <v>0.52054794520547942</v>
      </c>
      <c r="S133">
        <f t="shared" si="19"/>
        <v>190</v>
      </c>
      <c r="T133">
        <v>1350.905017841374</v>
      </c>
      <c r="U133" s="12">
        <v>0.52054794520547942</v>
      </c>
      <c r="V133">
        <f t="shared" si="20"/>
        <v>190</v>
      </c>
    </row>
    <row r="134" spans="2:22" x14ac:dyDescent="0.25">
      <c r="B134">
        <v>1137.5106139920717</v>
      </c>
      <c r="C134" s="12">
        <v>0.60273972602739723</v>
      </c>
      <c r="D134">
        <f t="shared" si="14"/>
        <v>220</v>
      </c>
      <c r="E134">
        <v>834.42197171092505</v>
      </c>
      <c r="F134" s="12">
        <v>0.52328767123287667</v>
      </c>
      <c r="G134">
        <f t="shared" si="15"/>
        <v>190.99999999999997</v>
      </c>
      <c r="H134">
        <v>-1573.4527476721075</v>
      </c>
      <c r="I134" s="12">
        <v>0.53150684931506853</v>
      </c>
      <c r="J134">
        <f t="shared" si="16"/>
        <v>194</v>
      </c>
      <c r="K134">
        <v>2165.7899543460285</v>
      </c>
      <c r="L134" s="12">
        <v>0.52876712328767128</v>
      </c>
      <c r="M134">
        <f t="shared" si="17"/>
        <v>193.00000000000003</v>
      </c>
      <c r="N134">
        <v>2793.2726511726191</v>
      </c>
      <c r="O134" s="12">
        <v>0.52602739726027392</v>
      </c>
      <c r="P134">
        <f t="shared" si="18"/>
        <v>191.99999999999997</v>
      </c>
      <c r="Q134">
        <v>-415.34786966122545</v>
      </c>
      <c r="R134">
        <v>0.52328767123287667</v>
      </c>
      <c r="S134">
        <f t="shared" si="19"/>
        <v>190.99999999999997</v>
      </c>
      <c r="T134">
        <v>56.905775936318378</v>
      </c>
      <c r="U134" s="12">
        <v>0.52328767123287667</v>
      </c>
      <c r="V134">
        <f t="shared" si="20"/>
        <v>190.99999999999997</v>
      </c>
    </row>
    <row r="135" spans="2:22" x14ac:dyDescent="0.25">
      <c r="B135">
        <v>27.627424528943266</v>
      </c>
      <c r="C135" s="12">
        <v>0.61095890410958908</v>
      </c>
      <c r="D135">
        <f t="shared" si="14"/>
        <v>223.00000000000003</v>
      </c>
      <c r="E135">
        <v>-959.9770445007706</v>
      </c>
      <c r="F135" s="12">
        <v>0.53150684931506853</v>
      </c>
      <c r="G135">
        <f t="shared" si="15"/>
        <v>194</v>
      </c>
      <c r="H135">
        <v>466.40546480190778</v>
      </c>
      <c r="I135" s="12">
        <v>0.53424657534246578</v>
      </c>
      <c r="J135">
        <f t="shared" si="16"/>
        <v>195</v>
      </c>
      <c r="K135">
        <v>1934.4174085561851</v>
      </c>
      <c r="L135" s="12">
        <v>0.53150684931506853</v>
      </c>
      <c r="M135">
        <f t="shared" si="17"/>
        <v>194</v>
      </c>
      <c r="N135">
        <v>1563.1896181968598</v>
      </c>
      <c r="O135" s="12">
        <v>0.52876712328767128</v>
      </c>
      <c r="P135">
        <f t="shared" si="18"/>
        <v>193.00000000000003</v>
      </c>
      <c r="Q135">
        <v>-2038.24290518731</v>
      </c>
      <c r="R135">
        <v>0.52602739726027392</v>
      </c>
      <c r="S135">
        <f t="shared" si="19"/>
        <v>191.99999999999997</v>
      </c>
      <c r="T135">
        <v>230.09985351618647</v>
      </c>
      <c r="U135" s="12">
        <v>0.52602739726027392</v>
      </c>
      <c r="V135">
        <f t="shared" si="20"/>
        <v>191.99999999999997</v>
      </c>
    </row>
    <row r="136" spans="2:22" x14ac:dyDescent="0.25">
      <c r="B136">
        <v>-387.87103265836379</v>
      </c>
      <c r="C136" s="12">
        <v>0.61369863013698633</v>
      </c>
      <c r="D136">
        <f t="shared" si="14"/>
        <v>224</v>
      </c>
      <c r="E136">
        <v>2134.4433886355396</v>
      </c>
      <c r="F136" s="12">
        <v>0.53424657534246578</v>
      </c>
      <c r="G136">
        <f t="shared" si="15"/>
        <v>195</v>
      </c>
      <c r="H136">
        <v>1250.2434541701537</v>
      </c>
      <c r="I136" s="12">
        <v>0.53698630136986303</v>
      </c>
      <c r="J136">
        <f t="shared" si="16"/>
        <v>196</v>
      </c>
      <c r="K136">
        <v>1564.9042789091868</v>
      </c>
      <c r="L136" s="12">
        <v>0.53424657534246578</v>
      </c>
      <c r="M136">
        <f t="shared" si="17"/>
        <v>195</v>
      </c>
      <c r="N136">
        <v>-3785.186386240518</v>
      </c>
      <c r="O136" s="12">
        <v>0.53150684931506853</v>
      </c>
      <c r="P136">
        <f t="shared" si="18"/>
        <v>194</v>
      </c>
      <c r="Q136">
        <v>-807.0080166532025</v>
      </c>
      <c r="R136">
        <v>0.52876712328767128</v>
      </c>
      <c r="S136">
        <f t="shared" si="19"/>
        <v>193.00000000000003</v>
      </c>
      <c r="T136">
        <v>2534.9057610620007</v>
      </c>
      <c r="U136" s="12">
        <v>0.53424657534246578</v>
      </c>
      <c r="V136">
        <f t="shared" si="20"/>
        <v>195</v>
      </c>
    </row>
    <row r="137" spans="2:22" x14ac:dyDescent="0.25">
      <c r="B137">
        <v>-321.48212333252479</v>
      </c>
      <c r="C137" s="12">
        <v>0.61643835616438358</v>
      </c>
      <c r="D137">
        <f t="shared" si="14"/>
        <v>225</v>
      </c>
      <c r="E137">
        <v>2730.7716418201117</v>
      </c>
      <c r="F137" s="12">
        <v>0.53698630136986303</v>
      </c>
      <c r="G137">
        <f t="shared" si="15"/>
        <v>196</v>
      </c>
      <c r="H137">
        <v>1757.9287374900355</v>
      </c>
      <c r="I137" s="12">
        <v>0.53972602739726028</v>
      </c>
      <c r="J137">
        <f t="shared" si="16"/>
        <v>197</v>
      </c>
      <c r="K137">
        <v>-1016.0845130807666</v>
      </c>
      <c r="L137" s="12">
        <v>0.53698630136986303</v>
      </c>
      <c r="M137">
        <f t="shared" si="17"/>
        <v>196</v>
      </c>
      <c r="N137">
        <v>-190.47839907016851</v>
      </c>
      <c r="O137" s="12">
        <v>0.53972602739726028</v>
      </c>
      <c r="P137">
        <f t="shared" si="18"/>
        <v>197</v>
      </c>
      <c r="Q137">
        <v>2979.7368517652599</v>
      </c>
      <c r="R137">
        <v>0.53698630136986303</v>
      </c>
      <c r="S137">
        <f t="shared" si="19"/>
        <v>196</v>
      </c>
      <c r="T137">
        <v>2650.5997955720131</v>
      </c>
      <c r="U137" s="12">
        <v>0.53698630136986303</v>
      </c>
      <c r="V137">
        <f t="shared" si="20"/>
        <v>196</v>
      </c>
    </row>
    <row r="138" spans="2:22" x14ac:dyDescent="0.25">
      <c r="B138">
        <v>700.50157960789829</v>
      </c>
      <c r="C138" s="12">
        <v>0.61917808219178083</v>
      </c>
      <c r="D138">
        <f t="shared" si="14"/>
        <v>226</v>
      </c>
      <c r="E138">
        <v>1803.7070809733677</v>
      </c>
      <c r="F138" s="12">
        <v>0.53972602739726028</v>
      </c>
      <c r="G138">
        <f t="shared" si="15"/>
        <v>197</v>
      </c>
      <c r="H138">
        <v>1170.3865202241134</v>
      </c>
      <c r="I138" s="12">
        <v>0.54794520547945202</v>
      </c>
      <c r="J138">
        <f t="shared" si="16"/>
        <v>200</v>
      </c>
      <c r="K138">
        <v>-1794.9426272215019</v>
      </c>
      <c r="L138" s="12">
        <v>0.54520547945205478</v>
      </c>
      <c r="M138">
        <f t="shared" si="17"/>
        <v>199</v>
      </c>
      <c r="N138">
        <v>-1804.4521140409711</v>
      </c>
      <c r="O138" s="12">
        <v>0.54246575342465753</v>
      </c>
      <c r="P138">
        <f t="shared" si="18"/>
        <v>198</v>
      </c>
      <c r="Q138">
        <v>1865.528949833244</v>
      </c>
      <c r="R138">
        <v>0.53972602739726028</v>
      </c>
      <c r="S138">
        <f t="shared" si="19"/>
        <v>197</v>
      </c>
      <c r="T138">
        <v>2860.3029598589537</v>
      </c>
      <c r="U138" s="12">
        <v>0.53972602739726028</v>
      </c>
      <c r="V138">
        <f t="shared" si="20"/>
        <v>197</v>
      </c>
    </row>
    <row r="139" spans="2:22" x14ac:dyDescent="0.25">
      <c r="B139">
        <v>3068.1801387900059</v>
      </c>
      <c r="C139" s="12">
        <v>0.62191780821917808</v>
      </c>
      <c r="D139">
        <f t="shared" si="14"/>
        <v>227</v>
      </c>
      <c r="E139">
        <v>5374.2552074317509</v>
      </c>
      <c r="F139" s="12">
        <v>0.54246575342465753</v>
      </c>
      <c r="G139">
        <f t="shared" si="15"/>
        <v>198</v>
      </c>
      <c r="H139">
        <v>1138.0178060133305</v>
      </c>
      <c r="I139" s="12">
        <v>0.55068493150684927</v>
      </c>
      <c r="J139">
        <f t="shared" si="16"/>
        <v>200.99999999999997</v>
      </c>
      <c r="K139">
        <v>-1306.8382909716927</v>
      </c>
      <c r="L139" s="12">
        <v>0.54794520547945202</v>
      </c>
      <c r="M139">
        <f t="shared" si="17"/>
        <v>200</v>
      </c>
      <c r="N139">
        <v>77.960726626414498</v>
      </c>
      <c r="O139" s="12">
        <v>0.54520547945205478</v>
      </c>
      <c r="P139">
        <f t="shared" si="18"/>
        <v>199</v>
      </c>
      <c r="Q139">
        <v>3181.9045496895305</v>
      </c>
      <c r="R139">
        <v>0.54246575342465753</v>
      </c>
      <c r="S139">
        <f t="shared" si="19"/>
        <v>198</v>
      </c>
      <c r="T139">
        <v>1057.3037179539028</v>
      </c>
      <c r="U139" s="12">
        <v>0.54246575342465753</v>
      </c>
      <c r="V139">
        <f t="shared" si="20"/>
        <v>198</v>
      </c>
    </row>
    <row r="140" spans="2:22" x14ac:dyDescent="0.25">
      <c r="B140">
        <v>2141.9679833925466</v>
      </c>
      <c r="C140" s="12">
        <v>0.63013698630136983</v>
      </c>
      <c r="D140">
        <f t="shared" si="14"/>
        <v>230</v>
      </c>
      <c r="E140">
        <v>4386.2002828784216</v>
      </c>
      <c r="F140" s="12">
        <v>0.55068493150684927</v>
      </c>
      <c r="G140">
        <f t="shared" si="15"/>
        <v>200.99999999999997</v>
      </c>
      <c r="H140">
        <v>2907.8397735732342</v>
      </c>
      <c r="I140" s="12">
        <v>0.55342465753424652</v>
      </c>
      <c r="J140">
        <f t="shared" si="16"/>
        <v>201.99999999999997</v>
      </c>
      <c r="K140">
        <v>762.78916323839462</v>
      </c>
      <c r="L140" s="12">
        <v>0.55068493150684927</v>
      </c>
      <c r="M140">
        <f t="shared" si="17"/>
        <v>200.99999999999997</v>
      </c>
      <c r="N140">
        <v>-1017.1223063493426</v>
      </c>
      <c r="O140" s="12">
        <v>0.54794520547945202</v>
      </c>
      <c r="P140">
        <f t="shared" si="18"/>
        <v>200</v>
      </c>
      <c r="Q140">
        <v>1666.0095141634392</v>
      </c>
      <c r="R140">
        <v>0.54520547945205478</v>
      </c>
      <c r="S140">
        <f t="shared" si="19"/>
        <v>199</v>
      </c>
      <c r="T140">
        <v>1895.4977955337695</v>
      </c>
      <c r="U140" s="12">
        <v>0.54520547945205478</v>
      </c>
      <c r="V140">
        <f t="shared" si="20"/>
        <v>199</v>
      </c>
    </row>
    <row r="141" spans="2:22" x14ac:dyDescent="0.25">
      <c r="B141">
        <v>1683.4695262052387</v>
      </c>
      <c r="C141" s="12">
        <v>0.63287671232876708</v>
      </c>
      <c r="D141">
        <f t="shared" si="14"/>
        <v>230.99999999999997</v>
      </c>
      <c r="E141">
        <v>3867.6207160147342</v>
      </c>
      <c r="F141" s="12">
        <v>0.55342465753424652</v>
      </c>
      <c r="G141">
        <f t="shared" si="15"/>
        <v>201.99999999999997</v>
      </c>
      <c r="H141">
        <v>1694.2520093408066</v>
      </c>
      <c r="I141" s="12">
        <v>0.55616438356164388</v>
      </c>
      <c r="J141">
        <f t="shared" si="16"/>
        <v>203.00000000000003</v>
      </c>
      <c r="K141">
        <v>188.27603359139414</v>
      </c>
      <c r="L141" s="12">
        <v>0.55342465753424652</v>
      </c>
      <c r="M141">
        <f t="shared" si="17"/>
        <v>201.99999999999997</v>
      </c>
      <c r="N141">
        <v>-1468.2586924117627</v>
      </c>
      <c r="O141" s="12">
        <v>0.55068493150684927</v>
      </c>
      <c r="P141">
        <f t="shared" si="18"/>
        <v>200.99999999999997</v>
      </c>
      <c r="Q141">
        <v>703.24440269754848</v>
      </c>
      <c r="R141">
        <v>0.54794520547945202</v>
      </c>
      <c r="S141">
        <f t="shared" si="19"/>
        <v>200</v>
      </c>
      <c r="T141">
        <v>841.96385985864435</v>
      </c>
      <c r="U141" s="12">
        <v>0.55342465753424652</v>
      </c>
      <c r="V141">
        <f t="shared" si="20"/>
        <v>201.99999999999997</v>
      </c>
    </row>
    <row r="142" spans="2:22" x14ac:dyDescent="0.25">
      <c r="B142">
        <v>3647.858435531065</v>
      </c>
      <c r="C142" s="12">
        <v>0.63561643835616444</v>
      </c>
      <c r="D142">
        <f t="shared" si="14"/>
        <v>232.00000000000003</v>
      </c>
      <c r="E142">
        <v>3912.5576490413268</v>
      </c>
      <c r="F142" s="12">
        <v>0.55616438356164388</v>
      </c>
      <c r="G142">
        <f t="shared" si="15"/>
        <v>203.00000000000003</v>
      </c>
      <c r="H142">
        <v>1337.9372926606802</v>
      </c>
      <c r="I142" s="12">
        <v>0.55890410958904113</v>
      </c>
      <c r="J142">
        <f t="shared" si="16"/>
        <v>204</v>
      </c>
      <c r="K142">
        <v>-577.9787193657221</v>
      </c>
      <c r="L142" s="12">
        <v>0.55616438356164388</v>
      </c>
      <c r="M142">
        <f t="shared" si="17"/>
        <v>203.00000000000003</v>
      </c>
      <c r="N142">
        <v>-2496.7369375148128</v>
      </c>
      <c r="O142" s="12">
        <v>0.55890410958904113</v>
      </c>
      <c r="P142">
        <f t="shared" si="18"/>
        <v>204</v>
      </c>
      <c r="Q142">
        <v>-195.75682795080934</v>
      </c>
      <c r="R142">
        <v>0.55616438356164388</v>
      </c>
      <c r="S142">
        <f t="shared" si="19"/>
        <v>203.00000000000003</v>
      </c>
      <c r="T142">
        <v>25.950104277345872</v>
      </c>
      <c r="U142" s="12">
        <v>0.55616438356164388</v>
      </c>
      <c r="V142">
        <f t="shared" si="20"/>
        <v>203.00000000000003</v>
      </c>
    </row>
    <row r="143" spans="2:22" x14ac:dyDescent="0.25">
      <c r="B143">
        <v>2326.8428723378192</v>
      </c>
      <c r="C143" s="12">
        <v>0.63835616438356169</v>
      </c>
      <c r="D143">
        <f t="shared" si="14"/>
        <v>233.00000000000003</v>
      </c>
      <c r="E143">
        <v>2523.4930881945788</v>
      </c>
      <c r="F143" s="12">
        <v>0.55890410958904113</v>
      </c>
      <c r="G143">
        <f t="shared" si="15"/>
        <v>204</v>
      </c>
      <c r="H143">
        <v>702.28523674761925</v>
      </c>
      <c r="I143" s="12">
        <v>0.56712328767123288</v>
      </c>
      <c r="J143">
        <f t="shared" si="16"/>
        <v>207</v>
      </c>
      <c r="K143">
        <v>-1775.432520932628</v>
      </c>
      <c r="L143" s="12">
        <v>0.56438356164383563</v>
      </c>
      <c r="M143">
        <f t="shared" si="17"/>
        <v>206</v>
      </c>
      <c r="N143">
        <v>-2906.4919516953019</v>
      </c>
      <c r="O143" s="12">
        <v>0.56164383561643838</v>
      </c>
      <c r="P143">
        <f t="shared" si="18"/>
        <v>205</v>
      </c>
      <c r="Q143">
        <v>-1054.2862397305157</v>
      </c>
      <c r="R143">
        <v>0.55890410958904113</v>
      </c>
      <c r="S143">
        <f t="shared" si="19"/>
        <v>204</v>
      </c>
      <c r="T143">
        <v>-553.34673143571058</v>
      </c>
      <c r="U143" s="12">
        <v>0.55890410958904113</v>
      </c>
      <c r="V143">
        <f t="shared" si="20"/>
        <v>204</v>
      </c>
    </row>
    <row r="144" spans="2:22" x14ac:dyDescent="0.25">
      <c r="B144">
        <v>1869.3037985058554</v>
      </c>
      <c r="C144" s="12">
        <v>0.64109589041095894</v>
      </c>
      <c r="D144">
        <f t="shared" si="14"/>
        <v>234</v>
      </c>
      <c r="E144">
        <v>1783.0412146530352</v>
      </c>
      <c r="F144" s="12">
        <v>0.56164383561643838</v>
      </c>
      <c r="G144">
        <f t="shared" si="15"/>
        <v>205</v>
      </c>
      <c r="H144">
        <v>-428.08347746316247</v>
      </c>
      <c r="I144" s="12">
        <v>0.56986301369863013</v>
      </c>
      <c r="J144">
        <f t="shared" si="16"/>
        <v>208</v>
      </c>
      <c r="K144">
        <v>-1606.3281846828208</v>
      </c>
      <c r="L144" s="12">
        <v>0.56712328767123288</v>
      </c>
      <c r="M144">
        <f t="shared" si="17"/>
        <v>207</v>
      </c>
      <c r="N144">
        <v>-1773.079111027916</v>
      </c>
      <c r="O144" s="12">
        <v>0.56438356164383563</v>
      </c>
      <c r="P144">
        <f t="shared" si="18"/>
        <v>206</v>
      </c>
      <c r="Q144">
        <v>-1007.9106398741711</v>
      </c>
      <c r="R144">
        <v>0.56164383561643838</v>
      </c>
      <c r="S144">
        <f t="shared" si="19"/>
        <v>205</v>
      </c>
      <c r="T144">
        <v>-2137.3459733407612</v>
      </c>
      <c r="U144" s="12">
        <v>0.56164383561643838</v>
      </c>
      <c r="V144">
        <f t="shared" si="20"/>
        <v>205</v>
      </c>
    </row>
    <row r="145" spans="2:22" x14ac:dyDescent="0.25">
      <c r="B145">
        <v>838.42060904269488</v>
      </c>
      <c r="C145" s="12">
        <v>0.64931506849315068</v>
      </c>
      <c r="D145">
        <f t="shared" si="14"/>
        <v>237</v>
      </c>
      <c r="E145">
        <v>1561.6421984413982</v>
      </c>
      <c r="F145" s="12">
        <v>0.56986301369863013</v>
      </c>
      <c r="G145">
        <f t="shared" si="15"/>
        <v>208</v>
      </c>
      <c r="H145">
        <v>-870.26150990323208</v>
      </c>
      <c r="I145" s="12">
        <v>0.57260273972602738</v>
      </c>
      <c r="J145">
        <f t="shared" si="16"/>
        <v>209</v>
      </c>
      <c r="K145">
        <v>-966.7007304726651</v>
      </c>
      <c r="L145" s="12">
        <v>0.56986301369863013</v>
      </c>
      <c r="M145">
        <f t="shared" si="17"/>
        <v>208</v>
      </c>
      <c r="N145">
        <v>-2737.162144003677</v>
      </c>
      <c r="O145" s="12">
        <v>0.56712328767123288</v>
      </c>
      <c r="P145">
        <f t="shared" si="18"/>
        <v>207</v>
      </c>
      <c r="Q145">
        <v>-1557.8056754002532</v>
      </c>
      <c r="R145">
        <v>0.56438356164383563</v>
      </c>
      <c r="S145">
        <f t="shared" si="19"/>
        <v>206</v>
      </c>
      <c r="T145">
        <v>-1535.1518957608941</v>
      </c>
      <c r="U145" s="12">
        <v>0.56438356164383563</v>
      </c>
      <c r="V145">
        <f t="shared" si="20"/>
        <v>206</v>
      </c>
    </row>
    <row r="146" spans="2:22" x14ac:dyDescent="0.25">
      <c r="B146">
        <v>182.92215185538407</v>
      </c>
      <c r="C146" s="12">
        <v>0.65205479452054793</v>
      </c>
      <c r="D146">
        <f t="shared" si="14"/>
        <v>238</v>
      </c>
      <c r="E146">
        <v>653.06263157770809</v>
      </c>
      <c r="F146" s="12">
        <v>0.57260273972602738</v>
      </c>
      <c r="G146">
        <f t="shared" si="15"/>
        <v>209</v>
      </c>
      <c r="H146">
        <v>-1541.8492741356613</v>
      </c>
      <c r="I146" s="12">
        <v>0.57534246575342463</v>
      </c>
      <c r="J146">
        <f t="shared" si="16"/>
        <v>210</v>
      </c>
      <c r="K146">
        <v>-1754.2138601196639</v>
      </c>
      <c r="L146" s="12">
        <v>0.57260273972602738</v>
      </c>
      <c r="M146">
        <f t="shared" si="17"/>
        <v>209</v>
      </c>
      <c r="N146">
        <v>-1258.2985300660935</v>
      </c>
      <c r="O146" s="12">
        <v>0.56986301369863013</v>
      </c>
      <c r="P146">
        <f t="shared" si="18"/>
        <v>208</v>
      </c>
      <c r="Q146">
        <v>-1074.5707868661425</v>
      </c>
      <c r="R146">
        <v>0.56712328767123288</v>
      </c>
      <c r="S146">
        <f t="shared" si="19"/>
        <v>207</v>
      </c>
      <c r="T146">
        <v>649.31416856397982</v>
      </c>
      <c r="U146" s="12">
        <v>0.57260273972602738</v>
      </c>
      <c r="V146">
        <f t="shared" si="20"/>
        <v>209</v>
      </c>
    </row>
    <row r="147" spans="2:22" x14ac:dyDescent="0.25">
      <c r="B147">
        <v>-206.68893881877358</v>
      </c>
      <c r="C147" s="12">
        <v>0.65479452054794518</v>
      </c>
      <c r="D147">
        <f t="shared" si="14"/>
        <v>239</v>
      </c>
      <c r="E147">
        <v>581.99956460429894</v>
      </c>
      <c r="F147" s="12">
        <v>0.57534246575342463</v>
      </c>
      <c r="G147">
        <f t="shared" si="15"/>
        <v>210</v>
      </c>
      <c r="H147">
        <v>9.0901721705449745E-9</v>
      </c>
      <c r="I147" s="12">
        <v>0.57808219178082187</v>
      </c>
      <c r="J147">
        <f t="shared" si="16"/>
        <v>210.99999999999997</v>
      </c>
      <c r="K147">
        <v>1.4917077351128682E-8</v>
      </c>
      <c r="L147" s="12">
        <v>0.57534246575342463</v>
      </c>
      <c r="M147">
        <f t="shared" si="17"/>
        <v>210</v>
      </c>
      <c r="N147">
        <v>1.6522335499757901E-8</v>
      </c>
      <c r="O147" s="12">
        <v>0.57808219178082187</v>
      </c>
      <c r="P147">
        <f t="shared" si="18"/>
        <v>210.99999999999997</v>
      </c>
      <c r="Q147">
        <v>83.427982485453185</v>
      </c>
      <c r="R147">
        <v>0.57534246575342463</v>
      </c>
      <c r="S147">
        <f t="shared" si="19"/>
        <v>210</v>
      </c>
      <c r="T147">
        <v>74.30041298268236</v>
      </c>
      <c r="U147" s="12">
        <v>0.57534246575342463</v>
      </c>
      <c r="V147">
        <f t="shared" si="20"/>
        <v>210</v>
      </c>
    </row>
    <row r="148" spans="2:22" x14ac:dyDescent="0.25">
      <c r="B148">
        <v>-1431.7045020120147</v>
      </c>
      <c r="C148" s="12">
        <v>0.65753424657534243</v>
      </c>
      <c r="D148">
        <f t="shared" si="14"/>
        <v>240</v>
      </c>
      <c r="E148">
        <v>5.1637698561535217E-9</v>
      </c>
      <c r="F148" s="12">
        <v>0.57808219178082187</v>
      </c>
      <c r="G148">
        <f t="shared" si="15"/>
        <v>210.99999999999997</v>
      </c>
      <c r="H148">
        <v>2634.6405685722575</v>
      </c>
      <c r="I148" s="12">
        <v>0.58630136986301373</v>
      </c>
      <c r="J148">
        <f t="shared" si="16"/>
        <v>214</v>
      </c>
      <c r="K148">
        <v>1732.1524128698359</v>
      </c>
      <c r="L148" s="12">
        <v>0.58356164383561648</v>
      </c>
      <c r="M148">
        <f t="shared" si="17"/>
        <v>213.00000000000003</v>
      </c>
      <c r="N148">
        <v>-213.62347538459471</v>
      </c>
      <c r="O148" s="12">
        <v>0.58082191780821912</v>
      </c>
      <c r="P148">
        <f t="shared" si="18"/>
        <v>211.99999999999997</v>
      </c>
      <c r="Q148">
        <v>2.2655200382359908E-8</v>
      </c>
      <c r="R148">
        <v>0.57808219178082187</v>
      </c>
      <c r="S148">
        <f t="shared" si="19"/>
        <v>210.99999999999997</v>
      </c>
      <c r="T148">
        <v>2.7614717623691831E-8</v>
      </c>
      <c r="U148" s="12">
        <v>0.57808219178082187</v>
      </c>
      <c r="V148">
        <f t="shared" si="20"/>
        <v>210.99999999999997</v>
      </c>
    </row>
    <row r="149" spans="2:22" x14ac:dyDescent="0.25">
      <c r="B149">
        <v>2.8628619475057349E-9</v>
      </c>
      <c r="C149" s="12">
        <v>0.66027397260273968</v>
      </c>
      <c r="D149">
        <f t="shared" si="14"/>
        <v>240.99999999999997</v>
      </c>
      <c r="E149">
        <v>-214.53616552389508</v>
      </c>
      <c r="F149" s="12">
        <v>0.58082191780821912</v>
      </c>
      <c r="G149">
        <f t="shared" si="15"/>
        <v>211.99999999999997</v>
      </c>
      <c r="H149">
        <v>2637.026227904224</v>
      </c>
      <c r="I149" s="12">
        <v>0.58904109589041098</v>
      </c>
      <c r="J149">
        <f t="shared" si="16"/>
        <v>215</v>
      </c>
      <c r="K149">
        <v>3051.3631604174743</v>
      </c>
      <c r="L149" s="12">
        <v>0.58630136986301373</v>
      </c>
      <c r="M149">
        <f t="shared" si="17"/>
        <v>214</v>
      </c>
      <c r="N149">
        <v>868.02449858817295</v>
      </c>
      <c r="O149" s="12">
        <v>0.58356164383561648</v>
      </c>
      <c r="P149">
        <f t="shared" si="18"/>
        <v>213.00000000000003</v>
      </c>
      <c r="Q149">
        <v>-810.31961160821322</v>
      </c>
      <c r="R149">
        <v>0.58082191780821912</v>
      </c>
      <c r="S149">
        <f t="shared" si="19"/>
        <v>211.99999999999997</v>
      </c>
      <c r="T149">
        <v>-1061.6690781322043</v>
      </c>
      <c r="U149" s="12">
        <v>0.58082191780821912</v>
      </c>
      <c r="V149">
        <f t="shared" si="20"/>
        <v>211.99999999999997</v>
      </c>
    </row>
    <row r="150" spans="2:22" x14ac:dyDescent="0.25">
      <c r="B150">
        <v>235.00465345135183</v>
      </c>
      <c r="C150" s="12">
        <v>0.67123287671232879</v>
      </c>
      <c r="D150">
        <f t="shared" si="14"/>
        <v>245</v>
      </c>
      <c r="E150">
        <v>2099.2545718313932</v>
      </c>
      <c r="F150" s="12">
        <v>0.58904109589041098</v>
      </c>
      <c r="G150">
        <f t="shared" si="15"/>
        <v>215</v>
      </c>
      <c r="H150">
        <v>4473.3566049798637</v>
      </c>
      <c r="I150" s="12">
        <v>0.59178082191780823</v>
      </c>
      <c r="J150">
        <f t="shared" si="16"/>
        <v>216</v>
      </c>
      <c r="K150">
        <v>4028.0998361583897</v>
      </c>
      <c r="L150" s="12">
        <v>0.58904109589041098</v>
      </c>
      <c r="M150">
        <f t="shared" si="17"/>
        <v>215</v>
      </c>
      <c r="N150">
        <v>973.21654664171183</v>
      </c>
      <c r="O150" s="12">
        <v>0.58630136986301373</v>
      </c>
      <c r="P150">
        <f t="shared" si="18"/>
        <v>214</v>
      </c>
      <c r="Q150">
        <v>-403.58737955726508</v>
      </c>
      <c r="R150">
        <v>0.58356164383561648</v>
      </c>
      <c r="S150">
        <f t="shared" si="19"/>
        <v>213.00000000000003</v>
      </c>
      <c r="T150">
        <v>-95.029651644324531</v>
      </c>
      <c r="U150" s="12">
        <v>0.58356164383561648</v>
      </c>
      <c r="V150">
        <f t="shared" si="20"/>
        <v>213.00000000000003</v>
      </c>
    </row>
    <row r="151" spans="2:22" x14ac:dyDescent="0.25">
      <c r="B151">
        <v>-4307.1015160204479</v>
      </c>
      <c r="C151" s="12">
        <v>0.67397260273972603</v>
      </c>
      <c r="D151">
        <f t="shared" si="14"/>
        <v>246</v>
      </c>
      <c r="E151">
        <v>2393.2888883357782</v>
      </c>
      <c r="F151" s="12">
        <v>0.59178082191780823</v>
      </c>
      <c r="G151">
        <f t="shared" si="15"/>
        <v>216</v>
      </c>
      <c r="H151">
        <v>3622.5283364185311</v>
      </c>
      <c r="I151" s="12">
        <v>0.59452054794520548</v>
      </c>
      <c r="J151">
        <f t="shared" si="16"/>
        <v>217</v>
      </c>
      <c r="K151">
        <v>3408.3451736721254</v>
      </c>
      <c r="L151" s="12">
        <v>0.59178082191780823</v>
      </c>
      <c r="M151">
        <f t="shared" si="17"/>
        <v>216</v>
      </c>
      <c r="N151">
        <v>2028.0193178436925</v>
      </c>
      <c r="O151" s="12">
        <v>0.58904109589041098</v>
      </c>
      <c r="P151">
        <f t="shared" si="18"/>
        <v>215</v>
      </c>
      <c r="Q151">
        <v>1665.1735156095569</v>
      </c>
      <c r="R151">
        <v>0.58630136986301373</v>
      </c>
      <c r="S151">
        <f t="shared" si="19"/>
        <v>214</v>
      </c>
      <c r="T151">
        <v>-871.01322589585493</v>
      </c>
      <c r="U151" s="12">
        <v>0.59178082191780823</v>
      </c>
      <c r="V151">
        <f t="shared" si="20"/>
        <v>216</v>
      </c>
    </row>
    <row r="152" spans="2:22" x14ac:dyDescent="0.25">
      <c r="B152">
        <v>822.35558168271655</v>
      </c>
      <c r="C152" s="12">
        <v>0.67671232876712328</v>
      </c>
      <c r="D152">
        <f t="shared" si="14"/>
        <v>247</v>
      </c>
      <c r="E152">
        <v>4243.5140211740518</v>
      </c>
      <c r="F152" s="12">
        <v>0.59452054794520548</v>
      </c>
      <c r="G152">
        <f t="shared" si="15"/>
        <v>217</v>
      </c>
      <c r="H152">
        <v>2108.6044499623904</v>
      </c>
      <c r="I152" s="12">
        <v>0.59726027397260273</v>
      </c>
      <c r="J152">
        <f t="shared" si="16"/>
        <v>218</v>
      </c>
      <c r="K152">
        <v>1773.019226495592</v>
      </c>
      <c r="L152" s="12">
        <v>0.59452054794520548</v>
      </c>
      <c r="M152">
        <f t="shared" si="17"/>
        <v>217</v>
      </c>
      <c r="N152">
        <v>1400.1594983119674</v>
      </c>
      <c r="O152" s="12">
        <v>0.59726027397260273</v>
      </c>
      <c r="P152">
        <f t="shared" si="18"/>
        <v>218</v>
      </c>
      <c r="Q152">
        <v>581.21488337266032</v>
      </c>
      <c r="R152">
        <v>0.59452054794520548</v>
      </c>
      <c r="S152">
        <f t="shared" si="19"/>
        <v>217</v>
      </c>
      <c r="T152">
        <v>-1221.0918119610071</v>
      </c>
      <c r="U152" s="12">
        <v>0.59452054794520548</v>
      </c>
      <c r="V152">
        <f t="shared" si="20"/>
        <v>217</v>
      </c>
    </row>
    <row r="153" spans="2:22" x14ac:dyDescent="0.25">
      <c r="B153">
        <v>-917.93842044055805</v>
      </c>
      <c r="C153" s="12">
        <v>0.67945205479452053</v>
      </c>
      <c r="D153">
        <f t="shared" si="14"/>
        <v>248</v>
      </c>
      <c r="E153">
        <v>3224.8456002581788</v>
      </c>
      <c r="F153" s="12">
        <v>0.59726027397260273</v>
      </c>
      <c r="G153">
        <f t="shared" si="15"/>
        <v>218</v>
      </c>
      <c r="H153">
        <v>1411.0417963648761</v>
      </c>
      <c r="I153" s="12">
        <v>0.60547945205479448</v>
      </c>
      <c r="J153">
        <f t="shared" si="16"/>
        <v>220.99999999999997</v>
      </c>
      <c r="K153">
        <v>1181.9043595924172</v>
      </c>
      <c r="L153" s="12">
        <v>0.60273972602739723</v>
      </c>
      <c r="M153">
        <f t="shared" si="17"/>
        <v>220</v>
      </c>
      <c r="N153">
        <v>873.25636865057356</v>
      </c>
      <c r="O153" s="12">
        <v>0.6</v>
      </c>
      <c r="P153">
        <f t="shared" si="18"/>
        <v>219</v>
      </c>
      <c r="Q153">
        <v>-134.28492993795783</v>
      </c>
      <c r="R153">
        <v>0.59726027397260273</v>
      </c>
      <c r="S153">
        <f t="shared" si="19"/>
        <v>218</v>
      </c>
      <c r="T153">
        <v>-107.84029668152994</v>
      </c>
      <c r="U153" s="12">
        <v>0.59726027397260273</v>
      </c>
      <c r="V153">
        <f t="shared" si="20"/>
        <v>218</v>
      </c>
    </row>
    <row r="154" spans="2:22" x14ac:dyDescent="0.25">
      <c r="B154">
        <v>-2943.9346173256963</v>
      </c>
      <c r="C154" s="12">
        <v>0.68767123287671228</v>
      </c>
      <c r="D154">
        <f t="shared" si="14"/>
        <v>250.99999999999997</v>
      </c>
      <c r="E154">
        <v>3516.6409985757978</v>
      </c>
      <c r="F154" s="12">
        <v>0.6</v>
      </c>
      <c r="G154">
        <f t="shared" si="15"/>
        <v>219</v>
      </c>
      <c r="H154">
        <v>1804.8976152577084</v>
      </c>
      <c r="I154" s="12">
        <v>0.60821917808219184</v>
      </c>
      <c r="J154">
        <f t="shared" si="16"/>
        <v>222.00000000000003</v>
      </c>
      <c r="K154">
        <v>-26.227811813473636</v>
      </c>
      <c r="L154" s="12">
        <v>0.60547945205479448</v>
      </c>
      <c r="M154">
        <f t="shared" si="17"/>
        <v>220.99999999999997</v>
      </c>
      <c r="N154">
        <v>898.93135240162655</v>
      </c>
      <c r="O154" s="12">
        <v>0.60273972602739723</v>
      </c>
      <c r="P154">
        <f t="shared" si="18"/>
        <v>220</v>
      </c>
      <c r="Q154">
        <v>497.42779270268795</v>
      </c>
      <c r="R154">
        <v>0.6</v>
      </c>
      <c r="S154">
        <f t="shared" si="19"/>
        <v>219</v>
      </c>
      <c r="T154">
        <v>-1391.0055368231472</v>
      </c>
      <c r="U154" s="12">
        <v>0.6</v>
      </c>
      <c r="V154">
        <f t="shared" si="20"/>
        <v>219</v>
      </c>
    </row>
    <row r="155" spans="2:22" x14ac:dyDescent="0.25">
      <c r="B155">
        <v>-3397.3146769014911</v>
      </c>
      <c r="C155" s="12">
        <v>0.69041095890410964</v>
      </c>
      <c r="D155">
        <f t="shared" si="14"/>
        <v>252.00000000000003</v>
      </c>
      <c r="E155">
        <v>2574.3071817086156</v>
      </c>
      <c r="F155" s="12">
        <v>0.60821917808219184</v>
      </c>
      <c r="G155">
        <f t="shared" si="15"/>
        <v>222.00000000000003</v>
      </c>
      <c r="H155">
        <v>1996.2356988282693</v>
      </c>
      <c r="I155" s="12">
        <v>0.61095890410958908</v>
      </c>
      <c r="J155">
        <f t="shared" si="16"/>
        <v>223.00000000000003</v>
      </c>
      <c r="K155">
        <v>4.4779066479009835</v>
      </c>
      <c r="L155" s="12">
        <v>0.60821917808219184</v>
      </c>
      <c r="M155">
        <f t="shared" si="17"/>
        <v>222.00000000000003</v>
      </c>
      <c r="N155">
        <v>-582.8765995448382</v>
      </c>
      <c r="O155" s="12">
        <v>0.60547945205479448</v>
      </c>
      <c r="P155">
        <f t="shared" si="18"/>
        <v>220.99999999999997</v>
      </c>
      <c r="Q155">
        <v>-1343.8346781142436</v>
      </c>
      <c r="R155">
        <v>0.60273972602739723</v>
      </c>
      <c r="S155">
        <f t="shared" si="19"/>
        <v>220</v>
      </c>
      <c r="T155">
        <v>-851.09579055758775</v>
      </c>
      <c r="U155" s="12">
        <v>0.60273972602739723</v>
      </c>
      <c r="V155">
        <f t="shared" si="20"/>
        <v>220</v>
      </c>
    </row>
    <row r="156" spans="2:22" x14ac:dyDescent="0.25">
      <c r="B156">
        <v>-1972.0914234718621</v>
      </c>
      <c r="C156" s="12">
        <v>0.69315068493150689</v>
      </c>
      <c r="D156">
        <f t="shared" si="14"/>
        <v>253.00000000000003</v>
      </c>
      <c r="E156">
        <v>2651.341498212998</v>
      </c>
      <c r="F156" s="12">
        <v>0.61095890410958908</v>
      </c>
      <c r="G156">
        <f t="shared" si="15"/>
        <v>223.00000000000003</v>
      </c>
      <c r="H156">
        <v>1373.4074302669387</v>
      </c>
      <c r="I156" s="12">
        <v>0.61369863013698633</v>
      </c>
      <c r="J156">
        <f t="shared" si="16"/>
        <v>224</v>
      </c>
      <c r="K156">
        <v>-1007.2767558383644</v>
      </c>
      <c r="L156" s="12">
        <v>0.61095890410958908</v>
      </c>
      <c r="M156">
        <f t="shared" si="17"/>
        <v>223.00000000000003</v>
      </c>
      <c r="N156">
        <v>1001.849263541528</v>
      </c>
      <c r="O156" s="12">
        <v>0.60821917808219184</v>
      </c>
      <c r="P156">
        <f t="shared" si="18"/>
        <v>222.00000000000003</v>
      </c>
      <c r="Q156">
        <v>-999.58553497540947</v>
      </c>
      <c r="R156">
        <v>0.60547945205479448</v>
      </c>
      <c r="S156">
        <f t="shared" si="19"/>
        <v>220.99999999999997</v>
      </c>
      <c r="T156">
        <v>659.92063519089163</v>
      </c>
      <c r="U156" s="12">
        <v>0.61095890410958908</v>
      </c>
      <c r="V156">
        <f t="shared" si="20"/>
        <v>223.00000000000003</v>
      </c>
    </row>
    <row r="157" spans="2:22" x14ac:dyDescent="0.25">
      <c r="B157">
        <v>-2830.6343257686781</v>
      </c>
      <c r="C157" s="12">
        <v>0.69589041095890414</v>
      </c>
      <c r="D157">
        <f t="shared" si="14"/>
        <v>254</v>
      </c>
      <c r="E157">
        <v>2663.1378418258005</v>
      </c>
      <c r="F157" s="12">
        <v>0.61369863013698633</v>
      </c>
      <c r="G157">
        <f t="shared" si="15"/>
        <v>224</v>
      </c>
      <c r="H157">
        <v>-2915.2427688227626</v>
      </c>
      <c r="I157" s="12">
        <v>0.61643835616438358</v>
      </c>
      <c r="J157">
        <f t="shared" si="16"/>
        <v>225</v>
      </c>
      <c r="K157">
        <v>-283.54758399665081</v>
      </c>
      <c r="L157" s="12">
        <v>0.61369863013698633</v>
      </c>
      <c r="M157">
        <f t="shared" si="17"/>
        <v>224</v>
      </c>
      <c r="N157">
        <v>1591.9894440098128</v>
      </c>
      <c r="O157" s="12">
        <v>0.61643835616438358</v>
      </c>
      <c r="P157">
        <f t="shared" si="18"/>
        <v>225</v>
      </c>
      <c r="Q157">
        <v>269.45583278771073</v>
      </c>
      <c r="R157">
        <v>0.61369863013698633</v>
      </c>
      <c r="S157">
        <f t="shared" si="19"/>
        <v>224</v>
      </c>
      <c r="T157">
        <v>-353.15795087425408</v>
      </c>
      <c r="U157" s="12">
        <v>0.61369863013698633</v>
      </c>
      <c r="V157">
        <f t="shared" si="20"/>
        <v>224</v>
      </c>
    </row>
    <row r="158" spans="2:22" x14ac:dyDescent="0.25">
      <c r="B158">
        <v>-266.87144358213482</v>
      </c>
      <c r="C158" s="12">
        <v>0.69863013698630139</v>
      </c>
      <c r="D158">
        <f t="shared" si="14"/>
        <v>255</v>
      </c>
      <c r="E158">
        <v>1721.4694209099275</v>
      </c>
      <c r="F158" s="12">
        <v>0.61643835616438358</v>
      </c>
      <c r="G158">
        <f t="shared" si="15"/>
        <v>225</v>
      </c>
      <c r="H158">
        <v>185.32987002114623</v>
      </c>
      <c r="I158" s="12">
        <v>0.62465753424657533</v>
      </c>
      <c r="J158">
        <f t="shared" si="16"/>
        <v>228</v>
      </c>
      <c r="K158">
        <v>1318.0267881143436</v>
      </c>
      <c r="L158" s="12">
        <v>0.62191780821917808</v>
      </c>
      <c r="M158">
        <f t="shared" si="17"/>
        <v>227</v>
      </c>
      <c r="N158">
        <v>2981.9575965246586</v>
      </c>
      <c r="O158" s="12">
        <v>0.61917808219178083</v>
      </c>
      <c r="P158">
        <f t="shared" si="18"/>
        <v>226</v>
      </c>
      <c r="Q158">
        <v>-564.04398052290912</v>
      </c>
      <c r="R158">
        <v>0.61643835616438358</v>
      </c>
      <c r="S158">
        <f t="shared" si="19"/>
        <v>225</v>
      </c>
      <c r="T158">
        <v>-389.91335163079145</v>
      </c>
      <c r="U158" s="12">
        <v>0.61643835616438358</v>
      </c>
      <c r="V158">
        <f t="shared" si="20"/>
        <v>225</v>
      </c>
    </row>
    <row r="159" spans="2:22" x14ac:dyDescent="0.25">
      <c r="B159">
        <v>3036.2819375157083</v>
      </c>
      <c r="C159" s="12">
        <v>0.70684931506849313</v>
      </c>
      <c r="D159">
        <f t="shared" si="14"/>
        <v>258</v>
      </c>
      <c r="E159">
        <v>-1377.2837266815072</v>
      </c>
      <c r="F159" s="12">
        <v>0.61917808219178083</v>
      </c>
      <c r="G159">
        <f t="shared" si="15"/>
        <v>226</v>
      </c>
      <c r="H159">
        <v>-298.81431108601947</v>
      </c>
      <c r="I159" s="12">
        <v>0.62739726027397258</v>
      </c>
      <c r="J159">
        <f t="shared" si="16"/>
        <v>229</v>
      </c>
      <c r="K159">
        <v>2770.5769249360851</v>
      </c>
      <c r="L159" s="12">
        <v>0.62465753424657533</v>
      </c>
      <c r="M159">
        <f t="shared" si="17"/>
        <v>228</v>
      </c>
      <c r="N159">
        <v>6008.0852177945962</v>
      </c>
      <c r="O159" s="12">
        <v>0.62191780821917808</v>
      </c>
      <c r="P159">
        <f t="shared" si="18"/>
        <v>227</v>
      </c>
      <c r="Q159">
        <v>1486.9199124210411</v>
      </c>
      <c r="R159">
        <v>0.61917808219178083</v>
      </c>
      <c r="S159">
        <f t="shared" si="19"/>
        <v>226</v>
      </c>
      <c r="T159">
        <v>-86.948159202950762</v>
      </c>
      <c r="U159" s="12">
        <v>0.61917808219178083</v>
      </c>
      <c r="V159">
        <f t="shared" si="20"/>
        <v>226</v>
      </c>
    </row>
    <row r="160" spans="2:22" x14ac:dyDescent="0.25">
      <c r="B160">
        <v>2134.8866358726054</v>
      </c>
      <c r="C160" s="12">
        <v>0.70958904109589038</v>
      </c>
      <c r="D160">
        <f t="shared" si="14"/>
        <v>259</v>
      </c>
      <c r="E160">
        <v>-148.08561116565829</v>
      </c>
      <c r="F160" s="12">
        <v>0.62739726027397258</v>
      </c>
      <c r="G160">
        <f t="shared" si="15"/>
        <v>229</v>
      </c>
      <c r="H160">
        <v>1535.523772484476</v>
      </c>
      <c r="I160" s="12">
        <v>0.63013698630136983</v>
      </c>
      <c r="J160">
        <f t="shared" si="16"/>
        <v>230</v>
      </c>
      <c r="K160">
        <v>2998.2826433974615</v>
      </c>
      <c r="L160" s="12">
        <v>0.62739726027397258</v>
      </c>
      <c r="M160">
        <f t="shared" si="17"/>
        <v>229</v>
      </c>
      <c r="N160">
        <v>6758.2772658481335</v>
      </c>
      <c r="O160" s="12">
        <v>0.62465753424657533</v>
      </c>
      <c r="P160">
        <f t="shared" si="18"/>
        <v>228</v>
      </c>
      <c r="Q160">
        <v>2457.2308433286662</v>
      </c>
      <c r="R160">
        <v>0.62191780821917808</v>
      </c>
      <c r="S160">
        <f t="shared" si="19"/>
        <v>227</v>
      </c>
      <c r="T160">
        <v>1670.4374337687459</v>
      </c>
      <c r="U160" s="12">
        <v>0.62191780821917808</v>
      </c>
      <c r="V160">
        <f t="shared" si="20"/>
        <v>227</v>
      </c>
    </row>
    <row r="161" spans="2:22" x14ac:dyDescent="0.25">
      <c r="B161">
        <v>3502.1098893022804</v>
      </c>
      <c r="C161" s="12">
        <v>0.71232876712328763</v>
      </c>
      <c r="D161">
        <f t="shared" si="14"/>
        <v>260</v>
      </c>
      <c r="E161">
        <v>-450.05129466127283</v>
      </c>
      <c r="F161" s="12">
        <v>0.63013698630136983</v>
      </c>
      <c r="G161">
        <f t="shared" si="15"/>
        <v>230</v>
      </c>
      <c r="H161">
        <v>349.69550392313408</v>
      </c>
      <c r="I161" s="12">
        <v>0.63287671232876708</v>
      </c>
      <c r="J161">
        <f t="shared" si="16"/>
        <v>230.99999999999997</v>
      </c>
      <c r="K161">
        <v>1346.5279809111923</v>
      </c>
      <c r="L161" s="12">
        <v>0.63013698630136983</v>
      </c>
      <c r="M161">
        <f t="shared" si="17"/>
        <v>230</v>
      </c>
      <c r="N161">
        <v>638.34069830627686</v>
      </c>
      <c r="O161" s="12">
        <v>0.63561643835616444</v>
      </c>
      <c r="P161">
        <f t="shared" si="18"/>
        <v>232.00000000000003</v>
      </c>
      <c r="Q161">
        <v>2550.4799864675001</v>
      </c>
      <c r="R161">
        <v>0.62465753424657533</v>
      </c>
      <c r="S161">
        <f t="shared" si="19"/>
        <v>228</v>
      </c>
      <c r="T161">
        <v>741.61453143603819</v>
      </c>
      <c r="U161" s="12">
        <v>0.63013698630136983</v>
      </c>
      <c r="V161">
        <f t="shared" si="20"/>
        <v>230</v>
      </c>
    </row>
    <row r="162" spans="2:22" x14ac:dyDescent="0.25">
      <c r="B162">
        <v>2288.5669870054717</v>
      </c>
      <c r="C162" s="12">
        <v>0.71506849315068488</v>
      </c>
      <c r="D162">
        <f t="shared" si="14"/>
        <v>261</v>
      </c>
      <c r="E162">
        <v>1623.7450489515074</v>
      </c>
      <c r="F162" s="12">
        <v>0.63287671232876708</v>
      </c>
      <c r="G162">
        <f t="shared" si="15"/>
        <v>230.99999999999997</v>
      </c>
      <c r="H162">
        <v>159.59596995339501</v>
      </c>
      <c r="I162" s="12">
        <v>0.63561643835616444</v>
      </c>
      <c r="J162">
        <f t="shared" si="16"/>
        <v>232.00000000000003</v>
      </c>
      <c r="K162">
        <v>2881.2571527529126</v>
      </c>
      <c r="L162" s="12">
        <v>0.63287671232876708</v>
      </c>
      <c r="M162">
        <f t="shared" si="17"/>
        <v>230.99999999999997</v>
      </c>
      <c r="N162">
        <v>-212.56243135511625</v>
      </c>
      <c r="O162" s="12">
        <v>0.63835616438356169</v>
      </c>
      <c r="P162">
        <f t="shared" si="18"/>
        <v>233.00000000000003</v>
      </c>
      <c r="Q162">
        <v>848.19951437999998</v>
      </c>
      <c r="R162">
        <v>0.63287671232876708</v>
      </c>
      <c r="S162">
        <f t="shared" si="19"/>
        <v>230.99999999999997</v>
      </c>
      <c r="T162">
        <v>-103.46405462910923</v>
      </c>
      <c r="U162" s="12">
        <v>0.63287671232876708</v>
      </c>
      <c r="V162">
        <f t="shared" si="20"/>
        <v>230.99999999999997</v>
      </c>
    </row>
    <row r="163" spans="2:22" x14ac:dyDescent="0.25">
      <c r="B163">
        <v>1577.3298691920272</v>
      </c>
      <c r="C163" s="12">
        <v>0.71780821917808224</v>
      </c>
      <c r="D163">
        <f t="shared" si="14"/>
        <v>262</v>
      </c>
      <c r="E163">
        <v>922.07662803564233</v>
      </c>
      <c r="F163" s="12">
        <v>0.63561643835616444</v>
      </c>
      <c r="G163">
        <f t="shared" si="15"/>
        <v>232.00000000000003</v>
      </c>
      <c r="H163">
        <v>-259.96668364412653</v>
      </c>
      <c r="I163" s="12">
        <v>0.64383561643835618</v>
      </c>
      <c r="J163">
        <f t="shared" si="16"/>
        <v>235</v>
      </c>
      <c r="K163">
        <v>2177.1422858497358</v>
      </c>
      <c r="L163" s="12">
        <v>0.64109589041095894</v>
      </c>
      <c r="M163">
        <f t="shared" si="17"/>
        <v>234</v>
      </c>
      <c r="N163">
        <v>-125.88744760406358</v>
      </c>
      <c r="O163" s="12">
        <v>0.64109589041095894</v>
      </c>
      <c r="P163">
        <f t="shared" si="18"/>
        <v>234</v>
      </c>
      <c r="Q163">
        <v>129.69970106938229</v>
      </c>
      <c r="R163">
        <v>0.63561643835616444</v>
      </c>
      <c r="S163">
        <f t="shared" si="19"/>
        <v>232.00000000000003</v>
      </c>
      <c r="T163">
        <v>2098.7805446142811</v>
      </c>
      <c r="U163" s="12">
        <v>0.63561643835616444</v>
      </c>
      <c r="V163">
        <f t="shared" si="20"/>
        <v>232.00000000000003</v>
      </c>
    </row>
    <row r="164" spans="2:22" x14ac:dyDescent="0.25">
      <c r="B164">
        <v>-54.666327693109224</v>
      </c>
      <c r="C164" s="12">
        <v>0.72602739726027399</v>
      </c>
      <c r="D164">
        <f t="shared" si="14"/>
        <v>265</v>
      </c>
      <c r="E164">
        <v>51.872026353261731</v>
      </c>
      <c r="F164" s="12">
        <v>0.63835616438356169</v>
      </c>
      <c r="G164">
        <f t="shared" si="15"/>
        <v>233.00000000000003</v>
      </c>
      <c r="H164">
        <v>-965.11086475129275</v>
      </c>
      <c r="I164" s="12">
        <v>0.64657534246575343</v>
      </c>
      <c r="J164">
        <f t="shared" si="16"/>
        <v>236</v>
      </c>
      <c r="K164">
        <v>1118.0101144438502</v>
      </c>
      <c r="L164" s="12">
        <v>0.64383561643835618</v>
      </c>
      <c r="M164">
        <f t="shared" si="17"/>
        <v>235</v>
      </c>
      <c r="N164">
        <v>-1832.6953995505228</v>
      </c>
      <c r="O164" s="12">
        <v>0.64383561643835618</v>
      </c>
      <c r="P164">
        <f t="shared" si="18"/>
        <v>235</v>
      </c>
      <c r="Q164">
        <v>1996.4124237100186</v>
      </c>
      <c r="R164">
        <v>0.63835616438356169</v>
      </c>
      <c r="S164">
        <f t="shared" si="19"/>
        <v>233.00000000000003</v>
      </c>
      <c r="T164">
        <v>379.615304472665</v>
      </c>
      <c r="U164" s="12">
        <v>0.63835616438356169</v>
      </c>
      <c r="V164">
        <f t="shared" si="20"/>
        <v>233.00000000000003</v>
      </c>
    </row>
    <row r="165" spans="2:22" x14ac:dyDescent="0.25">
      <c r="B165">
        <v>-641.04638726890619</v>
      </c>
      <c r="C165" s="12">
        <v>0.72876712328767124</v>
      </c>
      <c r="D165">
        <f t="shared" si="14"/>
        <v>266</v>
      </c>
      <c r="E165">
        <v>-385.46179051394046</v>
      </c>
      <c r="F165" s="12">
        <v>0.64657534246575343</v>
      </c>
      <c r="G165">
        <f t="shared" si="15"/>
        <v>236</v>
      </c>
      <c r="H165">
        <v>-316.77278118073048</v>
      </c>
      <c r="I165" s="12">
        <v>0.64931506849315068</v>
      </c>
      <c r="J165">
        <f t="shared" si="16"/>
        <v>237</v>
      </c>
      <c r="K165">
        <v>688.71583290522199</v>
      </c>
      <c r="L165" s="12">
        <v>0.64657534246575343</v>
      </c>
      <c r="M165">
        <f t="shared" si="17"/>
        <v>236</v>
      </c>
      <c r="N165">
        <v>-836.96953646409986</v>
      </c>
      <c r="O165" s="12">
        <v>0.64657534246575343</v>
      </c>
      <c r="P165">
        <f t="shared" si="18"/>
        <v>236</v>
      </c>
      <c r="Q165">
        <v>470.14995289308445</v>
      </c>
      <c r="R165">
        <v>0.64109589041095894</v>
      </c>
      <c r="S165">
        <f t="shared" si="19"/>
        <v>234</v>
      </c>
      <c r="T165">
        <v>1540.5250507382202</v>
      </c>
      <c r="U165" s="12">
        <v>0.64109589041095894</v>
      </c>
      <c r="V165">
        <f t="shared" si="20"/>
        <v>234</v>
      </c>
    </row>
    <row r="166" spans="2:22" x14ac:dyDescent="0.25">
      <c r="B166">
        <v>-783.82313383923565</v>
      </c>
      <c r="C166" s="12">
        <v>0.73150684931506849</v>
      </c>
      <c r="D166">
        <f t="shared" si="14"/>
        <v>267</v>
      </c>
      <c r="E166">
        <v>-433.42747400955687</v>
      </c>
      <c r="F166" s="12">
        <v>0.64931506849315068</v>
      </c>
      <c r="G166">
        <f t="shared" si="15"/>
        <v>237</v>
      </c>
      <c r="H166">
        <v>-1496.6010497420607</v>
      </c>
      <c r="I166" s="12">
        <v>0.65205479452054793</v>
      </c>
      <c r="J166">
        <f t="shared" si="16"/>
        <v>238</v>
      </c>
      <c r="K166">
        <v>-1080.0388295810465</v>
      </c>
      <c r="L166" s="12">
        <v>0.64931506849315068</v>
      </c>
      <c r="M166">
        <f t="shared" si="17"/>
        <v>237</v>
      </c>
      <c r="N166">
        <v>1671.1706440041212</v>
      </c>
      <c r="O166" s="12">
        <v>0.65479452054794518</v>
      </c>
      <c r="P166">
        <f t="shared" si="18"/>
        <v>239</v>
      </c>
      <c r="Q166">
        <v>1113.3990960319245</v>
      </c>
      <c r="R166">
        <v>0.64383561643835618</v>
      </c>
      <c r="S166">
        <f t="shared" si="19"/>
        <v>235</v>
      </c>
      <c r="T166">
        <v>3314.5414764866518</v>
      </c>
      <c r="U166" s="12">
        <v>0.64931506849315068</v>
      </c>
      <c r="V166">
        <f t="shared" si="20"/>
        <v>237</v>
      </c>
    </row>
    <row r="167" spans="2:22" x14ac:dyDescent="0.25">
      <c r="B167">
        <v>-206.36603613604916</v>
      </c>
      <c r="C167" s="12">
        <v>0.73424657534246573</v>
      </c>
      <c r="D167">
        <f t="shared" si="14"/>
        <v>268</v>
      </c>
      <c r="E167">
        <v>-72.631130396749427</v>
      </c>
      <c r="F167" s="12">
        <v>0.65205479452054793</v>
      </c>
      <c r="G167">
        <f t="shared" si="15"/>
        <v>238</v>
      </c>
      <c r="H167">
        <v>-718.70058371179857</v>
      </c>
      <c r="I167" s="12">
        <v>0.65479452054794518</v>
      </c>
      <c r="J167">
        <f t="shared" si="16"/>
        <v>239</v>
      </c>
      <c r="K167">
        <v>-69.309657739330191</v>
      </c>
      <c r="L167" s="12">
        <v>0.65205479452054793</v>
      </c>
      <c r="M167">
        <f t="shared" si="17"/>
        <v>238</v>
      </c>
      <c r="N167">
        <v>693.26751434272467</v>
      </c>
      <c r="O167" s="12">
        <v>0.65753424657534243</v>
      </c>
      <c r="P167">
        <f t="shared" si="18"/>
        <v>240</v>
      </c>
      <c r="Q167">
        <v>3107.4404637950656</v>
      </c>
      <c r="R167">
        <v>0.65205479452054793</v>
      </c>
      <c r="S167">
        <f t="shared" si="19"/>
        <v>238</v>
      </c>
      <c r="T167">
        <v>2477.4628904215033</v>
      </c>
      <c r="U167" s="12">
        <v>0.65205479452054793</v>
      </c>
      <c r="V167">
        <f t="shared" si="20"/>
        <v>238</v>
      </c>
    </row>
    <row r="168" spans="2:22" x14ac:dyDescent="0.25">
      <c r="B168">
        <v>636.39684605050979</v>
      </c>
      <c r="C168" s="12">
        <v>0.73698630136986298</v>
      </c>
      <c r="D168">
        <f t="shared" si="14"/>
        <v>269</v>
      </c>
      <c r="E168">
        <v>-1178.2995513126202</v>
      </c>
      <c r="F168" s="12">
        <v>0.65479452054794518</v>
      </c>
      <c r="G168">
        <f t="shared" si="15"/>
        <v>239</v>
      </c>
      <c r="H168">
        <v>9.0943785835406743E-9</v>
      </c>
      <c r="I168" s="12">
        <v>0.66301369863013704</v>
      </c>
      <c r="J168">
        <f t="shared" si="16"/>
        <v>242.00000000000003</v>
      </c>
      <c r="K168">
        <v>748.57547535742822</v>
      </c>
      <c r="L168" s="12">
        <v>0.66027397260273968</v>
      </c>
      <c r="M168">
        <f t="shared" si="17"/>
        <v>240.99999999999997</v>
      </c>
      <c r="N168">
        <v>1100.9424980937772</v>
      </c>
      <c r="O168" s="12">
        <v>0.66027397260273968</v>
      </c>
      <c r="P168">
        <f t="shared" si="18"/>
        <v>240.99999999999997</v>
      </c>
      <c r="Q168">
        <v>1719.9406504844458</v>
      </c>
      <c r="R168">
        <v>0.65479452054794518</v>
      </c>
      <c r="S168">
        <f t="shared" si="19"/>
        <v>239</v>
      </c>
      <c r="T168">
        <v>2592.7074896649656</v>
      </c>
      <c r="U168" s="12">
        <v>0.65479452054794518</v>
      </c>
      <c r="V168">
        <f t="shared" si="20"/>
        <v>239</v>
      </c>
    </row>
    <row r="169" spans="2:22" x14ac:dyDescent="0.25">
      <c r="B169">
        <v>2.8935573936905712E-9</v>
      </c>
      <c r="C169" s="12">
        <v>0.74520547945205484</v>
      </c>
      <c r="D169">
        <f t="shared" si="14"/>
        <v>272</v>
      </c>
      <c r="E169">
        <v>6.6038410295732319E-9</v>
      </c>
      <c r="F169" s="12">
        <v>0.65753424657534243</v>
      </c>
      <c r="G169">
        <f t="shared" si="15"/>
        <v>240</v>
      </c>
      <c r="H169">
        <v>-610.15743469839117</v>
      </c>
      <c r="I169" s="12">
        <v>0.66575342465753429</v>
      </c>
      <c r="J169">
        <f t="shared" si="16"/>
        <v>243.00000000000003</v>
      </c>
      <c r="K169">
        <v>-102.556696048464</v>
      </c>
      <c r="L169" s="12">
        <v>0.66301369863013704</v>
      </c>
      <c r="M169">
        <f t="shared" si="17"/>
        <v>242.00000000000003</v>
      </c>
      <c r="N169">
        <v>1.7339971236651763E-8</v>
      </c>
      <c r="O169" s="12">
        <v>0.66301369863013704</v>
      </c>
      <c r="P169">
        <f t="shared" si="18"/>
        <v>242.00000000000003</v>
      </c>
      <c r="Q169">
        <v>1590.6533731251122</v>
      </c>
      <c r="R169">
        <v>0.65753424657534243</v>
      </c>
      <c r="S169">
        <f t="shared" si="19"/>
        <v>240</v>
      </c>
      <c r="T169">
        <v>900.54224952334971</v>
      </c>
      <c r="U169" s="12">
        <v>0.65753424657534243</v>
      </c>
      <c r="V169">
        <f t="shared" si="20"/>
        <v>240</v>
      </c>
    </row>
    <row r="170" spans="2:22" x14ac:dyDescent="0.25">
      <c r="B170">
        <v>543.51294716800589</v>
      </c>
      <c r="C170" s="12">
        <v>0.74794520547945209</v>
      </c>
      <c r="D170">
        <f t="shared" si="14"/>
        <v>273</v>
      </c>
      <c r="E170">
        <v>2203.4655961747794</v>
      </c>
      <c r="F170" s="12">
        <v>0.66849315068493154</v>
      </c>
      <c r="G170">
        <f t="shared" si="15"/>
        <v>244</v>
      </c>
      <c r="H170">
        <v>-220.41312623990257</v>
      </c>
      <c r="I170" s="12">
        <v>0.66849315068493154</v>
      </c>
      <c r="J170">
        <f t="shared" si="16"/>
        <v>244</v>
      </c>
      <c r="K170">
        <v>1.5117251450647018E-8</v>
      </c>
      <c r="L170" s="12">
        <v>0.66575342465753429</v>
      </c>
      <c r="M170">
        <f t="shared" si="17"/>
        <v>243.00000000000003</v>
      </c>
      <c r="N170">
        <v>-2649.6319534579084</v>
      </c>
      <c r="O170" s="12">
        <v>0.66575342465753429</v>
      </c>
      <c r="P170">
        <f t="shared" si="18"/>
        <v>243.00000000000003</v>
      </c>
      <c r="Q170">
        <v>315.39090230817783</v>
      </c>
      <c r="R170">
        <v>0.66027397260273968</v>
      </c>
      <c r="S170">
        <f t="shared" si="19"/>
        <v>240.99999999999997</v>
      </c>
      <c r="T170">
        <v>2.8565182219608687E-8</v>
      </c>
      <c r="U170" s="12">
        <v>0.66027397260273968</v>
      </c>
      <c r="V170">
        <f t="shared" si="20"/>
        <v>240.99999999999997</v>
      </c>
    </row>
    <row r="171" spans="2:22" x14ac:dyDescent="0.25">
      <c r="B171">
        <v>1602.2732504796577</v>
      </c>
      <c r="C171" s="12">
        <v>0.75068493150684934</v>
      </c>
      <c r="D171">
        <f t="shared" si="14"/>
        <v>274</v>
      </c>
      <c r="E171">
        <v>-2334.343888402027</v>
      </c>
      <c r="F171" s="12">
        <v>0.67123287671232879</v>
      </c>
      <c r="G171">
        <f t="shared" si="15"/>
        <v>245</v>
      </c>
      <c r="H171">
        <v>-1585.6750968843487</v>
      </c>
      <c r="I171" s="12">
        <v>0.67123287671232879</v>
      </c>
      <c r="J171">
        <f t="shared" si="16"/>
        <v>245</v>
      </c>
      <c r="K171">
        <v>-1556.1296908190664</v>
      </c>
      <c r="L171" s="12">
        <v>0.66849315068493154</v>
      </c>
      <c r="M171">
        <f t="shared" si="17"/>
        <v>244</v>
      </c>
      <c r="N171">
        <v>-1346.6899464166925</v>
      </c>
      <c r="O171" s="12">
        <v>0.67671232876712328</v>
      </c>
      <c r="P171">
        <f t="shared" si="18"/>
        <v>247</v>
      </c>
      <c r="Q171">
        <v>2.276016175528639E-8</v>
      </c>
      <c r="R171">
        <v>0.66301369863013704</v>
      </c>
      <c r="S171">
        <f t="shared" si="19"/>
        <v>242.00000000000003</v>
      </c>
      <c r="T171">
        <v>852.4263970540735</v>
      </c>
      <c r="U171" s="12">
        <v>0.67123287671232879</v>
      </c>
      <c r="V171">
        <f t="shared" si="20"/>
        <v>245</v>
      </c>
    </row>
    <row r="172" spans="2:22" x14ac:dyDescent="0.25">
      <c r="B172">
        <v>678.34821212902034</v>
      </c>
      <c r="C172" s="12">
        <v>0.75342465753424659</v>
      </c>
      <c r="D172">
        <f t="shared" si="14"/>
        <v>275</v>
      </c>
      <c r="E172">
        <v>3353.6690587557596</v>
      </c>
      <c r="F172" s="12">
        <v>0.67397260273972603</v>
      </c>
      <c r="G172">
        <f t="shared" si="15"/>
        <v>246</v>
      </c>
      <c r="H172">
        <v>160.74023970911821</v>
      </c>
      <c r="I172" s="12">
        <v>0.67397260273972603</v>
      </c>
      <c r="J172">
        <f t="shared" si="16"/>
        <v>246</v>
      </c>
      <c r="K172">
        <v>-1581.9203284890366</v>
      </c>
      <c r="L172" s="12">
        <v>0.67123287671232879</v>
      </c>
      <c r="M172">
        <f t="shared" si="17"/>
        <v>245</v>
      </c>
      <c r="N172">
        <v>-6084.9913761382131</v>
      </c>
      <c r="O172" s="12">
        <v>0.67945205479452053</v>
      </c>
      <c r="P172">
        <f t="shared" si="18"/>
        <v>248</v>
      </c>
      <c r="Q172">
        <v>540.77602792805442</v>
      </c>
      <c r="R172">
        <v>0.67397260273972603</v>
      </c>
      <c r="S172">
        <f t="shared" si="19"/>
        <v>246</v>
      </c>
      <c r="T172">
        <v>-5652.1514524101713</v>
      </c>
      <c r="U172" s="12">
        <v>0.67397260273972603</v>
      </c>
      <c r="V172">
        <f t="shared" si="20"/>
        <v>246</v>
      </c>
    </row>
    <row r="173" spans="2:22" x14ac:dyDescent="0.25">
      <c r="B173">
        <v>1566.6468499731934</v>
      </c>
      <c r="C173" s="12">
        <v>0.75616438356164384</v>
      </c>
      <c r="D173">
        <f t="shared" si="14"/>
        <v>276</v>
      </c>
      <c r="E173">
        <v>1558.1039981913368</v>
      </c>
      <c r="F173" s="12">
        <v>0.67671232876712328</v>
      </c>
      <c r="G173">
        <f t="shared" si="15"/>
        <v>247</v>
      </c>
      <c r="H173">
        <v>-445.24612918184539</v>
      </c>
      <c r="I173" s="12">
        <v>0.68493150684931503</v>
      </c>
      <c r="J173">
        <f t="shared" si="16"/>
        <v>250</v>
      </c>
      <c r="K173">
        <v>-3091.5810715632324</v>
      </c>
      <c r="L173" s="12">
        <v>0.68219178082191778</v>
      </c>
      <c r="M173">
        <f t="shared" si="17"/>
        <v>249</v>
      </c>
      <c r="N173">
        <v>93.747246475826614</v>
      </c>
      <c r="O173" s="12">
        <v>0.68219178082191778</v>
      </c>
      <c r="P173">
        <f t="shared" si="18"/>
        <v>249</v>
      </c>
      <c r="Q173">
        <v>-5697.7855793677081</v>
      </c>
      <c r="R173">
        <v>0.67671232876712328</v>
      </c>
      <c r="S173">
        <f t="shared" si="19"/>
        <v>247</v>
      </c>
      <c r="T173">
        <v>-199.63732580838405</v>
      </c>
      <c r="U173" s="12">
        <v>0.67671232876712328</v>
      </c>
      <c r="V173">
        <f t="shared" si="20"/>
        <v>247</v>
      </c>
    </row>
    <row r="174" spans="2:22" x14ac:dyDescent="0.25">
      <c r="B174">
        <v>-151.10335578670265</v>
      </c>
      <c r="C174" s="12">
        <v>0.76438356164383559</v>
      </c>
      <c r="D174">
        <f t="shared" si="14"/>
        <v>279</v>
      </c>
      <c r="E174">
        <v>461.12714878144993</v>
      </c>
      <c r="F174" s="12">
        <v>0.68493150684931503</v>
      </c>
      <c r="G174">
        <f t="shared" si="15"/>
        <v>250</v>
      </c>
      <c r="H174">
        <v>-4674.2968842190849</v>
      </c>
      <c r="I174" s="12">
        <v>0.68767123287671228</v>
      </c>
      <c r="J174">
        <f t="shared" si="16"/>
        <v>250.99999999999997</v>
      </c>
      <c r="K174">
        <v>-6718.3798316186258</v>
      </c>
      <c r="L174" s="12">
        <v>0.68493150684931503</v>
      </c>
      <c r="M174">
        <f t="shared" si="17"/>
        <v>250</v>
      </c>
      <c r="N174">
        <v>1080.0462302286101</v>
      </c>
      <c r="O174" s="12">
        <v>0.68493150684931503</v>
      </c>
      <c r="P174">
        <f t="shared" si="18"/>
        <v>250</v>
      </c>
      <c r="Q174">
        <v>503.95422071552821</v>
      </c>
      <c r="R174">
        <v>0.67945205479452053</v>
      </c>
      <c r="S174">
        <f t="shared" si="19"/>
        <v>248</v>
      </c>
      <c r="T174">
        <v>-676.91454453866186</v>
      </c>
      <c r="U174" s="12">
        <v>0.67945205479452053</v>
      </c>
      <c r="V174">
        <f t="shared" si="20"/>
        <v>248</v>
      </c>
    </row>
    <row r="175" spans="2:22" x14ac:dyDescent="0.25">
      <c r="B175">
        <v>-673.71234034364818</v>
      </c>
      <c r="C175" s="12">
        <v>0.76712328767123283</v>
      </c>
      <c r="D175">
        <f t="shared" si="14"/>
        <v>280</v>
      </c>
      <c r="E175">
        <v>66.064900366250356</v>
      </c>
      <c r="F175" s="12">
        <v>0.68767123287671228</v>
      </c>
      <c r="G175">
        <f t="shared" si="15"/>
        <v>250.99999999999997</v>
      </c>
      <c r="H175">
        <v>-1849.5588548635324</v>
      </c>
      <c r="I175" s="12">
        <v>0.69041095890410964</v>
      </c>
      <c r="J175">
        <f t="shared" si="16"/>
        <v>252.00000000000003</v>
      </c>
      <c r="K175">
        <v>-1197.1489929351219</v>
      </c>
      <c r="L175" s="12">
        <v>0.68767123287671228</v>
      </c>
      <c r="M175">
        <f t="shared" si="17"/>
        <v>250.99999999999997</v>
      </c>
      <c r="N175">
        <v>1622.6171994082802</v>
      </c>
      <c r="O175" s="12">
        <v>0.69315068493150689</v>
      </c>
      <c r="P175">
        <f t="shared" si="18"/>
        <v>253.00000000000003</v>
      </c>
      <c r="Q175">
        <v>-168.45772663317132</v>
      </c>
      <c r="R175">
        <v>0.68219178082191778</v>
      </c>
      <c r="S175">
        <f t="shared" si="19"/>
        <v>249</v>
      </c>
      <c r="T175">
        <v>-10.547360867219595</v>
      </c>
      <c r="U175" s="12">
        <v>0.68767123287671228</v>
      </c>
      <c r="V175">
        <f t="shared" si="20"/>
        <v>250.99999999999997</v>
      </c>
    </row>
    <row r="176" spans="2:22" x14ac:dyDescent="0.25">
      <c r="B176">
        <v>-947.36401385853605</v>
      </c>
      <c r="C176" s="12">
        <v>0.76986301369863008</v>
      </c>
      <c r="D176">
        <f t="shared" si="14"/>
        <v>281</v>
      </c>
      <c r="E176">
        <v>350.00131388878697</v>
      </c>
      <c r="F176" s="12">
        <v>0.69041095890410964</v>
      </c>
      <c r="G176">
        <f t="shared" si="15"/>
        <v>252.00000000000003</v>
      </c>
      <c r="H176">
        <v>-926.86578864995067</v>
      </c>
      <c r="I176" s="12">
        <v>0.69315068493150689</v>
      </c>
      <c r="J176">
        <f t="shared" si="16"/>
        <v>253.00000000000003</v>
      </c>
      <c r="K176">
        <v>-514.68689128491053</v>
      </c>
      <c r="L176" s="12">
        <v>0.69041095890410964</v>
      </c>
      <c r="M176">
        <f t="shared" si="17"/>
        <v>252.00000000000003</v>
      </c>
      <c r="N176">
        <v>2749.2392155870921</v>
      </c>
      <c r="O176" s="12">
        <v>0.69589041095890414</v>
      </c>
      <c r="P176">
        <f t="shared" si="18"/>
        <v>254</v>
      </c>
      <c r="Q176">
        <v>248.71369287080887</v>
      </c>
      <c r="R176">
        <v>0.69041095890410964</v>
      </c>
      <c r="S176">
        <f t="shared" si="19"/>
        <v>252.00000000000003</v>
      </c>
      <c r="T176">
        <v>-203.0064418785887</v>
      </c>
      <c r="U176" s="12">
        <v>0.69041095890410964</v>
      </c>
      <c r="V176">
        <f t="shared" si="20"/>
        <v>252.00000000000003</v>
      </c>
    </row>
    <row r="177" spans="2:22" x14ac:dyDescent="0.25">
      <c r="B177">
        <v>-1872.2890522091716</v>
      </c>
      <c r="C177" s="12">
        <v>0.77260273972602744</v>
      </c>
      <c r="D177">
        <f t="shared" si="14"/>
        <v>282</v>
      </c>
      <c r="E177">
        <v>-4.9857389534204799</v>
      </c>
      <c r="F177" s="12">
        <v>0.69315068493150689</v>
      </c>
      <c r="G177">
        <f t="shared" si="15"/>
        <v>253.00000000000003</v>
      </c>
      <c r="H177">
        <v>-1165.8521575408913</v>
      </c>
      <c r="I177" s="12">
        <v>0.70136986301369864</v>
      </c>
      <c r="J177">
        <f t="shared" si="16"/>
        <v>256</v>
      </c>
      <c r="K177">
        <v>-610.3476343591019</v>
      </c>
      <c r="L177" s="12">
        <v>0.69863013698630139</v>
      </c>
      <c r="M177">
        <f t="shared" si="17"/>
        <v>255</v>
      </c>
      <c r="N177">
        <v>2506.5741383942841</v>
      </c>
      <c r="O177" s="12">
        <v>0.69863013698630139</v>
      </c>
      <c r="P177">
        <f t="shared" si="18"/>
        <v>255</v>
      </c>
      <c r="Q177">
        <v>1051.7809173161604</v>
      </c>
      <c r="R177">
        <v>0.69315068493150689</v>
      </c>
      <c r="S177">
        <f t="shared" si="19"/>
        <v>253.00000000000003</v>
      </c>
      <c r="T177">
        <v>548.71027933575601</v>
      </c>
      <c r="U177" s="12">
        <v>0.69315068493150689</v>
      </c>
      <c r="V177">
        <f t="shared" si="20"/>
        <v>253.00000000000003</v>
      </c>
    </row>
    <row r="178" spans="2:22" x14ac:dyDescent="0.25">
      <c r="B178">
        <v>-678.3005189148821</v>
      </c>
      <c r="C178" s="12">
        <v>0.77534246575342469</v>
      </c>
      <c r="D178">
        <f t="shared" si="14"/>
        <v>283</v>
      </c>
      <c r="E178">
        <v>1630.7491544392483</v>
      </c>
      <c r="F178" s="12">
        <v>0.69589041095890414</v>
      </c>
      <c r="G178">
        <f t="shared" si="15"/>
        <v>254</v>
      </c>
      <c r="H178">
        <v>2865.9074781191775</v>
      </c>
      <c r="I178" s="12">
        <v>0.70410958904109588</v>
      </c>
      <c r="J178">
        <f t="shared" si="16"/>
        <v>257</v>
      </c>
      <c r="K178">
        <v>-1304.3418781926061</v>
      </c>
      <c r="L178" s="12">
        <v>0.70136986301369864</v>
      </c>
      <c r="M178">
        <f t="shared" si="17"/>
        <v>256</v>
      </c>
      <c r="N178">
        <v>1690.3127610084057</v>
      </c>
      <c r="O178" s="12">
        <v>0.70136986301369864</v>
      </c>
      <c r="P178">
        <f t="shared" si="18"/>
        <v>256</v>
      </c>
      <c r="Q178">
        <v>1317.2523517637176</v>
      </c>
      <c r="R178">
        <v>0.69589041095890414</v>
      </c>
      <c r="S178">
        <f t="shared" si="19"/>
        <v>254</v>
      </c>
      <c r="T178">
        <v>-655.77559406246155</v>
      </c>
      <c r="U178" s="12">
        <v>0.69589041095890414</v>
      </c>
      <c r="V178">
        <f t="shared" si="20"/>
        <v>254</v>
      </c>
    </row>
    <row r="179" spans="2:22" x14ac:dyDescent="0.25">
      <c r="B179">
        <v>2368.9492753252612</v>
      </c>
      <c r="C179" s="12">
        <v>0.78630136986301369</v>
      </c>
      <c r="D179">
        <f t="shared" si="14"/>
        <v>287</v>
      </c>
      <c r="E179">
        <v>5095.0372348598667</v>
      </c>
      <c r="F179" s="12">
        <v>0.70410958904109588</v>
      </c>
      <c r="G179">
        <f t="shared" si="15"/>
        <v>257</v>
      </c>
      <c r="H179">
        <v>4070.0840965986172</v>
      </c>
      <c r="I179" s="12">
        <v>0.70684931506849313</v>
      </c>
      <c r="J179">
        <f t="shared" si="16"/>
        <v>258</v>
      </c>
      <c r="K179">
        <v>-592.77727692474173</v>
      </c>
      <c r="L179" s="12">
        <v>0.70410958904109588</v>
      </c>
      <c r="M179">
        <f t="shared" si="17"/>
        <v>257</v>
      </c>
      <c r="N179">
        <v>-1413.7786499502272</v>
      </c>
      <c r="O179" s="12">
        <v>0.70410958904109588</v>
      </c>
      <c r="P179">
        <f t="shared" si="18"/>
        <v>257</v>
      </c>
      <c r="Q179">
        <v>489.99215184704235</v>
      </c>
      <c r="R179">
        <v>0.69863013698630139</v>
      </c>
      <c r="S179">
        <f t="shared" si="19"/>
        <v>255</v>
      </c>
      <c r="T179">
        <v>1018.4484603033598</v>
      </c>
      <c r="U179" s="12">
        <v>0.69863013698630139</v>
      </c>
      <c r="V179">
        <f t="shared" si="20"/>
        <v>255</v>
      </c>
    </row>
    <row r="180" spans="2:22" x14ac:dyDescent="0.25">
      <c r="B180">
        <v>-970.58485540442325</v>
      </c>
      <c r="C180" s="12">
        <v>0.78904109589041094</v>
      </c>
      <c r="D180">
        <f t="shared" si="14"/>
        <v>288</v>
      </c>
      <c r="E180">
        <v>5815.9587487258859</v>
      </c>
      <c r="F180" s="12">
        <v>0.70684931506849313</v>
      </c>
      <c r="G180">
        <f t="shared" si="15"/>
        <v>258</v>
      </c>
      <c r="H180">
        <v>3140.8221259541742</v>
      </c>
      <c r="I180" s="12">
        <v>0.70958904109589038</v>
      </c>
      <c r="J180">
        <f t="shared" si="16"/>
        <v>259</v>
      </c>
      <c r="K180">
        <v>2427.4535617588313</v>
      </c>
      <c r="L180" s="12">
        <v>0.70684931506849313</v>
      </c>
      <c r="M180">
        <f t="shared" si="17"/>
        <v>258</v>
      </c>
      <c r="N180">
        <v>-2358.0979723767582</v>
      </c>
      <c r="O180" s="12">
        <v>0.71232876712328763</v>
      </c>
      <c r="P180">
        <f t="shared" si="18"/>
        <v>260</v>
      </c>
      <c r="Q180">
        <v>-3845.6330220241257</v>
      </c>
      <c r="R180">
        <v>0.70136986301369864</v>
      </c>
      <c r="S180">
        <f t="shared" si="19"/>
        <v>256</v>
      </c>
      <c r="T180">
        <v>4498.4288241376526</v>
      </c>
      <c r="U180" s="12">
        <v>0.70684931506849313</v>
      </c>
      <c r="V180">
        <f t="shared" si="20"/>
        <v>258</v>
      </c>
    </row>
    <row r="181" spans="2:22" x14ac:dyDescent="0.25">
      <c r="B181">
        <v>2227.490106244938</v>
      </c>
      <c r="C181" s="12">
        <v>0.79178082191780819</v>
      </c>
      <c r="D181">
        <f t="shared" si="14"/>
        <v>289</v>
      </c>
      <c r="E181">
        <v>6038.8951622484192</v>
      </c>
      <c r="F181" s="12">
        <v>0.70958904109589038</v>
      </c>
      <c r="G181">
        <f t="shared" si="15"/>
        <v>259</v>
      </c>
      <c r="H181">
        <v>4669.5151921677525</v>
      </c>
      <c r="I181" s="12">
        <v>0.71232876712328763</v>
      </c>
      <c r="J181">
        <f t="shared" si="16"/>
        <v>260</v>
      </c>
      <c r="K181">
        <v>2295.2349751704319</v>
      </c>
      <c r="L181" s="12">
        <v>0.70958904109589038</v>
      </c>
      <c r="M181">
        <f t="shared" si="17"/>
        <v>259</v>
      </c>
      <c r="N181">
        <v>-2740.4759561979417</v>
      </c>
      <c r="O181" s="12">
        <v>0.71506849315068488</v>
      </c>
      <c r="P181">
        <f t="shared" si="18"/>
        <v>261</v>
      </c>
      <c r="Q181">
        <v>-2033.5334204506805</v>
      </c>
      <c r="R181">
        <v>0.70958904109589038</v>
      </c>
      <c r="S181">
        <f t="shared" si="19"/>
        <v>259</v>
      </c>
      <c r="T181">
        <v>2944.4108373056806</v>
      </c>
      <c r="U181" s="12">
        <v>0.70958904109589038</v>
      </c>
      <c r="V181">
        <f t="shared" si="20"/>
        <v>259</v>
      </c>
    </row>
    <row r="182" spans="2:22" x14ac:dyDescent="0.25">
      <c r="B182">
        <v>3302.4786395392316</v>
      </c>
      <c r="C182" s="12">
        <v>0.79452054794520544</v>
      </c>
      <c r="D182">
        <f t="shared" si="14"/>
        <v>290</v>
      </c>
      <c r="E182">
        <v>5161.9081094062103</v>
      </c>
      <c r="F182" s="12">
        <v>0.71232876712328763</v>
      </c>
      <c r="G182">
        <f t="shared" si="15"/>
        <v>260</v>
      </c>
      <c r="H182">
        <v>1890.2671075155408</v>
      </c>
      <c r="I182" s="12">
        <v>0.72054794520547949</v>
      </c>
      <c r="J182">
        <f t="shared" si="16"/>
        <v>263</v>
      </c>
      <c r="K182">
        <v>-245.11300984857417</v>
      </c>
      <c r="L182" s="12">
        <v>0.71780821917808224</v>
      </c>
      <c r="M182">
        <f t="shared" si="17"/>
        <v>262</v>
      </c>
      <c r="N182">
        <v>-507.14103339081839</v>
      </c>
      <c r="O182" s="12">
        <v>0.71780821917808224</v>
      </c>
      <c r="P182">
        <f t="shared" si="18"/>
        <v>262</v>
      </c>
      <c r="Q182">
        <v>-2774.5511830901214</v>
      </c>
      <c r="R182">
        <v>0.71232876712328763</v>
      </c>
      <c r="S182">
        <f t="shared" si="19"/>
        <v>260</v>
      </c>
      <c r="T182">
        <v>4029.1275585200183</v>
      </c>
      <c r="U182" s="12">
        <v>0.71232876712328763</v>
      </c>
      <c r="V182">
        <f t="shared" si="20"/>
        <v>260</v>
      </c>
    </row>
    <row r="183" spans="2:22" x14ac:dyDescent="0.25">
      <c r="B183">
        <v>1368.2020597813728</v>
      </c>
      <c r="C183" s="12">
        <v>0.80273972602739729</v>
      </c>
      <c r="D183">
        <f t="shared" si="14"/>
        <v>293</v>
      </c>
      <c r="E183">
        <v>-180.271598195759</v>
      </c>
      <c r="F183" s="12">
        <v>0.72328767123287674</v>
      </c>
      <c r="G183">
        <f t="shared" si="15"/>
        <v>264</v>
      </c>
      <c r="H183">
        <v>957.02674317561207</v>
      </c>
      <c r="I183" s="12">
        <v>0.72328767123287674</v>
      </c>
      <c r="J183">
        <f t="shared" si="16"/>
        <v>264</v>
      </c>
      <c r="K183">
        <v>-815.10725368207693</v>
      </c>
      <c r="L183" s="12">
        <v>0.72054794520547949</v>
      </c>
      <c r="M183">
        <f t="shared" si="17"/>
        <v>263</v>
      </c>
      <c r="N183">
        <v>-1274.4024107766977</v>
      </c>
      <c r="O183" s="12">
        <v>0.72054794520547949</v>
      </c>
      <c r="P183">
        <f t="shared" si="18"/>
        <v>263</v>
      </c>
      <c r="Q183">
        <v>-776.0797486425854</v>
      </c>
      <c r="R183">
        <v>0.71506849315068488</v>
      </c>
      <c r="S183">
        <f t="shared" si="19"/>
        <v>261</v>
      </c>
      <c r="T183">
        <v>2453.6416851218082</v>
      </c>
      <c r="U183" s="12">
        <v>0.71506849315068488</v>
      </c>
      <c r="V183">
        <f t="shared" si="20"/>
        <v>261</v>
      </c>
    </row>
    <row r="184" spans="2:22" x14ac:dyDescent="0.25">
      <c r="B184">
        <v>791.59307522442384</v>
      </c>
      <c r="C184" s="12">
        <v>0.80547945205479454</v>
      </c>
      <c r="D184">
        <f t="shared" si="14"/>
        <v>294</v>
      </c>
      <c r="E184">
        <v>-294.33384661095585</v>
      </c>
      <c r="F184" s="12">
        <v>0.72602739726027399</v>
      </c>
      <c r="G184">
        <f t="shared" si="15"/>
        <v>265</v>
      </c>
      <c r="H184">
        <v>847.97598813837465</v>
      </c>
      <c r="I184" s="12">
        <v>0.72602739726027399</v>
      </c>
      <c r="J184">
        <f t="shared" si="16"/>
        <v>265</v>
      </c>
      <c r="K184">
        <v>1147.4573475857364</v>
      </c>
      <c r="L184" s="12">
        <v>0.72328767123287674</v>
      </c>
      <c r="M184">
        <f t="shared" si="17"/>
        <v>264</v>
      </c>
      <c r="N184">
        <v>-467.10342702390972</v>
      </c>
      <c r="O184" s="12">
        <v>0.72328767123287674</v>
      </c>
      <c r="P184">
        <f t="shared" si="18"/>
        <v>264</v>
      </c>
      <c r="Q184">
        <v>-1840.3399485592608</v>
      </c>
      <c r="R184">
        <v>0.71780821917808224</v>
      </c>
      <c r="S184">
        <f t="shared" si="19"/>
        <v>262</v>
      </c>
      <c r="T184">
        <v>2947.8657394876336</v>
      </c>
      <c r="U184" s="12">
        <v>0.71780821917808224</v>
      </c>
      <c r="V184">
        <f t="shared" si="20"/>
        <v>262</v>
      </c>
    </row>
    <row r="185" spans="2:22" x14ac:dyDescent="0.25">
      <c r="B185">
        <v>1096.9414017095417</v>
      </c>
      <c r="C185" s="12">
        <v>0.80821917808219179</v>
      </c>
      <c r="D185">
        <f t="shared" si="14"/>
        <v>295</v>
      </c>
      <c r="E185">
        <v>-442.39743308841832</v>
      </c>
      <c r="F185" s="12">
        <v>0.72876712328767124</v>
      </c>
      <c r="G185">
        <f t="shared" si="15"/>
        <v>266</v>
      </c>
      <c r="H185">
        <v>-743.28598250607172</v>
      </c>
      <c r="I185" s="12">
        <v>0.72876712328767124</v>
      </c>
      <c r="J185">
        <f t="shared" si="16"/>
        <v>266</v>
      </c>
      <c r="K185">
        <v>-236.31181373069239</v>
      </c>
      <c r="L185" s="12">
        <v>0.72602739726027399</v>
      </c>
      <c r="M185">
        <f t="shared" si="17"/>
        <v>265</v>
      </c>
      <c r="N185">
        <v>535.46754215574424</v>
      </c>
      <c r="O185" s="12">
        <v>0.73150684931506849</v>
      </c>
      <c r="P185">
        <f t="shared" si="18"/>
        <v>267</v>
      </c>
      <c r="Q185">
        <v>-752.19286321665049</v>
      </c>
      <c r="R185">
        <v>0.72054794520547949</v>
      </c>
      <c r="S185">
        <f t="shared" si="19"/>
        <v>263</v>
      </c>
      <c r="T185">
        <v>4216.2329231591229</v>
      </c>
      <c r="U185" s="12">
        <v>0.72602739726027399</v>
      </c>
      <c r="V185">
        <f t="shared" si="20"/>
        <v>265</v>
      </c>
    </row>
    <row r="186" spans="2:22" x14ac:dyDescent="0.25">
      <c r="B186">
        <v>-239.98363664109775</v>
      </c>
      <c r="C186" s="12">
        <v>0.81095890410958904</v>
      </c>
      <c r="D186">
        <f t="shared" si="14"/>
        <v>296</v>
      </c>
      <c r="E186">
        <v>-1588.3844859306264</v>
      </c>
      <c r="F186" s="12">
        <v>0.73150684931506849</v>
      </c>
      <c r="G186">
        <f t="shared" si="15"/>
        <v>267</v>
      </c>
      <c r="H186">
        <v>-289.59291629249589</v>
      </c>
      <c r="I186" s="12">
        <v>0.73150684931506849</v>
      </c>
      <c r="J186">
        <f t="shared" si="16"/>
        <v>267</v>
      </c>
      <c r="K186">
        <v>658.15028791951784</v>
      </c>
      <c r="L186" s="12">
        <v>0.72876712328767124</v>
      </c>
      <c r="M186">
        <f t="shared" si="17"/>
        <v>266</v>
      </c>
      <c r="N186">
        <v>501.08955833455525</v>
      </c>
      <c r="O186" s="12">
        <v>0.73424657534246573</v>
      </c>
      <c r="P186">
        <f t="shared" si="18"/>
        <v>268</v>
      </c>
      <c r="Q186">
        <v>275.97855628728234</v>
      </c>
      <c r="R186">
        <v>0.72876712328767124</v>
      </c>
      <c r="S186">
        <f t="shared" si="19"/>
        <v>266</v>
      </c>
      <c r="T186">
        <v>3443.773842147757</v>
      </c>
      <c r="U186" s="12">
        <v>0.72876712328767124</v>
      </c>
      <c r="V186">
        <f t="shared" si="20"/>
        <v>266</v>
      </c>
    </row>
    <row r="187" spans="2:22" x14ac:dyDescent="0.25">
      <c r="B187">
        <v>375.0048966531923</v>
      </c>
      <c r="C187" s="12">
        <v>0.81369863013698629</v>
      </c>
      <c r="D187">
        <f t="shared" si="14"/>
        <v>297</v>
      </c>
      <c r="E187">
        <v>-502.64959253795155</v>
      </c>
      <c r="F187" s="12">
        <v>0.73424657534246573</v>
      </c>
      <c r="G187">
        <f t="shared" si="15"/>
        <v>268</v>
      </c>
      <c r="H187">
        <v>180.42071481657524</v>
      </c>
      <c r="I187" s="12">
        <v>0.73972602739726023</v>
      </c>
      <c r="J187">
        <f t="shared" si="16"/>
        <v>270</v>
      </c>
      <c r="K187">
        <v>2026.4895448453708</v>
      </c>
      <c r="L187" s="12">
        <v>0.73698630136986298</v>
      </c>
      <c r="M187">
        <f t="shared" si="17"/>
        <v>269</v>
      </c>
      <c r="N187">
        <v>889.42448114174795</v>
      </c>
      <c r="O187" s="12">
        <v>0.73698630136986298</v>
      </c>
      <c r="P187">
        <f t="shared" si="18"/>
        <v>269</v>
      </c>
      <c r="Q187">
        <v>-84.954219267366682</v>
      </c>
      <c r="R187">
        <v>0.73150684931506849</v>
      </c>
      <c r="S187">
        <f t="shared" si="19"/>
        <v>267</v>
      </c>
      <c r="T187">
        <v>3111.4905633620951</v>
      </c>
      <c r="U187" s="12">
        <v>0.73150684931506849</v>
      </c>
      <c r="V187">
        <f t="shared" si="20"/>
        <v>267</v>
      </c>
    </row>
    <row r="188" spans="2:22" x14ac:dyDescent="0.25">
      <c r="B188">
        <v>790.25469089335093</v>
      </c>
      <c r="C188" s="12">
        <v>0.82191780821917804</v>
      </c>
      <c r="D188">
        <f t="shared" si="14"/>
        <v>300</v>
      </c>
      <c r="E188">
        <v>-147.62644194786645</v>
      </c>
      <c r="F188" s="12">
        <v>0.74246575342465748</v>
      </c>
      <c r="G188">
        <f t="shared" si="15"/>
        <v>271</v>
      </c>
      <c r="H188">
        <v>-435.81964952335318</v>
      </c>
      <c r="I188" s="12">
        <v>0.74246575342465748</v>
      </c>
      <c r="J188">
        <f t="shared" si="16"/>
        <v>271</v>
      </c>
      <c r="K188">
        <v>1306.49530101187</v>
      </c>
      <c r="L188" s="12">
        <v>0.73972602739726023</v>
      </c>
      <c r="M188">
        <f t="shared" si="17"/>
        <v>270</v>
      </c>
      <c r="N188">
        <v>-115.83689624412307</v>
      </c>
      <c r="O188" s="12">
        <v>0.73972602739726023</v>
      </c>
      <c r="P188">
        <f t="shared" si="18"/>
        <v>270</v>
      </c>
      <c r="Q188">
        <v>667.51721518018894</v>
      </c>
      <c r="R188">
        <v>0.73424657534246573</v>
      </c>
      <c r="S188">
        <f t="shared" si="19"/>
        <v>268</v>
      </c>
      <c r="T188">
        <v>2182.0046899638792</v>
      </c>
      <c r="U188" s="12">
        <v>0.73424657534246573</v>
      </c>
      <c r="V188">
        <f t="shared" si="20"/>
        <v>268</v>
      </c>
    </row>
    <row r="189" spans="2:22" x14ac:dyDescent="0.25">
      <c r="B189">
        <v>318.64570633640676</v>
      </c>
      <c r="C189" s="12">
        <v>0.8246575342465754</v>
      </c>
      <c r="D189">
        <f t="shared" si="14"/>
        <v>301</v>
      </c>
      <c r="E189">
        <v>6.6718257585307583E-9</v>
      </c>
      <c r="F189" s="12">
        <v>0.74520547945205484</v>
      </c>
      <c r="G189">
        <f t="shared" si="15"/>
        <v>272</v>
      </c>
      <c r="H189">
        <v>9.6347889666503761E-9</v>
      </c>
      <c r="I189" s="12">
        <v>0.74520547945205484</v>
      </c>
      <c r="J189">
        <f t="shared" si="16"/>
        <v>272</v>
      </c>
      <c r="K189">
        <v>827.0599022797378</v>
      </c>
      <c r="L189" s="12">
        <v>0.74246575342465748</v>
      </c>
      <c r="M189">
        <f t="shared" si="17"/>
        <v>271</v>
      </c>
      <c r="N189">
        <v>1.7363717574880866E-8</v>
      </c>
      <c r="O189" s="12">
        <v>0.74246575342465748</v>
      </c>
      <c r="P189">
        <f t="shared" si="18"/>
        <v>271</v>
      </c>
      <c r="Q189">
        <v>535.2570152635094</v>
      </c>
      <c r="R189">
        <v>0.73698630136986298</v>
      </c>
      <c r="S189">
        <f t="shared" si="19"/>
        <v>269</v>
      </c>
      <c r="T189">
        <v>1914.2287443296966</v>
      </c>
      <c r="U189" s="12">
        <v>0.73698630136986298</v>
      </c>
      <c r="V189">
        <f t="shared" si="20"/>
        <v>269</v>
      </c>
    </row>
    <row r="190" spans="2:22" x14ac:dyDescent="0.25">
      <c r="B190">
        <v>335.99403282152309</v>
      </c>
      <c r="C190" s="12">
        <v>0.82739726027397265</v>
      </c>
      <c r="D190">
        <f t="shared" si="14"/>
        <v>302</v>
      </c>
      <c r="E190">
        <v>-958.4458413525856</v>
      </c>
      <c r="F190" s="12">
        <v>0.74794520547945209</v>
      </c>
      <c r="G190">
        <f t="shared" si="15"/>
        <v>273</v>
      </c>
      <c r="H190">
        <v>-966.4503372996187</v>
      </c>
      <c r="I190" s="12">
        <v>0.74794520547945209</v>
      </c>
      <c r="J190">
        <f t="shared" si="16"/>
        <v>273</v>
      </c>
      <c r="K190">
        <v>120.2907409633051</v>
      </c>
      <c r="L190" s="12">
        <v>0.74520547945205484</v>
      </c>
      <c r="M190">
        <f t="shared" si="17"/>
        <v>272</v>
      </c>
      <c r="N190">
        <v>223.06338793504023</v>
      </c>
      <c r="O190" s="12">
        <v>0.75068493150684934</v>
      </c>
      <c r="P190">
        <f t="shared" si="18"/>
        <v>274</v>
      </c>
      <c r="Q190">
        <v>2.2997141968517099E-8</v>
      </c>
      <c r="R190">
        <v>0.73972602739726023</v>
      </c>
      <c r="S190">
        <f t="shared" si="19"/>
        <v>270</v>
      </c>
      <c r="T190">
        <v>2.8667500373558141E-8</v>
      </c>
      <c r="U190" s="12">
        <v>0.74520547945205484</v>
      </c>
      <c r="V190">
        <f t="shared" si="20"/>
        <v>272</v>
      </c>
    </row>
    <row r="191" spans="2:22" x14ac:dyDescent="0.25">
      <c r="B191">
        <v>3.5338985071575735E-9</v>
      </c>
      <c r="C191" s="12">
        <v>0.83013698630136989</v>
      </c>
      <c r="D191">
        <f t="shared" si="14"/>
        <v>303</v>
      </c>
      <c r="E191">
        <v>389.57440310636525</v>
      </c>
      <c r="F191" s="12">
        <v>0.75068493150684934</v>
      </c>
      <c r="G191">
        <f t="shared" si="15"/>
        <v>274</v>
      </c>
      <c r="H191">
        <v>57.71397859258559</v>
      </c>
      <c r="I191" s="12">
        <v>0.75068493150684934</v>
      </c>
      <c r="J191">
        <f t="shared" si="16"/>
        <v>274</v>
      </c>
      <c r="K191">
        <v>1.5374340023299737E-8</v>
      </c>
      <c r="L191" s="12">
        <v>0.74794520547945209</v>
      </c>
      <c r="M191">
        <f t="shared" si="17"/>
        <v>273</v>
      </c>
      <c r="N191">
        <v>-872.22506260661999</v>
      </c>
      <c r="O191" s="12">
        <v>0.75616438356164384</v>
      </c>
      <c r="P191">
        <f t="shared" si="18"/>
        <v>276</v>
      </c>
      <c r="Q191">
        <v>-1335.7675289810049</v>
      </c>
      <c r="R191">
        <v>0.74794520547945209</v>
      </c>
      <c r="S191">
        <f t="shared" si="19"/>
        <v>273</v>
      </c>
      <c r="T191">
        <v>-1150.6776691385812</v>
      </c>
      <c r="U191" s="12">
        <v>0.74794520547945209</v>
      </c>
      <c r="V191">
        <f t="shared" si="20"/>
        <v>273</v>
      </c>
    </row>
    <row r="192" spans="2:22" x14ac:dyDescent="0.25">
      <c r="B192">
        <v>-2862.1386294170452</v>
      </c>
      <c r="C192" s="12">
        <v>0.83287671232876714</v>
      </c>
      <c r="D192">
        <f t="shared" si="14"/>
        <v>304</v>
      </c>
      <c r="E192">
        <v>2241.1160097084939</v>
      </c>
      <c r="F192" s="12">
        <v>0.75342465753424659</v>
      </c>
      <c r="G192">
        <f t="shared" si="15"/>
        <v>275</v>
      </c>
      <c r="H192">
        <v>-2067.3205724368045</v>
      </c>
      <c r="I192" s="12">
        <v>0.75890410958904109</v>
      </c>
      <c r="J192">
        <f t="shared" si="16"/>
        <v>277</v>
      </c>
      <c r="K192">
        <v>1133.2757813687115</v>
      </c>
      <c r="L192" s="12">
        <v>0.75616438356164384</v>
      </c>
      <c r="M192">
        <f t="shared" si="17"/>
        <v>276</v>
      </c>
      <c r="N192">
        <v>-1722.1131255684493</v>
      </c>
      <c r="O192" s="12">
        <v>0.75890410958904109</v>
      </c>
      <c r="P192">
        <f t="shared" si="18"/>
        <v>277</v>
      </c>
      <c r="Q192">
        <v>-170.71777980245429</v>
      </c>
      <c r="R192">
        <v>0.75068493150684934</v>
      </c>
      <c r="S192">
        <f t="shared" si="19"/>
        <v>274</v>
      </c>
      <c r="T192">
        <v>-459.21882433379005</v>
      </c>
      <c r="U192" s="12">
        <v>0.75068493150684934</v>
      </c>
      <c r="V192">
        <f t="shared" si="20"/>
        <v>274</v>
      </c>
    </row>
    <row r="193" spans="2:22" x14ac:dyDescent="0.25">
      <c r="B193">
        <v>-3766.5773871323645</v>
      </c>
      <c r="C193" s="12">
        <v>0.84109589041095889</v>
      </c>
      <c r="D193">
        <f t="shared" si="14"/>
        <v>307</v>
      </c>
      <c r="E193">
        <v>406.53037969616116</v>
      </c>
      <c r="F193" s="12">
        <v>0.76164383561643834</v>
      </c>
      <c r="G193">
        <f t="shared" si="15"/>
        <v>278</v>
      </c>
      <c r="H193">
        <v>-2448.0051943176713</v>
      </c>
      <c r="I193" s="12">
        <v>0.76164383561643834</v>
      </c>
      <c r="J193">
        <f t="shared" si="16"/>
        <v>278</v>
      </c>
      <c r="K193">
        <v>1003.6241787949326</v>
      </c>
      <c r="L193" s="12">
        <v>0.75890410958904109</v>
      </c>
      <c r="M193">
        <f t="shared" si="17"/>
        <v>277</v>
      </c>
      <c r="N193">
        <v>-1638.2892334954317</v>
      </c>
      <c r="O193" s="12">
        <v>0.76164383561643834</v>
      </c>
      <c r="P193">
        <f t="shared" si="18"/>
        <v>278</v>
      </c>
      <c r="Q193">
        <v>2160.5257297801809</v>
      </c>
      <c r="R193">
        <v>0.75342465753424659</v>
      </c>
      <c r="S193">
        <f t="shared" si="19"/>
        <v>275</v>
      </c>
      <c r="T193">
        <v>-217.42654959373442</v>
      </c>
      <c r="U193" s="12">
        <v>0.75342465753424659</v>
      </c>
      <c r="V193">
        <f t="shared" si="20"/>
        <v>275</v>
      </c>
    </row>
    <row r="194" spans="2:22" x14ac:dyDescent="0.25">
      <c r="B194">
        <v>-3604.9737547783102</v>
      </c>
      <c r="C194" s="12">
        <v>0.84383561643835614</v>
      </c>
      <c r="D194">
        <f t="shared" si="14"/>
        <v>308</v>
      </c>
      <c r="E194">
        <v>-321.74048972789899</v>
      </c>
      <c r="F194" s="12">
        <v>0.76438356164383559</v>
      </c>
      <c r="G194">
        <f t="shared" si="15"/>
        <v>279</v>
      </c>
      <c r="H194">
        <v>-1135.1681833819698</v>
      </c>
      <c r="I194" s="12">
        <v>0.76438356164383559</v>
      </c>
      <c r="J194">
        <f t="shared" si="16"/>
        <v>279</v>
      </c>
      <c r="K194">
        <v>2746.297929894165</v>
      </c>
      <c r="L194" s="12">
        <v>0.76164383561643834</v>
      </c>
      <c r="M194">
        <f t="shared" si="17"/>
        <v>278</v>
      </c>
      <c r="N194">
        <v>-880.087807511086</v>
      </c>
      <c r="O194" s="12">
        <v>0.77260273972602744</v>
      </c>
      <c r="P194">
        <f t="shared" si="18"/>
        <v>282</v>
      </c>
      <c r="Q194">
        <v>554.76120422182953</v>
      </c>
      <c r="R194">
        <v>0.75616438356164384</v>
      </c>
      <c r="S194">
        <f t="shared" si="19"/>
        <v>276</v>
      </c>
      <c r="T194">
        <v>1494.2234564024052</v>
      </c>
      <c r="U194" s="12">
        <v>0.75616438356164384</v>
      </c>
      <c r="V194">
        <f t="shared" si="20"/>
        <v>276</v>
      </c>
    </row>
    <row r="195" spans="2:22" x14ac:dyDescent="0.25">
      <c r="B195">
        <v>-2027.14320710992</v>
      </c>
      <c r="C195" s="12">
        <v>0.84657534246575339</v>
      </c>
      <c r="D195">
        <f t="shared" ref="D195:D252" si="21">C195*365</f>
        <v>309</v>
      </c>
      <c r="E195">
        <v>-17.717201262853735</v>
      </c>
      <c r="F195" s="12">
        <v>0.76712328767123283</v>
      </c>
      <c r="G195">
        <f t="shared" ref="G195:G252" si="22">F195*365</f>
        <v>280</v>
      </c>
      <c r="H195">
        <v>-2086.4483340983957</v>
      </c>
      <c r="I195" s="12">
        <v>0.76712328767123283</v>
      </c>
      <c r="J195">
        <f t="shared" ref="J195:J252" si="23">I195*365</f>
        <v>280</v>
      </c>
      <c r="K195">
        <v>2280.0495879345094</v>
      </c>
      <c r="L195" s="12">
        <v>0.76438356164383559</v>
      </c>
      <c r="M195">
        <f t="shared" ref="M195:M252" si="24">L195*365</f>
        <v>279</v>
      </c>
      <c r="N195">
        <v>-4355.907180418224</v>
      </c>
      <c r="O195" s="12">
        <v>0.77534246575342469</v>
      </c>
      <c r="P195">
        <f t="shared" ref="P195:P252" si="25">O195*365</f>
        <v>283</v>
      </c>
      <c r="Q195">
        <v>137.24140357242385</v>
      </c>
      <c r="R195">
        <v>0.75890410958904109</v>
      </c>
      <c r="S195">
        <f t="shared" ref="S195:S252" si="26">R195*365</f>
        <v>277</v>
      </c>
      <c r="T195">
        <v>1979.3735580064206</v>
      </c>
      <c r="U195" s="12">
        <v>0.76438356164383559</v>
      </c>
      <c r="V195">
        <f t="shared" ref="V195:V252" si="27">U195*365</f>
        <v>279</v>
      </c>
    </row>
    <row r="196" spans="2:22" x14ac:dyDescent="0.25">
      <c r="B196">
        <v>-2913.0854414043151</v>
      </c>
      <c r="C196" s="12">
        <v>0.84931506849315064</v>
      </c>
      <c r="D196">
        <f t="shared" si="21"/>
        <v>310</v>
      </c>
      <c r="E196">
        <v>-1524.9292400825836</v>
      </c>
      <c r="F196" s="12">
        <v>0.76986301369863008</v>
      </c>
      <c r="G196">
        <f t="shared" si="22"/>
        <v>281</v>
      </c>
      <c r="H196">
        <v>-1170.4576375405345</v>
      </c>
      <c r="I196" s="12">
        <v>0.76986301369863008</v>
      </c>
      <c r="J196">
        <f t="shared" si="23"/>
        <v>281</v>
      </c>
      <c r="K196">
        <v>2192.6717350418439</v>
      </c>
      <c r="L196" s="12">
        <v>0.76712328767123283</v>
      </c>
      <c r="M196">
        <f t="shared" si="24"/>
        <v>280</v>
      </c>
      <c r="N196">
        <v>-384.7952433800524</v>
      </c>
      <c r="O196" s="12">
        <v>0.77808219178082194</v>
      </c>
      <c r="P196">
        <f t="shared" si="25"/>
        <v>284</v>
      </c>
      <c r="Q196">
        <v>2012.6111516969788</v>
      </c>
      <c r="R196">
        <v>0.76986301369863008</v>
      </c>
      <c r="S196">
        <f t="shared" si="26"/>
        <v>281</v>
      </c>
      <c r="T196">
        <v>1510.2696309137402</v>
      </c>
      <c r="U196" s="12">
        <v>0.76712328767123283</v>
      </c>
      <c r="V196">
        <f t="shared" si="27"/>
        <v>280</v>
      </c>
    </row>
    <row r="197" spans="2:22" x14ac:dyDescent="0.25">
      <c r="B197">
        <v>-1602.9530017412512</v>
      </c>
      <c r="C197" s="12">
        <v>0.852054794520548</v>
      </c>
      <c r="D197">
        <f t="shared" si="21"/>
        <v>311</v>
      </c>
      <c r="E197">
        <v>-704.9683369655213</v>
      </c>
      <c r="F197" s="12">
        <v>0.77260273972602744</v>
      </c>
      <c r="G197">
        <f t="shared" si="22"/>
        <v>282</v>
      </c>
      <c r="H197">
        <v>-698.4921885699523</v>
      </c>
      <c r="I197" s="12">
        <v>0.78082191780821919</v>
      </c>
      <c r="J197">
        <f t="shared" si="23"/>
        <v>285</v>
      </c>
      <c r="K197">
        <v>3490.5391253636308</v>
      </c>
      <c r="L197" s="12">
        <v>0.77808219178082194</v>
      </c>
      <c r="M197">
        <f t="shared" si="24"/>
        <v>284</v>
      </c>
      <c r="N197">
        <v>215.90620573898582</v>
      </c>
      <c r="O197" s="12">
        <v>0.78082191780821919</v>
      </c>
      <c r="P197">
        <f t="shared" si="25"/>
        <v>285</v>
      </c>
      <c r="Q197">
        <v>-1946.1786949166014</v>
      </c>
      <c r="R197">
        <v>0.77260273972602744</v>
      </c>
      <c r="S197">
        <f t="shared" si="26"/>
        <v>282</v>
      </c>
      <c r="T197">
        <v>1393.6501100849684</v>
      </c>
      <c r="U197" s="12">
        <v>0.76986301369863008</v>
      </c>
      <c r="V197">
        <f t="shared" si="27"/>
        <v>281</v>
      </c>
    </row>
    <row r="198" spans="2:22" x14ac:dyDescent="0.25">
      <c r="B198">
        <v>-1648.0353118214277</v>
      </c>
      <c r="C198" s="12">
        <v>0.86301369863013699</v>
      </c>
      <c r="D198">
        <f t="shared" si="21"/>
        <v>315</v>
      </c>
      <c r="E198">
        <v>194.44603302216649</v>
      </c>
      <c r="F198" s="12">
        <v>0.78356164383561644</v>
      </c>
      <c r="G198">
        <f t="shared" si="22"/>
        <v>286</v>
      </c>
      <c r="H198">
        <v>-4231.1243744935146</v>
      </c>
      <c r="I198" s="12">
        <v>0.78356164383561644</v>
      </c>
      <c r="J198">
        <f t="shared" si="23"/>
        <v>286</v>
      </c>
      <c r="K198">
        <v>-560.10780237465542</v>
      </c>
      <c r="L198" s="12">
        <v>0.78082191780821919</v>
      </c>
      <c r="M198">
        <f t="shared" si="24"/>
        <v>285</v>
      </c>
      <c r="N198">
        <v>1433.9880647378591</v>
      </c>
      <c r="O198" s="12">
        <v>0.78904109589041094</v>
      </c>
      <c r="P198">
        <f t="shared" si="25"/>
        <v>288</v>
      </c>
      <c r="Q198">
        <v>1976.0567795250465</v>
      </c>
      <c r="R198">
        <v>0.77534246575342469</v>
      </c>
      <c r="S198">
        <f t="shared" si="26"/>
        <v>283</v>
      </c>
      <c r="T198">
        <v>72.442384825027602</v>
      </c>
      <c r="U198" s="12">
        <v>0.77260273972602744</v>
      </c>
      <c r="V198">
        <f t="shared" si="27"/>
        <v>282</v>
      </c>
    </row>
    <row r="199" spans="2:22" x14ac:dyDescent="0.25">
      <c r="B199">
        <v>-5167.545091418051</v>
      </c>
      <c r="C199" s="12">
        <v>0.86575342465753424</v>
      </c>
      <c r="D199">
        <f t="shared" si="21"/>
        <v>316</v>
      </c>
      <c r="E199">
        <v>-47.530678512785983</v>
      </c>
      <c r="F199" s="12">
        <v>0.78630136986301369</v>
      </c>
      <c r="G199">
        <f t="shared" si="22"/>
        <v>287</v>
      </c>
      <c r="H199">
        <v>2813.5954747900059</v>
      </c>
      <c r="I199" s="12">
        <v>0.78630136986301369</v>
      </c>
      <c r="J199">
        <f t="shared" si="23"/>
        <v>287</v>
      </c>
      <c r="K199">
        <v>3017.6438556656844</v>
      </c>
      <c r="L199" s="12">
        <v>0.78356164383561644</v>
      </c>
      <c r="M199">
        <f t="shared" si="24"/>
        <v>286</v>
      </c>
      <c r="N199">
        <v>1731.6163179301395</v>
      </c>
      <c r="O199" s="12">
        <v>0.79178082191780819</v>
      </c>
      <c r="P199">
        <f t="shared" si="25"/>
        <v>289</v>
      </c>
      <c r="Q199">
        <v>835.41367706409324</v>
      </c>
      <c r="R199">
        <v>0.77808219178082194</v>
      </c>
      <c r="S199">
        <f t="shared" si="26"/>
        <v>284</v>
      </c>
      <c r="T199">
        <v>-20.569701772301983</v>
      </c>
      <c r="U199" s="12">
        <v>0.77534246575342469</v>
      </c>
      <c r="V199">
        <f t="shared" si="27"/>
        <v>283</v>
      </c>
    </row>
    <row r="200" spans="2:22" x14ac:dyDescent="0.25">
      <c r="B200">
        <v>-2036.4873257124577</v>
      </c>
      <c r="C200" s="12">
        <v>0.86849315068493149</v>
      </c>
      <c r="D200">
        <f t="shared" si="21"/>
        <v>317</v>
      </c>
      <c r="E200">
        <v>3353.1987486341509</v>
      </c>
      <c r="F200" s="12">
        <v>0.78904109589041094</v>
      </c>
      <c r="G200">
        <f t="shared" si="22"/>
        <v>288</v>
      </c>
      <c r="H200">
        <v>2555.9567907747842</v>
      </c>
      <c r="I200" s="12">
        <v>0.78904109589041094</v>
      </c>
      <c r="J200">
        <f t="shared" si="23"/>
        <v>288</v>
      </c>
      <c r="K200">
        <v>-2989.1109209390575</v>
      </c>
      <c r="L200" s="12">
        <v>0.78630136986301369</v>
      </c>
      <c r="M200">
        <f t="shared" si="24"/>
        <v>287</v>
      </c>
      <c r="N200">
        <v>2361.8896137042784</v>
      </c>
      <c r="O200" s="12">
        <v>0.79452054794520544</v>
      </c>
      <c r="P200">
        <f t="shared" si="25"/>
        <v>290</v>
      </c>
      <c r="Q200">
        <v>1411.1524779261404</v>
      </c>
      <c r="R200">
        <v>0.78630136986301369</v>
      </c>
      <c r="S200">
        <f t="shared" si="26"/>
        <v>287</v>
      </c>
      <c r="T200">
        <v>2574.5803998316787</v>
      </c>
      <c r="U200" s="12">
        <v>0.78630136986301369</v>
      </c>
      <c r="V200">
        <f t="shared" si="27"/>
        <v>287</v>
      </c>
    </row>
    <row r="201" spans="2:22" x14ac:dyDescent="0.25">
      <c r="B201">
        <v>-5080.8264126457307</v>
      </c>
      <c r="C201" s="12">
        <v>0.87123287671232874</v>
      </c>
      <c r="D201">
        <f t="shared" si="21"/>
        <v>318</v>
      </c>
      <c r="E201">
        <v>2475.1596517512176</v>
      </c>
      <c r="F201" s="12">
        <v>0.79178082191780819</v>
      </c>
      <c r="G201">
        <f t="shared" si="22"/>
        <v>289</v>
      </c>
      <c r="H201">
        <v>-125.26072729217731</v>
      </c>
      <c r="I201" s="12">
        <v>0.79726027397260268</v>
      </c>
      <c r="J201">
        <f t="shared" si="23"/>
        <v>291</v>
      </c>
      <c r="K201">
        <v>-909.15155236508144</v>
      </c>
      <c r="L201" s="12">
        <v>0.79452054794520544</v>
      </c>
      <c r="M201">
        <f t="shared" si="24"/>
        <v>290</v>
      </c>
      <c r="N201">
        <v>1103.0015507424434</v>
      </c>
      <c r="O201" s="12">
        <v>0.79726027397260268</v>
      </c>
      <c r="P201">
        <f t="shared" si="25"/>
        <v>291</v>
      </c>
      <c r="Q201">
        <v>2241.6550683956939</v>
      </c>
      <c r="R201">
        <v>0.78904109589041094</v>
      </c>
      <c r="S201">
        <f t="shared" si="26"/>
        <v>288</v>
      </c>
      <c r="T201">
        <v>-436.70561594822402</v>
      </c>
      <c r="U201" s="12">
        <v>0.78904109589041094</v>
      </c>
      <c r="V201">
        <f t="shared" si="27"/>
        <v>288</v>
      </c>
    </row>
    <row r="202" spans="2:22" x14ac:dyDescent="0.25">
      <c r="B202">
        <v>-8466.3207681040731</v>
      </c>
      <c r="C202" s="12">
        <v>0.8794520547945206</v>
      </c>
      <c r="D202">
        <f t="shared" si="21"/>
        <v>321</v>
      </c>
      <c r="E202">
        <v>-111.726971631379</v>
      </c>
      <c r="F202" s="12">
        <v>0.8</v>
      </c>
      <c r="G202">
        <f t="shared" si="22"/>
        <v>292</v>
      </c>
      <c r="H202">
        <v>-749.9453491730427</v>
      </c>
      <c r="I202" s="12">
        <v>0.8</v>
      </c>
      <c r="J202">
        <f t="shared" si="23"/>
        <v>292</v>
      </c>
      <c r="K202">
        <v>-2570.0104655378632</v>
      </c>
      <c r="L202" s="12">
        <v>0.79726027397260268</v>
      </c>
      <c r="M202">
        <f t="shared" si="24"/>
        <v>291</v>
      </c>
      <c r="N202">
        <v>1747.7029998614814</v>
      </c>
      <c r="O202" s="12">
        <v>0.8</v>
      </c>
      <c r="P202">
        <f t="shared" si="25"/>
        <v>292</v>
      </c>
      <c r="Q202">
        <v>2212.8652217821082</v>
      </c>
      <c r="R202">
        <v>0.79178082191780819</v>
      </c>
      <c r="S202">
        <f t="shared" si="26"/>
        <v>289</v>
      </c>
      <c r="T202">
        <v>3163.0866587918322</v>
      </c>
      <c r="U202" s="12">
        <v>0.79178082191780819</v>
      </c>
      <c r="V202">
        <f t="shared" si="27"/>
        <v>289</v>
      </c>
    </row>
    <row r="203" spans="2:22" x14ac:dyDescent="0.25">
      <c r="B203">
        <v>-8458.7171357500119</v>
      </c>
      <c r="C203" s="12">
        <v>0.88219178082191785</v>
      </c>
      <c r="D203">
        <f t="shared" si="21"/>
        <v>322</v>
      </c>
      <c r="E203">
        <v>182.00215894455499</v>
      </c>
      <c r="F203" s="12">
        <v>0.80273972602739729</v>
      </c>
      <c r="G203">
        <f t="shared" si="22"/>
        <v>293</v>
      </c>
      <c r="H203">
        <v>1472.4224649033526</v>
      </c>
      <c r="I203" s="12">
        <v>0.80273972602739729</v>
      </c>
      <c r="J203">
        <f t="shared" si="23"/>
        <v>293</v>
      </c>
      <c r="K203">
        <v>-956.65739327615438</v>
      </c>
      <c r="L203" s="12">
        <v>0.8</v>
      </c>
      <c r="M203">
        <f t="shared" si="24"/>
        <v>292</v>
      </c>
      <c r="N203">
        <v>2844.9044258458366</v>
      </c>
      <c r="O203" s="12">
        <v>0.80821917808219179</v>
      </c>
      <c r="P203">
        <f t="shared" si="25"/>
        <v>295</v>
      </c>
      <c r="Q203">
        <v>704.10069622375499</v>
      </c>
      <c r="R203">
        <v>0.79452054794520544</v>
      </c>
      <c r="S203">
        <f t="shared" si="26"/>
        <v>290</v>
      </c>
      <c r="T203">
        <v>5332.0745721944431</v>
      </c>
      <c r="U203" s="12">
        <v>0.79452054794520544</v>
      </c>
      <c r="V203">
        <f t="shared" si="27"/>
        <v>290</v>
      </c>
    </row>
    <row r="204" spans="2:22" x14ac:dyDescent="0.25">
      <c r="B204">
        <v>-6592.2269153466641</v>
      </c>
      <c r="C204" s="12">
        <v>0.8849315068493151</v>
      </c>
      <c r="D204">
        <f t="shared" si="21"/>
        <v>323</v>
      </c>
      <c r="E204">
        <v>2117.0254474095286</v>
      </c>
      <c r="F204" s="12">
        <v>0.80547945205479454</v>
      </c>
      <c r="G204">
        <f t="shared" si="22"/>
        <v>294</v>
      </c>
      <c r="H204">
        <v>93.142314186931799</v>
      </c>
      <c r="I204" s="12">
        <v>0.80547945205479454</v>
      </c>
      <c r="J204">
        <f t="shared" si="23"/>
        <v>294</v>
      </c>
      <c r="K204">
        <v>-1991.9057352358143</v>
      </c>
      <c r="L204" s="12">
        <v>0.80273972602739729</v>
      </c>
      <c r="M204">
        <f t="shared" si="24"/>
        <v>293</v>
      </c>
      <c r="N204">
        <v>2573.5326790381168</v>
      </c>
      <c r="O204" s="12">
        <v>0.81095890410958904</v>
      </c>
      <c r="P204">
        <f t="shared" si="25"/>
        <v>296</v>
      </c>
      <c r="Q204">
        <v>2994.4575937627951</v>
      </c>
      <c r="R204">
        <v>0.79726027397260268</v>
      </c>
      <c r="S204">
        <f t="shared" si="26"/>
        <v>291</v>
      </c>
      <c r="T204">
        <v>5592.0116203846446</v>
      </c>
      <c r="U204" s="12">
        <v>0.80273972602739729</v>
      </c>
      <c r="V204">
        <f t="shared" si="27"/>
        <v>293</v>
      </c>
    </row>
    <row r="205" spans="2:22" x14ac:dyDescent="0.25">
      <c r="B205">
        <v>-7025.1691496410604</v>
      </c>
      <c r="C205" s="12">
        <v>0.88767123287671235</v>
      </c>
      <c r="D205">
        <f t="shared" si="21"/>
        <v>324</v>
      </c>
      <c r="E205">
        <v>1101.8134085897937</v>
      </c>
      <c r="F205" s="12">
        <v>0.80821917808219179</v>
      </c>
      <c r="G205">
        <f t="shared" si="22"/>
        <v>295</v>
      </c>
      <c r="H205">
        <v>1286.1330107447934</v>
      </c>
      <c r="I205" s="12">
        <v>0.80821917808219179</v>
      </c>
      <c r="J205">
        <f t="shared" si="23"/>
        <v>295</v>
      </c>
      <c r="K205">
        <v>-837.03512438122857</v>
      </c>
      <c r="L205" s="12">
        <v>0.80547945205479454</v>
      </c>
      <c r="M205">
        <f t="shared" si="24"/>
        <v>294</v>
      </c>
      <c r="N205">
        <v>2386.7133061309778</v>
      </c>
      <c r="O205" s="12">
        <v>0.81369863013698629</v>
      </c>
      <c r="P205">
        <f t="shared" si="25"/>
        <v>297</v>
      </c>
      <c r="Q205">
        <v>4251.8273418873705</v>
      </c>
      <c r="R205">
        <v>0.80547945205479454</v>
      </c>
      <c r="S205">
        <f t="shared" si="26"/>
        <v>294</v>
      </c>
      <c r="T205">
        <v>4681.9076932919597</v>
      </c>
      <c r="U205" s="12">
        <v>0.80547945205479454</v>
      </c>
      <c r="V205">
        <f t="shared" si="27"/>
        <v>294</v>
      </c>
    </row>
    <row r="206" spans="2:22" x14ac:dyDescent="0.25">
      <c r="B206">
        <v>-6245.0367099780005</v>
      </c>
      <c r="C206" s="12">
        <v>0.8904109589041096</v>
      </c>
      <c r="D206">
        <f t="shared" si="21"/>
        <v>325</v>
      </c>
      <c r="E206">
        <v>1758.7743117068558</v>
      </c>
      <c r="F206" s="12">
        <v>0.81095890410958904</v>
      </c>
      <c r="G206">
        <f t="shared" si="22"/>
        <v>296</v>
      </c>
      <c r="H206">
        <v>1302.0984597153963</v>
      </c>
      <c r="I206" s="12">
        <v>0.81643835616438354</v>
      </c>
      <c r="J206">
        <f t="shared" si="23"/>
        <v>298</v>
      </c>
      <c r="K206">
        <v>473.8322659405851</v>
      </c>
      <c r="L206" s="12">
        <v>0.81369863013698629</v>
      </c>
      <c r="M206">
        <f t="shared" si="24"/>
        <v>297</v>
      </c>
      <c r="N206">
        <v>1811.8252431691481</v>
      </c>
      <c r="O206" s="12">
        <v>0.81643835616438354</v>
      </c>
      <c r="P206">
        <f t="shared" si="25"/>
        <v>298</v>
      </c>
      <c r="Q206">
        <v>3767.5490420652309</v>
      </c>
      <c r="R206">
        <v>0.80821917808219179</v>
      </c>
      <c r="S206">
        <f t="shared" si="26"/>
        <v>295</v>
      </c>
      <c r="T206">
        <v>4767.2881724631925</v>
      </c>
      <c r="U206" s="12">
        <v>0.80821917808219179</v>
      </c>
      <c r="V206">
        <f t="shared" si="27"/>
        <v>295</v>
      </c>
    </row>
    <row r="207" spans="2:22" x14ac:dyDescent="0.25">
      <c r="B207">
        <v>-6700.1190200581668</v>
      </c>
      <c r="C207" s="12">
        <v>0.89863013698630134</v>
      </c>
      <c r="D207">
        <f t="shared" si="21"/>
        <v>328</v>
      </c>
      <c r="E207">
        <v>1833.188681694483</v>
      </c>
      <c r="F207" s="12">
        <v>0.81917808219178079</v>
      </c>
      <c r="G207">
        <f t="shared" si="22"/>
        <v>299</v>
      </c>
      <c r="H207">
        <v>797.41383783452716</v>
      </c>
      <c r="I207" s="12">
        <v>0.81917808219178079</v>
      </c>
      <c r="J207">
        <f t="shared" si="23"/>
        <v>299</v>
      </c>
      <c r="K207">
        <v>69.982074121293294</v>
      </c>
      <c r="L207" s="12">
        <v>0.81643835616438354</v>
      </c>
      <c r="M207">
        <f t="shared" si="24"/>
        <v>298</v>
      </c>
      <c r="N207">
        <v>1148.5266922881872</v>
      </c>
      <c r="O207" s="12">
        <v>0.81917808219178079</v>
      </c>
      <c r="P207">
        <f t="shared" si="25"/>
        <v>299</v>
      </c>
      <c r="Q207">
        <v>3328.7591954516529</v>
      </c>
      <c r="R207">
        <v>0.81095890410958904</v>
      </c>
      <c r="S207">
        <f t="shared" si="26"/>
        <v>296</v>
      </c>
      <c r="T207">
        <v>2918.0804472032519</v>
      </c>
      <c r="U207" s="12">
        <v>0.81095890410958904</v>
      </c>
      <c r="V207">
        <f t="shared" si="27"/>
        <v>296</v>
      </c>
    </row>
    <row r="208" spans="2:22" x14ac:dyDescent="0.25">
      <c r="B208">
        <v>-5940.5153877041084</v>
      </c>
      <c r="C208" s="12">
        <v>0.90136986301369859</v>
      </c>
      <c r="D208">
        <f t="shared" si="21"/>
        <v>329</v>
      </c>
      <c r="E208">
        <v>1131.9178122704207</v>
      </c>
      <c r="F208" s="12">
        <v>0.82191780821917804</v>
      </c>
      <c r="G208">
        <f t="shared" si="22"/>
        <v>300</v>
      </c>
      <c r="H208">
        <v>357.78165191097145</v>
      </c>
      <c r="I208" s="12">
        <v>0.82191780821917804</v>
      </c>
      <c r="J208">
        <f t="shared" si="23"/>
        <v>300</v>
      </c>
      <c r="K208">
        <v>907.33514638299721</v>
      </c>
      <c r="L208" s="12">
        <v>0.81917808219178079</v>
      </c>
      <c r="M208">
        <f t="shared" si="24"/>
        <v>299</v>
      </c>
      <c r="N208">
        <v>-616.27188172745832</v>
      </c>
      <c r="O208" s="12">
        <v>0.82739726027397265</v>
      </c>
      <c r="P208">
        <f t="shared" si="25"/>
        <v>302</v>
      </c>
      <c r="Q208">
        <v>1659.9946698932961</v>
      </c>
      <c r="R208">
        <v>0.81369863013698629</v>
      </c>
      <c r="S208">
        <f t="shared" si="26"/>
        <v>297</v>
      </c>
      <c r="T208">
        <v>1804.0683606059185</v>
      </c>
      <c r="U208" s="12">
        <v>0.81369863013698629</v>
      </c>
      <c r="V208">
        <f t="shared" si="27"/>
        <v>297</v>
      </c>
    </row>
    <row r="209" spans="2:22" x14ac:dyDescent="0.25">
      <c r="B209">
        <v>-3445.0251673007347</v>
      </c>
      <c r="C209" s="12">
        <v>0.90410958904109584</v>
      </c>
      <c r="D209">
        <f t="shared" si="21"/>
        <v>330</v>
      </c>
      <c r="E209">
        <v>787.94110073546835</v>
      </c>
      <c r="F209" s="12">
        <v>0.8246575342465754</v>
      </c>
      <c r="G209">
        <f t="shared" si="22"/>
        <v>301</v>
      </c>
      <c r="H209">
        <v>-290.49849880545565</v>
      </c>
      <c r="I209" s="12">
        <v>0.8246575342465754</v>
      </c>
      <c r="J209">
        <f t="shared" si="23"/>
        <v>301</v>
      </c>
      <c r="K209">
        <v>30.086804423340709</v>
      </c>
      <c r="L209" s="12">
        <v>0.82191780821917804</v>
      </c>
      <c r="M209">
        <f t="shared" si="24"/>
        <v>300</v>
      </c>
      <c r="N209">
        <v>1.8904643184214365E-8</v>
      </c>
      <c r="O209" s="12">
        <v>0.83013698630136989</v>
      </c>
      <c r="P209">
        <f t="shared" si="25"/>
        <v>303</v>
      </c>
      <c r="Q209">
        <v>1312.3515674323396</v>
      </c>
      <c r="R209">
        <v>0.81643835616438354</v>
      </c>
      <c r="S209">
        <f t="shared" si="26"/>
        <v>298</v>
      </c>
      <c r="T209">
        <v>1287.2184622098712</v>
      </c>
      <c r="U209" s="12">
        <v>0.82191780821917804</v>
      </c>
      <c r="V209">
        <f t="shared" si="27"/>
        <v>300</v>
      </c>
    </row>
    <row r="210" spans="2:22" x14ac:dyDescent="0.25">
      <c r="B210">
        <v>3.3051037462428212E-9</v>
      </c>
      <c r="C210" s="12">
        <v>0.90958904109589045</v>
      </c>
      <c r="D210">
        <f t="shared" si="21"/>
        <v>332</v>
      </c>
      <c r="E210">
        <v>-271.27093808426184</v>
      </c>
      <c r="F210" s="12">
        <v>0.82739726027397265</v>
      </c>
      <c r="G210">
        <f t="shared" si="22"/>
        <v>302</v>
      </c>
      <c r="H210">
        <v>1.0032294994744007E-8</v>
      </c>
      <c r="I210" s="12">
        <v>0.82739726027397265</v>
      </c>
      <c r="J210">
        <f t="shared" si="23"/>
        <v>302</v>
      </c>
      <c r="K210">
        <v>234.95741527793055</v>
      </c>
      <c r="L210" s="12">
        <v>0.8246575342465754</v>
      </c>
      <c r="M210">
        <f t="shared" si="24"/>
        <v>301</v>
      </c>
      <c r="N210">
        <v>-3829.8705642089294</v>
      </c>
      <c r="O210" s="12">
        <v>0.83287671232876714</v>
      </c>
      <c r="P210">
        <f t="shared" si="25"/>
        <v>304</v>
      </c>
      <c r="Q210">
        <v>337.72131555687065</v>
      </c>
      <c r="R210">
        <v>0.8246575342465754</v>
      </c>
      <c r="S210">
        <f t="shared" si="26"/>
        <v>301</v>
      </c>
      <c r="T210">
        <v>230.1145351171906</v>
      </c>
      <c r="U210" s="12">
        <v>0.8246575342465754</v>
      </c>
      <c r="V210">
        <f t="shared" si="27"/>
        <v>301</v>
      </c>
    </row>
    <row r="211" spans="2:22" x14ac:dyDescent="0.25">
      <c r="B211">
        <v>-3291.5501100923252</v>
      </c>
      <c r="C211" s="12">
        <v>0.9178082191780822</v>
      </c>
      <c r="D211">
        <f t="shared" si="21"/>
        <v>335</v>
      </c>
      <c r="E211">
        <v>7.3050614446401596E-9</v>
      </c>
      <c r="F211" s="12">
        <v>0.83013698630136989</v>
      </c>
      <c r="G211">
        <f t="shared" si="22"/>
        <v>303</v>
      </c>
      <c r="H211">
        <v>-729.11522792610037</v>
      </c>
      <c r="I211" s="12">
        <v>0.83561643835616439</v>
      </c>
      <c r="J211">
        <f t="shared" si="23"/>
        <v>305</v>
      </c>
      <c r="K211">
        <v>1.5354316929006018E-8</v>
      </c>
      <c r="L211" s="12">
        <v>0.83287671232876714</v>
      </c>
      <c r="M211">
        <f t="shared" si="24"/>
        <v>304</v>
      </c>
      <c r="N211">
        <v>-2993.7982907537571</v>
      </c>
      <c r="O211" s="12">
        <v>0.83561643835616439</v>
      </c>
      <c r="P211">
        <f t="shared" si="25"/>
        <v>305</v>
      </c>
      <c r="Q211">
        <v>-496.55698426526544</v>
      </c>
      <c r="R211">
        <v>0.82739726027397265</v>
      </c>
      <c r="S211">
        <f t="shared" si="26"/>
        <v>302</v>
      </c>
      <c r="T211">
        <v>277.49501428841722</v>
      </c>
      <c r="U211" s="12">
        <v>0.82739726027397265</v>
      </c>
      <c r="V211">
        <f t="shared" si="27"/>
        <v>302</v>
      </c>
    </row>
    <row r="212" spans="2:22" x14ac:dyDescent="0.25">
      <c r="B212">
        <v>-4307.3416395440436</v>
      </c>
      <c r="C212" s="12">
        <v>0.92054794520547945</v>
      </c>
      <c r="D212">
        <f t="shared" si="21"/>
        <v>336</v>
      </c>
      <c r="E212">
        <v>-1518.1671761523303</v>
      </c>
      <c r="F212" s="12">
        <v>0.83835616438356164</v>
      </c>
      <c r="G212">
        <f t="shared" si="22"/>
        <v>306</v>
      </c>
      <c r="H212">
        <v>-835.19457144498756</v>
      </c>
      <c r="I212" s="12">
        <v>0.83835616438356164</v>
      </c>
      <c r="J212">
        <f t="shared" si="23"/>
        <v>306</v>
      </c>
      <c r="K212">
        <v>-1963.8999438513329</v>
      </c>
      <c r="L212" s="12">
        <v>0.83561643835616439</v>
      </c>
      <c r="M212">
        <f t="shared" si="24"/>
        <v>305</v>
      </c>
      <c r="N212">
        <v>329.48258117924024</v>
      </c>
      <c r="O212" s="12">
        <v>0.83835616438356164</v>
      </c>
      <c r="P212">
        <f t="shared" si="25"/>
        <v>306</v>
      </c>
      <c r="Q212">
        <v>2.2910114694241202E-8</v>
      </c>
      <c r="R212">
        <v>0.83013698630136989</v>
      </c>
      <c r="S212">
        <f t="shared" si="26"/>
        <v>303</v>
      </c>
      <c r="T212">
        <v>2.9320176508917939E-8</v>
      </c>
      <c r="U212" s="12">
        <v>0.83013698630136989</v>
      </c>
      <c r="V212">
        <f t="shared" si="27"/>
        <v>303</v>
      </c>
    </row>
    <row r="213" spans="2:22" x14ac:dyDescent="0.25">
      <c r="B213">
        <v>-5046.9822125512565</v>
      </c>
      <c r="C213" s="12">
        <v>0.92328767123287669</v>
      </c>
      <c r="D213">
        <f t="shared" si="21"/>
        <v>337</v>
      </c>
      <c r="E213">
        <v>-2544.448350209344</v>
      </c>
      <c r="F213" s="12">
        <v>0.84109589041095889</v>
      </c>
      <c r="G213">
        <f t="shared" si="22"/>
        <v>307</v>
      </c>
      <c r="H213">
        <v>195.59506019339119</v>
      </c>
      <c r="I213" s="12">
        <v>0.84109589041095889</v>
      </c>
      <c r="J213">
        <f t="shared" si="23"/>
        <v>307</v>
      </c>
      <c r="K213">
        <v>-572.79516519188701</v>
      </c>
      <c r="L213" s="12">
        <v>0.83835616438356164</v>
      </c>
      <c r="M213">
        <f t="shared" si="24"/>
        <v>306</v>
      </c>
      <c r="N213">
        <v>-453.43218104790867</v>
      </c>
      <c r="O213" s="12">
        <v>0.84657534246575339</v>
      </c>
      <c r="P213">
        <f t="shared" si="25"/>
        <v>309</v>
      </c>
      <c r="Q213">
        <v>-3269.2487541905607</v>
      </c>
      <c r="R213">
        <v>0.83287671232876714</v>
      </c>
      <c r="S213">
        <f t="shared" si="26"/>
        <v>304</v>
      </c>
      <c r="T213">
        <v>-1988.7051535478463</v>
      </c>
      <c r="U213" s="12">
        <v>0.83287671232876714</v>
      </c>
      <c r="V213">
        <f t="shared" si="27"/>
        <v>304</v>
      </c>
    </row>
    <row r="214" spans="2:22" x14ac:dyDescent="0.25">
      <c r="B214">
        <v>-6632.6487349992458</v>
      </c>
      <c r="C214" s="12">
        <v>0.92602739726027394</v>
      </c>
      <c r="D214">
        <f t="shared" si="21"/>
        <v>338</v>
      </c>
      <c r="E214">
        <v>-1407.2292233595713</v>
      </c>
      <c r="F214" s="12">
        <v>0.84383561643835614</v>
      </c>
      <c r="G214">
        <f t="shared" si="22"/>
        <v>308</v>
      </c>
      <c r="H214">
        <v>-731.94177006579639</v>
      </c>
      <c r="I214" s="12">
        <v>0.84383561643835614</v>
      </c>
      <c r="J214">
        <f t="shared" si="23"/>
        <v>308</v>
      </c>
      <c r="K214">
        <v>-1576.703448719049</v>
      </c>
      <c r="L214" s="12">
        <v>0.84109589041095889</v>
      </c>
      <c r="M214">
        <f t="shared" si="24"/>
        <v>307</v>
      </c>
      <c r="N214">
        <v>-368.61267958327653</v>
      </c>
      <c r="O214" s="12">
        <v>0.84931506849315064</v>
      </c>
      <c r="P214">
        <f t="shared" si="25"/>
        <v>310</v>
      </c>
      <c r="Q214">
        <v>-1393.9395916262088</v>
      </c>
      <c r="R214">
        <v>0.83561643835616439</v>
      </c>
      <c r="S214">
        <f t="shared" si="26"/>
        <v>305</v>
      </c>
      <c r="T214">
        <v>-1520.3837789208587</v>
      </c>
      <c r="U214" s="12">
        <v>0.84109589041095889</v>
      </c>
      <c r="V214">
        <f t="shared" si="27"/>
        <v>307</v>
      </c>
    </row>
    <row r="215" spans="2:22" x14ac:dyDescent="0.25">
      <c r="B215">
        <v>-7278.7122485584141</v>
      </c>
      <c r="C215" s="12">
        <v>0.92876712328767119</v>
      </c>
      <c r="D215">
        <f t="shared" si="21"/>
        <v>339</v>
      </c>
      <c r="E215">
        <v>-1738.8000638306657</v>
      </c>
      <c r="F215" s="12">
        <v>0.84657534246575339</v>
      </c>
      <c r="G215">
        <f t="shared" si="22"/>
        <v>309</v>
      </c>
      <c r="H215">
        <v>-809.08575432583359</v>
      </c>
      <c r="I215" s="12">
        <v>0.84657534246575339</v>
      </c>
      <c r="J215">
        <f t="shared" si="23"/>
        <v>309</v>
      </c>
      <c r="K215">
        <v>437.4057610408106</v>
      </c>
      <c r="L215" s="12">
        <v>0.84383561643835614</v>
      </c>
      <c r="M215">
        <f t="shared" si="24"/>
        <v>308</v>
      </c>
      <c r="N215">
        <v>77.376174646348545</v>
      </c>
      <c r="O215" s="12">
        <v>0.852054794520548</v>
      </c>
      <c r="P215">
        <f t="shared" si="25"/>
        <v>311</v>
      </c>
      <c r="Q215">
        <v>-1768.0192383842184</v>
      </c>
      <c r="R215">
        <v>0.84383561643835614</v>
      </c>
      <c r="S215">
        <f t="shared" si="26"/>
        <v>308</v>
      </c>
      <c r="T215">
        <v>-1389.8995041461308</v>
      </c>
      <c r="U215" s="12">
        <v>0.84383561643835614</v>
      </c>
      <c r="V215">
        <f t="shared" si="27"/>
        <v>308</v>
      </c>
    </row>
    <row r="216" spans="2:22" x14ac:dyDescent="0.25">
      <c r="B216">
        <v>-9952.3459200623056</v>
      </c>
      <c r="C216" s="12">
        <v>0.93698630136986305</v>
      </c>
      <c r="D216">
        <f t="shared" si="21"/>
        <v>342</v>
      </c>
      <c r="E216">
        <v>-2182.1789138946829</v>
      </c>
      <c r="F216" s="12">
        <v>0.84931506849315064</v>
      </c>
      <c r="G216">
        <f t="shared" si="22"/>
        <v>310</v>
      </c>
      <c r="H216">
        <v>-1899.1028206507126</v>
      </c>
      <c r="I216" s="12">
        <v>0.85479452054794525</v>
      </c>
      <c r="J216">
        <f t="shared" si="23"/>
        <v>312</v>
      </c>
      <c r="K216">
        <v>-355.12244494561526</v>
      </c>
      <c r="L216" s="12">
        <v>0.852054794520548</v>
      </c>
      <c r="M216">
        <f t="shared" si="24"/>
        <v>311</v>
      </c>
      <c r="N216">
        <v>-560.22294897686447</v>
      </c>
      <c r="O216" s="12">
        <v>0.85479452054794525</v>
      </c>
      <c r="P216">
        <f t="shared" si="25"/>
        <v>312</v>
      </c>
      <c r="Q216">
        <v>-1647.024846186695</v>
      </c>
      <c r="R216">
        <v>0.84657534246575339</v>
      </c>
      <c r="S216">
        <f t="shared" si="26"/>
        <v>309</v>
      </c>
      <c r="T216">
        <v>178.43199197481795</v>
      </c>
      <c r="U216" s="12">
        <v>0.84657534246575339</v>
      </c>
      <c r="V216">
        <f t="shared" si="27"/>
        <v>309</v>
      </c>
    </row>
    <row r="217" spans="2:22" x14ac:dyDescent="0.25">
      <c r="B217">
        <v>-9970.4953806705507</v>
      </c>
      <c r="C217" s="12">
        <v>0.9397260273972603</v>
      </c>
      <c r="D217">
        <f t="shared" si="21"/>
        <v>343</v>
      </c>
      <c r="E217">
        <v>-3637.3448510360399</v>
      </c>
      <c r="F217" s="12">
        <v>0.8575342465753425</v>
      </c>
      <c r="G217">
        <f t="shared" si="22"/>
        <v>313</v>
      </c>
      <c r="H217">
        <v>-1083.7658470232404</v>
      </c>
      <c r="I217" s="12">
        <v>0.8575342465753425</v>
      </c>
      <c r="J217">
        <f t="shared" si="23"/>
        <v>313</v>
      </c>
      <c r="K217">
        <v>-616.23210975901816</v>
      </c>
      <c r="L217" s="12">
        <v>0.85479452054794525</v>
      </c>
      <c r="M217">
        <f t="shared" si="24"/>
        <v>312</v>
      </c>
      <c r="N217">
        <v>-3131.9554216094248</v>
      </c>
      <c r="O217" s="12">
        <v>0.8575342465753425</v>
      </c>
      <c r="P217">
        <f t="shared" si="25"/>
        <v>313</v>
      </c>
      <c r="Q217">
        <v>-185.01621230209298</v>
      </c>
      <c r="R217">
        <v>0.84931506849315064</v>
      </c>
      <c r="S217">
        <f t="shared" si="26"/>
        <v>310</v>
      </c>
      <c r="T217">
        <v>-830.88677938174055</v>
      </c>
      <c r="U217" s="12">
        <v>0.84931506849315064</v>
      </c>
      <c r="V217">
        <f t="shared" si="27"/>
        <v>310</v>
      </c>
    </row>
    <row r="218" spans="2:22" x14ac:dyDescent="0.25">
      <c r="B218">
        <v>-10480.106579517427</v>
      </c>
      <c r="C218" s="12">
        <v>0.94246575342465755</v>
      </c>
      <c r="D218">
        <f t="shared" si="21"/>
        <v>344</v>
      </c>
      <c r="E218">
        <v>-5587.3502085609125</v>
      </c>
      <c r="F218" s="12">
        <v>0.86301369863013699</v>
      </c>
      <c r="G218">
        <f t="shared" si="22"/>
        <v>315</v>
      </c>
      <c r="H218">
        <v>-730.08966523286222</v>
      </c>
      <c r="I218" s="12">
        <v>0.86301369863013699</v>
      </c>
      <c r="J218">
        <f t="shared" si="23"/>
        <v>315</v>
      </c>
      <c r="K218">
        <v>-1017.3256174465436</v>
      </c>
      <c r="L218" s="12">
        <v>0.8575342465753425</v>
      </c>
      <c r="M218">
        <f t="shared" si="24"/>
        <v>313</v>
      </c>
      <c r="N218">
        <v>-4114.8701838365414</v>
      </c>
      <c r="O218" s="12">
        <v>0.86575342465753424</v>
      </c>
      <c r="P218">
        <f t="shared" si="25"/>
        <v>316</v>
      </c>
      <c r="Q218">
        <v>-1200.5601764287594</v>
      </c>
      <c r="R218">
        <v>0.852054794520548</v>
      </c>
      <c r="S218">
        <f t="shared" si="26"/>
        <v>311</v>
      </c>
      <c r="T218">
        <v>-1184.1149314855143</v>
      </c>
      <c r="U218" s="12">
        <v>0.852054794520548</v>
      </c>
      <c r="V218">
        <f t="shared" si="27"/>
        <v>311</v>
      </c>
    </row>
    <row r="219" spans="2:22" x14ac:dyDescent="0.25">
      <c r="B219">
        <v>-11764.773101965427</v>
      </c>
      <c r="C219" s="12">
        <v>0.9452054794520548</v>
      </c>
      <c r="D219">
        <f t="shared" si="21"/>
        <v>345</v>
      </c>
      <c r="E219">
        <v>-1926.9210490320129</v>
      </c>
      <c r="F219" s="12">
        <v>0.86575342465753424</v>
      </c>
      <c r="G219">
        <f t="shared" si="22"/>
        <v>316</v>
      </c>
      <c r="H219">
        <v>-379.54047080998879</v>
      </c>
      <c r="I219" s="12">
        <v>0.86575342465753424</v>
      </c>
      <c r="J219">
        <f t="shared" si="23"/>
        <v>316</v>
      </c>
      <c r="K219">
        <v>-781.23390097370043</v>
      </c>
      <c r="L219" s="12">
        <v>0.86027397260273974</v>
      </c>
      <c r="M219">
        <f t="shared" si="24"/>
        <v>314</v>
      </c>
      <c r="N219">
        <v>-3622.0506823719134</v>
      </c>
      <c r="O219" s="12">
        <v>0.86849315068493149</v>
      </c>
      <c r="P219">
        <f t="shared" si="25"/>
        <v>317</v>
      </c>
      <c r="Q219">
        <v>-1807.0772620065513</v>
      </c>
      <c r="R219">
        <v>0.85479452054794525</v>
      </c>
      <c r="S219">
        <f t="shared" si="26"/>
        <v>312</v>
      </c>
      <c r="T219">
        <v>-2315.6289730197077</v>
      </c>
      <c r="U219" s="12">
        <v>0.86301369863013699</v>
      </c>
      <c r="V219">
        <f t="shared" si="27"/>
        <v>315</v>
      </c>
    </row>
    <row r="220" spans="2:22" x14ac:dyDescent="0.25">
      <c r="B220">
        <v>-9514.2712586089365</v>
      </c>
      <c r="C220" s="12">
        <v>0.94794520547945205</v>
      </c>
      <c r="D220">
        <f t="shared" si="21"/>
        <v>346</v>
      </c>
      <c r="E220">
        <v>-8083.6090492439298</v>
      </c>
      <c r="F220" s="12">
        <v>0.86849315068493149</v>
      </c>
      <c r="G220">
        <f t="shared" si="22"/>
        <v>317</v>
      </c>
      <c r="H220">
        <v>192.01264033499552</v>
      </c>
      <c r="I220" s="12">
        <v>0.87397260273972599</v>
      </c>
      <c r="J220">
        <f t="shared" si="23"/>
        <v>319</v>
      </c>
      <c r="K220">
        <v>-3150.0563904219498</v>
      </c>
      <c r="L220" s="12">
        <v>0.87123287671232874</v>
      </c>
      <c r="M220">
        <f t="shared" si="24"/>
        <v>318</v>
      </c>
      <c r="N220">
        <v>-1614.8041991148127</v>
      </c>
      <c r="O220" s="12">
        <v>0.87123287671232874</v>
      </c>
      <c r="P220">
        <f t="shared" si="25"/>
        <v>318</v>
      </c>
      <c r="Q220">
        <v>-3065.1569087645398</v>
      </c>
      <c r="R220">
        <v>0.86575342465753424</v>
      </c>
      <c r="S220">
        <f t="shared" si="26"/>
        <v>316</v>
      </c>
      <c r="T220">
        <v>-7170.4647530295952</v>
      </c>
      <c r="U220" s="12">
        <v>0.86575342465753424</v>
      </c>
      <c r="V220">
        <f t="shared" si="27"/>
        <v>316</v>
      </c>
    </row>
    <row r="221" spans="2:22" x14ac:dyDescent="0.25">
      <c r="B221">
        <v>-9488.1727771147744</v>
      </c>
      <c r="C221" s="12">
        <v>0.95616438356164379</v>
      </c>
      <c r="D221">
        <f t="shared" si="21"/>
        <v>349</v>
      </c>
      <c r="E221">
        <v>-7502.2743618075474</v>
      </c>
      <c r="F221" s="12">
        <v>0.87671232876712324</v>
      </c>
      <c r="G221">
        <f t="shared" si="22"/>
        <v>320</v>
      </c>
      <c r="H221">
        <v>-330.52844289248895</v>
      </c>
      <c r="I221" s="12">
        <v>0.87671232876712324</v>
      </c>
      <c r="J221">
        <f t="shared" si="23"/>
        <v>320</v>
      </c>
      <c r="K221">
        <v>629.83394476465128</v>
      </c>
      <c r="L221" s="12">
        <v>0.87397260273972599</v>
      </c>
      <c r="M221">
        <f t="shared" si="24"/>
        <v>319</v>
      </c>
      <c r="N221">
        <v>-1313.6747790546283</v>
      </c>
      <c r="O221" s="12">
        <v>0.87397260273972599</v>
      </c>
      <c r="P221">
        <f t="shared" si="25"/>
        <v>319</v>
      </c>
      <c r="Q221">
        <v>-7480.253575043118</v>
      </c>
      <c r="R221">
        <v>0.86849315068493149</v>
      </c>
      <c r="S221">
        <f t="shared" si="26"/>
        <v>317</v>
      </c>
      <c r="T221">
        <v>-2555.7835243862055</v>
      </c>
      <c r="U221" s="12">
        <v>0.86849315068493149</v>
      </c>
      <c r="V221">
        <f t="shared" si="27"/>
        <v>317</v>
      </c>
    </row>
    <row r="222" spans="2:22" x14ac:dyDescent="0.25">
      <c r="B222">
        <v>-8428.3222377230177</v>
      </c>
      <c r="C222" s="12">
        <v>0.95890410958904104</v>
      </c>
      <c r="D222">
        <f t="shared" si="21"/>
        <v>350</v>
      </c>
      <c r="E222">
        <v>-8458.6028169227684</v>
      </c>
      <c r="F222" s="12">
        <v>0.8794520547945206</v>
      </c>
      <c r="G222">
        <f t="shared" si="22"/>
        <v>321</v>
      </c>
      <c r="H222">
        <v>564.02154278455396</v>
      </c>
      <c r="I222" s="12">
        <v>0.8794520547945206</v>
      </c>
      <c r="J222">
        <f t="shared" si="23"/>
        <v>321</v>
      </c>
      <c r="K222">
        <v>867.20678479327557</v>
      </c>
      <c r="L222" s="12">
        <v>0.87671232876712324</v>
      </c>
      <c r="M222">
        <f t="shared" si="24"/>
        <v>320</v>
      </c>
      <c r="N222">
        <v>226.592748312808</v>
      </c>
      <c r="O222" s="12">
        <v>0.87671232876712324</v>
      </c>
      <c r="P222">
        <f t="shared" si="25"/>
        <v>320</v>
      </c>
      <c r="Q222">
        <v>-222.79753916981826</v>
      </c>
      <c r="R222">
        <v>0.87123287671232874</v>
      </c>
      <c r="S222">
        <f t="shared" si="26"/>
        <v>318</v>
      </c>
      <c r="T222">
        <v>-6855.6547459506619</v>
      </c>
      <c r="U222" s="12">
        <v>0.87123287671232874</v>
      </c>
      <c r="V222">
        <f t="shared" si="27"/>
        <v>318</v>
      </c>
    </row>
    <row r="223" spans="2:22" x14ac:dyDescent="0.25">
      <c r="B223">
        <v>-7207.9334365699015</v>
      </c>
      <c r="C223" s="12">
        <v>0.9616438356164384</v>
      </c>
      <c r="D223">
        <f t="shared" si="21"/>
        <v>351</v>
      </c>
      <c r="E223">
        <v>-6887.6081744476414</v>
      </c>
      <c r="F223" s="12">
        <v>0.88219178082191785</v>
      </c>
      <c r="G223">
        <f t="shared" si="22"/>
        <v>322</v>
      </c>
      <c r="H223">
        <v>-515.51528747462817</v>
      </c>
      <c r="I223" s="12">
        <v>0.88219178082191785</v>
      </c>
      <c r="J223">
        <f t="shared" si="23"/>
        <v>322</v>
      </c>
      <c r="K223">
        <v>80.298501266115181</v>
      </c>
      <c r="L223" s="12">
        <v>0.8794520547945206</v>
      </c>
      <c r="M223">
        <f t="shared" si="24"/>
        <v>321</v>
      </c>
      <c r="N223">
        <v>-303.59326371664406</v>
      </c>
      <c r="O223" s="12">
        <v>0.8849315068493151</v>
      </c>
      <c r="P223">
        <f t="shared" si="25"/>
        <v>323</v>
      </c>
      <c r="Q223">
        <v>357.28186896194347</v>
      </c>
      <c r="R223">
        <v>0.87397260273972599</v>
      </c>
      <c r="S223">
        <f t="shared" si="26"/>
        <v>319</v>
      </c>
      <c r="T223">
        <v>-7407.1402669617873</v>
      </c>
      <c r="U223" s="12">
        <v>0.8794520547945206</v>
      </c>
      <c r="V223">
        <f t="shared" si="27"/>
        <v>321</v>
      </c>
    </row>
    <row r="224" spans="2:22" x14ac:dyDescent="0.25">
      <c r="B224">
        <v>-7906.5999590178944</v>
      </c>
      <c r="C224" s="12">
        <v>0.96438356164383565</v>
      </c>
      <c r="D224">
        <f t="shared" si="21"/>
        <v>352</v>
      </c>
      <c r="E224">
        <v>-7391.1790149187373</v>
      </c>
      <c r="F224" s="12">
        <v>0.8849315068493151</v>
      </c>
      <c r="G224">
        <f t="shared" si="22"/>
        <v>323</v>
      </c>
      <c r="H224">
        <v>1027.0339069482452</v>
      </c>
      <c r="I224" s="12">
        <v>0.8849315068493151</v>
      </c>
      <c r="J224">
        <f t="shared" si="23"/>
        <v>323</v>
      </c>
      <c r="K224">
        <v>3669.8945529907373</v>
      </c>
      <c r="L224" s="12">
        <v>0.88219178082191785</v>
      </c>
      <c r="M224">
        <f t="shared" si="24"/>
        <v>322</v>
      </c>
      <c r="N224">
        <v>3068.3955905129833</v>
      </c>
      <c r="O224" s="12">
        <v>0.8904109589041096</v>
      </c>
      <c r="P224">
        <f t="shared" si="25"/>
        <v>325</v>
      </c>
      <c r="Q224">
        <v>563.91213920193127</v>
      </c>
      <c r="R224">
        <v>0.88219178082191785</v>
      </c>
      <c r="S224">
        <f t="shared" si="26"/>
        <v>322</v>
      </c>
      <c r="T224">
        <v>-6614.6559921870667</v>
      </c>
      <c r="U224" s="12">
        <v>0.88219178082191785</v>
      </c>
      <c r="V224">
        <f t="shared" si="27"/>
        <v>322</v>
      </c>
    </row>
    <row r="225" spans="2:22" x14ac:dyDescent="0.25">
      <c r="B225">
        <v>-5759.098115661347</v>
      </c>
      <c r="C225" s="12">
        <v>0.9671232876712329</v>
      </c>
      <c r="D225">
        <f t="shared" si="21"/>
        <v>353</v>
      </c>
      <c r="E225">
        <v>-6059.6444899492317</v>
      </c>
      <c r="F225" s="12">
        <v>0.88767123287671235</v>
      </c>
      <c r="G225">
        <f t="shared" si="22"/>
        <v>324</v>
      </c>
      <c r="H225">
        <v>1334.0168406234106</v>
      </c>
      <c r="I225" s="12">
        <v>0.89315068493150684</v>
      </c>
      <c r="J225">
        <f t="shared" si="23"/>
        <v>326</v>
      </c>
      <c r="K225">
        <v>3029.3086722958037</v>
      </c>
      <c r="L225" s="12">
        <v>0.8904109589041096</v>
      </c>
      <c r="M225">
        <f t="shared" si="24"/>
        <v>325</v>
      </c>
      <c r="N225">
        <v>4483.2444927925617</v>
      </c>
      <c r="O225" s="12">
        <v>0.89589041095890409</v>
      </c>
      <c r="P225">
        <f t="shared" si="25"/>
        <v>327</v>
      </c>
      <c r="Q225">
        <v>807.90653139946062</v>
      </c>
      <c r="R225">
        <v>0.8849315068493151</v>
      </c>
      <c r="S225">
        <f t="shared" si="26"/>
        <v>323</v>
      </c>
      <c r="T225">
        <v>-4873.491772196996</v>
      </c>
      <c r="U225" s="12">
        <v>0.8849315068493151</v>
      </c>
      <c r="V225">
        <f t="shared" si="27"/>
        <v>323</v>
      </c>
    </row>
    <row r="226" spans="2:22" x14ac:dyDescent="0.25">
      <c r="B226">
        <v>-1993.7317871652422</v>
      </c>
      <c r="C226" s="12">
        <v>0.97534246575342465</v>
      </c>
      <c r="D226">
        <f t="shared" si="21"/>
        <v>356</v>
      </c>
      <c r="E226">
        <v>-6600.8104270906133</v>
      </c>
      <c r="F226" s="12">
        <v>0.89589041095890409</v>
      </c>
      <c r="G226">
        <f t="shared" si="22"/>
        <v>327</v>
      </c>
      <c r="H226">
        <v>1274.3538142508796</v>
      </c>
      <c r="I226" s="12">
        <v>0.89589041095890409</v>
      </c>
      <c r="J226">
        <f t="shared" si="23"/>
        <v>327</v>
      </c>
      <c r="K226">
        <v>2748.1990074824016</v>
      </c>
      <c r="L226" s="12">
        <v>0.89315068493150684</v>
      </c>
      <c r="M226">
        <f t="shared" si="24"/>
        <v>326</v>
      </c>
      <c r="N226">
        <v>1181.3297305654737</v>
      </c>
      <c r="O226" s="12">
        <v>0.90410958904109584</v>
      </c>
      <c r="P226">
        <f t="shared" si="25"/>
        <v>330</v>
      </c>
      <c r="Q226">
        <v>4366.8098651208657</v>
      </c>
      <c r="R226">
        <v>0.88767123287671235</v>
      </c>
      <c r="S226">
        <f t="shared" si="26"/>
        <v>324</v>
      </c>
      <c r="T226">
        <v>-5302.8105435535654</v>
      </c>
      <c r="U226" s="12">
        <v>0.88767123287671235</v>
      </c>
      <c r="V226">
        <f t="shared" si="27"/>
        <v>324</v>
      </c>
    </row>
    <row r="227" spans="2:22" x14ac:dyDescent="0.25">
      <c r="B227">
        <v>-1766.7454090021133</v>
      </c>
      <c r="C227" s="12">
        <v>0.9780821917808219</v>
      </c>
      <c r="D227">
        <f t="shared" si="21"/>
        <v>357</v>
      </c>
      <c r="E227">
        <v>-5928.4246385077486</v>
      </c>
      <c r="F227" s="12">
        <v>0.89863013698630134</v>
      </c>
      <c r="G227">
        <f t="shared" si="22"/>
        <v>328</v>
      </c>
      <c r="H227">
        <v>3191.9037999279249</v>
      </c>
      <c r="I227" s="12">
        <v>0.89863013698630134</v>
      </c>
      <c r="J227">
        <f t="shared" si="23"/>
        <v>328</v>
      </c>
      <c r="K227">
        <v>4242.1054997948331</v>
      </c>
      <c r="L227" s="12">
        <v>0.89589041095890409</v>
      </c>
      <c r="M227">
        <f t="shared" si="24"/>
        <v>327</v>
      </c>
      <c r="N227">
        <v>6884.1492320301022</v>
      </c>
      <c r="O227" s="12">
        <v>0.9068493150684932</v>
      </c>
      <c r="P227">
        <f t="shared" si="25"/>
        <v>331</v>
      </c>
      <c r="Q227">
        <v>5104.7544232188866</v>
      </c>
      <c r="R227">
        <v>0.89315068493150684</v>
      </c>
      <c r="S227">
        <f t="shared" si="26"/>
        <v>326</v>
      </c>
      <c r="T227">
        <v>-5991.0386956573393</v>
      </c>
      <c r="U227" s="12">
        <v>0.8904109589041096</v>
      </c>
      <c r="V227">
        <f t="shared" si="27"/>
        <v>325</v>
      </c>
    </row>
    <row r="228" spans="2:22" x14ac:dyDescent="0.25">
      <c r="B228">
        <v>-1936.873669688754</v>
      </c>
      <c r="C228" s="12">
        <v>0.98356164383561639</v>
      </c>
      <c r="D228">
        <f t="shared" si="21"/>
        <v>359</v>
      </c>
      <c r="E228">
        <v>-2956.4299960326412</v>
      </c>
      <c r="F228" s="12">
        <v>0.90136986301369859</v>
      </c>
      <c r="G228">
        <f t="shared" si="22"/>
        <v>329</v>
      </c>
      <c r="H228">
        <v>4080.5791904641337</v>
      </c>
      <c r="I228" s="12">
        <v>0.90410958904109584</v>
      </c>
      <c r="J228">
        <f t="shared" si="23"/>
        <v>330</v>
      </c>
      <c r="K228">
        <v>4525.9029328057459</v>
      </c>
      <c r="L228" s="12">
        <v>0.90136986301369859</v>
      </c>
      <c r="M228">
        <f t="shared" si="24"/>
        <v>329</v>
      </c>
      <c r="N228">
        <v>1.8900209397543222E-8</v>
      </c>
      <c r="O228" s="12">
        <v>0.9123287671232877</v>
      </c>
      <c r="P228">
        <f t="shared" si="25"/>
        <v>333</v>
      </c>
      <c r="Q228">
        <v>1458.6747764609486</v>
      </c>
      <c r="R228">
        <v>0.90136986301369859</v>
      </c>
      <c r="S228">
        <f t="shared" si="26"/>
        <v>329</v>
      </c>
      <c r="T228">
        <v>-7519.5527371914814</v>
      </c>
      <c r="U228" s="12">
        <v>0.89863013698630134</v>
      </c>
      <c r="V228">
        <f t="shared" si="27"/>
        <v>328</v>
      </c>
    </row>
    <row r="229" spans="2:22" x14ac:dyDescent="0.25">
      <c r="B229">
        <v>-1059.3718263321935</v>
      </c>
      <c r="C229" s="12">
        <v>0.98630136986301364</v>
      </c>
      <c r="D229">
        <f t="shared" si="21"/>
        <v>360</v>
      </c>
      <c r="E229">
        <v>7.5542629929259419E-9</v>
      </c>
      <c r="F229" s="12">
        <v>0.9068493150684932</v>
      </c>
      <c r="G229">
        <f t="shared" si="22"/>
        <v>331</v>
      </c>
      <c r="H229">
        <v>1.0139046935364604E-8</v>
      </c>
      <c r="I229" s="12">
        <v>0.9123287671232877</v>
      </c>
      <c r="J229">
        <f t="shared" si="23"/>
        <v>333</v>
      </c>
      <c r="K229">
        <v>832.3747268193415</v>
      </c>
      <c r="L229" s="12">
        <v>0.90958904109589045</v>
      </c>
      <c r="M229">
        <f t="shared" si="24"/>
        <v>332</v>
      </c>
      <c r="N229">
        <v>4460.5244936186655</v>
      </c>
      <c r="O229" s="12">
        <v>0.91506849315068495</v>
      </c>
      <c r="P229">
        <f t="shared" si="25"/>
        <v>334</v>
      </c>
      <c r="Q229">
        <v>982.66916865847566</v>
      </c>
      <c r="R229">
        <v>0.90410958904109584</v>
      </c>
      <c r="S229">
        <f t="shared" si="26"/>
        <v>330</v>
      </c>
      <c r="T229">
        <v>-6382.0684624167698</v>
      </c>
      <c r="U229" s="12">
        <v>0.90136986301369859</v>
      </c>
      <c r="V229">
        <f t="shared" si="27"/>
        <v>329</v>
      </c>
    </row>
    <row r="230" spans="2:22" x14ac:dyDescent="0.25">
      <c r="B230">
        <v>-51.005497836128256</v>
      </c>
      <c r="C230" s="12">
        <v>0.9945205479452055</v>
      </c>
      <c r="D230">
        <f t="shared" si="21"/>
        <v>363</v>
      </c>
      <c r="E230">
        <v>-4445.9429417850279</v>
      </c>
      <c r="F230" s="12">
        <v>0.91506849315068495</v>
      </c>
      <c r="G230">
        <f t="shared" si="22"/>
        <v>334</v>
      </c>
      <c r="H230">
        <v>-6120.1097898085482</v>
      </c>
      <c r="I230" s="12">
        <v>0.9178082191780822</v>
      </c>
      <c r="J230">
        <f t="shared" si="23"/>
        <v>335</v>
      </c>
      <c r="K230">
        <v>636.26506200594054</v>
      </c>
      <c r="L230" s="12">
        <v>0.9123287671232877</v>
      </c>
      <c r="M230">
        <f t="shared" si="24"/>
        <v>333</v>
      </c>
      <c r="N230">
        <v>2190.1701404113533</v>
      </c>
      <c r="O230" s="12">
        <v>0.92328767123287669</v>
      </c>
      <c r="P230">
        <f t="shared" si="25"/>
        <v>337</v>
      </c>
      <c r="Q230">
        <v>685.57250237989297</v>
      </c>
      <c r="R230">
        <v>0.9068493150684932</v>
      </c>
      <c r="S230">
        <f t="shared" si="26"/>
        <v>331</v>
      </c>
      <c r="T230">
        <v>-3804.9042424267291</v>
      </c>
      <c r="U230" s="12">
        <v>0.90410958904109584</v>
      </c>
      <c r="V230">
        <f t="shared" si="27"/>
        <v>330</v>
      </c>
    </row>
    <row r="231" spans="2:22" x14ac:dyDescent="0.25">
      <c r="B231">
        <v>4.2093617480531975E-9</v>
      </c>
      <c r="C231" s="12">
        <v>0.99726027397260275</v>
      </c>
      <c r="D231">
        <f t="shared" si="21"/>
        <v>364</v>
      </c>
      <c r="E231">
        <v>-3430.8108696654463</v>
      </c>
      <c r="F231" s="12">
        <v>0.9178082191780822</v>
      </c>
      <c r="G231">
        <f t="shared" si="22"/>
        <v>335</v>
      </c>
      <c r="H231">
        <v>-9110.4989126683613</v>
      </c>
      <c r="I231" s="12">
        <v>0.92054794520547945</v>
      </c>
      <c r="J231">
        <f t="shared" si="23"/>
        <v>336</v>
      </c>
      <c r="K231">
        <v>1.5323394109145738E-8</v>
      </c>
      <c r="L231" s="12">
        <v>0.91506849315068495</v>
      </c>
      <c r="M231">
        <f t="shared" si="24"/>
        <v>334</v>
      </c>
      <c r="N231">
        <v>2585.3307388696139</v>
      </c>
      <c r="O231" s="12">
        <v>0.92602739726027394</v>
      </c>
      <c r="P231">
        <f t="shared" si="25"/>
        <v>338</v>
      </c>
      <c r="Q231">
        <v>-46.971461746774935</v>
      </c>
      <c r="R231">
        <v>0.90958904109589045</v>
      </c>
      <c r="S231">
        <f t="shared" si="26"/>
        <v>332</v>
      </c>
      <c r="T231">
        <v>2.9142483981559053E-8</v>
      </c>
      <c r="U231" s="12">
        <v>0.90958904109589045</v>
      </c>
      <c r="V231">
        <f t="shared" si="27"/>
        <v>332</v>
      </c>
    </row>
    <row r="232" spans="2:22" x14ac:dyDescent="0.25">
      <c r="D232">
        <f t="shared" si="21"/>
        <v>0</v>
      </c>
      <c r="E232">
        <v>-3243.5338928028646</v>
      </c>
      <c r="F232" s="12">
        <v>0.92054794520547945</v>
      </c>
      <c r="G232">
        <f t="shared" si="22"/>
        <v>336</v>
      </c>
      <c r="H232">
        <v>-7939.4974339143646</v>
      </c>
      <c r="I232" s="12">
        <v>0.92328767123287669</v>
      </c>
      <c r="J232">
        <f t="shared" si="23"/>
        <v>337</v>
      </c>
      <c r="K232">
        <v>3415.1947064602855</v>
      </c>
      <c r="L232" s="12">
        <v>0.9178082191780822</v>
      </c>
      <c r="M232">
        <f t="shared" si="24"/>
        <v>335</v>
      </c>
      <c r="N232">
        <v>2488.8919068475693</v>
      </c>
      <c r="O232" s="12">
        <v>0.92876712328767119</v>
      </c>
      <c r="P232">
        <f t="shared" si="25"/>
        <v>339</v>
      </c>
      <c r="Q232">
        <v>2.4386658026287478E-8</v>
      </c>
      <c r="R232">
        <v>0.9123287671232877</v>
      </c>
      <c r="S232">
        <f t="shared" si="26"/>
        <v>333</v>
      </c>
      <c r="T232">
        <v>304.25443137443114</v>
      </c>
      <c r="U232" s="12">
        <v>0.9178082191780822</v>
      </c>
      <c r="V232">
        <f t="shared" si="27"/>
        <v>335</v>
      </c>
    </row>
    <row r="233" spans="2:22" x14ac:dyDescent="0.25">
      <c r="D233">
        <f t="shared" si="21"/>
        <v>0</v>
      </c>
      <c r="E233">
        <v>-5126.0477677877243</v>
      </c>
      <c r="F233" s="12">
        <v>0.92328767123287669</v>
      </c>
      <c r="G233">
        <f t="shared" si="22"/>
        <v>337</v>
      </c>
      <c r="H233">
        <v>-9997.6966165935301</v>
      </c>
      <c r="I233" s="12">
        <v>0.93150684931506844</v>
      </c>
      <c r="J233">
        <f t="shared" si="23"/>
        <v>340</v>
      </c>
      <c r="K233">
        <v>2883.3104690402547</v>
      </c>
      <c r="L233" s="12">
        <v>0.92054794520547945</v>
      </c>
      <c r="M233">
        <f t="shared" si="24"/>
        <v>336</v>
      </c>
      <c r="N233">
        <v>1201.1972436857095</v>
      </c>
      <c r="O233" s="12">
        <v>0.93150684931506844</v>
      </c>
      <c r="P233">
        <f t="shared" si="25"/>
        <v>340</v>
      </c>
      <c r="Q233">
        <v>6293.3433440938779</v>
      </c>
      <c r="R233">
        <v>0.92054794520547945</v>
      </c>
      <c r="S233">
        <f t="shared" si="26"/>
        <v>336</v>
      </c>
      <c r="T233">
        <v>-286.18010678005868</v>
      </c>
      <c r="U233" s="12">
        <v>0.92054794520547945</v>
      </c>
      <c r="V233">
        <f t="shared" si="27"/>
        <v>336</v>
      </c>
    </row>
    <row r="234" spans="2:22" x14ac:dyDescent="0.25">
      <c r="D234">
        <f t="shared" si="21"/>
        <v>0</v>
      </c>
      <c r="E234">
        <v>-6194.0546689383136</v>
      </c>
      <c r="F234" s="12">
        <v>0.92602739726027394</v>
      </c>
      <c r="G234">
        <f t="shared" si="22"/>
        <v>338</v>
      </c>
      <c r="H234">
        <v>-10283.219105914426</v>
      </c>
      <c r="I234" s="12">
        <v>0.9342465753424658</v>
      </c>
      <c r="J234">
        <f t="shared" si="23"/>
        <v>341</v>
      </c>
      <c r="K234">
        <v>-518.87684205282812</v>
      </c>
      <c r="L234" s="12">
        <v>0.92876712328767119</v>
      </c>
      <c r="M234">
        <f t="shared" si="24"/>
        <v>339</v>
      </c>
      <c r="N234">
        <v>389.50505876079262</v>
      </c>
      <c r="O234" s="12">
        <v>0.9342465753424658</v>
      </c>
      <c r="P234">
        <f t="shared" si="25"/>
        <v>341</v>
      </c>
      <c r="Q234">
        <v>4308.5235291454346</v>
      </c>
      <c r="R234">
        <v>0.92328767123287669</v>
      </c>
      <c r="S234">
        <f t="shared" si="26"/>
        <v>337</v>
      </c>
      <c r="T234">
        <v>-1412.8715228841927</v>
      </c>
      <c r="U234" s="12">
        <v>0.92328767123287669</v>
      </c>
      <c r="V234">
        <f t="shared" si="27"/>
        <v>337</v>
      </c>
    </row>
    <row r="235" spans="2:22" x14ac:dyDescent="0.25">
      <c r="D235">
        <f t="shared" si="21"/>
        <v>0</v>
      </c>
      <c r="E235">
        <v>-8125.3024670851764</v>
      </c>
      <c r="F235" s="12">
        <v>0.9342465753424658</v>
      </c>
      <c r="G235">
        <f t="shared" si="22"/>
        <v>341</v>
      </c>
      <c r="H235">
        <v>-11312.093658826756</v>
      </c>
      <c r="I235" s="12">
        <v>0.93698630136986305</v>
      </c>
      <c r="J235">
        <f t="shared" si="23"/>
        <v>342</v>
      </c>
      <c r="K235">
        <v>-1065.058459624704</v>
      </c>
      <c r="L235" s="12">
        <v>0.93150684931506844</v>
      </c>
      <c r="M235">
        <f t="shared" si="24"/>
        <v>340</v>
      </c>
      <c r="N235">
        <v>-2831.6115415152494</v>
      </c>
      <c r="O235" s="12">
        <v>0.94246575342465755</v>
      </c>
      <c r="P235">
        <f t="shared" si="25"/>
        <v>344</v>
      </c>
      <c r="Q235">
        <v>3863.2277174116143</v>
      </c>
      <c r="R235">
        <v>0.92602739726027394</v>
      </c>
      <c r="S235">
        <f t="shared" si="26"/>
        <v>338</v>
      </c>
      <c r="T235">
        <v>-3389.4132217971619</v>
      </c>
      <c r="U235" s="12">
        <v>0.92602739726027394</v>
      </c>
      <c r="V235">
        <f t="shared" si="27"/>
        <v>338</v>
      </c>
    </row>
    <row r="236" spans="2:22" x14ac:dyDescent="0.25">
      <c r="D236">
        <f t="shared" si="21"/>
        <v>0</v>
      </c>
      <c r="E236">
        <v>-8765.5608544187526</v>
      </c>
      <c r="F236" s="12">
        <v>0.93698630136986305</v>
      </c>
      <c r="G236">
        <f t="shared" si="22"/>
        <v>342</v>
      </c>
      <c r="H236">
        <v>-12146.710136022431</v>
      </c>
      <c r="I236" s="12">
        <v>0.9397260273972603</v>
      </c>
      <c r="J236">
        <f t="shared" si="23"/>
        <v>343</v>
      </c>
      <c r="K236">
        <v>-258.21309467045273</v>
      </c>
      <c r="L236" s="12">
        <v>0.9342465753424658</v>
      </c>
      <c r="M236">
        <f t="shared" si="24"/>
        <v>341</v>
      </c>
      <c r="N236">
        <v>-2919.4509430569865</v>
      </c>
      <c r="O236" s="12">
        <v>0.9452054794520548</v>
      </c>
      <c r="P236">
        <f t="shared" si="25"/>
        <v>345</v>
      </c>
      <c r="Q236">
        <v>2933.6969617266759</v>
      </c>
      <c r="R236">
        <v>0.92876712328767119</v>
      </c>
      <c r="S236">
        <f t="shared" si="26"/>
        <v>339</v>
      </c>
      <c r="T236">
        <v>-6539.4215242213768</v>
      </c>
      <c r="U236" s="12">
        <v>0.92876712328767119</v>
      </c>
      <c r="V236">
        <f t="shared" si="27"/>
        <v>339</v>
      </c>
    </row>
    <row r="237" spans="2:22" x14ac:dyDescent="0.25">
      <c r="D237">
        <f t="shared" si="21"/>
        <v>0</v>
      </c>
      <c r="E237">
        <v>-9363.4797967802297</v>
      </c>
      <c r="F237" s="12">
        <v>0.9397260273972603</v>
      </c>
      <c r="G237">
        <f t="shared" si="22"/>
        <v>343</v>
      </c>
      <c r="H237">
        <v>-12581.844180962484</v>
      </c>
      <c r="I237" s="12">
        <v>0.94246575342465755</v>
      </c>
      <c r="J237">
        <f t="shared" si="23"/>
        <v>344</v>
      </c>
      <c r="K237">
        <v>-1816.6453813108774</v>
      </c>
      <c r="L237" s="12">
        <v>0.93698630136986305</v>
      </c>
      <c r="M237">
        <f t="shared" si="24"/>
        <v>342</v>
      </c>
      <c r="N237">
        <v>-3787.9298183116825</v>
      </c>
      <c r="O237" s="12">
        <v>0.94794520547945205</v>
      </c>
      <c r="P237">
        <f t="shared" si="25"/>
        <v>346</v>
      </c>
      <c r="Q237">
        <v>507.35676817019839</v>
      </c>
      <c r="R237">
        <v>0.93150684931506844</v>
      </c>
      <c r="S237">
        <f t="shared" si="26"/>
        <v>340</v>
      </c>
      <c r="T237">
        <v>-10572.791653802202</v>
      </c>
      <c r="U237" s="12">
        <v>0.93698630136986305</v>
      </c>
      <c r="V237">
        <f t="shared" si="27"/>
        <v>342</v>
      </c>
    </row>
    <row r="238" spans="2:22" x14ac:dyDescent="0.25">
      <c r="D238">
        <f t="shared" si="21"/>
        <v>0</v>
      </c>
      <c r="E238">
        <v>-9706.9936717650889</v>
      </c>
      <c r="F238" s="12">
        <v>0.94246575342465755</v>
      </c>
      <c r="G238">
        <f t="shared" si="22"/>
        <v>344</v>
      </c>
      <c r="H238">
        <v>-14713.04336364162</v>
      </c>
      <c r="I238" s="12">
        <v>0.9506849315068493</v>
      </c>
      <c r="J238">
        <f t="shared" si="23"/>
        <v>347</v>
      </c>
      <c r="K238">
        <v>-2935.8153432949744</v>
      </c>
      <c r="L238" s="12">
        <v>0.9397260273972603</v>
      </c>
      <c r="M238">
        <f t="shared" si="24"/>
        <v>343</v>
      </c>
      <c r="N238">
        <v>-4238.6244814735446</v>
      </c>
      <c r="O238" s="12">
        <v>0.9506849315068493</v>
      </c>
      <c r="P238">
        <f t="shared" si="25"/>
        <v>347</v>
      </c>
      <c r="Q238">
        <v>-2633.4726709282068</v>
      </c>
      <c r="R238">
        <v>0.9397260273972603</v>
      </c>
      <c r="S238">
        <f t="shared" si="26"/>
        <v>343</v>
      </c>
      <c r="T238">
        <v>-10640.585614595178</v>
      </c>
      <c r="U238" s="12">
        <v>0.9397260273972603</v>
      </c>
      <c r="V238">
        <f t="shared" si="27"/>
        <v>343</v>
      </c>
    </row>
    <row r="239" spans="2:22" x14ac:dyDescent="0.25">
      <c r="D239">
        <f t="shared" si="21"/>
        <v>0</v>
      </c>
      <c r="E239">
        <v>-10248.234253816683</v>
      </c>
      <c r="F239" s="12">
        <v>0.9452054794520548</v>
      </c>
      <c r="G239">
        <f t="shared" si="22"/>
        <v>345</v>
      </c>
      <c r="H239">
        <v>-10191.565852962518</v>
      </c>
      <c r="I239" s="12">
        <v>0.95342465753424654</v>
      </c>
      <c r="J239">
        <f t="shared" si="23"/>
        <v>348</v>
      </c>
      <c r="K239">
        <v>-5532.0026543880304</v>
      </c>
      <c r="L239" s="12">
        <v>0.94794520547945205</v>
      </c>
      <c r="M239">
        <f t="shared" si="24"/>
        <v>346</v>
      </c>
      <c r="N239">
        <v>-7885.7727229042785</v>
      </c>
      <c r="O239" s="12">
        <v>0.95342465753424654</v>
      </c>
      <c r="P239">
        <f t="shared" si="25"/>
        <v>348</v>
      </c>
      <c r="Q239">
        <v>-2165.9863506382617</v>
      </c>
      <c r="R239">
        <v>0.94246575342465755</v>
      </c>
      <c r="S239">
        <f t="shared" si="26"/>
        <v>344</v>
      </c>
      <c r="T239">
        <v>-10747.378906533511</v>
      </c>
      <c r="U239" s="12">
        <v>0.94246575342465755</v>
      </c>
      <c r="V239">
        <f t="shared" si="27"/>
        <v>344</v>
      </c>
    </row>
    <row r="240" spans="2:22" x14ac:dyDescent="0.25">
      <c r="D240">
        <f t="shared" si="21"/>
        <v>0</v>
      </c>
      <c r="E240">
        <v>-9937.657537174111</v>
      </c>
      <c r="F240" s="12">
        <v>0.95342465753424654</v>
      </c>
      <c r="G240">
        <f t="shared" si="22"/>
        <v>348</v>
      </c>
      <c r="H240">
        <v>-9458.9117330509343</v>
      </c>
      <c r="I240" s="12">
        <v>0.95616438356164379</v>
      </c>
      <c r="J240">
        <f t="shared" si="23"/>
        <v>349</v>
      </c>
      <c r="K240">
        <v>-6351.1842719599108</v>
      </c>
      <c r="L240" s="12">
        <v>0.9506849315068493</v>
      </c>
      <c r="M240">
        <f t="shared" si="24"/>
        <v>347</v>
      </c>
      <c r="N240">
        <v>-6743.7799022979516</v>
      </c>
      <c r="O240" s="12">
        <v>0.9616438356164384</v>
      </c>
      <c r="P240">
        <f t="shared" si="25"/>
        <v>351</v>
      </c>
      <c r="Q240">
        <v>-2598.6616242939103</v>
      </c>
      <c r="R240">
        <v>0.9452054794520548</v>
      </c>
      <c r="S240">
        <f t="shared" si="26"/>
        <v>345</v>
      </c>
      <c r="T240">
        <v>-12340.920605446483</v>
      </c>
      <c r="U240" s="12">
        <v>0.9452054794520548</v>
      </c>
      <c r="V240">
        <f t="shared" si="27"/>
        <v>345</v>
      </c>
    </row>
    <row r="241" spans="4:22" x14ac:dyDescent="0.25">
      <c r="D241">
        <f t="shared" si="21"/>
        <v>0</v>
      </c>
      <c r="E241">
        <v>-7973.3215174207344</v>
      </c>
      <c r="F241" s="12">
        <v>0.95616438356164379</v>
      </c>
      <c r="G241">
        <f t="shared" si="22"/>
        <v>349</v>
      </c>
      <c r="H241">
        <v>-9766.5282102465972</v>
      </c>
      <c r="I241" s="12">
        <v>0.95890410958904104</v>
      </c>
      <c r="J241">
        <f t="shared" si="23"/>
        <v>350</v>
      </c>
      <c r="K241">
        <v>-6625.6197249068518</v>
      </c>
      <c r="L241" s="12">
        <v>0.95342465753424654</v>
      </c>
      <c r="M241">
        <f t="shared" si="24"/>
        <v>348</v>
      </c>
      <c r="N241">
        <v>-6134.6193038396841</v>
      </c>
      <c r="O241" s="12">
        <v>0.96438356164383565</v>
      </c>
      <c r="P241">
        <f t="shared" si="25"/>
        <v>352</v>
      </c>
      <c r="Q241">
        <v>-3851.1923799788588</v>
      </c>
      <c r="R241">
        <v>0.94794520547945205</v>
      </c>
      <c r="S241">
        <f t="shared" si="26"/>
        <v>346</v>
      </c>
      <c r="T241">
        <v>-10343.99336852042</v>
      </c>
      <c r="U241" s="12">
        <v>0.94794520547945205</v>
      </c>
      <c r="V241">
        <f t="shared" si="27"/>
        <v>346</v>
      </c>
    </row>
    <row r="242" spans="4:22" x14ac:dyDescent="0.25">
      <c r="D242">
        <f t="shared" si="21"/>
        <v>0</v>
      </c>
      <c r="E242">
        <v>-7889.2404597822133</v>
      </c>
      <c r="F242" s="12">
        <v>0.95890410958904104</v>
      </c>
      <c r="G242">
        <f t="shared" si="22"/>
        <v>350</v>
      </c>
      <c r="H242">
        <v>-5652.6622551866612</v>
      </c>
      <c r="I242" s="12">
        <v>0.9616438356164384</v>
      </c>
      <c r="J242">
        <f t="shared" si="23"/>
        <v>351</v>
      </c>
      <c r="K242">
        <v>-4661.2291933789002</v>
      </c>
      <c r="L242" s="12">
        <v>0.95616438356164379</v>
      </c>
      <c r="M242">
        <f t="shared" si="24"/>
        <v>349</v>
      </c>
      <c r="N242">
        <v>-3454.0981790944074</v>
      </c>
      <c r="O242" s="12">
        <v>0.9671232876712329</v>
      </c>
      <c r="P242">
        <f t="shared" si="25"/>
        <v>353</v>
      </c>
      <c r="Q242">
        <v>-9831.9830926043833</v>
      </c>
      <c r="R242">
        <v>0.9506849315068493</v>
      </c>
      <c r="S242">
        <f t="shared" si="26"/>
        <v>347</v>
      </c>
      <c r="T242">
        <v>-7058.8714012732144</v>
      </c>
      <c r="U242" s="12">
        <v>0.95616438356164379</v>
      </c>
      <c r="V242">
        <f t="shared" si="27"/>
        <v>349</v>
      </c>
    </row>
    <row r="243" spans="4:22" x14ac:dyDescent="0.25">
      <c r="D243">
        <f t="shared" si="21"/>
        <v>0</v>
      </c>
      <c r="E243">
        <v>-8494.7543347670726</v>
      </c>
      <c r="F243" s="12">
        <v>0.9616438356164384</v>
      </c>
      <c r="G243">
        <f t="shared" si="22"/>
        <v>351</v>
      </c>
      <c r="H243">
        <v>-5123.5009453887469</v>
      </c>
      <c r="I243" s="12">
        <v>0.96986301369863015</v>
      </c>
      <c r="J243">
        <f t="shared" si="23"/>
        <v>354</v>
      </c>
      <c r="K243">
        <v>-1781.3852168297472</v>
      </c>
      <c r="L243" s="12">
        <v>0.95890410958904104</v>
      </c>
      <c r="M243">
        <f t="shared" si="24"/>
        <v>350</v>
      </c>
      <c r="N243">
        <v>-1915.7928422562629</v>
      </c>
      <c r="O243" s="12">
        <v>0.96986301369863015</v>
      </c>
      <c r="P243">
        <f t="shared" si="25"/>
        <v>354</v>
      </c>
      <c r="Q243">
        <v>-7410.5430910744344</v>
      </c>
      <c r="R243">
        <v>0.95890410958904104</v>
      </c>
      <c r="S243">
        <f t="shared" si="26"/>
        <v>350</v>
      </c>
      <c r="T243">
        <v>-5152.6653620662064</v>
      </c>
      <c r="U243" s="12">
        <v>0.95890410958904104</v>
      </c>
      <c r="V243">
        <f t="shared" si="27"/>
        <v>350</v>
      </c>
    </row>
    <row r="244" spans="4:22" x14ac:dyDescent="0.25">
      <c r="D244">
        <f t="shared" si="21"/>
        <v>0</v>
      </c>
      <c r="E244">
        <v>-4740.9949168187431</v>
      </c>
      <c r="F244" s="12">
        <v>0.96438356164383565</v>
      </c>
      <c r="G244">
        <f t="shared" si="22"/>
        <v>352</v>
      </c>
      <c r="H244">
        <v>-4273.023434709643</v>
      </c>
      <c r="I244" s="12">
        <v>0.9726027397260274</v>
      </c>
      <c r="J244">
        <f t="shared" si="23"/>
        <v>355</v>
      </c>
      <c r="K244">
        <v>-2586.68475167714</v>
      </c>
      <c r="L244" s="12">
        <v>0.9671232876712329</v>
      </c>
      <c r="M244">
        <f t="shared" si="24"/>
        <v>353</v>
      </c>
      <c r="N244">
        <v>-3114.521116762704</v>
      </c>
      <c r="O244" s="12">
        <v>0.9726027397260274</v>
      </c>
      <c r="P244">
        <f t="shared" si="25"/>
        <v>355</v>
      </c>
      <c r="Q244">
        <v>-5766.0567707844802</v>
      </c>
      <c r="R244">
        <v>0.9616438356164384</v>
      </c>
      <c r="S244">
        <f t="shared" si="26"/>
        <v>351</v>
      </c>
      <c r="T244">
        <v>-3458.4586540046348</v>
      </c>
      <c r="U244" s="12">
        <v>0.9616438356164384</v>
      </c>
      <c r="V244">
        <f t="shared" si="27"/>
        <v>351</v>
      </c>
    </row>
    <row r="245" spans="4:22" x14ac:dyDescent="0.25">
      <c r="D245">
        <f t="shared" si="21"/>
        <v>0</v>
      </c>
      <c r="E245">
        <v>-1833.2427149655832</v>
      </c>
      <c r="F245" s="12">
        <v>0.9726027397260274</v>
      </c>
      <c r="G245">
        <f t="shared" si="22"/>
        <v>355</v>
      </c>
      <c r="H245">
        <v>-1812.8979876220665</v>
      </c>
      <c r="I245" s="12">
        <v>0.97534246575342465</v>
      </c>
      <c r="J245">
        <f t="shared" si="23"/>
        <v>356</v>
      </c>
      <c r="K245">
        <v>-2201.8663692490204</v>
      </c>
      <c r="L245" s="12">
        <v>0.96986301369863015</v>
      </c>
      <c r="M245">
        <f t="shared" si="24"/>
        <v>354</v>
      </c>
      <c r="N245">
        <v>-2312.6377170387059</v>
      </c>
      <c r="O245" s="12">
        <v>0.98356164383561639</v>
      </c>
      <c r="P245">
        <f t="shared" si="25"/>
        <v>359</v>
      </c>
      <c r="Q245">
        <v>-3680.7320444401312</v>
      </c>
      <c r="R245">
        <v>0.96438356164383565</v>
      </c>
      <c r="S245">
        <f t="shared" si="26"/>
        <v>352</v>
      </c>
      <c r="T245">
        <v>-4436.000352917602</v>
      </c>
      <c r="U245" s="12">
        <v>0.96438356164383565</v>
      </c>
      <c r="V245">
        <f t="shared" si="27"/>
        <v>352</v>
      </c>
    </row>
    <row r="246" spans="4:22" x14ac:dyDescent="0.25">
      <c r="D246">
        <f t="shared" si="21"/>
        <v>0</v>
      </c>
      <c r="E246">
        <v>-460.50110229916322</v>
      </c>
      <c r="F246" s="12">
        <v>0.97534246575342465</v>
      </c>
      <c r="G246">
        <f t="shared" si="22"/>
        <v>356</v>
      </c>
      <c r="H246">
        <v>-476.3032307167814</v>
      </c>
      <c r="I246" s="12">
        <v>0.9780821917808219</v>
      </c>
      <c r="J246">
        <f t="shared" si="23"/>
        <v>357</v>
      </c>
      <c r="K246">
        <v>667.69817780400399</v>
      </c>
      <c r="L246" s="12">
        <v>0.9726027397260274</v>
      </c>
      <c r="M246">
        <f t="shared" si="24"/>
        <v>355</v>
      </c>
      <c r="N246">
        <v>-6783.1165922934015</v>
      </c>
      <c r="O246" s="12">
        <v>0.98630136986301364</v>
      </c>
      <c r="P246">
        <f t="shared" si="25"/>
        <v>360</v>
      </c>
      <c r="Q246">
        <v>-3762.2628001250737</v>
      </c>
      <c r="R246">
        <v>0.9671232876712329</v>
      </c>
      <c r="S246">
        <f t="shared" si="26"/>
        <v>353</v>
      </c>
      <c r="T246">
        <v>-3926.0731159915204</v>
      </c>
      <c r="U246" s="12">
        <v>0.9671232876712329</v>
      </c>
      <c r="V246">
        <f t="shared" si="27"/>
        <v>353</v>
      </c>
    </row>
    <row r="247" spans="4:22" x14ac:dyDescent="0.25">
      <c r="D247">
        <f t="shared" si="21"/>
        <v>0</v>
      </c>
      <c r="E247">
        <v>-29.468313391372135</v>
      </c>
      <c r="F247" s="12">
        <v>0.9780821917808219</v>
      </c>
      <c r="G247">
        <f t="shared" si="22"/>
        <v>357</v>
      </c>
      <c r="H247">
        <v>-4811.1139690150949</v>
      </c>
      <c r="I247" s="12">
        <v>0.989041095890411</v>
      </c>
      <c r="J247">
        <f t="shared" si="23"/>
        <v>361</v>
      </c>
      <c r="K247">
        <v>971.26589116357013</v>
      </c>
      <c r="L247" s="12">
        <v>0.97534246575342465</v>
      </c>
      <c r="M247">
        <f t="shared" si="24"/>
        <v>356</v>
      </c>
      <c r="N247">
        <v>560.18874454472007</v>
      </c>
      <c r="O247" s="12">
        <v>0.989041095890411</v>
      </c>
      <c r="P247">
        <f t="shared" si="25"/>
        <v>361</v>
      </c>
      <c r="Q247">
        <v>-1651.6219447267099</v>
      </c>
      <c r="R247">
        <v>0.96986301369863015</v>
      </c>
      <c r="S247">
        <f t="shared" si="26"/>
        <v>354</v>
      </c>
      <c r="T247">
        <v>-1381.4432455724204</v>
      </c>
      <c r="U247" s="12">
        <v>0.97534246575342465</v>
      </c>
      <c r="V247">
        <f t="shared" si="27"/>
        <v>356</v>
      </c>
    </row>
    <row r="248" spans="4:22" x14ac:dyDescent="0.25">
      <c r="D248">
        <f t="shared" si="21"/>
        <v>0</v>
      </c>
      <c r="E248">
        <v>-332.9643830942565</v>
      </c>
      <c r="F248" s="12">
        <v>0.98356164383561639</v>
      </c>
      <c r="G248">
        <f t="shared" si="22"/>
        <v>359</v>
      </c>
      <c r="H248">
        <v>-4032.6364583359909</v>
      </c>
      <c r="I248" s="12">
        <v>0.99178082191780825</v>
      </c>
      <c r="J248">
        <f t="shared" si="23"/>
        <v>362</v>
      </c>
      <c r="K248">
        <v>652.27345740637816</v>
      </c>
      <c r="L248" s="12">
        <v>0.9780821917808219</v>
      </c>
      <c r="M248">
        <f t="shared" si="24"/>
        <v>357</v>
      </c>
      <c r="N248">
        <v>2.0513994059001561E-8</v>
      </c>
      <c r="O248" s="12">
        <v>0.99178082191780825</v>
      </c>
      <c r="P248">
        <f t="shared" si="25"/>
        <v>362</v>
      </c>
      <c r="Q248">
        <v>-2612.7866297346673</v>
      </c>
      <c r="R248">
        <v>0.9780821917808219</v>
      </c>
      <c r="S248">
        <f t="shared" si="26"/>
        <v>357</v>
      </c>
      <c r="T248">
        <v>-2142.6895762485274</v>
      </c>
      <c r="U248" s="12">
        <v>0.9780821917808219</v>
      </c>
      <c r="V248">
        <f t="shared" si="27"/>
        <v>357</v>
      </c>
    </row>
    <row r="249" spans="4:22" x14ac:dyDescent="0.25">
      <c r="D249">
        <f t="shared" si="21"/>
        <v>0</v>
      </c>
      <c r="E249">
        <v>-2085.2121812411497</v>
      </c>
      <c r="F249" s="12">
        <v>0.99178082191780825</v>
      </c>
      <c r="G249">
        <f t="shared" si="22"/>
        <v>362</v>
      </c>
      <c r="H249">
        <v>-1733.511011248379</v>
      </c>
      <c r="I249" s="12">
        <v>0.9945205479452055</v>
      </c>
      <c r="J249">
        <f t="shared" si="23"/>
        <v>363</v>
      </c>
      <c r="K249">
        <v>-684.91385368662964</v>
      </c>
      <c r="L249" s="12">
        <v>0.989041095890411</v>
      </c>
      <c r="M249">
        <f t="shared" si="24"/>
        <v>361</v>
      </c>
      <c r="P249">
        <f t="shared" si="25"/>
        <v>0</v>
      </c>
      <c r="Q249">
        <v>-7024.4619033903073</v>
      </c>
      <c r="R249">
        <v>0.98356164383561639</v>
      </c>
      <c r="S249">
        <f t="shared" si="26"/>
        <v>359</v>
      </c>
      <c r="T249">
        <v>-2030.2306063069532</v>
      </c>
      <c r="U249" s="12">
        <v>0.98356164383561639</v>
      </c>
      <c r="V249">
        <f t="shared" si="27"/>
        <v>359</v>
      </c>
    </row>
    <row r="250" spans="4:22" x14ac:dyDescent="0.25">
      <c r="D250">
        <f t="shared" si="21"/>
        <v>0</v>
      </c>
      <c r="E250">
        <v>-247.4705685747283</v>
      </c>
      <c r="F250" s="12">
        <v>0.9945205479452055</v>
      </c>
      <c r="G250">
        <f t="shared" si="22"/>
        <v>363</v>
      </c>
      <c r="H250">
        <v>1.1932343113585375E-8</v>
      </c>
      <c r="I250" s="12">
        <v>0.99726027397260275</v>
      </c>
      <c r="J250">
        <f t="shared" si="23"/>
        <v>364</v>
      </c>
      <c r="K250">
        <v>-5087.3493066335632</v>
      </c>
      <c r="L250" s="12">
        <v>0.99178082191780825</v>
      </c>
      <c r="M250">
        <f t="shared" si="24"/>
        <v>362</v>
      </c>
      <c r="P250">
        <f t="shared" si="25"/>
        <v>0</v>
      </c>
      <c r="Q250">
        <v>-1456.9926590752557</v>
      </c>
      <c r="R250">
        <v>0.98630136986301364</v>
      </c>
      <c r="S250">
        <f t="shared" si="26"/>
        <v>360</v>
      </c>
      <c r="T250">
        <v>-2124.3033693808725</v>
      </c>
      <c r="U250" s="12">
        <v>0.98630136986301364</v>
      </c>
      <c r="V250">
        <f t="shared" si="27"/>
        <v>360</v>
      </c>
    </row>
    <row r="251" spans="4:22" x14ac:dyDescent="0.25">
      <c r="D251">
        <f t="shared" si="21"/>
        <v>0</v>
      </c>
      <c r="E251">
        <v>7.4069816946575884E-9</v>
      </c>
      <c r="F251" s="12">
        <v>0.99726027397260275</v>
      </c>
      <c r="G251">
        <f t="shared" si="22"/>
        <v>364</v>
      </c>
      <c r="J251">
        <f t="shared" si="23"/>
        <v>0</v>
      </c>
      <c r="K251">
        <v>576.2184067259941</v>
      </c>
      <c r="L251" s="12">
        <v>0.9945205479452055</v>
      </c>
      <c r="M251">
        <f t="shared" si="24"/>
        <v>363</v>
      </c>
      <c r="P251">
        <f t="shared" si="25"/>
        <v>0</v>
      </c>
      <c r="Q251">
        <v>1303.6481963231072</v>
      </c>
      <c r="R251">
        <v>0.989041095890411</v>
      </c>
      <c r="S251">
        <f t="shared" si="26"/>
        <v>361</v>
      </c>
      <c r="T251">
        <v>1464.3265010383075</v>
      </c>
      <c r="U251" s="12">
        <v>0.9945205479452055</v>
      </c>
      <c r="V251">
        <f t="shared" si="27"/>
        <v>363</v>
      </c>
    </row>
    <row r="252" spans="4:22" x14ac:dyDescent="0.25">
      <c r="D252">
        <f t="shared" si="21"/>
        <v>0</v>
      </c>
      <c r="G252">
        <f t="shared" si="22"/>
        <v>0</v>
      </c>
      <c r="J252">
        <f t="shared" si="23"/>
        <v>0</v>
      </c>
      <c r="K252">
        <v>1.5790305951668415E-8</v>
      </c>
      <c r="L252" s="12">
        <v>0.99726027397260275</v>
      </c>
      <c r="M252">
        <f t="shared" si="24"/>
        <v>364</v>
      </c>
      <c r="P252">
        <f t="shared" si="25"/>
        <v>0</v>
      </c>
      <c r="Q252">
        <v>2.4467226467095315E-8</v>
      </c>
      <c r="R252">
        <v>0.99726027397260275</v>
      </c>
      <c r="S252">
        <f t="shared" si="26"/>
        <v>364</v>
      </c>
      <c r="T252">
        <v>3.0308228815556504E-8</v>
      </c>
      <c r="U252" s="12">
        <v>0.99726027397260275</v>
      </c>
      <c r="V252">
        <f t="shared" si="27"/>
        <v>364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K24"/>
  <sheetViews>
    <sheetView topLeftCell="A22" workbookViewId="0">
      <selection activeCell="A24" sqref="A24"/>
    </sheetView>
  </sheetViews>
  <sheetFormatPr defaultRowHeight="15" x14ac:dyDescent="0.25"/>
  <sheetData>
    <row r="1" spans="1:11" x14ac:dyDescent="0.25">
      <c r="A1" t="s">
        <v>2</v>
      </c>
      <c r="B1" t="s">
        <v>54</v>
      </c>
      <c r="C1" t="s">
        <v>55</v>
      </c>
      <c r="D1" t="s">
        <v>56</v>
      </c>
      <c r="E1" t="s">
        <v>57</v>
      </c>
      <c r="F1" s="4" t="s">
        <v>58</v>
      </c>
      <c r="G1" s="4" t="s">
        <v>59</v>
      </c>
      <c r="H1" t="s">
        <v>94</v>
      </c>
      <c r="I1" t="s">
        <v>95</v>
      </c>
      <c r="J1" s="4" t="s">
        <v>58</v>
      </c>
      <c r="K1" s="4" t="s">
        <v>59</v>
      </c>
    </row>
    <row r="2" spans="1:11" x14ac:dyDescent="0.25">
      <c r="A2">
        <v>1</v>
      </c>
      <c r="B2">
        <v>1.0366113378331199E-2</v>
      </c>
      <c r="C2">
        <v>0.104903028465073</v>
      </c>
      <c r="D2">
        <v>4.7981160771929298E-3</v>
      </c>
      <c r="E2">
        <v>8.6490214735240101E-2</v>
      </c>
      <c r="F2">
        <f>B2-C2*2</f>
        <v>-0.1994399435518148</v>
      </c>
      <c r="G2">
        <f>B2+C2*2</f>
        <v>0.22017217030847722</v>
      </c>
      <c r="H2" s="6">
        <v>1.103537321849986E-2</v>
      </c>
      <c r="I2" s="6">
        <v>0.11208257404477592</v>
      </c>
      <c r="J2">
        <f>H2-I2*2</f>
        <v>-0.21312977487105197</v>
      </c>
      <c r="K2">
        <f>H2+I2*2</f>
        <v>0.23520052130805172</v>
      </c>
    </row>
    <row r="3" spans="1:11" x14ac:dyDescent="0.25">
      <c r="A3">
        <v>2</v>
      </c>
      <c r="B3">
        <v>5.1594825216877199E-3</v>
      </c>
      <c r="C3">
        <v>9.0654734131001696E-2</v>
      </c>
      <c r="D3">
        <v>-1.7787299769925699E-2</v>
      </c>
      <c r="E3">
        <v>5.4582330770169302E-2</v>
      </c>
      <c r="F3">
        <f t="shared" ref="F3:F24" si="0">B3-C3*2</f>
        <v>-0.17614998574031568</v>
      </c>
      <c r="G3">
        <f t="shared" ref="G3:G24" si="1">B3+C3*2</f>
        <v>0.18646895078369111</v>
      </c>
      <c r="H3" s="6">
        <v>5.1016760823748147E-3</v>
      </c>
      <c r="I3" s="6">
        <v>9.482087430838336E-2</v>
      </c>
      <c r="J3">
        <f t="shared" ref="J3:J24" si="2">H3-I3*2</f>
        <v>-0.18454007253439192</v>
      </c>
      <c r="K3">
        <f t="shared" ref="K3:K24" si="3">H3+I3*2</f>
        <v>0.19474342469914152</v>
      </c>
    </row>
    <row r="4" spans="1:11" x14ac:dyDescent="0.25">
      <c r="A4">
        <v>3</v>
      </c>
      <c r="B4">
        <v>-1.60484004858517E-2</v>
      </c>
      <c r="C4">
        <v>6.2712675133597295E-2</v>
      </c>
      <c r="D4">
        <v>-2.84085414184037E-2</v>
      </c>
      <c r="E4">
        <v>5.2787313812991503E-2</v>
      </c>
      <c r="F4">
        <f t="shared" si="0"/>
        <v>-0.1414737507530463</v>
      </c>
      <c r="G4">
        <f t="shared" si="1"/>
        <v>0.10937694978134289</v>
      </c>
      <c r="H4" s="6">
        <v>-1.5729322615608776E-2</v>
      </c>
      <c r="I4" s="6">
        <v>6.9846064893086812E-2</v>
      </c>
      <c r="J4">
        <f t="shared" si="2"/>
        <v>-0.1554214524017824</v>
      </c>
      <c r="K4">
        <f t="shared" si="3"/>
        <v>0.12396280717056485</v>
      </c>
    </row>
    <row r="5" spans="1:11" x14ac:dyDescent="0.25">
      <c r="A5">
        <v>4</v>
      </c>
      <c r="B5">
        <v>-7.30336598447768E-3</v>
      </c>
      <c r="C5">
        <v>6.0804353314342301E-2</v>
      </c>
      <c r="D5">
        <v>-2.11266881433241E-2</v>
      </c>
      <c r="E5">
        <v>4.0329680610531798E-2</v>
      </c>
      <c r="F5">
        <f t="shared" si="0"/>
        <v>-0.12891207261316229</v>
      </c>
      <c r="G5">
        <f t="shared" si="1"/>
        <v>0.11430534064420692</v>
      </c>
      <c r="H5" s="6">
        <v>-7.0338412777756583E-3</v>
      </c>
      <c r="I5" s="6">
        <v>6.3378396604619677E-2</v>
      </c>
      <c r="J5">
        <f t="shared" si="2"/>
        <v>-0.133790634487015</v>
      </c>
      <c r="K5">
        <f t="shared" si="3"/>
        <v>0.11972295193146369</v>
      </c>
    </row>
    <row r="6" spans="1:11" x14ac:dyDescent="0.25">
      <c r="A6">
        <v>5</v>
      </c>
      <c r="B6">
        <v>1.5401832236625901E-3</v>
      </c>
      <c r="C6">
        <v>5.7090744473477298E-2</v>
      </c>
      <c r="D6">
        <v>-1.06896608164884E-2</v>
      </c>
      <c r="E6">
        <v>3.5057366672696801E-2</v>
      </c>
      <c r="F6">
        <f t="shared" si="0"/>
        <v>-0.11264130572329201</v>
      </c>
      <c r="G6">
        <f t="shared" si="1"/>
        <v>0.11572167217061718</v>
      </c>
      <c r="H6" s="6">
        <v>1.3224756636739936E-3</v>
      </c>
      <c r="I6" s="6">
        <v>5.4686984113971215E-2</v>
      </c>
      <c r="J6">
        <f t="shared" si="2"/>
        <v>-0.10805149256426844</v>
      </c>
      <c r="K6">
        <f t="shared" si="3"/>
        <v>0.11069644389161643</v>
      </c>
    </row>
    <row r="7" spans="1:11" x14ac:dyDescent="0.25">
      <c r="A7">
        <v>6</v>
      </c>
      <c r="B7">
        <v>7.1638982400690603E-3</v>
      </c>
      <c r="C7">
        <v>5.5423187563313998E-2</v>
      </c>
      <c r="D7">
        <v>-7.3481472585407099E-3</v>
      </c>
      <c r="E7">
        <v>4.0690192380909297E-2</v>
      </c>
      <c r="F7">
        <f t="shared" si="0"/>
        <v>-0.10368247688655893</v>
      </c>
      <c r="G7">
        <f t="shared" si="1"/>
        <v>0.11801027336669706</v>
      </c>
      <c r="H7" s="6">
        <v>7.0141841923497652E-3</v>
      </c>
      <c r="I7" s="6">
        <v>5.4341093709779194E-2</v>
      </c>
      <c r="J7">
        <f t="shared" si="2"/>
        <v>-0.10166800322720862</v>
      </c>
      <c r="K7">
        <f t="shared" si="3"/>
        <v>0.11569637161190816</v>
      </c>
    </row>
    <row r="8" spans="1:11" x14ac:dyDescent="0.25">
      <c r="A8">
        <v>7</v>
      </c>
      <c r="B8">
        <v>1.14281652538072E-2</v>
      </c>
      <c r="C8">
        <v>5.3867852740053797E-2</v>
      </c>
      <c r="D8">
        <v>1.1163931552817801E-3</v>
      </c>
      <c r="E8">
        <v>4.8013774084003098E-2</v>
      </c>
      <c r="F8">
        <f t="shared" si="0"/>
        <v>-9.6307540226300392E-2</v>
      </c>
      <c r="G8">
        <f t="shared" si="1"/>
        <v>0.1191638707339148</v>
      </c>
      <c r="H8" s="6">
        <v>1.1222645149473111E-2</v>
      </c>
      <c r="I8" s="6">
        <v>5.2494935481726783E-2</v>
      </c>
      <c r="J8">
        <f t="shared" si="2"/>
        <v>-9.3767225813980448E-2</v>
      </c>
      <c r="K8">
        <f t="shared" si="3"/>
        <v>0.11621251611292668</v>
      </c>
    </row>
    <row r="9" spans="1:11" x14ac:dyDescent="0.25">
      <c r="A9">
        <v>8</v>
      </c>
      <c r="B9">
        <v>1.25117060484554E-2</v>
      </c>
      <c r="C9">
        <v>5.0028157314831102E-2</v>
      </c>
      <c r="D9" s="3">
        <v>9.38833997926824E-4</v>
      </c>
      <c r="E9">
        <v>3.8230669774125502E-2</v>
      </c>
      <c r="F9">
        <f t="shared" si="0"/>
        <v>-8.7544608581206801E-2</v>
      </c>
      <c r="G9">
        <f t="shared" si="1"/>
        <v>0.11256802067811761</v>
      </c>
      <c r="H9" s="6">
        <v>1.2358399008507959E-2</v>
      </c>
      <c r="I9" s="6">
        <v>4.863248266358218E-2</v>
      </c>
      <c r="J9">
        <f t="shared" si="2"/>
        <v>-8.4906566318656396E-2</v>
      </c>
      <c r="K9">
        <f t="shared" si="3"/>
        <v>0.10962336433567232</v>
      </c>
    </row>
    <row r="10" spans="1:11" x14ac:dyDescent="0.25">
      <c r="A10">
        <v>9</v>
      </c>
      <c r="B10">
        <v>1.7264245638131899E-2</v>
      </c>
      <c r="C10">
        <v>4.95994951333531E-2</v>
      </c>
      <c r="D10">
        <v>6.6838880324520096E-3</v>
      </c>
      <c r="E10">
        <v>4.3154292400160603E-2</v>
      </c>
      <c r="F10">
        <f t="shared" si="0"/>
        <v>-8.1934744628574308E-2</v>
      </c>
      <c r="G10">
        <f t="shared" si="1"/>
        <v>0.11646323590483809</v>
      </c>
      <c r="H10" s="6">
        <v>1.7059991120250202E-2</v>
      </c>
      <c r="I10" s="6">
        <v>4.7293434517296194E-2</v>
      </c>
      <c r="J10">
        <f t="shared" si="2"/>
        <v>-7.7526877914342179E-2</v>
      </c>
      <c r="K10">
        <f t="shared" si="3"/>
        <v>0.1116468601548426</v>
      </c>
    </row>
    <row r="11" spans="1:11" x14ac:dyDescent="0.25">
      <c r="A11">
        <v>10</v>
      </c>
      <c r="B11">
        <v>1.23270264986074E-2</v>
      </c>
      <c r="C11">
        <v>5.2648473219108399E-2</v>
      </c>
      <c r="D11">
        <v>9.3299211894768402E-3</v>
      </c>
      <c r="E11">
        <v>5.0429362267054301E-2</v>
      </c>
      <c r="F11">
        <f t="shared" si="0"/>
        <v>-9.2969919939609402E-2</v>
      </c>
      <c r="G11">
        <f t="shared" si="1"/>
        <v>0.11762397293682419</v>
      </c>
      <c r="H11" s="6">
        <v>1.1845329649995986E-2</v>
      </c>
      <c r="I11" s="6">
        <v>4.5042599133639658E-2</v>
      </c>
      <c r="J11">
        <f t="shared" si="2"/>
        <v>-7.8239868617283326E-2</v>
      </c>
      <c r="K11">
        <f t="shared" si="3"/>
        <v>0.1019305279172753</v>
      </c>
    </row>
    <row r="12" spans="1:11" x14ac:dyDescent="0.25">
      <c r="A12">
        <v>11</v>
      </c>
      <c r="B12">
        <v>9.7363938188264696E-3</v>
      </c>
      <c r="C12">
        <v>4.9769408059185498E-2</v>
      </c>
      <c r="D12">
        <v>3.4534130407008999E-3</v>
      </c>
      <c r="E12">
        <v>5.0558247622588502E-2</v>
      </c>
      <c r="F12">
        <f t="shared" si="0"/>
        <v>-8.9802422299544521E-2</v>
      </c>
      <c r="G12">
        <f t="shared" si="1"/>
        <v>0.10927520993719747</v>
      </c>
      <c r="H12" s="6">
        <v>9.1271953080582745E-3</v>
      </c>
      <c r="I12" s="6">
        <v>4.0608862137137741E-2</v>
      </c>
      <c r="J12">
        <f t="shared" si="2"/>
        <v>-7.2090528966217204E-2</v>
      </c>
      <c r="K12">
        <f t="shared" si="3"/>
        <v>9.034491958233376E-2</v>
      </c>
    </row>
    <row r="13" spans="1:11" x14ac:dyDescent="0.25">
      <c r="A13">
        <v>12</v>
      </c>
      <c r="B13">
        <v>-1.5374634803099101E-3</v>
      </c>
      <c r="C13">
        <v>4.7063099615843401E-2</v>
      </c>
      <c r="D13">
        <v>-7.9170191400775806E-3</v>
      </c>
      <c r="E13">
        <v>4.57208241539191E-2</v>
      </c>
      <c r="F13">
        <f t="shared" si="0"/>
        <v>-9.5663662711996708E-2</v>
      </c>
      <c r="G13">
        <f t="shared" si="1"/>
        <v>9.2588735751376897E-2</v>
      </c>
      <c r="H13" s="6">
        <v>-1.9313919179192853E-3</v>
      </c>
      <c r="I13" s="6">
        <v>3.8282437086906214E-2</v>
      </c>
      <c r="J13">
        <f t="shared" si="2"/>
        <v>-7.8496266091731715E-2</v>
      </c>
      <c r="K13">
        <f t="shared" si="3"/>
        <v>7.4633482255893141E-2</v>
      </c>
    </row>
    <row r="14" spans="1:11" x14ac:dyDescent="0.25">
      <c r="A14">
        <v>13</v>
      </c>
      <c r="B14">
        <v>-3.5553002733058098E-3</v>
      </c>
      <c r="C14">
        <v>4.3487603654816603E-2</v>
      </c>
      <c r="D14">
        <v>-5.7521082767421003E-3</v>
      </c>
      <c r="E14">
        <v>3.8769894816696501E-2</v>
      </c>
      <c r="F14">
        <f t="shared" si="0"/>
        <v>-9.0530507582939013E-2</v>
      </c>
      <c r="G14">
        <f t="shared" si="1"/>
        <v>8.3419907036327401E-2</v>
      </c>
      <c r="H14" s="6">
        <v>-4.0309868015998189E-3</v>
      </c>
      <c r="I14" s="6">
        <v>3.25171727082696E-2</v>
      </c>
      <c r="J14">
        <f t="shared" si="2"/>
        <v>-6.9065332218139014E-2</v>
      </c>
      <c r="K14">
        <f t="shared" si="3"/>
        <v>6.1003358614939378E-2</v>
      </c>
    </row>
    <row r="15" spans="1:11" x14ac:dyDescent="0.25">
      <c r="A15">
        <v>14</v>
      </c>
      <c r="B15">
        <v>-1.0419294954834E-3</v>
      </c>
      <c r="C15">
        <v>3.9365807108958602E-2</v>
      </c>
      <c r="D15">
        <v>-4.5738987588780297E-3</v>
      </c>
      <c r="E15">
        <v>4.3156801727921003E-2</v>
      </c>
      <c r="F15">
        <f t="shared" si="0"/>
        <v>-7.9773543713400605E-2</v>
      </c>
      <c r="G15">
        <f t="shared" si="1"/>
        <v>7.7689684722433802E-2</v>
      </c>
      <c r="H15" s="6">
        <v>-1.4066683783154456E-3</v>
      </c>
      <c r="I15" s="6">
        <v>2.7228716575056194E-2</v>
      </c>
      <c r="J15">
        <f t="shared" si="2"/>
        <v>-5.5864101528427836E-2</v>
      </c>
      <c r="K15">
        <f t="shared" si="3"/>
        <v>5.3050764771796939E-2</v>
      </c>
    </row>
    <row r="16" spans="1:11" x14ac:dyDescent="0.25">
      <c r="A16">
        <v>15</v>
      </c>
      <c r="B16">
        <v>-3.3398984776897701E-3</v>
      </c>
      <c r="C16">
        <v>3.6195352764627799E-2</v>
      </c>
      <c r="D16">
        <v>-5.4709574089621899E-3</v>
      </c>
      <c r="E16">
        <v>3.4856657780744198E-2</v>
      </c>
      <c r="F16">
        <f t="shared" si="0"/>
        <v>-7.5730604006945368E-2</v>
      </c>
      <c r="G16">
        <f t="shared" si="1"/>
        <v>6.9050807051565827E-2</v>
      </c>
      <c r="H16" s="6">
        <v>-3.6856461237639924E-3</v>
      </c>
      <c r="I16" s="6">
        <v>2.3324905397215275E-2</v>
      </c>
      <c r="J16">
        <f t="shared" si="2"/>
        <v>-5.0335456918194542E-2</v>
      </c>
      <c r="K16">
        <f t="shared" si="3"/>
        <v>4.2964164670666556E-2</v>
      </c>
    </row>
    <row r="17" spans="1:11" x14ac:dyDescent="0.25">
      <c r="A17">
        <v>16</v>
      </c>
      <c r="B17">
        <v>-4.6775532037925203E-3</v>
      </c>
      <c r="C17">
        <v>3.3573455840968602E-2</v>
      </c>
      <c r="D17">
        <v>-7.4437057554262998E-3</v>
      </c>
      <c r="E17">
        <v>3.8348828584822199E-2</v>
      </c>
      <c r="F17">
        <f t="shared" si="0"/>
        <v>-7.182446488572973E-2</v>
      </c>
      <c r="G17">
        <f t="shared" si="1"/>
        <v>6.2469358478144686E-2</v>
      </c>
      <c r="H17" s="6">
        <v>-5.0047711608589311E-3</v>
      </c>
      <c r="I17" s="6">
        <v>1.8622189308518083E-2</v>
      </c>
      <c r="J17">
        <f t="shared" si="2"/>
        <v>-4.2249149777895095E-2</v>
      </c>
      <c r="K17">
        <f t="shared" si="3"/>
        <v>3.2239607456177238E-2</v>
      </c>
    </row>
    <row r="18" spans="1:11" x14ac:dyDescent="0.25">
      <c r="A18">
        <v>17</v>
      </c>
      <c r="B18">
        <v>-2.9362290519800598E-3</v>
      </c>
      <c r="C18">
        <v>3.2610347034847401E-2</v>
      </c>
      <c r="D18">
        <v>-6.2346877363783602E-3</v>
      </c>
      <c r="E18">
        <v>3.6301432840052501E-2</v>
      </c>
      <c r="F18">
        <f t="shared" si="0"/>
        <v>-6.8156923121674859E-2</v>
      </c>
      <c r="G18">
        <f t="shared" si="1"/>
        <v>6.2284465017714744E-2</v>
      </c>
      <c r="H18" s="6">
        <v>-3.2734466807953248E-3</v>
      </c>
      <c r="I18" s="6">
        <v>1.5664266494300392E-2</v>
      </c>
      <c r="J18">
        <f t="shared" si="2"/>
        <v>-3.4601979669396106E-2</v>
      </c>
      <c r="K18">
        <f t="shared" si="3"/>
        <v>2.8055086307805458E-2</v>
      </c>
    </row>
    <row r="19" spans="1:11" x14ac:dyDescent="0.25">
      <c r="A19">
        <v>18</v>
      </c>
      <c r="B19">
        <v>-2.2085958379288498E-3</v>
      </c>
      <c r="C19">
        <v>3.07327902191659E-2</v>
      </c>
      <c r="D19">
        <v>-5.2821223464994899E-3</v>
      </c>
      <c r="E19">
        <v>3.2565714871257201E-2</v>
      </c>
      <c r="F19">
        <f t="shared" si="0"/>
        <v>-6.3674176276260652E-2</v>
      </c>
      <c r="G19">
        <f t="shared" si="1"/>
        <v>5.9256984600402948E-2</v>
      </c>
      <c r="H19" s="6">
        <v>-2.5138399536176804E-3</v>
      </c>
      <c r="I19" s="6">
        <v>1.2859445723007698E-2</v>
      </c>
      <c r="J19">
        <f t="shared" si="2"/>
        <v>-2.8232731399633077E-2</v>
      </c>
      <c r="K19">
        <f t="shared" si="3"/>
        <v>2.3205051492397714E-2</v>
      </c>
    </row>
    <row r="20" spans="1:11" x14ac:dyDescent="0.25">
      <c r="A20">
        <v>19</v>
      </c>
      <c r="B20">
        <v>-1.56401690361227E-3</v>
      </c>
      <c r="C20">
        <v>2.85778720158948E-2</v>
      </c>
      <c r="D20">
        <v>-5.9710138376821102E-3</v>
      </c>
      <c r="E20">
        <v>3.0380887989115202E-2</v>
      </c>
      <c r="F20">
        <f t="shared" si="0"/>
        <v>-5.871976093540187E-2</v>
      </c>
      <c r="G20">
        <f t="shared" si="1"/>
        <v>5.559172712817733E-2</v>
      </c>
      <c r="H20" s="6">
        <v>-2.0182714999800854E-3</v>
      </c>
      <c r="I20" s="6">
        <v>9.1335158382759608E-3</v>
      </c>
      <c r="J20">
        <f t="shared" si="2"/>
        <v>-2.0285303176532009E-2</v>
      </c>
      <c r="K20">
        <f t="shared" si="3"/>
        <v>1.6248760176571835E-2</v>
      </c>
    </row>
    <row r="21" spans="1:11" x14ac:dyDescent="0.25">
      <c r="A21">
        <v>20</v>
      </c>
      <c r="B21">
        <v>-2.90936548924266E-3</v>
      </c>
      <c r="C21">
        <v>2.8230161063980599E-2</v>
      </c>
      <c r="D21">
        <v>-7.8216127073510392E-3</v>
      </c>
      <c r="E21">
        <v>3.4020148421886102E-2</v>
      </c>
      <c r="F21">
        <f t="shared" si="0"/>
        <v>-5.9369687617203855E-2</v>
      </c>
      <c r="G21">
        <f t="shared" si="1"/>
        <v>5.355095663871854E-2</v>
      </c>
      <c r="H21" s="6">
        <v>-1.1638218063728023E-3</v>
      </c>
      <c r="I21" s="6">
        <v>7.2230690517299783E-3</v>
      </c>
      <c r="J21">
        <f t="shared" si="2"/>
        <v>-1.5609959909832759E-2</v>
      </c>
      <c r="K21">
        <f t="shared" si="3"/>
        <v>1.3282316297087154E-2</v>
      </c>
    </row>
    <row r="22" spans="1:11" x14ac:dyDescent="0.25">
      <c r="A22">
        <v>21</v>
      </c>
      <c r="B22">
        <v>-3.9400452196495604E-3</v>
      </c>
      <c r="C22">
        <v>2.7611091701390901E-2</v>
      </c>
      <c r="D22">
        <v>-1.0313268908301899E-2</v>
      </c>
      <c r="E22">
        <v>3.2219734059374103E-2</v>
      </c>
      <c r="F22">
        <f t="shared" si="0"/>
        <v>-5.9162228622431361E-2</v>
      </c>
      <c r="G22">
        <f t="shared" si="1"/>
        <v>5.1282138183132243E-2</v>
      </c>
      <c r="H22" s="6">
        <v>-6.9031095829032954E-4</v>
      </c>
      <c r="I22" s="6">
        <v>5.4515452487817716E-3</v>
      </c>
      <c r="J22">
        <f t="shared" si="2"/>
        <v>-1.1593401455853873E-2</v>
      </c>
      <c r="K22">
        <f t="shared" si="3"/>
        <v>1.0212779539273213E-2</v>
      </c>
    </row>
    <row r="23" spans="1:11" x14ac:dyDescent="0.25">
      <c r="A23">
        <v>22</v>
      </c>
      <c r="B23">
        <v>-3.6454755984803998E-3</v>
      </c>
      <c r="C23">
        <v>2.5109164028277401E-2</v>
      </c>
      <c r="D23">
        <v>-9.3058135541361706E-3</v>
      </c>
      <c r="E23">
        <v>3.76895143782945E-2</v>
      </c>
      <c r="F23">
        <f t="shared" si="0"/>
        <v>-5.3863803655035201E-2</v>
      </c>
      <c r="G23">
        <f t="shared" si="1"/>
        <v>4.6572852458074403E-2</v>
      </c>
      <c r="H23" s="6">
        <v>-6.2042451080851491E-5</v>
      </c>
      <c r="I23" s="6">
        <v>2.3054052748467369E-3</v>
      </c>
      <c r="J23">
        <f t="shared" si="2"/>
        <v>-4.6728530007743253E-3</v>
      </c>
      <c r="K23">
        <f t="shared" si="3"/>
        <v>4.5487680986126223E-3</v>
      </c>
    </row>
    <row r="24" spans="1:11" x14ac:dyDescent="0.25">
      <c r="A24">
        <v>23</v>
      </c>
      <c r="B24">
        <v>5.3571060423461096E-3</v>
      </c>
      <c r="C24">
        <v>1.5938411131938501E-2</v>
      </c>
      <c r="D24">
        <v>-4.43963561296889E-3</v>
      </c>
      <c r="E24">
        <v>4.6508072195691804E-3</v>
      </c>
      <c r="F24">
        <f t="shared" si="0"/>
        <v>-2.6519716221530893E-2</v>
      </c>
      <c r="G24">
        <f t="shared" si="1"/>
        <v>3.7233928306223116E-2</v>
      </c>
      <c r="H24" s="6">
        <v>-3.1530333899354444E-15</v>
      </c>
      <c r="I24" s="6">
        <v>9.3746485386001687E-16</v>
      </c>
      <c r="J24">
        <f t="shared" si="2"/>
        <v>-5.0279630976554778E-15</v>
      </c>
      <c r="K24">
        <f t="shared" si="3"/>
        <v>-1.2781036822154107E-15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DC254"/>
  <sheetViews>
    <sheetView tabSelected="1" topLeftCell="CS109" workbookViewId="0">
      <selection activeCell="DM119" sqref="DM119"/>
    </sheetView>
  </sheetViews>
  <sheetFormatPr defaultRowHeight="15" x14ac:dyDescent="0.25"/>
  <cols>
    <col min="1" max="1" width="10.7109375" bestFit="1" customWidth="1"/>
    <col min="6" max="7" width="10.7109375" bestFit="1" customWidth="1"/>
    <col min="8" max="9" width="9.7109375" customWidth="1"/>
    <col min="30" max="30" width="17.85546875" bestFit="1" customWidth="1"/>
    <col min="44" max="44" width="9.7109375" bestFit="1" customWidth="1"/>
    <col min="68" max="68" width="17.42578125" customWidth="1"/>
    <col min="87" max="88" width="12.5703125" style="8" bestFit="1" customWidth="1"/>
    <col min="89" max="89" width="12.28515625" style="8" bestFit="1" customWidth="1"/>
    <col min="90" max="90" width="13.42578125" style="8" bestFit="1" customWidth="1"/>
    <col min="91" max="91" width="12.140625" bestFit="1" customWidth="1"/>
    <col min="94" max="95" width="11.140625" bestFit="1" customWidth="1"/>
    <col min="103" max="103" width="10.85546875" bestFit="1" customWidth="1"/>
    <col min="104" max="104" width="9" bestFit="1" customWidth="1"/>
    <col min="105" max="105" width="13.42578125" bestFit="1" customWidth="1"/>
    <col min="106" max="106" width="13.28515625" bestFit="1" customWidth="1"/>
  </cols>
  <sheetData>
    <row r="1" spans="1:106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149</v>
      </c>
      <c r="I1" t="s">
        <v>150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133</v>
      </c>
      <c r="T1" t="s">
        <v>17</v>
      </c>
      <c r="U1" t="s">
        <v>18</v>
      </c>
      <c r="V1" t="s">
        <v>19</v>
      </c>
      <c r="W1" t="s">
        <v>134</v>
      </c>
      <c r="X1" t="s">
        <v>135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</v>
      </c>
      <c r="AS1" t="s">
        <v>40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136</v>
      </c>
      <c r="BC1" t="s">
        <v>72</v>
      </c>
      <c r="BD1" t="s">
        <v>73</v>
      </c>
      <c r="BE1" t="s">
        <v>137</v>
      </c>
      <c r="BF1" t="s">
        <v>74</v>
      </c>
      <c r="BG1" t="s">
        <v>75</v>
      </c>
      <c r="BH1" t="s">
        <v>76</v>
      </c>
      <c r="BI1" t="s">
        <v>77</v>
      </c>
      <c r="BJ1" t="s">
        <v>78</v>
      </c>
      <c r="BK1" t="s">
        <v>79</v>
      </c>
      <c r="BL1" t="s">
        <v>80</v>
      </c>
      <c r="BM1" t="s">
        <v>81</v>
      </c>
      <c r="BN1" t="s">
        <v>82</v>
      </c>
      <c r="BO1" t="s">
        <v>83</v>
      </c>
      <c r="BP1" t="s">
        <v>84</v>
      </c>
      <c r="BQ1" t="s">
        <v>138</v>
      </c>
      <c r="BR1" t="s">
        <v>151</v>
      </c>
      <c r="BS1" t="s">
        <v>152</v>
      </c>
      <c r="BT1" t="s">
        <v>42</v>
      </c>
      <c r="BU1" t="s">
        <v>44</v>
      </c>
      <c r="BV1" t="s">
        <v>45</v>
      </c>
      <c r="BW1" t="s">
        <v>46</v>
      </c>
      <c r="BX1" t="s">
        <v>47</v>
      </c>
      <c r="BY1" t="s">
        <v>41</v>
      </c>
      <c r="BZ1" t="s">
        <v>48</v>
      </c>
      <c r="CA1" t="s">
        <v>51</v>
      </c>
      <c r="CB1" t="s">
        <v>52</v>
      </c>
      <c r="CC1" t="s">
        <v>92</v>
      </c>
      <c r="CD1" t="s">
        <v>93</v>
      </c>
      <c r="CE1" t="s">
        <v>142</v>
      </c>
      <c r="CI1" s="8" t="s">
        <v>87</v>
      </c>
      <c r="CJ1" s="8" t="s">
        <v>90</v>
      </c>
      <c r="CK1" s="8" t="s">
        <v>91</v>
      </c>
      <c r="CL1" s="8" t="s">
        <v>96</v>
      </c>
      <c r="CM1" t="s">
        <v>88</v>
      </c>
      <c r="CN1" t="s">
        <v>86</v>
      </c>
      <c r="CO1" t="s">
        <v>89</v>
      </c>
      <c r="CP1" t="s">
        <v>147</v>
      </c>
      <c r="CQ1" t="s">
        <v>148</v>
      </c>
      <c r="CT1" t="s">
        <v>130</v>
      </c>
      <c r="CU1" t="s">
        <v>128</v>
      </c>
      <c r="CV1" t="s">
        <v>129</v>
      </c>
      <c r="CX1" t="s">
        <v>131</v>
      </c>
      <c r="CY1" t="s">
        <v>143</v>
      </c>
      <c r="CZ1" t="s">
        <v>144</v>
      </c>
      <c r="DA1" t="s">
        <v>146</v>
      </c>
      <c r="DB1" t="s">
        <v>145</v>
      </c>
    </row>
    <row r="2" spans="1:106" x14ac:dyDescent="0.25">
      <c r="A2" s="1">
        <v>43832</v>
      </c>
      <c r="B2">
        <v>32763</v>
      </c>
      <c r="C2">
        <v>1</v>
      </c>
      <c r="D2">
        <v>3</v>
      </c>
      <c r="E2">
        <v>1</v>
      </c>
      <c r="F2" s="1">
        <v>43830</v>
      </c>
      <c r="G2" s="1">
        <v>43833</v>
      </c>
      <c r="H2">
        <v>1</v>
      </c>
      <c r="I2">
        <v>0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 s="1">
        <v>43850</v>
      </c>
      <c r="AE2" s="1">
        <v>43836</v>
      </c>
      <c r="AF2" s="1">
        <v>43831</v>
      </c>
      <c r="AG2" s="1">
        <v>43833</v>
      </c>
      <c r="AH2" s="1">
        <v>43831</v>
      </c>
      <c r="AI2">
        <v>0</v>
      </c>
      <c r="AJ2">
        <v>0</v>
      </c>
      <c r="AK2">
        <v>1</v>
      </c>
      <c r="AL2">
        <v>0</v>
      </c>
      <c r="AM2">
        <v>1</v>
      </c>
      <c r="AN2">
        <v>11068.761904761899</v>
      </c>
      <c r="AO2">
        <v>21</v>
      </c>
      <c r="AP2">
        <v>31</v>
      </c>
      <c r="AQ2">
        <v>232444</v>
      </c>
      <c r="AR2" s="2">
        <v>43831</v>
      </c>
      <c r="AS2">
        <v>0.67741935483870896</v>
      </c>
      <c r="AT2">
        <v>234424.96827872901</v>
      </c>
      <c r="AU2">
        <v>224857.57623605101</v>
      </c>
      <c r="AV2">
        <v>244399.44018071299</v>
      </c>
      <c r="AW2">
        <v>-0.37754401088244199</v>
      </c>
      <c r="AX2">
        <v>0</v>
      </c>
      <c r="AY2">
        <v>0.126823655535797</v>
      </c>
      <c r="AZ2">
        <v>4.5558176529040699E-2</v>
      </c>
      <c r="BA2">
        <v>0</v>
      </c>
      <c r="BB2">
        <v>0</v>
      </c>
      <c r="BC2">
        <v>0</v>
      </c>
      <c r="BD2">
        <v>0</v>
      </c>
      <c r="BE2">
        <v>0</v>
      </c>
      <c r="BF2">
        <v>1.6552411404617999</v>
      </c>
      <c r="BG2">
        <v>0</v>
      </c>
      <c r="BH2">
        <v>0.51698047643031797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0.63429648149613205</v>
      </c>
      <c r="BP2">
        <v>0.118178928632738</v>
      </c>
      <c r="BQ2">
        <v>0</v>
      </c>
      <c r="BR2">
        <v>0.52241715020244495</v>
      </c>
      <c r="BS2">
        <v>0</v>
      </c>
      <c r="BT2">
        <v>3.2419519984058298</v>
      </c>
      <c r="BU2">
        <v>10105.9485199381</v>
      </c>
      <c r="BV2">
        <v>2</v>
      </c>
      <c r="BW2">
        <v>1</v>
      </c>
      <c r="BX2">
        <v>2020</v>
      </c>
      <c r="BY2">
        <v>20</v>
      </c>
      <c r="BZ2">
        <v>3.2419519984058298</v>
      </c>
      <c r="CA2">
        <v>32763</v>
      </c>
      <c r="CB2">
        <v>212224.91891870101</v>
      </c>
      <c r="CC2">
        <v>21.4782615224197</v>
      </c>
      <c r="CD2">
        <v>0.97773276380303997</v>
      </c>
      <c r="CE2">
        <f>INDEX('X-13 output'!G:G, MATCH('daily-predicted-data'!AR2,'X-13 output'!A:A,0))</f>
        <v>1.0792252074508299</v>
      </c>
      <c r="CH2">
        <f>AT2/AO2</f>
        <v>11163.093727558524</v>
      </c>
      <c r="CI2" s="9">
        <f>BT2*CH2*CD2</f>
        <v>35384.35797488258</v>
      </c>
      <c r="CJ2" s="9">
        <f>B2</f>
        <v>32763</v>
      </c>
      <c r="CK2" s="9">
        <f>CJ2-CI2</f>
        <v>-2621.3579748825796</v>
      </c>
      <c r="CL2" s="18">
        <f>CK2</f>
        <v>-2621.3579748825796</v>
      </c>
      <c r="CM2" s="17">
        <f>CI2</f>
        <v>35384.35797488258</v>
      </c>
      <c r="CN2">
        <f>B2</f>
        <v>32763</v>
      </c>
      <c r="CO2">
        <f>CN2/CM2</f>
        <v>0.92591760526661704</v>
      </c>
      <c r="CT2">
        <f>B2</f>
        <v>32763</v>
      </c>
      <c r="CU2">
        <f>BT2</f>
        <v>3.2419519984058298</v>
      </c>
      <c r="CV2">
        <f>AO2</f>
        <v>21</v>
      </c>
      <c r="CW2">
        <f>CT2*(CV2/CU2)</f>
        <v>212224.91891870165</v>
      </c>
      <c r="CX2" s="11">
        <f>CW2/AT2-1</f>
        <v>-9.470002074877848E-2</v>
      </c>
      <c r="CY2" s="20">
        <f>AT2/CE2</f>
        <v>217215.98667292946</v>
      </c>
      <c r="CZ2" s="20">
        <f>CW2/CE2</f>
        <v>196645.62822803666</v>
      </c>
      <c r="DA2" s="19">
        <f>CJ2/(BT2*CD2*CE2*(CV2/20))</f>
        <v>9121.2746578605093</v>
      </c>
    </row>
    <row r="3" spans="1:106" x14ac:dyDescent="0.25">
      <c r="A3" s="1">
        <v>43833</v>
      </c>
      <c r="B3">
        <v>11390</v>
      </c>
      <c r="C3">
        <v>2</v>
      </c>
      <c r="D3">
        <v>4</v>
      </c>
      <c r="E3">
        <v>3</v>
      </c>
      <c r="F3" s="1">
        <v>43832</v>
      </c>
      <c r="G3" s="1">
        <v>43836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s="1">
        <v>43850</v>
      </c>
      <c r="AE3" s="1">
        <v>43836</v>
      </c>
      <c r="AF3" s="1">
        <v>43831</v>
      </c>
      <c r="AG3" s="1">
        <v>43833</v>
      </c>
      <c r="AH3" s="1">
        <v>43831</v>
      </c>
      <c r="AI3">
        <v>0</v>
      </c>
      <c r="AJ3">
        <v>0</v>
      </c>
      <c r="AK3">
        <v>0</v>
      </c>
      <c r="AL3">
        <v>1</v>
      </c>
      <c r="AM3">
        <v>0</v>
      </c>
      <c r="AN3">
        <v>11068.761904761899</v>
      </c>
      <c r="AO3">
        <v>21</v>
      </c>
      <c r="AP3">
        <v>31</v>
      </c>
      <c r="AQ3">
        <v>232444</v>
      </c>
      <c r="AR3" s="2">
        <v>43831</v>
      </c>
      <c r="AS3">
        <v>0.67741935483870896</v>
      </c>
      <c r="AT3">
        <v>234424.96827872901</v>
      </c>
      <c r="AU3">
        <v>224857.57623605101</v>
      </c>
      <c r="AV3">
        <v>244399.44018071299</v>
      </c>
      <c r="AW3">
        <v>-0.37754401088244199</v>
      </c>
      <c r="AX3">
        <v>0</v>
      </c>
      <c r="AY3">
        <v>0</v>
      </c>
      <c r="AZ3">
        <v>0</v>
      </c>
      <c r="BA3">
        <v>0.69859300389304002</v>
      </c>
      <c r="BB3">
        <v>0</v>
      </c>
      <c r="BC3">
        <v>0</v>
      </c>
      <c r="BD3">
        <v>0.301424388573374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0.63429648149613205</v>
      </c>
      <c r="BP3">
        <v>0</v>
      </c>
      <c r="BQ3">
        <v>0</v>
      </c>
      <c r="BR3">
        <v>0</v>
      </c>
      <c r="BS3">
        <v>0</v>
      </c>
      <c r="BT3">
        <v>1.2567698630801001</v>
      </c>
      <c r="BU3">
        <v>9062.9162383678304</v>
      </c>
      <c r="BV3">
        <v>3</v>
      </c>
      <c r="BW3">
        <v>1</v>
      </c>
      <c r="BX3">
        <v>2020</v>
      </c>
      <c r="BY3">
        <v>19</v>
      </c>
      <c r="BZ3">
        <v>4.4987218614859401</v>
      </c>
      <c r="CA3">
        <v>44153</v>
      </c>
      <c r="CB3">
        <v>206105.87374560101</v>
      </c>
      <c r="CC3">
        <v>21.4782615224197</v>
      </c>
      <c r="CD3">
        <v>0.97773276380303997</v>
      </c>
      <c r="CE3">
        <f>INDEX('X-13 output'!G:G, MATCH('daily-predicted-data'!AR3,'X-13 output'!A:A,0))</f>
        <v>1.0792252074508299</v>
      </c>
      <c r="CH3">
        <f>AT3/AO3</f>
        <v>11163.093727558524</v>
      </c>
      <c r="CI3" s="9">
        <f>BT3*CH3*CD3</f>
        <v>13717.042926341208</v>
      </c>
      <c r="CJ3" s="9">
        <f>B3</f>
        <v>11390</v>
      </c>
      <c r="CK3" s="9">
        <f t="shared" ref="CK3:CK66" si="0">CJ3-CI3</f>
        <v>-2327.0429263412079</v>
      </c>
      <c r="CL3" s="9">
        <f>CK3+CL2</f>
        <v>-4948.4009012237875</v>
      </c>
      <c r="CM3">
        <f>CI3+CM2</f>
        <v>49101.400901223788</v>
      </c>
      <c r="CN3">
        <f>B2+CN2</f>
        <v>65526</v>
      </c>
      <c r="CO3">
        <f t="shared" ref="CO3:CO66" si="1">CN3/CM3</f>
        <v>1.3345036760115505</v>
      </c>
      <c r="CT3">
        <f>IF(MONTH(A3)&lt;&gt;MONTH(A2),B3,B3+CT2)</f>
        <v>44153</v>
      </c>
      <c r="CU3">
        <f>IF(MONTH(A3)&lt;&gt;MONTH(A2),BT3,BT3+CU2)</f>
        <v>4.4987218614859295</v>
      </c>
      <c r="CV3">
        <f>AO3</f>
        <v>21</v>
      </c>
      <c r="CW3">
        <f>CT3*(CV3/CU3)</f>
        <v>206105.87374560229</v>
      </c>
      <c r="CX3" s="11">
        <f>CW3/AT3-1</f>
        <v>-0.12080238184976777</v>
      </c>
      <c r="CY3" s="20">
        <f>AT3/CE3</f>
        <v>217215.98667292946</v>
      </c>
      <c r="CZ3" s="20">
        <f t="shared" ref="CZ3:CZ66" si="2">CW3/CE3</f>
        <v>190975.77810699216</v>
      </c>
      <c r="DA3" s="19">
        <f>CJ3/(BT3*CD3*CE3*(CV3/20))</f>
        <v>8179.8703059139507</v>
      </c>
    </row>
    <row r="4" spans="1:106" x14ac:dyDescent="0.25">
      <c r="A4" s="1">
        <v>43836</v>
      </c>
      <c r="B4">
        <v>19550</v>
      </c>
      <c r="C4">
        <v>3</v>
      </c>
      <c r="D4">
        <v>0</v>
      </c>
      <c r="E4">
        <v>4</v>
      </c>
      <c r="F4" s="1">
        <v>43833</v>
      </c>
      <c r="G4" s="1">
        <v>43837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s="1">
        <v>43850</v>
      </c>
      <c r="AE4" s="1">
        <v>43836</v>
      </c>
      <c r="AF4" s="1">
        <v>43831</v>
      </c>
      <c r="AG4" s="1">
        <v>43833</v>
      </c>
      <c r="AH4" s="1">
        <v>43831</v>
      </c>
      <c r="AI4">
        <v>0</v>
      </c>
      <c r="AJ4">
        <v>1</v>
      </c>
      <c r="AK4">
        <v>0</v>
      </c>
      <c r="AL4">
        <v>0</v>
      </c>
      <c r="AM4">
        <v>1</v>
      </c>
      <c r="AN4">
        <v>11068.761904761899</v>
      </c>
      <c r="AO4">
        <v>21</v>
      </c>
      <c r="AP4">
        <v>31</v>
      </c>
      <c r="AQ4">
        <v>232444</v>
      </c>
      <c r="AR4" s="2">
        <v>43831</v>
      </c>
      <c r="AS4">
        <v>0.67741935483870896</v>
      </c>
      <c r="AT4">
        <v>234424.96827872901</v>
      </c>
      <c r="AU4">
        <v>224857.57623605101</v>
      </c>
      <c r="AV4">
        <v>244399.44018071299</v>
      </c>
      <c r="AW4">
        <v>-0.37754401088244199</v>
      </c>
      <c r="AX4">
        <v>1.3903905739156901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7.6911934290227801E-2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0.63429648149613205</v>
      </c>
      <c r="BP4">
        <v>0</v>
      </c>
      <c r="BQ4">
        <v>0</v>
      </c>
      <c r="BR4">
        <v>0</v>
      </c>
      <c r="BS4">
        <v>-0.13598583751920601</v>
      </c>
      <c r="BT4">
        <v>1.5880691413004</v>
      </c>
      <c r="BU4">
        <v>12310.547123906201</v>
      </c>
      <c r="BV4">
        <v>6</v>
      </c>
      <c r="BW4">
        <v>1</v>
      </c>
      <c r="BX4">
        <v>2020</v>
      </c>
      <c r="BY4">
        <v>18</v>
      </c>
      <c r="BZ4">
        <v>6.0867910027863497</v>
      </c>
      <c r="CA4">
        <v>63703</v>
      </c>
      <c r="CB4">
        <v>219781.32638160401</v>
      </c>
      <c r="CC4">
        <v>21.4782615224197</v>
      </c>
      <c r="CD4">
        <v>0.97773276380303997</v>
      </c>
      <c r="CE4">
        <f>INDEX('X-13 output'!G:G, MATCH('daily-predicted-data'!AR4,'X-13 output'!A:A,0))</f>
        <v>1.0792252074508299</v>
      </c>
      <c r="CH4">
        <f>AT4/AO4</f>
        <v>11163.093727558524</v>
      </c>
      <c r="CI4" s="9">
        <f>BT4*CH4*CD4</f>
        <v>17333.016347024732</v>
      </c>
      <c r="CJ4" s="9">
        <f>B4</f>
        <v>19550</v>
      </c>
      <c r="CK4" s="9">
        <f t="shared" si="0"/>
        <v>2216.9836529752683</v>
      </c>
      <c r="CL4" s="9">
        <f t="shared" ref="CL4:CL67" si="3">CK4+CL3</f>
        <v>-2731.4172482485192</v>
      </c>
      <c r="CM4">
        <f t="shared" ref="CM4:CM67" si="4">CI4+CM3</f>
        <v>66434.417248248516</v>
      </c>
      <c r="CN4">
        <f>B3+CN3</f>
        <v>76916</v>
      </c>
      <c r="CO4">
        <f t="shared" si="1"/>
        <v>1.1577733829226571</v>
      </c>
      <c r="CT4">
        <f>IF(MONTH(A4)&lt;&gt;MONTH(A3),B4,B4+CT3)</f>
        <v>63703</v>
      </c>
      <c r="CU4">
        <f>IF(MONTH(A4)&lt;&gt;MONTH(A3),BT4,BT4+CU3)</f>
        <v>6.0867910027863292</v>
      </c>
      <c r="CV4">
        <f>AO4</f>
        <v>21</v>
      </c>
      <c r="CW4">
        <f>CT4*(CV4/CU4)</f>
        <v>219781.32638160518</v>
      </c>
      <c r="CX4" s="11">
        <f>CW4/AT4-1</f>
        <v>-6.2466221088329998E-2</v>
      </c>
      <c r="CY4" s="20">
        <f>AT4/CE4</f>
        <v>217215.98667292946</v>
      </c>
      <c r="CZ4" s="20">
        <f t="shared" si="2"/>
        <v>203647.32482549851</v>
      </c>
      <c r="DA4" s="19">
        <f>CJ4/(BT4*CD4*CE4*(CV4/20))</f>
        <v>11111.068029304699</v>
      </c>
    </row>
    <row r="5" spans="1:106" x14ac:dyDescent="0.25">
      <c r="A5" s="1">
        <v>43837</v>
      </c>
      <c r="B5">
        <v>3153</v>
      </c>
      <c r="C5">
        <v>4</v>
      </c>
      <c r="D5">
        <v>1</v>
      </c>
      <c r="E5">
        <v>0</v>
      </c>
      <c r="F5" s="1">
        <v>43836</v>
      </c>
      <c r="G5" s="1">
        <v>43838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s="1">
        <v>43850</v>
      </c>
      <c r="AE5" s="1">
        <v>43836</v>
      </c>
      <c r="AF5" s="1">
        <v>43831</v>
      </c>
      <c r="AG5" s="1">
        <v>43833</v>
      </c>
      <c r="AH5" s="1">
        <v>43831</v>
      </c>
      <c r="AI5">
        <v>0</v>
      </c>
      <c r="AJ5">
        <v>0</v>
      </c>
      <c r="AK5">
        <v>0</v>
      </c>
      <c r="AL5">
        <v>0</v>
      </c>
      <c r="AM5">
        <v>0</v>
      </c>
      <c r="AN5">
        <v>11068.761904761899</v>
      </c>
      <c r="AO5">
        <v>21</v>
      </c>
      <c r="AP5">
        <v>31</v>
      </c>
      <c r="AQ5">
        <v>232444</v>
      </c>
      <c r="AR5" s="2">
        <v>43831</v>
      </c>
      <c r="AS5">
        <v>0.67741935483870896</v>
      </c>
      <c r="AT5">
        <v>234424.96827872901</v>
      </c>
      <c r="AU5">
        <v>224857.57623605101</v>
      </c>
      <c r="AV5">
        <v>244399.44018071299</v>
      </c>
      <c r="AW5">
        <v>-0.37754401088244199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0.63429648149613205</v>
      </c>
      <c r="BP5">
        <v>0</v>
      </c>
      <c r="BQ5">
        <v>0</v>
      </c>
      <c r="BR5">
        <v>0</v>
      </c>
      <c r="BS5">
        <v>0</v>
      </c>
      <c r="BT5">
        <v>0.256752470613689</v>
      </c>
      <c r="BU5">
        <v>12280.3102632808</v>
      </c>
      <c r="BV5">
        <v>7</v>
      </c>
      <c r="BW5">
        <v>1</v>
      </c>
      <c r="BX5">
        <v>2020</v>
      </c>
      <c r="BY5">
        <v>17</v>
      </c>
      <c r="BZ5">
        <v>6.3435434734000298</v>
      </c>
      <c r="CA5">
        <v>66856</v>
      </c>
      <c r="CB5">
        <v>221323.619186531</v>
      </c>
      <c r="CC5">
        <v>21.4782615224197</v>
      </c>
      <c r="CD5">
        <v>0.97773276380303997</v>
      </c>
      <c r="CE5">
        <f>INDEX('X-13 output'!G:G, MATCH('daily-predicted-data'!AR5,'X-13 output'!A:A,0))</f>
        <v>1.0792252074508299</v>
      </c>
      <c r="CH5">
        <f>AT5/AO5</f>
        <v>11163.093727558524</v>
      </c>
      <c r="CI5" s="9">
        <f>BT5*CH5*CD5</f>
        <v>2802.3306130373567</v>
      </c>
      <c r="CJ5" s="9">
        <f>B5</f>
        <v>3153</v>
      </c>
      <c r="CK5" s="9">
        <f t="shared" si="0"/>
        <v>350.66938696264333</v>
      </c>
      <c r="CL5" s="9">
        <f t="shared" si="3"/>
        <v>-2380.7478612858758</v>
      </c>
      <c r="CM5">
        <f t="shared" si="4"/>
        <v>69236.747861285869</v>
      </c>
      <c r="CN5">
        <f>B4+CN4</f>
        <v>96466</v>
      </c>
      <c r="CO5">
        <f t="shared" si="1"/>
        <v>1.3932774571282185</v>
      </c>
      <c r="CT5">
        <f>IF(MONTH(A5)&lt;&gt;MONTH(A4),B5,B5+CT4)</f>
        <v>66856</v>
      </c>
      <c r="CU5">
        <f>IF(MONTH(A5)&lt;&gt;MONTH(A4),BT5,BT5+CU4)</f>
        <v>6.3435434734000182</v>
      </c>
      <c r="CV5">
        <f>AO5</f>
        <v>21</v>
      </c>
      <c r="CW5">
        <f t="shared" ref="CW5:CW67" si="5">CT5*(CV5/CU5)</f>
        <v>221323.6191865326</v>
      </c>
      <c r="CX5" s="11">
        <f>CW5/AT5-1</f>
        <v>-5.588717442682567E-2</v>
      </c>
      <c r="CY5" s="20">
        <f>AT5/CE5</f>
        <v>217215.98667292946</v>
      </c>
      <c r="CZ5" s="20">
        <f t="shared" si="2"/>
        <v>205076.39893744441</v>
      </c>
      <c r="DA5" s="19">
        <f>CJ5/(BT5*CD5*CE5*(CV5/20))</f>
        <v>11083.777299492238</v>
      </c>
    </row>
    <row r="6" spans="1:106" x14ac:dyDescent="0.25">
      <c r="A6" s="1">
        <v>43838</v>
      </c>
      <c r="B6">
        <v>8284</v>
      </c>
      <c r="C6">
        <v>5</v>
      </c>
      <c r="D6">
        <v>2</v>
      </c>
      <c r="E6">
        <v>1</v>
      </c>
      <c r="F6" s="1">
        <v>43837</v>
      </c>
      <c r="G6" s="1">
        <v>43839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s="1">
        <v>43850</v>
      </c>
      <c r="AE6" s="1">
        <v>43836</v>
      </c>
      <c r="AF6" s="1">
        <v>43831</v>
      </c>
      <c r="AG6" s="1">
        <v>43833</v>
      </c>
      <c r="AH6" s="1">
        <v>43831</v>
      </c>
      <c r="AI6">
        <v>0</v>
      </c>
      <c r="AJ6">
        <v>0</v>
      </c>
      <c r="AK6">
        <v>0</v>
      </c>
      <c r="AL6">
        <v>0</v>
      </c>
      <c r="AM6">
        <v>0</v>
      </c>
      <c r="AN6">
        <v>11068.761904761899</v>
      </c>
      <c r="AO6">
        <v>21</v>
      </c>
      <c r="AP6">
        <v>31</v>
      </c>
      <c r="AQ6">
        <v>232444</v>
      </c>
      <c r="AR6" s="2">
        <v>43831</v>
      </c>
      <c r="AS6">
        <v>0.67741935483870896</v>
      </c>
      <c r="AT6">
        <v>234424.96827872901</v>
      </c>
      <c r="AU6">
        <v>224857.57623605101</v>
      </c>
      <c r="AV6">
        <v>244399.44018071299</v>
      </c>
      <c r="AW6">
        <v>-0.37754401088244199</v>
      </c>
      <c r="AX6">
        <v>0</v>
      </c>
      <c r="AY6">
        <v>0.126823655535797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0.63429648149613205</v>
      </c>
      <c r="BP6">
        <v>0</v>
      </c>
      <c r="BQ6">
        <v>0</v>
      </c>
      <c r="BR6">
        <v>0.52241715020244495</v>
      </c>
      <c r="BS6">
        <v>0</v>
      </c>
      <c r="BT6">
        <v>0.90599327635193305</v>
      </c>
      <c r="BU6">
        <v>9143.55571528775</v>
      </c>
      <c r="BV6">
        <v>8</v>
      </c>
      <c r="BW6">
        <v>1</v>
      </c>
      <c r="BX6">
        <v>2020</v>
      </c>
      <c r="BY6">
        <v>16</v>
      </c>
      <c r="BZ6">
        <v>7.2495367497519698</v>
      </c>
      <c r="CA6">
        <v>75140</v>
      </c>
      <c r="CB6">
        <v>217660.80433401201</v>
      </c>
      <c r="CC6">
        <v>21.4782615224197</v>
      </c>
      <c r="CD6">
        <v>0.97773276380303997</v>
      </c>
      <c r="CE6">
        <f>INDEX('X-13 output'!G:G, MATCH('daily-predicted-data'!AR6,'X-13 output'!A:A,0))</f>
        <v>1.0792252074508299</v>
      </c>
      <c r="CH6">
        <f>AT6/AO6</f>
        <v>11163.093727558524</v>
      </c>
      <c r="CI6" s="9">
        <f>BT6*CH6*CD6</f>
        <v>9888.4839840433924</v>
      </c>
      <c r="CJ6" s="9">
        <f>B6</f>
        <v>8284</v>
      </c>
      <c r="CK6" s="9">
        <f t="shared" si="0"/>
        <v>-1604.4839840433924</v>
      </c>
      <c r="CL6" s="9">
        <f t="shared" si="3"/>
        <v>-3985.2318453292683</v>
      </c>
      <c r="CM6">
        <f t="shared" si="4"/>
        <v>79125.231845329254</v>
      </c>
      <c r="CN6">
        <f>B5+CN5</f>
        <v>99619</v>
      </c>
      <c r="CO6">
        <f t="shared" si="1"/>
        <v>1.2590042098673546</v>
      </c>
      <c r="CT6">
        <f>IF(MONTH(A6)&lt;&gt;MONTH(A5),B6,B6+CT5)</f>
        <v>75140</v>
      </c>
      <c r="CU6">
        <f>IF(MONTH(A6)&lt;&gt;MONTH(A5),BT6,BT6+CU5)</f>
        <v>7.2495367497519512</v>
      </c>
      <c r="CV6">
        <f>AO6</f>
        <v>21</v>
      </c>
      <c r="CW6">
        <f t="shared" si="5"/>
        <v>217660.80433401355</v>
      </c>
      <c r="CX6" s="11">
        <f>CW6/AT6-1</f>
        <v>-7.1511853314118912E-2</v>
      </c>
      <c r="CY6" s="20">
        <f>AT6/CE6</f>
        <v>217215.98667292946</v>
      </c>
      <c r="CZ6" s="20">
        <f t="shared" si="2"/>
        <v>201682.46889649332</v>
      </c>
      <c r="DA6" s="19">
        <f>CJ6/(BT6*CD6*CE6*(CV6/20))</f>
        <v>8252.6526692716707</v>
      </c>
    </row>
    <row r="7" spans="1:106" x14ac:dyDescent="0.25">
      <c r="A7" s="1">
        <v>43839</v>
      </c>
      <c r="B7">
        <v>3282</v>
      </c>
      <c r="C7">
        <v>6</v>
      </c>
      <c r="D7">
        <v>3</v>
      </c>
      <c r="E7">
        <v>2</v>
      </c>
      <c r="F7" s="1">
        <v>43838</v>
      </c>
      <c r="G7" s="1">
        <v>43840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s="1">
        <v>43850</v>
      </c>
      <c r="AE7" s="1">
        <v>43836</v>
      </c>
      <c r="AF7" s="1">
        <v>43831</v>
      </c>
      <c r="AG7" s="1">
        <v>43833</v>
      </c>
      <c r="AH7" s="1">
        <v>43831</v>
      </c>
      <c r="AI7">
        <v>0</v>
      </c>
      <c r="AJ7">
        <v>0</v>
      </c>
      <c r="AK7">
        <v>0</v>
      </c>
      <c r="AL7">
        <v>0</v>
      </c>
      <c r="AM7">
        <v>0</v>
      </c>
      <c r="AN7">
        <v>11068.761904761899</v>
      </c>
      <c r="AO7">
        <v>21</v>
      </c>
      <c r="AP7">
        <v>31</v>
      </c>
      <c r="AQ7">
        <v>232444</v>
      </c>
      <c r="AR7" s="2">
        <v>43831</v>
      </c>
      <c r="AS7">
        <v>0.67741935483870896</v>
      </c>
      <c r="AT7">
        <v>234424.96827872901</v>
      </c>
      <c r="AU7">
        <v>224857.57623605101</v>
      </c>
      <c r="AV7">
        <v>244399.44018071299</v>
      </c>
      <c r="AW7">
        <v>-0.37754401088244199</v>
      </c>
      <c r="AX7">
        <v>0</v>
      </c>
      <c r="AY7">
        <v>0</v>
      </c>
      <c r="AZ7">
        <v>4.5558176529040699E-2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0.63429648149613205</v>
      </c>
      <c r="BP7">
        <v>0</v>
      </c>
      <c r="BQ7">
        <v>0</v>
      </c>
      <c r="BR7">
        <v>0</v>
      </c>
      <c r="BS7">
        <v>0</v>
      </c>
      <c r="BT7">
        <v>0.30231064714272998</v>
      </c>
      <c r="BU7">
        <v>10856.3824364758</v>
      </c>
      <c r="BV7">
        <v>9</v>
      </c>
      <c r="BW7">
        <v>1</v>
      </c>
      <c r="BX7">
        <v>2020</v>
      </c>
      <c r="BY7">
        <v>15</v>
      </c>
      <c r="BZ7">
        <v>7.5518473968946997</v>
      </c>
      <c r="CA7">
        <v>78422</v>
      </c>
      <c r="CB7">
        <v>218074.057041616</v>
      </c>
      <c r="CC7">
        <v>21.4782615224197</v>
      </c>
      <c r="CD7">
        <v>0.97773276380303997</v>
      </c>
      <c r="CE7">
        <f>INDEX('X-13 output'!G:G, MATCH('daily-predicted-data'!AR7,'X-13 output'!A:A,0))</f>
        <v>1.0792252074508299</v>
      </c>
      <c r="CH7">
        <f>AT7/AO7</f>
        <v>11163.093727558524</v>
      </c>
      <c r="CI7" s="9">
        <f>BT7*CH7*CD7</f>
        <v>3299.576355040685</v>
      </c>
      <c r="CJ7" s="9">
        <f>B7</f>
        <v>3282</v>
      </c>
      <c r="CK7" s="9">
        <f t="shared" si="0"/>
        <v>-17.57635504068503</v>
      </c>
      <c r="CL7" s="9">
        <f t="shared" si="3"/>
        <v>-4002.8082003699533</v>
      </c>
      <c r="CM7">
        <f t="shared" si="4"/>
        <v>82424.808200369938</v>
      </c>
      <c r="CN7">
        <f>B6+CN6</f>
        <v>107903</v>
      </c>
      <c r="CO7">
        <f t="shared" si="1"/>
        <v>1.3091082934362923</v>
      </c>
      <c r="CT7">
        <f>IF(MONTH(A7)&lt;&gt;MONTH(A6),B7,B7+CT6)</f>
        <v>78422</v>
      </c>
      <c r="CU7">
        <f>IF(MONTH(A7)&lt;&gt;MONTH(A6),BT7,BT7+CU6)</f>
        <v>7.5518473968946811</v>
      </c>
      <c r="CV7">
        <f>AO7</f>
        <v>21</v>
      </c>
      <c r="CW7">
        <f t="shared" si="5"/>
        <v>218074.05704161731</v>
      </c>
      <c r="CX7" s="11">
        <f>CW7/AT7-1</f>
        <v>-6.9749017594706975E-2</v>
      </c>
      <c r="CY7" s="20">
        <f>AT7/CE7</f>
        <v>217215.98667292946</v>
      </c>
      <c r="CZ7" s="20">
        <f t="shared" si="2"/>
        <v>202065.38499662766</v>
      </c>
      <c r="DA7" s="19">
        <f>CJ7/(BT7*CD7*CE7*(CV7/20))</f>
        <v>9798.5899887084961</v>
      </c>
    </row>
    <row r="8" spans="1:106" x14ac:dyDescent="0.25">
      <c r="A8" s="1">
        <v>43840</v>
      </c>
      <c r="B8">
        <v>8423</v>
      </c>
      <c r="C8">
        <v>7</v>
      </c>
      <c r="D8">
        <v>4</v>
      </c>
      <c r="E8">
        <v>3</v>
      </c>
      <c r="F8" s="1">
        <v>43839</v>
      </c>
      <c r="G8" s="1">
        <v>43843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s="1">
        <v>43850</v>
      </c>
      <c r="AE8" s="1">
        <v>43836</v>
      </c>
      <c r="AF8" s="1">
        <v>43831</v>
      </c>
      <c r="AG8" s="1">
        <v>43833</v>
      </c>
      <c r="AH8" s="1">
        <v>43831</v>
      </c>
      <c r="AI8">
        <v>0</v>
      </c>
      <c r="AJ8">
        <v>0</v>
      </c>
      <c r="AK8">
        <v>0</v>
      </c>
      <c r="AL8">
        <v>0</v>
      </c>
      <c r="AM8">
        <v>0</v>
      </c>
      <c r="AN8">
        <v>11068.761904761899</v>
      </c>
      <c r="AO8">
        <v>21</v>
      </c>
      <c r="AP8">
        <v>31</v>
      </c>
      <c r="AQ8">
        <v>232444</v>
      </c>
      <c r="AR8" s="2">
        <v>43831</v>
      </c>
      <c r="AS8">
        <v>0.67741935483870896</v>
      </c>
      <c r="AT8">
        <v>234424.96827872901</v>
      </c>
      <c r="AU8">
        <v>224857.57623605101</v>
      </c>
      <c r="AV8">
        <v>244399.44018071299</v>
      </c>
      <c r="AW8">
        <v>-0.37754401088244199</v>
      </c>
      <c r="AX8">
        <v>0</v>
      </c>
      <c r="AY8">
        <v>0</v>
      </c>
      <c r="AZ8">
        <v>0</v>
      </c>
      <c r="BA8">
        <v>0.69859300389304002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0.63429648149613205</v>
      </c>
      <c r="BP8">
        <v>0</v>
      </c>
      <c r="BQ8">
        <v>0</v>
      </c>
      <c r="BR8">
        <v>0</v>
      </c>
      <c r="BS8">
        <v>-0.13598583751920601</v>
      </c>
      <c r="BT8">
        <v>0.81935963698752301</v>
      </c>
      <c r="BU8">
        <v>10279.9791688155</v>
      </c>
      <c r="BV8">
        <v>10</v>
      </c>
      <c r="BW8">
        <v>1</v>
      </c>
      <c r="BX8">
        <v>2020</v>
      </c>
      <c r="BY8">
        <v>14</v>
      </c>
      <c r="BZ8">
        <v>8.3712070338822198</v>
      </c>
      <c r="CA8">
        <v>86845</v>
      </c>
      <c r="CB8">
        <v>217859.26361854901</v>
      </c>
      <c r="CC8">
        <v>21.4782615224197</v>
      </c>
      <c r="CD8">
        <v>0.97773276380303997</v>
      </c>
      <c r="CE8">
        <f>INDEX('X-13 output'!G:G, MATCH('daily-predicted-data'!AR8,'X-13 output'!A:A,0))</f>
        <v>1.0792252074508299</v>
      </c>
      <c r="CH8">
        <f>AT8/AO8</f>
        <v>11163.093727558524</v>
      </c>
      <c r="CI8" s="9">
        <f>BT8*CH8*CD8</f>
        <v>8942.9191794304443</v>
      </c>
      <c r="CJ8" s="9">
        <f>B8</f>
        <v>8423</v>
      </c>
      <c r="CK8" s="9">
        <f t="shared" si="0"/>
        <v>-519.91917943044427</v>
      </c>
      <c r="CL8" s="9">
        <f t="shared" si="3"/>
        <v>-4522.7273798003971</v>
      </c>
      <c r="CM8">
        <f t="shared" si="4"/>
        <v>91367.727379800388</v>
      </c>
      <c r="CN8">
        <f>B7+CN7</f>
        <v>111185</v>
      </c>
      <c r="CO8">
        <f t="shared" si="1"/>
        <v>1.2168957594602581</v>
      </c>
      <c r="CT8">
        <f>IF(MONTH(A8)&lt;&gt;MONTH(A7),B8,B8+CT7)</f>
        <v>86845</v>
      </c>
      <c r="CU8">
        <f>IF(MONTH(A8)&lt;&gt;MONTH(A7),BT8,BT8+CU7)</f>
        <v>8.3712070338822038</v>
      </c>
      <c r="CV8">
        <f>AO8</f>
        <v>21</v>
      </c>
      <c r="CW8">
        <f t="shared" si="5"/>
        <v>217859.26361854962</v>
      </c>
      <c r="CX8" s="11">
        <f>CW8/AT8-1</f>
        <v>-7.0665274189065541E-2</v>
      </c>
      <c r="CY8" s="20">
        <f>AT8/CE8</f>
        <v>217215.98667292946</v>
      </c>
      <c r="CZ8" s="20">
        <f t="shared" si="2"/>
        <v>201866.35941643847</v>
      </c>
      <c r="DA8" s="19">
        <f>CJ8/(BT8*CD8*CE8*(CV8/20))</f>
        <v>9278.348617238431</v>
      </c>
    </row>
    <row r="9" spans="1:106" x14ac:dyDescent="0.25">
      <c r="A9" s="1">
        <v>43843</v>
      </c>
      <c r="B9">
        <v>18856</v>
      </c>
      <c r="C9">
        <v>8</v>
      </c>
      <c r="D9">
        <v>0</v>
      </c>
      <c r="E9">
        <v>4</v>
      </c>
      <c r="F9" s="1">
        <v>43840</v>
      </c>
      <c r="G9" s="1">
        <v>43844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s="1">
        <v>43850</v>
      </c>
      <c r="AE9" s="1">
        <v>43836</v>
      </c>
      <c r="AF9" s="1">
        <v>43831</v>
      </c>
      <c r="AG9" s="1">
        <v>43833</v>
      </c>
      <c r="AH9" s="1">
        <v>43831</v>
      </c>
      <c r="AI9">
        <v>0</v>
      </c>
      <c r="AJ9">
        <v>0</v>
      </c>
      <c r="AK9">
        <v>0</v>
      </c>
      <c r="AL9">
        <v>0</v>
      </c>
      <c r="AM9">
        <v>0</v>
      </c>
      <c r="AN9">
        <v>11068.761904761899</v>
      </c>
      <c r="AO9">
        <v>21</v>
      </c>
      <c r="AP9">
        <v>31</v>
      </c>
      <c r="AQ9">
        <v>232444</v>
      </c>
      <c r="AR9" s="2">
        <v>43831</v>
      </c>
      <c r="AS9">
        <v>0.67741935483870896</v>
      </c>
      <c r="AT9">
        <v>234424.96827872901</v>
      </c>
      <c r="AU9">
        <v>224857.57623605101</v>
      </c>
      <c r="AV9">
        <v>244399.44018071299</v>
      </c>
      <c r="AW9">
        <v>-0.37754401088244199</v>
      </c>
      <c r="AX9">
        <v>1.3903905739156901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0.63429648149613205</v>
      </c>
      <c r="BP9">
        <v>0</v>
      </c>
      <c r="BQ9">
        <v>0</v>
      </c>
      <c r="BR9">
        <v>0</v>
      </c>
      <c r="BS9">
        <v>0</v>
      </c>
      <c r="BT9">
        <v>1.64714304452938</v>
      </c>
      <c r="BU9">
        <v>11447.700345532099</v>
      </c>
      <c r="BV9">
        <v>13</v>
      </c>
      <c r="BW9">
        <v>1</v>
      </c>
      <c r="BX9">
        <v>2020</v>
      </c>
      <c r="BY9">
        <v>13</v>
      </c>
      <c r="BZ9">
        <v>10.018350078411601</v>
      </c>
      <c r="CA9">
        <v>105701</v>
      </c>
      <c r="CB9">
        <v>221565.525523333</v>
      </c>
      <c r="CC9">
        <v>21.4782615224197</v>
      </c>
      <c r="CD9">
        <v>0.97773276380303997</v>
      </c>
      <c r="CE9">
        <f>INDEX('X-13 output'!G:G, MATCH('daily-predicted-data'!AR9,'X-13 output'!A:A,0))</f>
        <v>1.0792252074508299</v>
      </c>
      <c r="CH9">
        <f>AT9/AO9</f>
        <v>11163.093727558524</v>
      </c>
      <c r="CI9" s="9">
        <f>BT9*CH9*CD9</f>
        <v>17977.779791966441</v>
      </c>
      <c r="CJ9" s="9">
        <f>B9</f>
        <v>18856</v>
      </c>
      <c r="CK9" s="9">
        <f t="shared" si="0"/>
        <v>878.22020803355917</v>
      </c>
      <c r="CL9" s="9">
        <f t="shared" si="3"/>
        <v>-3644.5071717668379</v>
      </c>
      <c r="CM9">
        <f t="shared" si="4"/>
        <v>109345.50717176683</v>
      </c>
      <c r="CN9">
        <f>B8+CN8</f>
        <v>119608</v>
      </c>
      <c r="CO9">
        <f t="shared" si="1"/>
        <v>1.0938538134183438</v>
      </c>
      <c r="CT9">
        <f>IF(MONTH(A9)&lt;&gt;MONTH(A8),B9,B9+CT8)</f>
        <v>105701</v>
      </c>
      <c r="CU9">
        <f>IF(MONTH(A9)&lt;&gt;MONTH(A8),BT9,BT9+CU8)</f>
        <v>10.018350078411583</v>
      </c>
      <c r="CV9">
        <f>AO9</f>
        <v>21</v>
      </c>
      <c r="CW9">
        <f t="shared" si="5"/>
        <v>221565.52552333433</v>
      </c>
      <c r="CX9" s="11">
        <f>CW9/AT9-1</f>
        <v>-5.4855260725064525E-2</v>
      </c>
      <c r="CY9" s="20">
        <f>AT9/CE9</f>
        <v>217215.98667292946</v>
      </c>
      <c r="CZ9" s="20">
        <f t="shared" si="2"/>
        <v>205300.54709033377</v>
      </c>
      <c r="DA9" s="19">
        <f>CJ9/(BT9*CD9*CE9*(CV9/20))</f>
        <v>10332.292792356613</v>
      </c>
    </row>
    <row r="10" spans="1:106" x14ac:dyDescent="0.25">
      <c r="A10" s="1">
        <v>43844</v>
      </c>
      <c r="B10">
        <v>3233</v>
      </c>
      <c r="C10">
        <v>9</v>
      </c>
      <c r="D10">
        <v>1</v>
      </c>
      <c r="E10">
        <v>0</v>
      </c>
      <c r="F10" s="1">
        <v>43843</v>
      </c>
      <c r="G10" s="1">
        <v>43845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s="1">
        <v>43850</v>
      </c>
      <c r="AE10" s="1">
        <v>43836</v>
      </c>
      <c r="AF10" s="1">
        <v>43831</v>
      </c>
      <c r="AG10" s="1">
        <v>43833</v>
      </c>
      <c r="AH10" s="1">
        <v>43831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11068.761904761899</v>
      </c>
      <c r="AO10">
        <v>21</v>
      </c>
      <c r="AP10">
        <v>31</v>
      </c>
      <c r="AQ10">
        <v>232444</v>
      </c>
      <c r="AR10" s="2">
        <v>43831</v>
      </c>
      <c r="AS10">
        <v>0.67741935483870896</v>
      </c>
      <c r="AT10">
        <v>234424.96827872901</v>
      </c>
      <c r="AU10">
        <v>224857.57623605101</v>
      </c>
      <c r="AV10">
        <v>244399.44018071299</v>
      </c>
      <c r="AW10">
        <v>-0.37754401088244199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0.63429648149613205</v>
      </c>
      <c r="BP10">
        <v>0</v>
      </c>
      <c r="BQ10">
        <v>0</v>
      </c>
      <c r="BR10">
        <v>0</v>
      </c>
      <c r="BS10">
        <v>0</v>
      </c>
      <c r="BT10">
        <v>0.256752470613689</v>
      </c>
      <c r="BU10">
        <v>12591.894412047801</v>
      </c>
      <c r="BV10">
        <v>14</v>
      </c>
      <c r="BW10">
        <v>1</v>
      </c>
      <c r="BX10">
        <v>2020</v>
      </c>
      <c r="BY10">
        <v>12</v>
      </c>
      <c r="BZ10">
        <v>10.2751025490253</v>
      </c>
      <c r="CA10">
        <v>108934</v>
      </c>
      <c r="CB10">
        <v>222636.61010536601</v>
      </c>
      <c r="CC10">
        <v>21.4782615224197</v>
      </c>
      <c r="CD10">
        <v>0.97773276380303997</v>
      </c>
      <c r="CE10">
        <f>INDEX('X-13 output'!G:G, MATCH('daily-predicted-data'!AR10,'X-13 output'!A:A,0))</f>
        <v>1.0792252074508299</v>
      </c>
      <c r="CH10">
        <f>AT10/AO10</f>
        <v>11163.093727558524</v>
      </c>
      <c r="CI10" s="9">
        <f>BT10*CH10*CD10</f>
        <v>2802.3306130373567</v>
      </c>
      <c r="CJ10" s="9">
        <f>B10</f>
        <v>3233</v>
      </c>
      <c r="CK10" s="9">
        <f t="shared" si="0"/>
        <v>430.66938696264333</v>
      </c>
      <c r="CL10" s="9">
        <f t="shared" si="3"/>
        <v>-3213.8377848041946</v>
      </c>
      <c r="CM10">
        <f t="shared" si="4"/>
        <v>112147.83778480419</v>
      </c>
      <c r="CN10">
        <f>B9+CN9</f>
        <v>138464</v>
      </c>
      <c r="CO10">
        <f t="shared" si="1"/>
        <v>1.2346559927949106</v>
      </c>
      <c r="CT10">
        <f>IF(MONTH(A10)&lt;&gt;MONTH(A9),B10,B10+CT9)</f>
        <v>108934</v>
      </c>
      <c r="CU10">
        <f>IF(MONTH(A10)&lt;&gt;MONTH(A9),BT10,BT10+CU9)</f>
        <v>10.275102549025272</v>
      </c>
      <c r="CV10">
        <f>AO10</f>
        <v>21</v>
      </c>
      <c r="CW10">
        <f t="shared" si="5"/>
        <v>222636.61010536682</v>
      </c>
      <c r="CX10" s="11">
        <f>CW10/AT10-1</f>
        <v>-5.028627394052132E-2</v>
      </c>
      <c r="CY10" s="20">
        <f>AT10/CE10</f>
        <v>217215.98667292946</v>
      </c>
      <c r="CZ10" s="20">
        <f t="shared" si="2"/>
        <v>206293.0040628339</v>
      </c>
      <c r="DA10" s="19">
        <f>CJ10/(BT10*CD10*CE10*(CV10/20))</f>
        <v>11365.002223044214</v>
      </c>
    </row>
    <row r="11" spans="1:106" x14ac:dyDescent="0.25">
      <c r="A11" s="1">
        <v>43845</v>
      </c>
      <c r="B11">
        <v>12434</v>
      </c>
      <c r="C11">
        <v>10</v>
      </c>
      <c r="D11">
        <v>2</v>
      </c>
      <c r="E11">
        <v>1</v>
      </c>
      <c r="F11" s="1">
        <v>43844</v>
      </c>
      <c r="G11" s="1">
        <v>43846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1">
        <v>43850</v>
      </c>
      <c r="AE11" s="1">
        <v>43836</v>
      </c>
      <c r="AF11" s="1">
        <v>43831</v>
      </c>
      <c r="AG11" s="1">
        <v>43833</v>
      </c>
      <c r="AH11" s="1">
        <v>43831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11068.761904761899</v>
      </c>
      <c r="AO11">
        <v>21</v>
      </c>
      <c r="AP11">
        <v>31</v>
      </c>
      <c r="AQ11">
        <v>232444</v>
      </c>
      <c r="AR11" s="2">
        <v>43831</v>
      </c>
      <c r="AS11">
        <v>0.67741935483870896</v>
      </c>
      <c r="AT11">
        <v>234424.96827872901</v>
      </c>
      <c r="AU11">
        <v>224857.57623605101</v>
      </c>
      <c r="AV11">
        <v>244399.44018071299</v>
      </c>
      <c r="AW11">
        <v>-0.37754401088244199</v>
      </c>
      <c r="AX11">
        <v>0</v>
      </c>
      <c r="AY11">
        <v>0.126823655535797</v>
      </c>
      <c r="AZ11">
        <v>0</v>
      </c>
      <c r="BA11">
        <v>0</v>
      </c>
      <c r="BB11">
        <v>0.33457122130290101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0.63429648149613205</v>
      </c>
      <c r="BP11">
        <v>0</v>
      </c>
      <c r="BQ11">
        <v>0</v>
      </c>
      <c r="BR11">
        <v>0.52241715020244495</v>
      </c>
      <c r="BS11">
        <v>0</v>
      </c>
      <c r="BT11">
        <v>1.24056449765483</v>
      </c>
      <c r="BU11">
        <v>10022.85654918</v>
      </c>
      <c r="BV11">
        <v>15</v>
      </c>
      <c r="BW11">
        <v>1</v>
      </c>
      <c r="BX11">
        <v>2020</v>
      </c>
      <c r="BY11">
        <v>11</v>
      </c>
      <c r="BZ11">
        <v>11.5156670466801</v>
      </c>
      <c r="CA11">
        <v>121368</v>
      </c>
      <c r="CB11">
        <v>221326.996488212</v>
      </c>
      <c r="CC11">
        <v>21.4782615224197</v>
      </c>
      <c r="CD11">
        <v>0.97773276380303997</v>
      </c>
      <c r="CE11">
        <f>INDEX('X-13 output'!G:G, MATCH('daily-predicted-data'!AR11,'X-13 output'!A:A,0))</f>
        <v>1.0792252074508299</v>
      </c>
      <c r="CH11">
        <f>AT11/AO11</f>
        <v>11163.093727558524</v>
      </c>
      <c r="CI11" s="9">
        <f>BT11*CH11*CD11</f>
        <v>13540.169101064488</v>
      </c>
      <c r="CJ11" s="9">
        <f>B11</f>
        <v>12434</v>
      </c>
      <c r="CK11" s="9">
        <f t="shared" si="0"/>
        <v>-1106.1691010644881</v>
      </c>
      <c r="CL11" s="9">
        <f t="shared" si="3"/>
        <v>-4320.0068858686827</v>
      </c>
      <c r="CM11">
        <f t="shared" si="4"/>
        <v>125688.00688586867</v>
      </c>
      <c r="CN11">
        <f>B10+CN10</f>
        <v>141697</v>
      </c>
      <c r="CO11">
        <f t="shared" si="1"/>
        <v>1.1273708885261291</v>
      </c>
      <c r="CT11">
        <f>IF(MONTH(A11)&lt;&gt;MONTH(A10),B11,B11+CT10)</f>
        <v>121368</v>
      </c>
      <c r="CU11">
        <f>IF(MONTH(A11)&lt;&gt;MONTH(A10),BT11,BT11+CU10)</f>
        <v>11.515667046680102</v>
      </c>
      <c r="CV11">
        <f>AO11</f>
        <v>21</v>
      </c>
      <c r="CW11">
        <f t="shared" si="5"/>
        <v>221326.99648821325</v>
      </c>
      <c r="CX11" s="11">
        <f>CW11/AT11-1</f>
        <v>-5.5872767677811463E-2</v>
      </c>
      <c r="CY11" s="20">
        <f>AT11/CE11</f>
        <v>217215.98667292946</v>
      </c>
      <c r="CZ11" s="20">
        <f t="shared" si="2"/>
        <v>205079.52831364627</v>
      </c>
      <c r="DA11" s="19">
        <f>CJ11/(BT11*CD11*CE11*(CV11/20))</f>
        <v>9046.2787595880945</v>
      </c>
    </row>
    <row r="12" spans="1:106" x14ac:dyDescent="0.25">
      <c r="A12" s="1">
        <v>43846</v>
      </c>
      <c r="B12">
        <v>14296</v>
      </c>
      <c r="C12">
        <v>11</v>
      </c>
      <c r="D12">
        <v>3</v>
      </c>
      <c r="E12">
        <v>2</v>
      </c>
      <c r="F12" s="1">
        <v>43845</v>
      </c>
      <c r="G12" s="1">
        <v>43847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s="1">
        <v>43850</v>
      </c>
      <c r="AE12" s="1">
        <v>43836</v>
      </c>
      <c r="AF12" s="1">
        <v>43831</v>
      </c>
      <c r="AG12" s="1">
        <v>43833</v>
      </c>
      <c r="AH12" s="1">
        <v>43831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11068.761904761899</v>
      </c>
      <c r="AO12">
        <v>21</v>
      </c>
      <c r="AP12">
        <v>31</v>
      </c>
      <c r="AQ12">
        <v>232444</v>
      </c>
      <c r="AR12" s="2">
        <v>43831</v>
      </c>
      <c r="AS12">
        <v>0.67741935483870896</v>
      </c>
      <c r="AT12">
        <v>234424.96827872901</v>
      </c>
      <c r="AU12">
        <v>224857.57623605101</v>
      </c>
      <c r="AV12">
        <v>244399.44018071299</v>
      </c>
      <c r="AW12">
        <v>-0.37754401088244199</v>
      </c>
      <c r="AX12">
        <v>0</v>
      </c>
      <c r="AY12">
        <v>0</v>
      </c>
      <c r="AZ12">
        <v>4.5558176529040699E-2</v>
      </c>
      <c r="BA12">
        <v>0</v>
      </c>
      <c r="BB12">
        <v>0</v>
      </c>
      <c r="BC12">
        <v>0.91210168405352599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0.63429648149613205</v>
      </c>
      <c r="BP12">
        <v>0</v>
      </c>
      <c r="BQ12">
        <v>0</v>
      </c>
      <c r="BR12">
        <v>0</v>
      </c>
      <c r="BS12">
        <v>0</v>
      </c>
      <c r="BT12">
        <v>1.21441233119625</v>
      </c>
      <c r="BU12">
        <v>11771.9489770972</v>
      </c>
      <c r="BV12">
        <v>16</v>
      </c>
      <c r="BW12">
        <v>1</v>
      </c>
      <c r="BX12">
        <v>2020</v>
      </c>
      <c r="BY12">
        <v>10</v>
      </c>
      <c r="BZ12">
        <v>12.730079377876301</v>
      </c>
      <c r="CA12">
        <v>135664</v>
      </c>
      <c r="CB12">
        <v>223796.24788131099</v>
      </c>
      <c r="CC12">
        <v>21.4782615224197</v>
      </c>
      <c r="CD12">
        <v>0.97773276380303997</v>
      </c>
      <c r="CE12">
        <f>INDEX('X-13 output'!G:G, MATCH('daily-predicted-data'!AR12,'X-13 output'!A:A,0))</f>
        <v>1.0792252074508299</v>
      </c>
      <c r="CH12">
        <f>AT12/AO12</f>
        <v>11163.093727558524</v>
      </c>
      <c r="CI12" s="9">
        <f>BT12*CH12*CD12</f>
        <v>13254.73069227739</v>
      </c>
      <c r="CJ12" s="9">
        <f>B12</f>
        <v>14296</v>
      </c>
      <c r="CK12" s="9">
        <f t="shared" si="0"/>
        <v>1041.2693077226104</v>
      </c>
      <c r="CL12" s="9">
        <f t="shared" si="3"/>
        <v>-3278.7375781460723</v>
      </c>
      <c r="CM12">
        <f t="shared" si="4"/>
        <v>138942.73757814607</v>
      </c>
      <c r="CN12">
        <f>B11+CN11</f>
        <v>154131</v>
      </c>
      <c r="CO12">
        <f t="shared" si="1"/>
        <v>1.1093131075908991</v>
      </c>
      <c r="CT12">
        <f>IF(MONTH(A12)&lt;&gt;MONTH(A11),B12,B12+CT11)</f>
        <v>135664</v>
      </c>
      <c r="CU12">
        <f>IF(MONTH(A12)&lt;&gt;MONTH(A11),BT12,BT12+CU11)</f>
        <v>12.730079377876352</v>
      </c>
      <c r="CV12">
        <f>AO12</f>
        <v>21</v>
      </c>
      <c r="CW12">
        <f t="shared" si="5"/>
        <v>223796.24788131245</v>
      </c>
      <c r="CX12" s="11">
        <f>CW12/AT12-1</f>
        <v>-4.5339540730060413E-2</v>
      </c>
      <c r="CY12" s="20">
        <f>AT12/CE12</f>
        <v>217215.98667292946</v>
      </c>
      <c r="CZ12" s="20">
        <f t="shared" si="2"/>
        <v>207367.51359795191</v>
      </c>
      <c r="DA12" s="19">
        <f>CJ12/(BT12*CD12*CE12*(CV12/20))</f>
        <v>10624.948233862677</v>
      </c>
    </row>
    <row r="13" spans="1:106" x14ac:dyDescent="0.25">
      <c r="A13" s="1">
        <v>43847</v>
      </c>
      <c r="B13">
        <v>7935</v>
      </c>
      <c r="C13">
        <v>12</v>
      </c>
      <c r="D13">
        <v>4</v>
      </c>
      <c r="E13">
        <v>3</v>
      </c>
      <c r="F13" s="1">
        <v>43846</v>
      </c>
      <c r="G13" s="1">
        <v>43851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 s="1">
        <v>43850</v>
      </c>
      <c r="AE13" s="1">
        <v>43836</v>
      </c>
      <c r="AF13" s="1">
        <v>43831</v>
      </c>
      <c r="AG13" s="1">
        <v>43833</v>
      </c>
      <c r="AH13" s="1">
        <v>43831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11068.761904761899</v>
      </c>
      <c r="AO13">
        <v>21</v>
      </c>
      <c r="AP13">
        <v>31</v>
      </c>
      <c r="AQ13">
        <v>232444</v>
      </c>
      <c r="AR13" s="2">
        <v>43831</v>
      </c>
      <c r="AS13">
        <v>0.67741935483870896</v>
      </c>
      <c r="AT13">
        <v>234424.96827872901</v>
      </c>
      <c r="AU13">
        <v>224857.57623605101</v>
      </c>
      <c r="AV13">
        <v>244399.44018071299</v>
      </c>
      <c r="AW13">
        <v>-0.37754401088244199</v>
      </c>
      <c r="AX13">
        <v>0</v>
      </c>
      <c r="AY13">
        <v>0</v>
      </c>
      <c r="AZ13">
        <v>0</v>
      </c>
      <c r="BA13">
        <v>0.69859300389304002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0.63429648149613205</v>
      </c>
      <c r="BP13">
        <v>0</v>
      </c>
      <c r="BQ13">
        <v>0.11148690587966401</v>
      </c>
      <c r="BR13">
        <v>0</v>
      </c>
      <c r="BS13">
        <v>-0.13598583751920601</v>
      </c>
      <c r="BT13">
        <v>0.93084654286718704</v>
      </c>
      <c r="BU13">
        <v>8524.4985446888604</v>
      </c>
      <c r="BV13">
        <v>17</v>
      </c>
      <c r="BW13">
        <v>1</v>
      </c>
      <c r="BX13">
        <v>2020</v>
      </c>
      <c r="BY13">
        <v>9</v>
      </c>
      <c r="BZ13">
        <v>13.6609259207435</v>
      </c>
      <c r="CA13">
        <v>143599</v>
      </c>
      <c r="CB13">
        <v>220744.84683508601</v>
      </c>
      <c r="CC13">
        <v>21.4782615224197</v>
      </c>
      <c r="CD13">
        <v>0.97773276380303997</v>
      </c>
      <c r="CE13">
        <f>INDEX('X-13 output'!G:G, MATCH('daily-predicted-data'!AR13,'X-13 output'!A:A,0))</f>
        <v>1.0792252074508299</v>
      </c>
      <c r="CH13">
        <f>AT13/AO13</f>
        <v>11163.093727558524</v>
      </c>
      <c r="CI13" s="9">
        <f>BT13*CH13*CD13</f>
        <v>10159.745520196102</v>
      </c>
      <c r="CJ13" s="9">
        <f>B13</f>
        <v>7935</v>
      </c>
      <c r="CK13" s="9">
        <f t="shared" si="0"/>
        <v>-2224.745520196102</v>
      </c>
      <c r="CL13" s="9">
        <f t="shared" si="3"/>
        <v>-5503.4830983421743</v>
      </c>
      <c r="CM13">
        <f t="shared" si="4"/>
        <v>149102.48309834217</v>
      </c>
      <c r="CN13">
        <f>B12+CN12</f>
        <v>168427</v>
      </c>
      <c r="CO13">
        <f t="shared" si="1"/>
        <v>1.1296056007927926</v>
      </c>
      <c r="CT13">
        <f>IF(MONTH(A13)&lt;&gt;MONTH(A12),B13,B13+CT12)</f>
        <v>143599</v>
      </c>
      <c r="CU13">
        <f>IF(MONTH(A13)&lt;&gt;MONTH(A12),BT13,BT13+CU12)</f>
        <v>13.660925920743539</v>
      </c>
      <c r="CV13">
        <f>AO13</f>
        <v>21</v>
      </c>
      <c r="CW13">
        <f t="shared" si="5"/>
        <v>220744.84683508685</v>
      </c>
      <c r="CX13" s="11">
        <f>CW13/AT13-1</f>
        <v>-5.8356076761314157E-2</v>
      </c>
      <c r="CY13" s="20">
        <f>AT13/CE13</f>
        <v>217215.98667292946</v>
      </c>
      <c r="CZ13" s="20">
        <f t="shared" si="2"/>
        <v>204540.1138808594</v>
      </c>
      <c r="DA13" s="19">
        <f>CJ13/(BT13*CD13*CE13*(CV13/20))</f>
        <v>7693.9133811375323</v>
      </c>
    </row>
    <row r="14" spans="1:106" x14ac:dyDescent="0.25">
      <c r="A14" s="1">
        <v>43851</v>
      </c>
      <c r="B14">
        <v>18179</v>
      </c>
      <c r="C14">
        <v>13</v>
      </c>
      <c r="D14">
        <v>1</v>
      </c>
      <c r="E14">
        <v>4</v>
      </c>
      <c r="F14" s="1">
        <v>43847</v>
      </c>
      <c r="G14" s="1">
        <v>43852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s="1">
        <v>43850</v>
      </c>
      <c r="AE14" s="1">
        <v>43836</v>
      </c>
      <c r="AF14" s="1">
        <v>43831</v>
      </c>
      <c r="AG14" s="1">
        <v>43833</v>
      </c>
      <c r="AH14" s="1">
        <v>43831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11068.761904761899</v>
      </c>
      <c r="AO14">
        <v>21</v>
      </c>
      <c r="AP14">
        <v>31</v>
      </c>
      <c r="AQ14">
        <v>232444</v>
      </c>
      <c r="AR14" s="2">
        <v>43831</v>
      </c>
      <c r="AS14">
        <v>0.67741935483870896</v>
      </c>
      <c r="AT14">
        <v>234424.96827872901</v>
      </c>
      <c r="AU14">
        <v>224857.57623605101</v>
      </c>
      <c r="AV14">
        <v>244399.44018071299</v>
      </c>
      <c r="AW14">
        <v>-0.37754401088244199</v>
      </c>
      <c r="AX14">
        <v>1.3903905739156901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0.63429648149613205</v>
      </c>
      <c r="BP14">
        <v>0</v>
      </c>
      <c r="BQ14">
        <v>0</v>
      </c>
      <c r="BR14">
        <v>0</v>
      </c>
      <c r="BS14">
        <v>0</v>
      </c>
      <c r="BT14">
        <v>1.64714304452938</v>
      </c>
      <c r="BU14">
        <v>11036.6856481453</v>
      </c>
      <c r="BV14">
        <v>21</v>
      </c>
      <c r="BW14">
        <v>1</v>
      </c>
      <c r="BX14">
        <v>2020</v>
      </c>
      <c r="BY14">
        <v>8</v>
      </c>
      <c r="BZ14">
        <v>15.3080689652729</v>
      </c>
      <c r="CA14">
        <v>161778</v>
      </c>
      <c r="CB14">
        <v>221931.192478098</v>
      </c>
      <c r="CC14">
        <v>21.4782615224197</v>
      </c>
      <c r="CD14">
        <v>0.97773276380303997</v>
      </c>
      <c r="CE14">
        <f>INDEX('X-13 output'!G:G, MATCH('daily-predicted-data'!AR14,'X-13 output'!A:A,0))</f>
        <v>1.0792252074508299</v>
      </c>
      <c r="CH14">
        <f>AT14/AO14</f>
        <v>11163.093727558524</v>
      </c>
      <c r="CI14" s="9">
        <f>BT14*CH14*CD14</f>
        <v>17977.779791966441</v>
      </c>
      <c r="CJ14" s="9">
        <f>B14</f>
        <v>18179</v>
      </c>
      <c r="CK14" s="9">
        <f t="shared" si="0"/>
        <v>201.22020803355917</v>
      </c>
      <c r="CL14" s="9">
        <f t="shared" si="3"/>
        <v>-5302.2628903086152</v>
      </c>
      <c r="CM14">
        <f t="shared" si="4"/>
        <v>167080.2628903086</v>
      </c>
      <c r="CN14">
        <f>B13+CN13</f>
        <v>176362</v>
      </c>
      <c r="CO14">
        <f t="shared" si="1"/>
        <v>1.0555525646723758</v>
      </c>
      <c r="CT14">
        <f>IF(MONTH(A14)&lt;&gt;MONTH(A13),B14,B14+CT13)</f>
        <v>161778</v>
      </c>
      <c r="CU14">
        <f>IF(MONTH(A14)&lt;&gt;MONTH(A13),BT14,BT14+CU13)</f>
        <v>15.30806896527292</v>
      </c>
      <c r="CV14">
        <f>AO14</f>
        <v>21</v>
      </c>
      <c r="CW14">
        <f t="shared" si="5"/>
        <v>221931.19247809911</v>
      </c>
      <c r="CX14" s="11">
        <f>CW14/AT14-1</f>
        <v>-5.3295414274195041E-2</v>
      </c>
      <c r="CY14" s="20">
        <f>AT14/CE14</f>
        <v>217215.98667292946</v>
      </c>
      <c r="CZ14" s="20">
        <f t="shared" si="2"/>
        <v>205639.37067621766</v>
      </c>
      <c r="DA14" s="19">
        <f>CJ14/(BT14*CD14*CE14*(CV14/20))</f>
        <v>9961.3253432462261</v>
      </c>
    </row>
    <row r="15" spans="1:106" x14ac:dyDescent="0.25">
      <c r="A15" s="1">
        <v>43852</v>
      </c>
      <c r="B15">
        <v>4899</v>
      </c>
      <c r="C15">
        <v>14</v>
      </c>
      <c r="D15">
        <v>2</v>
      </c>
      <c r="E15">
        <v>1</v>
      </c>
      <c r="F15" s="1">
        <v>43851</v>
      </c>
      <c r="G15" s="1">
        <v>43853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s="1">
        <v>43850</v>
      </c>
      <c r="AE15" s="1">
        <v>43836</v>
      </c>
      <c r="AF15" s="1">
        <v>43831</v>
      </c>
      <c r="AG15" s="1">
        <v>43833</v>
      </c>
      <c r="AH15" s="1">
        <v>43831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11068.761904761899</v>
      </c>
      <c r="AO15">
        <v>21</v>
      </c>
      <c r="AP15">
        <v>31</v>
      </c>
      <c r="AQ15">
        <v>232444</v>
      </c>
      <c r="AR15" s="2">
        <v>43831</v>
      </c>
      <c r="AS15">
        <v>0.67741935483870896</v>
      </c>
      <c r="AT15">
        <v>234424.96827872901</v>
      </c>
      <c r="AU15">
        <v>224857.57623605101</v>
      </c>
      <c r="AV15">
        <v>244399.44018071299</v>
      </c>
      <c r="AW15">
        <v>-0.37754401088244199</v>
      </c>
      <c r="AX15">
        <v>0</v>
      </c>
      <c r="AY15">
        <v>0.126823655535797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0.63429648149613205</v>
      </c>
      <c r="BP15">
        <v>0</v>
      </c>
      <c r="BQ15">
        <v>0</v>
      </c>
      <c r="BR15">
        <v>0</v>
      </c>
      <c r="BS15">
        <v>0</v>
      </c>
      <c r="BT15">
        <v>0.383576126149487</v>
      </c>
      <c r="BU15">
        <v>12771.9106222235</v>
      </c>
      <c r="BV15">
        <v>22</v>
      </c>
      <c r="BW15">
        <v>1</v>
      </c>
      <c r="BX15">
        <v>2020</v>
      </c>
      <c r="BY15">
        <v>7</v>
      </c>
      <c r="BZ15">
        <v>15.6916450914224</v>
      </c>
      <c r="CA15">
        <v>166677</v>
      </c>
      <c r="CB15">
        <v>223062.46283337899</v>
      </c>
      <c r="CC15">
        <v>21.4782615224197</v>
      </c>
      <c r="CD15">
        <v>0.97773276380303997</v>
      </c>
      <c r="CE15">
        <f>INDEX('X-13 output'!G:G, MATCH('daily-predicted-data'!AR15,'X-13 output'!A:A,0))</f>
        <v>1.0792252074508299</v>
      </c>
      <c r="CH15">
        <f>AT15/AO15</f>
        <v>11163.093727558524</v>
      </c>
      <c r="CI15" s="9">
        <f>BT15*CH15*CD15</f>
        <v>4186.5502527385479</v>
      </c>
      <c r="CJ15" s="9">
        <f>B15</f>
        <v>4899</v>
      </c>
      <c r="CK15" s="9">
        <f t="shared" si="0"/>
        <v>712.4497472614521</v>
      </c>
      <c r="CL15" s="9">
        <f t="shared" si="3"/>
        <v>-4589.8131430471631</v>
      </c>
      <c r="CM15">
        <f t="shared" si="4"/>
        <v>171266.81314304715</v>
      </c>
      <c r="CN15">
        <f>B14+CN14</f>
        <v>194541</v>
      </c>
      <c r="CO15">
        <f t="shared" si="1"/>
        <v>1.135894318518752</v>
      </c>
      <c r="CT15">
        <f>IF(MONTH(A15)&lt;&gt;MONTH(A14),B15,B15+CT14)</f>
        <v>166677</v>
      </c>
      <c r="CU15">
        <f>IF(MONTH(A15)&lt;&gt;MONTH(A14),BT15,BT15+CU14)</f>
        <v>15.691645091422407</v>
      </c>
      <c r="CV15">
        <f>AO15</f>
        <v>21</v>
      </c>
      <c r="CW15">
        <f t="shared" si="5"/>
        <v>223062.46283337998</v>
      </c>
      <c r="CX15" s="11">
        <f>CW15/AT15-1</f>
        <v>-4.8469689593128695E-2</v>
      </c>
      <c r="CY15" s="20">
        <f>AT15/CE15</f>
        <v>217215.98667292946</v>
      </c>
      <c r="CZ15" s="20">
        <f t="shared" si="2"/>
        <v>206687.59522422741</v>
      </c>
      <c r="DA15" s="19">
        <f>CJ15/(BT15*CD15*CE15*(CV15/20))</f>
        <v>11527.478540100456</v>
      </c>
    </row>
    <row r="16" spans="1:106" x14ac:dyDescent="0.25">
      <c r="A16" s="1">
        <v>43853</v>
      </c>
      <c r="B16">
        <v>10214</v>
      </c>
      <c r="C16">
        <v>15</v>
      </c>
      <c r="D16">
        <v>3</v>
      </c>
      <c r="E16">
        <v>2</v>
      </c>
      <c r="F16" s="1">
        <v>43852</v>
      </c>
      <c r="G16" s="1">
        <v>43854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s="1">
        <v>43850</v>
      </c>
      <c r="AE16" s="1">
        <v>43836</v>
      </c>
      <c r="AF16" s="1">
        <v>43831</v>
      </c>
      <c r="AG16" s="1">
        <v>43833</v>
      </c>
      <c r="AH16" s="1">
        <v>43831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11068.761904761899</v>
      </c>
      <c r="AO16">
        <v>21</v>
      </c>
      <c r="AP16">
        <v>31</v>
      </c>
      <c r="AQ16">
        <v>232444</v>
      </c>
      <c r="AR16" s="2">
        <v>43831</v>
      </c>
      <c r="AS16">
        <v>0.67741935483870896</v>
      </c>
      <c r="AT16">
        <v>234424.96827872901</v>
      </c>
      <c r="AU16">
        <v>224857.57623605101</v>
      </c>
      <c r="AV16">
        <v>244399.44018071299</v>
      </c>
      <c r="AW16">
        <v>-0.37754401088244199</v>
      </c>
      <c r="AX16">
        <v>0</v>
      </c>
      <c r="AY16">
        <v>0</v>
      </c>
      <c r="AZ16">
        <v>4.5558176529040699E-2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0.63429648149613205</v>
      </c>
      <c r="BP16">
        <v>0</v>
      </c>
      <c r="BQ16">
        <v>0</v>
      </c>
      <c r="BR16">
        <v>0.52241715020244495</v>
      </c>
      <c r="BS16">
        <v>0</v>
      </c>
      <c r="BT16">
        <v>0.82472779734517598</v>
      </c>
      <c r="BU16">
        <v>12384.692298330599</v>
      </c>
      <c r="BV16">
        <v>23</v>
      </c>
      <c r="BW16">
        <v>1</v>
      </c>
      <c r="BX16">
        <v>2020</v>
      </c>
      <c r="BY16">
        <v>6</v>
      </c>
      <c r="BZ16">
        <v>16.516372888767599</v>
      </c>
      <c r="CA16">
        <v>176891</v>
      </c>
      <c r="CB16">
        <v>224910.82182615699</v>
      </c>
      <c r="CC16">
        <v>21.4782615224197</v>
      </c>
      <c r="CD16">
        <v>0.97773276380303997</v>
      </c>
      <c r="CE16">
        <f>INDEX('X-13 output'!G:G, MATCH('daily-predicted-data'!AR16,'X-13 output'!A:A,0))</f>
        <v>1.0792252074508299</v>
      </c>
      <c r="CH16">
        <f>AT16/AO16</f>
        <v>11163.093727558524</v>
      </c>
      <c r="CI16" s="9">
        <f>BT16*CH16*CD16</f>
        <v>9001.5100863455282</v>
      </c>
      <c r="CJ16" s="9">
        <f>B16</f>
        <v>10214</v>
      </c>
      <c r="CK16" s="9">
        <f t="shared" si="0"/>
        <v>1212.4899136544718</v>
      </c>
      <c r="CL16" s="9">
        <f t="shared" si="3"/>
        <v>-3377.3232293926912</v>
      </c>
      <c r="CM16">
        <f t="shared" si="4"/>
        <v>180268.32322939267</v>
      </c>
      <c r="CN16">
        <f>B15+CN15</f>
        <v>199440</v>
      </c>
      <c r="CO16">
        <f t="shared" si="1"/>
        <v>1.106350779921613</v>
      </c>
      <c r="CT16">
        <f>IF(MONTH(A16)&lt;&gt;MONTH(A15),B16,B16+CT15)</f>
        <v>176891</v>
      </c>
      <c r="CU16">
        <f>IF(MONTH(A16)&lt;&gt;MONTH(A15),BT16,BT16+CU15)</f>
        <v>16.516372888767584</v>
      </c>
      <c r="CV16">
        <f>AO16</f>
        <v>21</v>
      </c>
      <c r="CW16">
        <f t="shared" si="5"/>
        <v>224910.82182615844</v>
      </c>
      <c r="CX16" s="11">
        <f>CW16/AT16-1</f>
        <v>-4.0585038882284707E-2</v>
      </c>
      <c r="CY16" s="20">
        <f>AT16/CE16</f>
        <v>217215.98667292946</v>
      </c>
      <c r="CZ16" s="20">
        <f t="shared" si="2"/>
        <v>208400.26740795479</v>
      </c>
      <c r="DA16" s="19">
        <f>CJ16/(BT16*CD16*CE16*(CV16/20))</f>
        <v>11177.988863024077</v>
      </c>
    </row>
    <row r="17" spans="1:107" x14ac:dyDescent="0.25">
      <c r="A17" s="1">
        <v>43854</v>
      </c>
      <c r="B17">
        <v>9169</v>
      </c>
      <c r="C17">
        <v>16</v>
      </c>
      <c r="D17">
        <v>4</v>
      </c>
      <c r="E17">
        <v>3</v>
      </c>
      <c r="F17" s="1">
        <v>43853</v>
      </c>
      <c r="G17" s="1">
        <v>43857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s="1">
        <v>43850</v>
      </c>
      <c r="AE17" s="1">
        <v>43836</v>
      </c>
      <c r="AF17" s="1">
        <v>43831</v>
      </c>
      <c r="AG17" s="1">
        <v>43833</v>
      </c>
      <c r="AH17" s="1">
        <v>43831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11068.761904761899</v>
      </c>
      <c r="AO17">
        <v>21</v>
      </c>
      <c r="AP17">
        <v>31</v>
      </c>
      <c r="AQ17">
        <v>232444</v>
      </c>
      <c r="AR17" s="2">
        <v>43831</v>
      </c>
      <c r="AS17">
        <v>0.67741935483870896</v>
      </c>
      <c r="AT17">
        <v>234424.96827872901</v>
      </c>
      <c r="AU17">
        <v>224857.57623605101</v>
      </c>
      <c r="AV17">
        <v>244399.44018071299</v>
      </c>
      <c r="AW17">
        <v>-0.37754401088244199</v>
      </c>
      <c r="AX17">
        <v>0</v>
      </c>
      <c r="AY17">
        <v>0</v>
      </c>
      <c r="AZ17">
        <v>0</v>
      </c>
      <c r="BA17">
        <v>0.69859300389304002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0.63429648149613205</v>
      </c>
      <c r="BP17">
        <v>0</v>
      </c>
      <c r="BQ17">
        <v>0</v>
      </c>
      <c r="BR17">
        <v>0</v>
      </c>
      <c r="BS17">
        <v>-0.13598583751920601</v>
      </c>
      <c r="BT17">
        <v>0.81935963698752301</v>
      </c>
      <c r="BU17">
        <v>11190.446277913899</v>
      </c>
      <c r="BV17">
        <v>24</v>
      </c>
      <c r="BW17">
        <v>1</v>
      </c>
      <c r="BX17">
        <v>2020</v>
      </c>
      <c r="BY17">
        <v>5</v>
      </c>
      <c r="BZ17">
        <v>17.335732525755098</v>
      </c>
      <c r="CA17">
        <v>186060</v>
      </c>
      <c r="CB17">
        <v>225387.64913424299</v>
      </c>
      <c r="CC17">
        <v>21.4782615224197</v>
      </c>
      <c r="CD17">
        <v>0.97773276380303997</v>
      </c>
      <c r="CE17">
        <f>INDEX('X-13 output'!G:G, MATCH('daily-predicted-data'!AR17,'X-13 output'!A:A,0))</f>
        <v>1.0792252074508299</v>
      </c>
      <c r="CH17">
        <f>AT17/AO17</f>
        <v>11163.093727558524</v>
      </c>
      <c r="CI17" s="9">
        <f>BT17*CH17*CD17</f>
        <v>8942.9191794304443</v>
      </c>
      <c r="CJ17" s="9">
        <f>B17</f>
        <v>9169</v>
      </c>
      <c r="CK17" s="9">
        <f t="shared" si="0"/>
        <v>226.08082056955573</v>
      </c>
      <c r="CL17" s="9">
        <f t="shared" si="3"/>
        <v>-3151.2424088231355</v>
      </c>
      <c r="CM17">
        <f t="shared" si="4"/>
        <v>189211.24240882311</v>
      </c>
      <c r="CN17">
        <f>B16+CN16</f>
        <v>209654</v>
      </c>
      <c r="CO17">
        <f t="shared" si="1"/>
        <v>1.1080419817074445</v>
      </c>
      <c r="CT17">
        <f>IF(MONTH(A17)&lt;&gt;MONTH(A16),B17,B17+CT16)</f>
        <v>186060</v>
      </c>
      <c r="CU17">
        <f>IF(MONTH(A17)&lt;&gt;MONTH(A16),BT17,BT17+CU16)</f>
        <v>17.335732525755109</v>
      </c>
      <c r="CV17">
        <f>AO17</f>
        <v>21</v>
      </c>
      <c r="CW17">
        <f t="shared" si="5"/>
        <v>225387.64913424436</v>
      </c>
      <c r="CX17" s="11">
        <f>CW17/AT17-1</f>
        <v>-3.8551009352123966E-2</v>
      </c>
      <c r="CY17" s="20">
        <f>AT17/CE17</f>
        <v>217215.98667292946</v>
      </c>
      <c r="CZ17" s="20">
        <f t="shared" si="2"/>
        <v>208842.09113927052</v>
      </c>
      <c r="DA17" s="19">
        <f>CJ17/(BT17*CD17*CE17*(CV17/20))</f>
        <v>10100.104294367704</v>
      </c>
    </row>
    <row r="18" spans="1:107" x14ac:dyDescent="0.25">
      <c r="A18" s="1">
        <v>43857</v>
      </c>
      <c r="B18">
        <v>20702</v>
      </c>
      <c r="C18">
        <v>17</v>
      </c>
      <c r="D18">
        <v>0</v>
      </c>
      <c r="E18">
        <v>4</v>
      </c>
      <c r="F18" s="1">
        <v>43854</v>
      </c>
      <c r="G18" s="1">
        <v>43858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1">
        <v>43850</v>
      </c>
      <c r="AE18" s="1">
        <v>43836</v>
      </c>
      <c r="AF18" s="1">
        <v>43831</v>
      </c>
      <c r="AG18" s="1">
        <v>43833</v>
      </c>
      <c r="AH18" s="1">
        <v>43831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11068.761904761899</v>
      </c>
      <c r="AO18">
        <v>21</v>
      </c>
      <c r="AP18">
        <v>31</v>
      </c>
      <c r="AQ18">
        <v>232444</v>
      </c>
      <c r="AR18" s="2">
        <v>43831</v>
      </c>
      <c r="AS18">
        <v>0.67741935483870896</v>
      </c>
      <c r="AT18">
        <v>234424.96827872901</v>
      </c>
      <c r="AU18">
        <v>224857.57623605101</v>
      </c>
      <c r="AV18">
        <v>244399.44018071299</v>
      </c>
      <c r="AW18">
        <v>-0.37754401088244199</v>
      </c>
      <c r="AX18">
        <v>1.3903905739156901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0.63429648149613205</v>
      </c>
      <c r="BP18">
        <v>0</v>
      </c>
      <c r="BQ18">
        <v>0</v>
      </c>
      <c r="BR18">
        <v>0</v>
      </c>
      <c r="BS18">
        <v>0</v>
      </c>
      <c r="BT18">
        <v>1.64714304452938</v>
      </c>
      <c r="BU18">
        <v>12568.4287522914</v>
      </c>
      <c r="BV18">
        <v>27</v>
      </c>
      <c r="BW18">
        <v>1</v>
      </c>
      <c r="BX18">
        <v>2020</v>
      </c>
      <c r="BY18">
        <v>4</v>
      </c>
      <c r="BZ18">
        <v>18.982875570284499</v>
      </c>
      <c r="CA18">
        <v>206762</v>
      </c>
      <c r="CB18">
        <v>228732.57446816299</v>
      </c>
      <c r="CC18">
        <v>21.4782615224197</v>
      </c>
      <c r="CD18">
        <v>0.97773276380303997</v>
      </c>
      <c r="CE18">
        <f>INDEX('X-13 output'!G:G, MATCH('daily-predicted-data'!AR18,'X-13 output'!A:A,0))</f>
        <v>1.0792252074508299</v>
      </c>
      <c r="CH18">
        <f>AT18/AO18</f>
        <v>11163.093727558524</v>
      </c>
      <c r="CI18" s="9">
        <f>BT18*CH18*CD18</f>
        <v>17977.779791966441</v>
      </c>
      <c r="CJ18" s="9">
        <f>B18</f>
        <v>20702</v>
      </c>
      <c r="CK18" s="9">
        <f t="shared" si="0"/>
        <v>2724.2202080335592</v>
      </c>
      <c r="CL18" s="9">
        <f t="shared" si="3"/>
        <v>-427.02220078957635</v>
      </c>
      <c r="CM18">
        <f t="shared" si="4"/>
        <v>207189.02220078954</v>
      </c>
      <c r="CN18">
        <f>B17+CN17</f>
        <v>218823</v>
      </c>
      <c r="CO18">
        <f t="shared" si="1"/>
        <v>1.0561515165023359</v>
      </c>
      <c r="CT18">
        <f>IF(MONTH(A18)&lt;&gt;MONTH(A17),B18,B18+CT17)</f>
        <v>206762</v>
      </c>
      <c r="CU18">
        <f>IF(MONTH(A18)&lt;&gt;MONTH(A17),BT18,BT18+CU17)</f>
        <v>18.982875570284488</v>
      </c>
      <c r="CV18">
        <f>AO18</f>
        <v>21</v>
      </c>
      <c r="CW18">
        <f t="shared" si="5"/>
        <v>228732.57446816465</v>
      </c>
      <c r="CX18" s="11">
        <f>CW18/AT18-1</f>
        <v>-2.4282369972622342E-2</v>
      </c>
      <c r="CY18" s="20">
        <f>AT18/CE18</f>
        <v>217215.98667292946</v>
      </c>
      <c r="CZ18" s="20">
        <f t="shared" si="2"/>
        <v>211941.46772056917</v>
      </c>
      <c r="DA18" s="19">
        <f>CJ18/(BT18*CD18*CE18*(CV18/20))</f>
        <v>11343.82294162954</v>
      </c>
    </row>
    <row r="19" spans="1:107" x14ac:dyDescent="0.25">
      <c r="A19" s="1">
        <v>43858</v>
      </c>
      <c r="B19">
        <v>2512</v>
      </c>
      <c r="C19">
        <v>18</v>
      </c>
      <c r="D19">
        <v>1</v>
      </c>
      <c r="E19">
        <v>0</v>
      </c>
      <c r="F19" s="1">
        <v>43857</v>
      </c>
      <c r="G19" s="1">
        <v>43859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s="1">
        <v>43850</v>
      </c>
      <c r="AE19" s="1">
        <v>43836</v>
      </c>
      <c r="AF19" s="1">
        <v>43831</v>
      </c>
      <c r="AG19" s="1">
        <v>43833</v>
      </c>
      <c r="AH19" s="1">
        <v>43831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11068.761904761899</v>
      </c>
      <c r="AO19">
        <v>21</v>
      </c>
      <c r="AP19">
        <v>31</v>
      </c>
      <c r="AQ19">
        <v>232444</v>
      </c>
      <c r="AR19" s="2">
        <v>43831</v>
      </c>
      <c r="AS19">
        <v>0.67741935483870896</v>
      </c>
      <c r="AT19">
        <v>234424.96827872901</v>
      </c>
      <c r="AU19">
        <v>224857.57623605101</v>
      </c>
      <c r="AV19">
        <v>244399.44018071299</v>
      </c>
      <c r="AW19">
        <v>-0.37754401088244199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0.63429648149613205</v>
      </c>
      <c r="BP19">
        <v>0</v>
      </c>
      <c r="BQ19">
        <v>0</v>
      </c>
      <c r="BR19">
        <v>0</v>
      </c>
      <c r="BS19">
        <v>0</v>
      </c>
      <c r="BT19">
        <v>0.256752470613689</v>
      </c>
      <c r="BU19">
        <v>9783.7422712849293</v>
      </c>
      <c r="BV19">
        <v>28</v>
      </c>
      <c r="BW19">
        <v>1</v>
      </c>
      <c r="BX19">
        <v>2020</v>
      </c>
      <c r="BY19">
        <v>3</v>
      </c>
      <c r="BZ19">
        <v>19.2396280408982</v>
      </c>
      <c r="CA19">
        <v>209274</v>
      </c>
      <c r="CB19">
        <v>228421.98355695501</v>
      </c>
      <c r="CC19">
        <v>21.4782615224197</v>
      </c>
      <c r="CD19">
        <v>0.97773276380303997</v>
      </c>
      <c r="CE19">
        <f>INDEX('X-13 output'!G:G, MATCH('daily-predicted-data'!AR19,'X-13 output'!A:A,0))</f>
        <v>1.0792252074508299</v>
      </c>
      <c r="CH19">
        <f>AT19/AO19</f>
        <v>11163.093727558524</v>
      </c>
      <c r="CI19" s="9">
        <f>BT19*CH19*CD19</f>
        <v>2802.3306130373567</v>
      </c>
      <c r="CJ19" s="9">
        <f>B19</f>
        <v>2512</v>
      </c>
      <c r="CK19" s="9">
        <f t="shared" si="0"/>
        <v>-290.33061303735667</v>
      </c>
      <c r="CL19" s="9">
        <f t="shared" si="3"/>
        <v>-717.35281382693302</v>
      </c>
      <c r="CM19">
        <f t="shared" si="4"/>
        <v>209991.3528138269</v>
      </c>
      <c r="CN19">
        <f>B18+CN18</f>
        <v>239525</v>
      </c>
      <c r="CO19">
        <f t="shared" si="1"/>
        <v>1.1406422064072177</v>
      </c>
      <c r="CT19">
        <f>IF(MONTH(A19)&lt;&gt;MONTH(A18),B19,B19+CT18)</f>
        <v>209274</v>
      </c>
      <c r="CU19">
        <f>IF(MONTH(A19)&lt;&gt;MONTH(A18),BT19,BT19+CU18)</f>
        <v>19.239628040898175</v>
      </c>
      <c r="CV19">
        <f>AO19</f>
        <v>21</v>
      </c>
      <c r="CW19">
        <f t="shared" si="5"/>
        <v>228421.9835569564</v>
      </c>
      <c r="CX19" s="11">
        <f>CW19/AT19-1</f>
        <v>-2.5607275393272566E-2</v>
      </c>
      <c r="CY19" s="20">
        <f>AT19/CE19</f>
        <v>217215.98667292946</v>
      </c>
      <c r="CZ19" s="20">
        <f t="shared" si="2"/>
        <v>211653.67708237431</v>
      </c>
      <c r="DA19" s="19">
        <f>CJ19/(BT19*CD19*CE19*(CV19/20))</f>
        <v>8830.462599532033</v>
      </c>
    </row>
    <row r="20" spans="1:107" x14ac:dyDescent="0.25">
      <c r="A20" s="1">
        <v>43859</v>
      </c>
      <c r="B20">
        <v>9896</v>
      </c>
      <c r="C20">
        <v>19</v>
      </c>
      <c r="D20">
        <v>2</v>
      </c>
      <c r="E20">
        <v>1</v>
      </c>
      <c r="F20" s="1">
        <v>43858</v>
      </c>
      <c r="G20" s="1">
        <v>43860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s="1">
        <v>43850</v>
      </c>
      <c r="AE20" s="1">
        <v>43836</v>
      </c>
      <c r="AF20" s="1">
        <v>43831</v>
      </c>
      <c r="AG20" s="1">
        <v>43833</v>
      </c>
      <c r="AH20" s="1">
        <v>43831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11068.761904761899</v>
      </c>
      <c r="AO20">
        <v>21</v>
      </c>
      <c r="AP20">
        <v>31</v>
      </c>
      <c r="AQ20">
        <v>232444</v>
      </c>
      <c r="AR20" s="2">
        <v>43831</v>
      </c>
      <c r="AS20">
        <v>0.67741935483870896</v>
      </c>
      <c r="AT20">
        <v>234424.96827872901</v>
      </c>
      <c r="AU20">
        <v>224857.57623605101</v>
      </c>
      <c r="AV20">
        <v>244399.44018071299</v>
      </c>
      <c r="AW20">
        <v>-0.37754401088244199</v>
      </c>
      <c r="AX20">
        <v>0</v>
      </c>
      <c r="AY20">
        <v>0.126823655535797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0.63429648149613205</v>
      </c>
      <c r="BP20">
        <v>0</v>
      </c>
      <c r="BQ20">
        <v>0</v>
      </c>
      <c r="BR20">
        <v>0.52241715020244495</v>
      </c>
      <c r="BS20">
        <v>0</v>
      </c>
      <c r="BT20">
        <v>0.90599327635193305</v>
      </c>
      <c r="BU20">
        <v>10922.818367755601</v>
      </c>
      <c r="BV20">
        <v>29</v>
      </c>
      <c r="BW20">
        <v>1</v>
      </c>
      <c r="BX20">
        <v>2020</v>
      </c>
      <c r="BY20">
        <v>2</v>
      </c>
      <c r="BZ20">
        <v>20.1456213172501</v>
      </c>
      <c r="CA20">
        <v>219170</v>
      </c>
      <c r="CB20">
        <v>228465.03106156</v>
      </c>
      <c r="CC20">
        <v>21.4782615224197</v>
      </c>
      <c r="CD20">
        <v>0.97773276380303997</v>
      </c>
      <c r="CE20">
        <f>INDEX('X-13 output'!G:G, MATCH('daily-predicted-data'!AR20,'X-13 output'!A:A,0))</f>
        <v>1.0792252074508299</v>
      </c>
      <c r="CH20">
        <f>AT20/AO20</f>
        <v>11163.093727558524</v>
      </c>
      <c r="CI20" s="9">
        <f>BT20*CH20*CD20</f>
        <v>9888.4839840433924</v>
      </c>
      <c r="CJ20" s="9">
        <f>B20</f>
        <v>9896</v>
      </c>
      <c r="CK20" s="9">
        <f t="shared" si="0"/>
        <v>7.516015956607589</v>
      </c>
      <c r="CL20" s="9">
        <f t="shared" si="3"/>
        <v>-709.83679787032543</v>
      </c>
      <c r="CM20">
        <f t="shared" si="4"/>
        <v>219879.83679787029</v>
      </c>
      <c r="CN20">
        <f>B19+CN19</f>
        <v>242037</v>
      </c>
      <c r="CO20">
        <f t="shared" si="1"/>
        <v>1.1007694180821965</v>
      </c>
      <c r="CT20">
        <f>IF(MONTH(A20)&lt;&gt;MONTH(A19),B20,B20+CT19)</f>
        <v>219170</v>
      </c>
      <c r="CU20">
        <f>IF(MONTH(A20)&lt;&gt;MONTH(A19),BT20,BT20+CU19)</f>
        <v>20.145621317250107</v>
      </c>
      <c r="CV20">
        <f>AO20</f>
        <v>21</v>
      </c>
      <c r="CW20">
        <f t="shared" si="5"/>
        <v>228465.03106156146</v>
      </c>
      <c r="CX20" s="11">
        <f>CW20/AT20-1</f>
        <v>-2.5423645189881161E-2</v>
      </c>
      <c r="CY20" s="20">
        <f>AT20/CE20</f>
        <v>217215.98667292946</v>
      </c>
      <c r="CZ20" s="20">
        <f t="shared" si="2"/>
        <v>211693.56449818696</v>
      </c>
      <c r="DA20" s="19">
        <f>CJ20/(BT20*CD20*CE20*(CV20/20))</f>
        <v>9858.5527299749465</v>
      </c>
    </row>
    <row r="21" spans="1:107" x14ac:dyDescent="0.25">
      <c r="A21" s="1">
        <v>43860</v>
      </c>
      <c r="B21">
        <v>3379</v>
      </c>
      <c r="C21">
        <v>20</v>
      </c>
      <c r="D21">
        <v>3</v>
      </c>
      <c r="E21">
        <v>2</v>
      </c>
      <c r="F21" s="1">
        <v>43859</v>
      </c>
      <c r="G21" s="1">
        <v>43861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s="1">
        <v>43850</v>
      </c>
      <c r="AE21" s="1">
        <v>43836</v>
      </c>
      <c r="AF21" s="1">
        <v>43831</v>
      </c>
      <c r="AG21" s="1">
        <v>43833</v>
      </c>
      <c r="AH21" s="1">
        <v>43831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11068.761904761899</v>
      </c>
      <c r="AO21">
        <v>21</v>
      </c>
      <c r="AP21">
        <v>31</v>
      </c>
      <c r="AQ21">
        <v>232444</v>
      </c>
      <c r="AR21" s="2">
        <v>43831</v>
      </c>
      <c r="AS21">
        <v>0.67741935483870896</v>
      </c>
      <c r="AT21">
        <v>234424.96827872901</v>
      </c>
      <c r="AU21">
        <v>224857.57623605101</v>
      </c>
      <c r="AV21">
        <v>244399.44018071299</v>
      </c>
      <c r="AW21">
        <v>-0.37754401088244199</v>
      </c>
      <c r="AX21">
        <v>0</v>
      </c>
      <c r="AY21">
        <v>0</v>
      </c>
      <c r="AZ21">
        <v>4.5558176529040699E-2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0.63429648149613205</v>
      </c>
      <c r="BP21">
        <v>0</v>
      </c>
      <c r="BQ21">
        <v>0</v>
      </c>
      <c r="BR21">
        <v>0</v>
      </c>
      <c r="BS21">
        <v>0</v>
      </c>
      <c r="BT21">
        <v>0.30231064714272998</v>
      </c>
      <c r="BU21">
        <v>11177.244440235199</v>
      </c>
      <c r="BV21">
        <v>30</v>
      </c>
      <c r="BW21">
        <v>1</v>
      </c>
      <c r="BX21">
        <v>2020</v>
      </c>
      <c r="BY21">
        <v>1</v>
      </c>
      <c r="BZ21">
        <v>20.4479319643929</v>
      </c>
      <c r="CA21">
        <v>222549</v>
      </c>
      <c r="CB21">
        <v>228557.538637074</v>
      </c>
      <c r="CC21">
        <v>21.4782615224197</v>
      </c>
      <c r="CD21">
        <v>0.97773276380303997</v>
      </c>
      <c r="CE21">
        <f>INDEX('X-13 output'!G:G, MATCH('daily-predicted-data'!AR21,'X-13 output'!A:A,0))</f>
        <v>1.0792252074508299</v>
      </c>
      <c r="CH21">
        <f>AT21/AO21</f>
        <v>11163.093727558524</v>
      </c>
      <c r="CI21" s="9">
        <f>BT21*CH21*CD21</f>
        <v>3299.576355040685</v>
      </c>
      <c r="CJ21" s="9">
        <f>B21</f>
        <v>3379</v>
      </c>
      <c r="CK21" s="9">
        <f t="shared" si="0"/>
        <v>79.42364495931497</v>
      </c>
      <c r="CL21" s="9">
        <f t="shared" si="3"/>
        <v>-630.41315291101046</v>
      </c>
      <c r="CM21">
        <f t="shared" si="4"/>
        <v>223179.41315291097</v>
      </c>
      <c r="CN21">
        <f>B20+CN20</f>
        <v>251933</v>
      </c>
      <c r="CO21">
        <f t="shared" si="1"/>
        <v>1.1288361970348428</v>
      </c>
      <c r="CP21" s="22">
        <f t="shared" ref="CP21:CP52" si="6">SUM(CI2:CI21)</f>
        <v>223179.41315291097</v>
      </c>
      <c r="CQ21" s="22">
        <f t="shared" ref="CQ21:CQ52" si="7">SUM(CJ2:CJ21)</f>
        <v>222549</v>
      </c>
      <c r="CR21">
        <f>CQ21/CP21</f>
        <v>0.99717530777590568</v>
      </c>
      <c r="CT21">
        <f>IF(MONTH(A21)&lt;&gt;MONTH(A20),B21,B21+CT20)</f>
        <v>222549</v>
      </c>
      <c r="CU21">
        <f>IF(MONTH(A21)&lt;&gt;MONTH(A20),BT21,BT21+CU20)</f>
        <v>20.447931964392836</v>
      </c>
      <c r="CV21">
        <f>AO21</f>
        <v>21</v>
      </c>
      <c r="CW21">
        <f t="shared" si="5"/>
        <v>228557.53863707519</v>
      </c>
      <c r="CX21" s="11">
        <f>CW21/AT21-1</f>
        <v>-2.5029030332116786E-2</v>
      </c>
      <c r="CY21" s="20">
        <f>AT21/CE21</f>
        <v>217215.98667292946</v>
      </c>
      <c r="CZ21" s="20">
        <f t="shared" si="2"/>
        <v>211779.28115387203</v>
      </c>
      <c r="DA21" s="19">
        <f>CJ21/(BT21*CD21*CE21*(CV21/20))</f>
        <v>10088.188778746498</v>
      </c>
      <c r="DB21" s="21"/>
    </row>
    <row r="22" spans="1:107" x14ac:dyDescent="0.25">
      <c r="A22" s="1">
        <v>43861</v>
      </c>
      <c r="B22">
        <v>9895</v>
      </c>
      <c r="C22">
        <v>21</v>
      </c>
      <c r="D22">
        <v>4</v>
      </c>
      <c r="E22">
        <v>3</v>
      </c>
      <c r="F22" s="1">
        <v>43860</v>
      </c>
      <c r="G22" s="1">
        <v>43864</v>
      </c>
      <c r="H22">
        <v>0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s="1">
        <v>43850</v>
      </c>
      <c r="AE22" s="1">
        <v>43836</v>
      </c>
      <c r="AF22" s="1">
        <v>43831</v>
      </c>
      <c r="AG22" s="1">
        <v>43833</v>
      </c>
      <c r="AH22" s="1">
        <v>43831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11068.761904761899</v>
      </c>
      <c r="AO22">
        <v>21</v>
      </c>
      <c r="AP22">
        <v>31</v>
      </c>
      <c r="AQ22">
        <v>232444</v>
      </c>
      <c r="AR22" s="2">
        <v>43831</v>
      </c>
      <c r="AS22">
        <v>0.67741935483870896</v>
      </c>
      <c r="AT22">
        <v>234424.96827872901</v>
      </c>
      <c r="AU22">
        <v>224857.57623605101</v>
      </c>
      <c r="AV22">
        <v>244399.44018071299</v>
      </c>
      <c r="AW22">
        <v>-0.37754401088244199</v>
      </c>
      <c r="AX22">
        <v>0</v>
      </c>
      <c r="AY22">
        <v>0</v>
      </c>
      <c r="AZ22">
        <v>0</v>
      </c>
      <c r="BA22">
        <v>0.69859300389304002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0.21096992103935699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0.63429648149613205</v>
      </c>
      <c r="BP22">
        <v>0</v>
      </c>
      <c r="BQ22">
        <v>0</v>
      </c>
      <c r="BR22">
        <v>0</v>
      </c>
      <c r="BS22">
        <v>-0.13598583751920601</v>
      </c>
      <c r="BT22">
        <v>1.0303295580268801</v>
      </c>
      <c r="BU22">
        <v>9603.7233164010904</v>
      </c>
      <c r="BV22">
        <v>31</v>
      </c>
      <c r="BW22">
        <v>1</v>
      </c>
      <c r="BX22">
        <v>2020</v>
      </c>
      <c r="BY22">
        <v>0</v>
      </c>
      <c r="BZ22">
        <v>21.4782615224197</v>
      </c>
      <c r="CA22">
        <v>232444</v>
      </c>
      <c r="CB22">
        <v>227268.11454943399</v>
      </c>
      <c r="CC22">
        <v>21.4782615224197</v>
      </c>
      <c r="CD22">
        <v>0.97773276380303997</v>
      </c>
      <c r="CE22">
        <f>INDEX('X-13 output'!G:G, MATCH('daily-predicted-data'!AR22,'X-13 output'!A:A,0))</f>
        <v>1.0792252074508299</v>
      </c>
      <c r="CH22">
        <f>AT22/AO22</f>
        <v>11163.093727558524</v>
      </c>
      <c r="CI22" s="9">
        <f>BT22*CH22*CD22</f>
        <v>11245.555125817102</v>
      </c>
      <c r="CJ22" s="9">
        <f>B22</f>
        <v>9895</v>
      </c>
      <c r="CK22" s="9">
        <f t="shared" si="0"/>
        <v>-1350.5551258171017</v>
      </c>
      <c r="CL22" s="9">
        <f t="shared" si="3"/>
        <v>-1980.9682787281122</v>
      </c>
      <c r="CM22">
        <f t="shared" si="4"/>
        <v>234424.96827872808</v>
      </c>
      <c r="CN22">
        <f>B21+CN21</f>
        <v>255312</v>
      </c>
      <c r="CO22">
        <f t="shared" si="1"/>
        <v>1.0890990062817776</v>
      </c>
      <c r="CP22" s="22">
        <f t="shared" si="6"/>
        <v>199040.61030384549</v>
      </c>
      <c r="CQ22" s="22">
        <f t="shared" si="7"/>
        <v>199681</v>
      </c>
      <c r="CR22">
        <f t="shared" ref="CR22:CR85" si="8">CQ22/CP22</f>
        <v>1.0032173820969346</v>
      </c>
      <c r="CT22">
        <f>IF(MONTH(A22)&lt;&gt;MONTH(A21),B22,B22+CT21)</f>
        <v>232444</v>
      </c>
      <c r="CU22">
        <f>IF(MONTH(A22)&lt;&gt;MONTH(A21),BT22,BT22+CU21)</f>
        <v>21.478261522419718</v>
      </c>
      <c r="CV22">
        <f>AO22</f>
        <v>21</v>
      </c>
      <c r="CW22">
        <f t="shared" si="5"/>
        <v>227268.11454943471</v>
      </c>
      <c r="CX22" s="11">
        <f>CW22/AT22-1</f>
        <v>-3.0529400438202736E-2</v>
      </c>
      <c r="CY22" s="20">
        <f>AT22/CE22</f>
        <v>217215.98667292946</v>
      </c>
      <c r="CZ22" s="20">
        <f t="shared" si="2"/>
        <v>210584.51283421228</v>
      </c>
      <c r="DA22" s="19">
        <f>CJ22/(BT22*CD22*CE22*(CV22/20))</f>
        <v>8667.9838051984716</v>
      </c>
      <c r="DB22" s="21">
        <f t="shared" ref="DB22:DB85" si="9">SUM(DA3:DA22)</f>
        <v>198322.65019573856</v>
      </c>
    </row>
    <row r="23" spans="1:107" x14ac:dyDescent="0.25">
      <c r="A23" s="1">
        <v>43864</v>
      </c>
      <c r="B23">
        <v>39502</v>
      </c>
      <c r="C23">
        <v>1</v>
      </c>
      <c r="D23">
        <v>0</v>
      </c>
      <c r="E23">
        <v>4</v>
      </c>
      <c r="F23" s="1">
        <v>43861</v>
      </c>
      <c r="G23" s="1">
        <v>43865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1">
        <v>43878</v>
      </c>
      <c r="AE23" s="1">
        <v>43864</v>
      </c>
      <c r="AF23" s="1">
        <v>43866</v>
      </c>
      <c r="AG23" s="1">
        <v>43868</v>
      </c>
      <c r="AH23" s="1">
        <v>43866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11732.368421052601</v>
      </c>
      <c r="AO23">
        <v>19</v>
      </c>
      <c r="AP23">
        <v>29</v>
      </c>
      <c r="AQ23">
        <v>222915</v>
      </c>
      <c r="AR23" s="2">
        <v>43862</v>
      </c>
      <c r="AS23">
        <v>0.65517241379310298</v>
      </c>
      <c r="AT23">
        <v>225394.38640290999</v>
      </c>
      <c r="AU23">
        <v>215850.7827752</v>
      </c>
      <c r="AV23">
        <v>235359.94990971699</v>
      </c>
      <c r="AW23">
        <v>-0.37754401088244199</v>
      </c>
      <c r="AX23">
        <v>1.3903905739156901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1.6552411404617999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0.61346572676719502</v>
      </c>
      <c r="BP23">
        <v>0</v>
      </c>
      <c r="BQ23">
        <v>0</v>
      </c>
      <c r="BR23">
        <v>0</v>
      </c>
      <c r="BS23">
        <v>0</v>
      </c>
      <c r="BT23">
        <v>3.28155343026225</v>
      </c>
      <c r="BU23">
        <v>12037.591597843601</v>
      </c>
      <c r="BV23">
        <v>3</v>
      </c>
      <c r="BW23">
        <v>2</v>
      </c>
      <c r="BX23">
        <v>2020</v>
      </c>
      <c r="BY23">
        <v>18</v>
      </c>
      <c r="BZ23">
        <v>3.28155343026225</v>
      </c>
      <c r="CA23">
        <v>39502</v>
      </c>
      <c r="CB23">
        <v>228714.24035902901</v>
      </c>
      <c r="CC23">
        <v>18.7945856162711</v>
      </c>
      <c r="CD23">
        <v>1.0109294446774599</v>
      </c>
      <c r="CE23">
        <f>INDEX('X-13 output'!G:G, MATCH('daily-predicted-data'!AR23,'X-13 output'!A:A,0))</f>
        <v>1.0268811671017499</v>
      </c>
      <c r="CH23">
        <f>AT23/AO23</f>
        <v>11862.86244225842</v>
      </c>
      <c r="CI23" s="9">
        <f>BT23*CH23*CD23</f>
        <v>39354.085105339429</v>
      </c>
      <c r="CJ23" s="9">
        <f>B23</f>
        <v>39502</v>
      </c>
      <c r="CK23" s="9">
        <f t="shared" si="0"/>
        <v>147.91489466057101</v>
      </c>
      <c r="CL23" s="9">
        <f t="shared" si="3"/>
        <v>-1833.0533840675412</v>
      </c>
      <c r="CM23">
        <f t="shared" si="4"/>
        <v>273779.05338406749</v>
      </c>
      <c r="CN23">
        <f>B22+CN22</f>
        <v>265207</v>
      </c>
      <c r="CO23">
        <f t="shared" si="1"/>
        <v>0.96868988595689864</v>
      </c>
      <c r="CP23" s="22">
        <f t="shared" si="6"/>
        <v>224677.65248284373</v>
      </c>
      <c r="CQ23" s="22">
        <f t="shared" si="7"/>
        <v>227793</v>
      </c>
      <c r="CR23">
        <f t="shared" si="8"/>
        <v>1.0138658539589029</v>
      </c>
      <c r="CT23">
        <f>IF(MONTH(A23)&lt;&gt;MONTH(A22),B23,B23+CT22)</f>
        <v>39502</v>
      </c>
      <c r="CU23">
        <f>IF(MONTH(A23)&lt;&gt;MONTH(A22),BT23,BT23+CU22)</f>
        <v>3.28155343026225</v>
      </c>
      <c r="CV23">
        <f>AO23</f>
        <v>19</v>
      </c>
      <c r="CW23">
        <f t="shared" si="5"/>
        <v>228714.24035903011</v>
      </c>
      <c r="CX23" s="11">
        <f>CW23/AT23-1</f>
        <v>1.4729088905460319E-2</v>
      </c>
      <c r="CY23" s="20">
        <f>AT23/CE23</f>
        <v>219494.12806844912</v>
      </c>
      <c r="CZ23" s="20">
        <f t="shared" si="2"/>
        <v>222727.07659499577</v>
      </c>
      <c r="DA23" s="19">
        <f>CJ23/(BT23*CD23*CE23*(CV23/20))</f>
        <v>12206.044934032474</v>
      </c>
      <c r="DB23" s="21">
        <f t="shared" si="9"/>
        <v>202348.82482385711</v>
      </c>
      <c r="DC23">
        <f>AT23/CE23</f>
        <v>219494.12806844912</v>
      </c>
    </row>
    <row r="24" spans="1:107" x14ac:dyDescent="0.25">
      <c r="A24" s="1">
        <v>43865</v>
      </c>
      <c r="B24">
        <v>3569</v>
      </c>
      <c r="C24">
        <v>2</v>
      </c>
      <c r="D24">
        <v>1</v>
      </c>
      <c r="E24">
        <v>0</v>
      </c>
      <c r="F24" s="1">
        <v>43864</v>
      </c>
      <c r="G24" s="1">
        <v>43866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s="1">
        <v>43878</v>
      </c>
      <c r="AE24" s="1">
        <v>43864</v>
      </c>
      <c r="AF24" s="1">
        <v>43866</v>
      </c>
      <c r="AG24" s="1">
        <v>43868</v>
      </c>
      <c r="AH24" s="1">
        <v>43866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11732.368421052601</v>
      </c>
      <c r="AO24">
        <v>19</v>
      </c>
      <c r="AP24">
        <v>29</v>
      </c>
      <c r="AQ24">
        <v>222915</v>
      </c>
      <c r="AR24" s="2">
        <v>43862</v>
      </c>
      <c r="AS24">
        <v>0.65517241379310298</v>
      </c>
      <c r="AT24">
        <v>225394.38640290999</v>
      </c>
      <c r="AU24">
        <v>215850.7827752</v>
      </c>
      <c r="AV24">
        <v>235359.94990971699</v>
      </c>
      <c r="AW24">
        <v>-0.37754401088244199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0.301424388573374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0.61346572676719502</v>
      </c>
      <c r="BP24">
        <v>0</v>
      </c>
      <c r="BQ24">
        <v>0</v>
      </c>
      <c r="BR24">
        <v>0</v>
      </c>
      <c r="BS24">
        <v>0</v>
      </c>
      <c r="BT24">
        <v>0.53734610445812703</v>
      </c>
      <c r="BU24">
        <v>6641.9016912741199</v>
      </c>
      <c r="BV24">
        <v>4</v>
      </c>
      <c r="BW24">
        <v>2</v>
      </c>
      <c r="BX24">
        <v>2020</v>
      </c>
      <c r="BY24">
        <v>17</v>
      </c>
      <c r="BZ24">
        <v>3.81889953472038</v>
      </c>
      <c r="CA24">
        <v>43071</v>
      </c>
      <c r="CB24">
        <v>214289.21933132701</v>
      </c>
      <c r="CC24">
        <v>18.7945856162711</v>
      </c>
      <c r="CD24">
        <v>1.0109294446774599</v>
      </c>
      <c r="CE24">
        <f>INDEX('X-13 output'!G:G, MATCH('daily-predicted-data'!AR24,'X-13 output'!A:A,0))</f>
        <v>1.0268811671017499</v>
      </c>
      <c r="CH24">
        <f>AT24/AO24</f>
        <v>11862.86244225842</v>
      </c>
      <c r="CI24" s="9">
        <f>BT24*CH24*CD24</f>
        <v>6444.1322609145409</v>
      </c>
      <c r="CJ24" s="9">
        <f>B24</f>
        <v>3569</v>
      </c>
      <c r="CK24" s="9">
        <f t="shared" si="0"/>
        <v>-2875.1322609145409</v>
      </c>
      <c r="CL24" s="9">
        <f t="shared" si="3"/>
        <v>-4708.1856449820825</v>
      </c>
      <c r="CM24">
        <f t="shared" si="4"/>
        <v>280223.18564498203</v>
      </c>
      <c r="CN24">
        <f>B23+CN23</f>
        <v>304709</v>
      </c>
      <c r="CO24">
        <f t="shared" si="1"/>
        <v>1.087379687368337</v>
      </c>
      <c r="CP24" s="22">
        <f t="shared" si="6"/>
        <v>213788.76839673356</v>
      </c>
      <c r="CQ24" s="22">
        <f t="shared" si="7"/>
        <v>211812</v>
      </c>
      <c r="CR24">
        <f t="shared" si="8"/>
        <v>0.99075363775394776</v>
      </c>
      <c r="CT24">
        <f>IF(MONTH(A24)&lt;&gt;MONTH(A23),B24,B24+CT23)</f>
        <v>43071</v>
      </c>
      <c r="CU24">
        <f>IF(MONTH(A24)&lt;&gt;MONTH(A23),BT24,BT24+CU23)</f>
        <v>3.8188995347203769</v>
      </c>
      <c r="CV24">
        <f>AO24</f>
        <v>19</v>
      </c>
      <c r="CW24">
        <f t="shared" si="5"/>
        <v>214289.21933132765</v>
      </c>
      <c r="CX24" s="11">
        <f>CW24/AT24-1</f>
        <v>-4.9269936349395138E-2</v>
      </c>
      <c r="CY24" s="20">
        <f>AT24/CE24</f>
        <v>219494.12806844912</v>
      </c>
      <c r="CZ24" s="20">
        <f t="shared" si="2"/>
        <v>208679.66634945065</v>
      </c>
      <c r="DA24" s="19">
        <f>CJ24/(BT24*CD24*CE24*(CV24/20))</f>
        <v>6734.8480659238157</v>
      </c>
      <c r="DB24" s="21">
        <f t="shared" si="9"/>
        <v>197972.60486047622</v>
      </c>
      <c r="DC24">
        <f>AT24/CE24</f>
        <v>219494.12806844912</v>
      </c>
    </row>
    <row r="25" spans="1:107" x14ac:dyDescent="0.25">
      <c r="A25" s="1">
        <v>43866</v>
      </c>
      <c r="B25">
        <v>11868</v>
      </c>
      <c r="C25">
        <v>3</v>
      </c>
      <c r="D25">
        <v>2</v>
      </c>
      <c r="E25">
        <v>1</v>
      </c>
      <c r="F25" s="1">
        <v>43865</v>
      </c>
      <c r="G25" s="1">
        <v>43867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s="1">
        <v>43878</v>
      </c>
      <c r="AE25" s="1">
        <v>43864</v>
      </c>
      <c r="AF25" s="1">
        <v>43866</v>
      </c>
      <c r="AG25" s="1">
        <v>43868</v>
      </c>
      <c r="AH25" s="1">
        <v>43866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11732.368421052601</v>
      </c>
      <c r="AO25">
        <v>19</v>
      </c>
      <c r="AP25">
        <v>29</v>
      </c>
      <c r="AQ25">
        <v>222915</v>
      </c>
      <c r="AR25" s="2">
        <v>43862</v>
      </c>
      <c r="AS25">
        <v>0.65517241379310298</v>
      </c>
      <c r="AT25">
        <v>225394.38640290999</v>
      </c>
      <c r="AU25">
        <v>215850.7827752</v>
      </c>
      <c r="AV25">
        <v>235359.94990971699</v>
      </c>
      <c r="AW25">
        <v>-0.37754401088244199</v>
      </c>
      <c r="AX25">
        <v>0</v>
      </c>
      <c r="AY25">
        <v>0.126823655535797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7.6911934290227801E-2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0.61346572676719502</v>
      </c>
      <c r="BP25">
        <v>0.118178928632738</v>
      </c>
      <c r="BQ25">
        <v>0</v>
      </c>
      <c r="BR25">
        <v>0.52241715020244495</v>
      </c>
      <c r="BS25">
        <v>0</v>
      </c>
      <c r="BT25">
        <v>1.0802533845459601</v>
      </c>
      <c r="BU25">
        <v>10986.3113319364</v>
      </c>
      <c r="BV25">
        <v>5</v>
      </c>
      <c r="BW25">
        <v>2</v>
      </c>
      <c r="BX25">
        <v>2020</v>
      </c>
      <c r="BY25">
        <v>16</v>
      </c>
      <c r="BZ25">
        <v>4.8991529192663403</v>
      </c>
      <c r="CA25">
        <v>54939</v>
      </c>
      <c r="CB25">
        <v>213065.60893312801</v>
      </c>
      <c r="CC25">
        <v>18.7945856162711</v>
      </c>
      <c r="CD25">
        <v>1.0109294446774599</v>
      </c>
      <c r="CE25">
        <f>INDEX('X-13 output'!G:G, MATCH('daily-predicted-data'!AR25,'X-13 output'!A:A,0))</f>
        <v>1.0268811671017499</v>
      </c>
      <c r="CH25">
        <f>AT25/AO25</f>
        <v>11862.86244225842</v>
      </c>
      <c r="CI25" s="9">
        <f>BT25*CH25*CD25</f>
        <v>12954.957014780415</v>
      </c>
      <c r="CJ25" s="9">
        <f>B25</f>
        <v>11868</v>
      </c>
      <c r="CK25" s="9">
        <f t="shared" si="0"/>
        <v>-1086.9570147804152</v>
      </c>
      <c r="CL25" s="9">
        <f t="shared" si="3"/>
        <v>-5795.1426597624977</v>
      </c>
      <c r="CM25">
        <f t="shared" si="4"/>
        <v>293178.14265976247</v>
      </c>
      <c r="CN25">
        <f>B24+CN24</f>
        <v>308278</v>
      </c>
      <c r="CO25">
        <f t="shared" si="1"/>
        <v>1.051504035066356</v>
      </c>
      <c r="CP25" s="22">
        <f t="shared" si="6"/>
        <v>223941.39479847663</v>
      </c>
      <c r="CQ25" s="22">
        <f t="shared" si="7"/>
        <v>220527</v>
      </c>
      <c r="CR25">
        <f t="shared" si="8"/>
        <v>0.98475317704639098</v>
      </c>
      <c r="CT25">
        <f>IF(MONTH(A25)&lt;&gt;MONTH(A24),B25,B25+CT24)</f>
        <v>54939</v>
      </c>
      <c r="CU25">
        <f>IF(MONTH(A25)&lt;&gt;MONTH(A24),BT25,BT25+CU24)</f>
        <v>4.8991529192663368</v>
      </c>
      <c r="CV25">
        <f>AO25</f>
        <v>19</v>
      </c>
      <c r="CW25">
        <f t="shared" si="5"/>
        <v>213065.60893312926</v>
      </c>
      <c r="CX25" s="11">
        <f>CW25/AT25-1</f>
        <v>-5.4698689113499399E-2</v>
      </c>
      <c r="CY25" s="20">
        <f>AT25/CE25</f>
        <v>219494.12806844912</v>
      </c>
      <c r="CZ25" s="20">
        <f t="shared" si="2"/>
        <v>207488.0869949944</v>
      </c>
      <c r="DA25" s="19">
        <f>CJ25/(BT25*CD25*CE25*(CV25/20))</f>
        <v>11140.053115019124</v>
      </c>
      <c r="DB25" s="21">
        <f t="shared" si="9"/>
        <v>198028.88067600306</v>
      </c>
      <c r="DC25">
        <f>AT25/CE25</f>
        <v>219494.12806844912</v>
      </c>
    </row>
    <row r="26" spans="1:107" x14ac:dyDescent="0.25">
      <c r="A26" s="1">
        <v>43867</v>
      </c>
      <c r="B26">
        <v>3620</v>
      </c>
      <c r="C26">
        <v>4</v>
      </c>
      <c r="D26">
        <v>3</v>
      </c>
      <c r="E26">
        <v>2</v>
      </c>
      <c r="F26" s="1">
        <v>43866</v>
      </c>
      <c r="G26" s="1">
        <v>43868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s="1">
        <v>43878</v>
      </c>
      <c r="AE26" s="1">
        <v>43864</v>
      </c>
      <c r="AF26" s="1">
        <v>43866</v>
      </c>
      <c r="AG26" s="1">
        <v>43868</v>
      </c>
      <c r="AH26" s="1">
        <v>43866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11732.368421052601</v>
      </c>
      <c r="AO26">
        <v>19</v>
      </c>
      <c r="AP26">
        <v>29</v>
      </c>
      <c r="AQ26">
        <v>222915</v>
      </c>
      <c r="AR26" s="2">
        <v>43862</v>
      </c>
      <c r="AS26">
        <v>0.65517241379310298</v>
      </c>
      <c r="AT26">
        <v>225394.38640290999</v>
      </c>
      <c r="AU26">
        <v>215850.7827752</v>
      </c>
      <c r="AV26">
        <v>235359.94990971699</v>
      </c>
      <c r="AW26">
        <v>-0.37754401088244199</v>
      </c>
      <c r="AX26">
        <v>0</v>
      </c>
      <c r="AY26">
        <v>0</v>
      </c>
      <c r="AZ26">
        <v>4.5558176529040699E-2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0.61346572676719502</v>
      </c>
      <c r="BP26">
        <v>0</v>
      </c>
      <c r="BQ26">
        <v>0</v>
      </c>
      <c r="BR26">
        <v>0</v>
      </c>
      <c r="BS26">
        <v>0</v>
      </c>
      <c r="BT26">
        <v>0.28147989241379301</v>
      </c>
      <c r="BU26">
        <v>12860.5989186551</v>
      </c>
      <c r="BV26">
        <v>6</v>
      </c>
      <c r="BW26">
        <v>2</v>
      </c>
      <c r="BX26">
        <v>2020</v>
      </c>
      <c r="BY26">
        <v>15</v>
      </c>
      <c r="BZ26">
        <v>5.1806328116801303</v>
      </c>
      <c r="CA26">
        <v>58559</v>
      </c>
      <c r="CB26">
        <v>214765.46214421999</v>
      </c>
      <c r="CC26">
        <v>18.7945856162711</v>
      </c>
      <c r="CD26">
        <v>1.0109294446774599</v>
      </c>
      <c r="CE26">
        <f>INDEX('X-13 output'!G:G, MATCH('daily-predicted-data'!AR26,'X-13 output'!A:A,0))</f>
        <v>1.0268811671017499</v>
      </c>
      <c r="CH26">
        <f>AT26/AO26</f>
        <v>11862.86244225842</v>
      </c>
      <c r="CI26" s="9">
        <f>BT26*CH26*CD26</f>
        <v>3375.6523783337975</v>
      </c>
      <c r="CJ26" s="9">
        <f>B26</f>
        <v>3620</v>
      </c>
      <c r="CK26" s="9">
        <f t="shared" si="0"/>
        <v>244.34762166620249</v>
      </c>
      <c r="CL26" s="9">
        <f t="shared" si="3"/>
        <v>-5550.7950380962957</v>
      </c>
      <c r="CM26">
        <f t="shared" si="4"/>
        <v>296553.79503809626</v>
      </c>
      <c r="CN26">
        <f>B25+CN25</f>
        <v>320146</v>
      </c>
      <c r="CO26">
        <f t="shared" si="1"/>
        <v>1.0795545542044842</v>
      </c>
      <c r="CP26" s="22">
        <f t="shared" si="6"/>
        <v>217428.563192767</v>
      </c>
      <c r="CQ26" s="22">
        <f t="shared" si="7"/>
        <v>215863</v>
      </c>
      <c r="CR26">
        <f t="shared" si="8"/>
        <v>0.99279964338733628</v>
      </c>
      <c r="CT26">
        <f>IF(MONTH(A26)&lt;&gt;MONTH(A25),B26,B26+CT25)</f>
        <v>58559</v>
      </c>
      <c r="CU26">
        <f>IF(MONTH(A26)&lt;&gt;MONTH(A25),BT26,BT26+CU25)</f>
        <v>5.1806328116801295</v>
      </c>
      <c r="CV26">
        <f>AO26</f>
        <v>19</v>
      </c>
      <c r="CW26">
        <f t="shared" si="5"/>
        <v>214765.46214422138</v>
      </c>
      <c r="CX26" s="11">
        <f>CW26/AT26-1</f>
        <v>-4.7157005231215354E-2</v>
      </c>
      <c r="CY26" s="20">
        <f>AT26/CE26</f>
        <v>219494.12806844912</v>
      </c>
      <c r="CZ26" s="20">
        <f t="shared" si="2"/>
        <v>209143.44232290419</v>
      </c>
      <c r="DA26" s="19">
        <f>CJ26/(BT26*CD26*CE26*(CV26/20))</f>
        <v>13040.569370021985</v>
      </c>
      <c r="DB26" s="21">
        <f t="shared" si="9"/>
        <v>202816.79737675341</v>
      </c>
      <c r="DC26">
        <f>AT26/CE26</f>
        <v>219494.12806844912</v>
      </c>
    </row>
    <row r="27" spans="1:107" x14ac:dyDescent="0.25">
      <c r="A27" s="1">
        <v>43868</v>
      </c>
      <c r="B27">
        <v>8644</v>
      </c>
      <c r="C27">
        <v>5</v>
      </c>
      <c r="D27">
        <v>4</v>
      </c>
      <c r="E27">
        <v>3</v>
      </c>
      <c r="F27" s="1">
        <v>43867</v>
      </c>
      <c r="G27" s="1">
        <v>43871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1">
        <v>43878</v>
      </c>
      <c r="AE27" s="1">
        <v>43864</v>
      </c>
      <c r="AF27" s="1">
        <v>43866</v>
      </c>
      <c r="AG27" s="1">
        <v>43868</v>
      </c>
      <c r="AH27" s="1">
        <v>43866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11732.368421052601</v>
      </c>
      <c r="AO27">
        <v>19</v>
      </c>
      <c r="AP27">
        <v>29</v>
      </c>
      <c r="AQ27">
        <v>222915</v>
      </c>
      <c r="AR27" s="2">
        <v>43862</v>
      </c>
      <c r="AS27">
        <v>0.65517241379310298</v>
      </c>
      <c r="AT27">
        <v>225394.38640290999</v>
      </c>
      <c r="AU27">
        <v>215850.7827752</v>
      </c>
      <c r="AV27">
        <v>235359.94990971699</v>
      </c>
      <c r="AW27">
        <v>-0.37754401088244199</v>
      </c>
      <c r="AX27">
        <v>0</v>
      </c>
      <c r="AY27">
        <v>0</v>
      </c>
      <c r="AZ27">
        <v>0</v>
      </c>
      <c r="BA27">
        <v>0.69859300389304002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0.61346572676719502</v>
      </c>
      <c r="BP27">
        <v>0</v>
      </c>
      <c r="BQ27">
        <v>0</v>
      </c>
      <c r="BR27">
        <v>0</v>
      </c>
      <c r="BS27">
        <v>-0.13598583751920601</v>
      </c>
      <c r="BT27">
        <v>0.79852888225858698</v>
      </c>
      <c r="BU27">
        <v>10824.9058888778</v>
      </c>
      <c r="BV27">
        <v>7</v>
      </c>
      <c r="BW27">
        <v>2</v>
      </c>
      <c r="BX27">
        <v>2020</v>
      </c>
      <c r="BY27">
        <v>14</v>
      </c>
      <c r="BZ27">
        <v>5.9791616939387202</v>
      </c>
      <c r="CA27">
        <v>67203</v>
      </c>
      <c r="CB27">
        <v>213551.174121013</v>
      </c>
      <c r="CC27">
        <v>18.7945856162711</v>
      </c>
      <c r="CD27">
        <v>1.0109294446774599</v>
      </c>
      <c r="CE27">
        <f>INDEX('X-13 output'!G:G, MATCH('daily-predicted-data'!AR27,'X-13 output'!A:A,0))</f>
        <v>1.0268811671017499</v>
      </c>
      <c r="CH27">
        <f>AT27/AO27</f>
        <v>11862.86244225842</v>
      </c>
      <c r="CI27" s="9">
        <f>BT27*CH27*CD27</f>
        <v>9576.3711483937641</v>
      </c>
      <c r="CJ27" s="9">
        <f>B27</f>
        <v>8644</v>
      </c>
      <c r="CK27" s="9">
        <f t="shared" si="0"/>
        <v>-932.37114839376409</v>
      </c>
      <c r="CL27" s="9">
        <f t="shared" si="3"/>
        <v>-6483.1661864900598</v>
      </c>
      <c r="CM27">
        <f t="shared" si="4"/>
        <v>306130.16618649004</v>
      </c>
      <c r="CN27">
        <f>B26+CN26</f>
        <v>323766</v>
      </c>
      <c r="CO27">
        <f t="shared" si="1"/>
        <v>1.0576089381624889</v>
      </c>
      <c r="CP27" s="22">
        <f t="shared" si="6"/>
        <v>223705.3579861201</v>
      </c>
      <c r="CQ27" s="22">
        <f t="shared" si="7"/>
        <v>221225</v>
      </c>
      <c r="CR27">
        <f t="shared" si="8"/>
        <v>0.98891238900825074</v>
      </c>
      <c r="CT27">
        <f>IF(MONTH(A27)&lt;&gt;MONTH(A26),B27,B27+CT26)</f>
        <v>67203</v>
      </c>
      <c r="CU27">
        <f>IF(MONTH(A27)&lt;&gt;MONTH(A26),BT27,BT27+CU26)</f>
        <v>5.9791616939387167</v>
      </c>
      <c r="CV27">
        <f>AO27</f>
        <v>19</v>
      </c>
      <c r="CW27">
        <f t="shared" si="5"/>
        <v>213551.17412101335</v>
      </c>
      <c r="CX27" s="11">
        <f>CW27/AT27-1</f>
        <v>-5.2544397715061031E-2</v>
      </c>
      <c r="CY27" s="20">
        <f>AT27/CE27</f>
        <v>219494.12806844912</v>
      </c>
      <c r="CZ27" s="20">
        <f t="shared" si="2"/>
        <v>207960.94130709997</v>
      </c>
      <c r="DA27" s="19">
        <f>CJ27/(BT27*CD27*CE27*(CV27/20))</f>
        <v>10976.388973852867</v>
      </c>
      <c r="DB27" s="21">
        <f t="shared" si="9"/>
        <v>203994.59636189777</v>
      </c>
      <c r="DC27">
        <f>AT27/CE27</f>
        <v>219494.12806844912</v>
      </c>
    </row>
    <row r="28" spans="1:107" x14ac:dyDescent="0.25">
      <c r="A28" s="1">
        <v>43871</v>
      </c>
      <c r="B28">
        <v>19821</v>
      </c>
      <c r="C28">
        <v>6</v>
      </c>
      <c r="D28">
        <v>0</v>
      </c>
      <c r="E28">
        <v>4</v>
      </c>
      <c r="F28" s="1">
        <v>43868</v>
      </c>
      <c r="G28" s="1">
        <v>43872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s="1">
        <v>43878</v>
      </c>
      <c r="AE28" s="1">
        <v>43864</v>
      </c>
      <c r="AF28" s="1">
        <v>43866</v>
      </c>
      <c r="AG28" s="1">
        <v>43868</v>
      </c>
      <c r="AH28" s="1">
        <v>43866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11732.368421052601</v>
      </c>
      <c r="AO28">
        <v>19</v>
      </c>
      <c r="AP28">
        <v>29</v>
      </c>
      <c r="AQ28">
        <v>222915</v>
      </c>
      <c r="AR28" s="2">
        <v>43862</v>
      </c>
      <c r="AS28">
        <v>0.65517241379310298</v>
      </c>
      <c r="AT28">
        <v>225394.38640290999</v>
      </c>
      <c r="AU28">
        <v>215850.7827752</v>
      </c>
      <c r="AV28">
        <v>235359.94990971699</v>
      </c>
      <c r="AW28">
        <v>-0.37754401088244199</v>
      </c>
      <c r="AX28">
        <v>1.3903905739156901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0.61346572676719502</v>
      </c>
      <c r="BP28">
        <v>0</v>
      </c>
      <c r="BQ28">
        <v>0</v>
      </c>
      <c r="BR28">
        <v>0</v>
      </c>
      <c r="BS28">
        <v>0</v>
      </c>
      <c r="BT28">
        <v>1.6263122898004501</v>
      </c>
      <c r="BU28">
        <v>12187.696129648</v>
      </c>
      <c r="BV28">
        <v>10</v>
      </c>
      <c r="BW28">
        <v>2</v>
      </c>
      <c r="BX28">
        <v>2020</v>
      </c>
      <c r="BY28">
        <v>13</v>
      </c>
      <c r="BZ28">
        <v>7.6054739837391701</v>
      </c>
      <c r="CA28">
        <v>87024</v>
      </c>
      <c r="CB28">
        <v>217403.41279651399</v>
      </c>
      <c r="CC28">
        <v>18.7945856162711</v>
      </c>
      <c r="CD28">
        <v>1.0109294446774599</v>
      </c>
      <c r="CE28">
        <f>INDEX('X-13 output'!G:G, MATCH('daily-predicted-data'!AR28,'X-13 output'!A:A,0))</f>
        <v>1.0268811671017499</v>
      </c>
      <c r="CH28">
        <f>AT28/AO28</f>
        <v>11862.86244225842</v>
      </c>
      <c r="CI28" s="9">
        <f>BT28*CH28*CD28</f>
        <v>19503.577686849221</v>
      </c>
      <c r="CJ28" s="9">
        <f>B28</f>
        <v>19821</v>
      </c>
      <c r="CK28" s="9">
        <f t="shared" si="0"/>
        <v>317.42231315077879</v>
      </c>
      <c r="CL28" s="9">
        <f t="shared" si="3"/>
        <v>-6165.743873339281</v>
      </c>
      <c r="CM28">
        <f t="shared" si="4"/>
        <v>325633.74387333926</v>
      </c>
      <c r="CN28">
        <f>B27+CN27</f>
        <v>332410</v>
      </c>
      <c r="CO28">
        <f t="shared" si="1"/>
        <v>1.0208094408339219</v>
      </c>
      <c r="CP28" s="22">
        <f t="shared" si="6"/>
        <v>234266.01649353886</v>
      </c>
      <c r="CQ28" s="22">
        <f t="shared" si="7"/>
        <v>232623</v>
      </c>
      <c r="CR28">
        <f t="shared" si="8"/>
        <v>0.9929865350590269</v>
      </c>
      <c r="CT28">
        <f>IF(MONTH(A28)&lt;&gt;MONTH(A27),B28,B28+CT27)</f>
        <v>87024</v>
      </c>
      <c r="CU28">
        <f>IF(MONTH(A28)&lt;&gt;MONTH(A27),BT28,BT28+CU27)</f>
        <v>7.6054739837391665</v>
      </c>
      <c r="CV28">
        <f>AO28</f>
        <v>19</v>
      </c>
      <c r="CW28">
        <f t="shared" si="5"/>
        <v>217403.41279651481</v>
      </c>
      <c r="CX28" s="11">
        <f>CW28/AT28-1</f>
        <v>-3.5453294706775385E-2</v>
      </c>
      <c r="CY28" s="20">
        <f>AT28/CE28</f>
        <v>219494.12806844912</v>
      </c>
      <c r="CZ28" s="20">
        <f t="shared" si="2"/>
        <v>211712.33805963167</v>
      </c>
      <c r="DA28" s="19">
        <f>CJ28/(BT28*CD28*CE28*(CV28/20))</f>
        <v>12358.250019668883</v>
      </c>
      <c r="DB28" s="21">
        <f t="shared" si="9"/>
        <v>207074.49776432826</v>
      </c>
      <c r="DC28">
        <f>AT28/CE28</f>
        <v>219494.12806844912</v>
      </c>
    </row>
    <row r="29" spans="1:107" x14ac:dyDescent="0.25">
      <c r="A29" s="1">
        <v>43872</v>
      </c>
      <c r="B29">
        <v>2981</v>
      </c>
      <c r="C29">
        <v>7</v>
      </c>
      <c r="D29">
        <v>1</v>
      </c>
      <c r="E29">
        <v>0</v>
      </c>
      <c r="F29" s="1">
        <v>43871</v>
      </c>
      <c r="G29" s="1">
        <v>43873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s="1">
        <v>43878</v>
      </c>
      <c r="AE29" s="1">
        <v>43864</v>
      </c>
      <c r="AF29" s="1">
        <v>43866</v>
      </c>
      <c r="AG29" s="1">
        <v>43868</v>
      </c>
      <c r="AH29" s="1">
        <v>43866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11732.368421052601</v>
      </c>
      <c r="AO29">
        <v>19</v>
      </c>
      <c r="AP29">
        <v>29</v>
      </c>
      <c r="AQ29">
        <v>222915</v>
      </c>
      <c r="AR29" s="2">
        <v>43862</v>
      </c>
      <c r="AS29">
        <v>0.65517241379310298</v>
      </c>
      <c r="AT29">
        <v>225394.38640290999</v>
      </c>
      <c r="AU29">
        <v>215850.7827752</v>
      </c>
      <c r="AV29">
        <v>235359.94990971699</v>
      </c>
      <c r="AW29">
        <v>-0.37754401088244199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0.61346572676719502</v>
      </c>
      <c r="BP29">
        <v>0</v>
      </c>
      <c r="BQ29">
        <v>0</v>
      </c>
      <c r="BR29">
        <v>0</v>
      </c>
      <c r="BS29">
        <v>0</v>
      </c>
      <c r="BT29">
        <v>0.235921715884752</v>
      </c>
      <c r="BU29">
        <v>12635.547299326199</v>
      </c>
      <c r="BV29">
        <v>11</v>
      </c>
      <c r="BW29">
        <v>2</v>
      </c>
      <c r="BX29">
        <v>2020</v>
      </c>
      <c r="BY29">
        <v>12</v>
      </c>
      <c r="BZ29">
        <v>7.84139569962392</v>
      </c>
      <c r="CA29">
        <v>90005</v>
      </c>
      <c r="CB29">
        <v>218085.538022525</v>
      </c>
      <c r="CC29">
        <v>18.7945856162711</v>
      </c>
      <c r="CD29">
        <v>1.0109294446774599</v>
      </c>
      <c r="CE29">
        <f>INDEX('X-13 output'!G:G, MATCH('daily-predicted-data'!AR29,'X-13 output'!A:A,0))</f>
        <v>1.0268811671017499</v>
      </c>
      <c r="CH29">
        <f>AT29/AO29</f>
        <v>11862.86244225842</v>
      </c>
      <c r="CI29" s="9">
        <f>BT29*CH29*CD29</f>
        <v>2829.2951745065006</v>
      </c>
      <c r="CJ29" s="9">
        <f>B29</f>
        <v>2981</v>
      </c>
      <c r="CK29" s="9">
        <f t="shared" si="0"/>
        <v>151.70482549349936</v>
      </c>
      <c r="CL29" s="9">
        <f t="shared" si="3"/>
        <v>-6014.0390478457812</v>
      </c>
      <c r="CM29">
        <f t="shared" si="4"/>
        <v>328463.03904784576</v>
      </c>
      <c r="CN29">
        <f>B28+CN28</f>
        <v>352231</v>
      </c>
      <c r="CO29">
        <f t="shared" si="1"/>
        <v>1.0723611430407916</v>
      </c>
      <c r="CP29" s="22">
        <f t="shared" si="6"/>
        <v>219117.53187607892</v>
      </c>
      <c r="CQ29" s="22">
        <f t="shared" si="7"/>
        <v>216748</v>
      </c>
      <c r="CR29">
        <f t="shared" si="8"/>
        <v>0.98918602333737948</v>
      </c>
      <c r="CT29">
        <f>IF(MONTH(A29)&lt;&gt;MONTH(A28),B29,B29+CT28)</f>
        <v>90005</v>
      </c>
      <c r="CU29">
        <f>IF(MONTH(A29)&lt;&gt;MONTH(A28),BT29,BT29+CU28)</f>
        <v>7.8413956996239182</v>
      </c>
      <c r="CV29">
        <f>AO29</f>
        <v>19</v>
      </c>
      <c r="CW29">
        <f t="shared" si="5"/>
        <v>218085.53802252549</v>
      </c>
      <c r="CX29" s="11">
        <f>CW29/AT29-1</f>
        <v>-3.2426931730763497E-2</v>
      </c>
      <c r="CY29" s="20">
        <f>AT29/CE29</f>
        <v>219494.12806844912</v>
      </c>
      <c r="CZ29" s="20">
        <f t="shared" si="2"/>
        <v>212376.60696227005</v>
      </c>
      <c r="DA29" s="19">
        <f>CJ29/(BT29*CD29*CE29*(CV29/20))</f>
        <v>12812.368391804943</v>
      </c>
      <c r="DB29" s="21">
        <f t="shared" si="9"/>
        <v>209554.57336377658</v>
      </c>
      <c r="DC29">
        <f>AT29/CE29</f>
        <v>219494.12806844912</v>
      </c>
    </row>
    <row r="30" spans="1:107" x14ac:dyDescent="0.25">
      <c r="A30" s="1">
        <v>43873</v>
      </c>
      <c r="B30">
        <v>8713</v>
      </c>
      <c r="C30">
        <v>8</v>
      </c>
      <c r="D30">
        <v>2</v>
      </c>
      <c r="E30">
        <v>1</v>
      </c>
      <c r="F30" s="1">
        <v>43872</v>
      </c>
      <c r="G30" s="1">
        <v>43874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1">
        <v>43878</v>
      </c>
      <c r="AE30" s="1">
        <v>43864</v>
      </c>
      <c r="AF30" s="1">
        <v>43866</v>
      </c>
      <c r="AG30" s="1">
        <v>43868</v>
      </c>
      <c r="AH30" s="1">
        <v>43866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11732.368421052601</v>
      </c>
      <c r="AO30">
        <v>19</v>
      </c>
      <c r="AP30">
        <v>29</v>
      </c>
      <c r="AQ30">
        <v>222915</v>
      </c>
      <c r="AR30" s="2">
        <v>43862</v>
      </c>
      <c r="AS30">
        <v>0.65517241379310298</v>
      </c>
      <c r="AT30">
        <v>225394.38640290999</v>
      </c>
      <c r="AU30">
        <v>215850.7827752</v>
      </c>
      <c r="AV30">
        <v>235359.94990971699</v>
      </c>
      <c r="AW30">
        <v>-0.37754401088244199</v>
      </c>
      <c r="AX30">
        <v>0</v>
      </c>
      <c r="AY30">
        <v>0.126823655535797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0.61346572676719502</v>
      </c>
      <c r="BP30">
        <v>0</v>
      </c>
      <c r="BQ30">
        <v>0</v>
      </c>
      <c r="BR30">
        <v>0.52241715020244495</v>
      </c>
      <c r="BS30">
        <v>0</v>
      </c>
      <c r="BT30">
        <v>0.88516252162299602</v>
      </c>
      <c r="BU30">
        <v>9843.3900974752196</v>
      </c>
      <c r="BV30">
        <v>12</v>
      </c>
      <c r="BW30">
        <v>2</v>
      </c>
      <c r="BX30">
        <v>2020</v>
      </c>
      <c r="BY30">
        <v>11</v>
      </c>
      <c r="BZ30">
        <v>8.7265582212469202</v>
      </c>
      <c r="CA30">
        <v>98718</v>
      </c>
      <c r="CB30">
        <v>214934.909324651</v>
      </c>
      <c r="CC30">
        <v>18.7945856162711</v>
      </c>
      <c r="CD30">
        <v>1.0109294446774599</v>
      </c>
      <c r="CE30">
        <f>INDEX('X-13 output'!G:G, MATCH('daily-predicted-data'!AR30,'X-13 output'!A:A,0))</f>
        <v>1.0268811671017499</v>
      </c>
      <c r="CH30">
        <f>AT30/AO30</f>
        <v>11862.86244225842</v>
      </c>
      <c r="CI30" s="9">
        <f>BT30*CH30*CD30</f>
        <v>10615.326536135164</v>
      </c>
      <c r="CJ30" s="9">
        <f>B30</f>
        <v>8713</v>
      </c>
      <c r="CK30" s="9">
        <f t="shared" si="0"/>
        <v>-1902.3265361351641</v>
      </c>
      <c r="CL30" s="9">
        <f t="shared" si="3"/>
        <v>-7916.3655839809453</v>
      </c>
      <c r="CM30">
        <f t="shared" si="4"/>
        <v>339078.36558398092</v>
      </c>
      <c r="CN30">
        <f>B29+CN29</f>
        <v>355212</v>
      </c>
      <c r="CO30">
        <f t="shared" si="1"/>
        <v>1.0475808428185407</v>
      </c>
      <c r="CP30" s="22">
        <f t="shared" si="6"/>
        <v>226930.52779917675</v>
      </c>
      <c r="CQ30" s="22">
        <f t="shared" si="7"/>
        <v>222228</v>
      </c>
      <c r="CR30">
        <f t="shared" si="8"/>
        <v>0.97927767654364128</v>
      </c>
      <c r="CT30">
        <f>IF(MONTH(A30)&lt;&gt;MONTH(A29),B30,B30+CT29)</f>
        <v>98718</v>
      </c>
      <c r="CU30">
        <f>IF(MONTH(A30)&lt;&gt;MONTH(A29),BT30,BT30+CU29)</f>
        <v>8.7265582212469148</v>
      </c>
      <c r="CV30">
        <f>AO30</f>
        <v>19</v>
      </c>
      <c r="CW30">
        <f t="shared" si="5"/>
        <v>214934.90932465179</v>
      </c>
      <c r="CX30" s="11">
        <f>CW30/AT30-1</f>
        <v>-4.6405224394369227E-2</v>
      </c>
      <c r="CY30" s="20">
        <f>AT30/CE30</f>
        <v>219494.12806844912</v>
      </c>
      <c r="CZ30" s="20">
        <f t="shared" si="2"/>
        <v>209308.45380218633</v>
      </c>
      <c r="DA30" s="19">
        <f>CJ30/(BT30*CD30*CE30*(CV30/20))</f>
        <v>9981.1379092239131</v>
      </c>
      <c r="DB30" s="21">
        <f t="shared" si="9"/>
        <v>208170.70904995626</v>
      </c>
      <c r="DC30">
        <f>AT30/CE30</f>
        <v>219494.12806844912</v>
      </c>
    </row>
    <row r="31" spans="1:107" x14ac:dyDescent="0.25">
      <c r="A31" s="1">
        <v>43874</v>
      </c>
      <c r="B31">
        <v>2921</v>
      </c>
      <c r="C31">
        <v>9</v>
      </c>
      <c r="D31">
        <v>3</v>
      </c>
      <c r="E31">
        <v>2</v>
      </c>
      <c r="F31" s="1">
        <v>43873</v>
      </c>
      <c r="G31" s="1">
        <v>43875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s="1">
        <v>43878</v>
      </c>
      <c r="AE31" s="1">
        <v>43864</v>
      </c>
      <c r="AF31" s="1">
        <v>43866</v>
      </c>
      <c r="AG31" s="1">
        <v>43868</v>
      </c>
      <c r="AH31" s="1">
        <v>43866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11732.368421052601</v>
      </c>
      <c r="AO31">
        <v>19</v>
      </c>
      <c r="AP31">
        <v>29</v>
      </c>
      <c r="AQ31">
        <v>222915</v>
      </c>
      <c r="AR31" s="2">
        <v>43862</v>
      </c>
      <c r="AS31">
        <v>0.65517241379310298</v>
      </c>
      <c r="AT31">
        <v>225394.38640290999</v>
      </c>
      <c r="AU31">
        <v>215850.7827752</v>
      </c>
      <c r="AV31">
        <v>235359.94990971699</v>
      </c>
      <c r="AW31">
        <v>-0.37754401088244199</v>
      </c>
      <c r="AX31">
        <v>0</v>
      </c>
      <c r="AY31">
        <v>0</v>
      </c>
      <c r="AZ31">
        <v>4.5558176529040699E-2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0.61346572676719502</v>
      </c>
      <c r="BP31">
        <v>0</v>
      </c>
      <c r="BQ31">
        <v>0</v>
      </c>
      <c r="BR31">
        <v>0</v>
      </c>
      <c r="BS31">
        <v>0</v>
      </c>
      <c r="BT31">
        <v>0.28147989241379301</v>
      </c>
      <c r="BU31">
        <v>10377.2954257988</v>
      </c>
      <c r="BV31">
        <v>13</v>
      </c>
      <c r="BW31">
        <v>2</v>
      </c>
      <c r="BX31">
        <v>2020</v>
      </c>
      <c r="BY31">
        <v>10</v>
      </c>
      <c r="BZ31">
        <v>9.0080381136607102</v>
      </c>
      <c r="CA31">
        <v>101639</v>
      </c>
      <c r="CB31">
        <v>214379.754574019</v>
      </c>
      <c r="CC31">
        <v>18.7945856162711</v>
      </c>
      <c r="CD31">
        <v>1.0109294446774599</v>
      </c>
      <c r="CE31">
        <f>INDEX('X-13 output'!G:G, MATCH('daily-predicted-data'!AR31,'X-13 output'!A:A,0))</f>
        <v>1.0268811671017499</v>
      </c>
      <c r="CH31">
        <f>AT31/AO31</f>
        <v>11862.86244225842</v>
      </c>
      <c r="CI31" s="9">
        <f>BT31*CH31*CD31</f>
        <v>3375.6523783337975</v>
      </c>
      <c r="CJ31" s="9">
        <f>B31</f>
        <v>2921</v>
      </c>
      <c r="CK31" s="9">
        <f t="shared" si="0"/>
        <v>-454.65237833379751</v>
      </c>
      <c r="CL31" s="9">
        <f t="shared" si="3"/>
        <v>-8371.0179623147433</v>
      </c>
      <c r="CM31">
        <f t="shared" si="4"/>
        <v>342454.01796231471</v>
      </c>
      <c r="CN31">
        <f>B30+CN30</f>
        <v>363925</v>
      </c>
      <c r="CO31">
        <f t="shared" si="1"/>
        <v>1.0626974160368825</v>
      </c>
      <c r="CP31" s="22">
        <f t="shared" si="6"/>
        <v>216766.01107644604</v>
      </c>
      <c r="CQ31" s="22">
        <f t="shared" si="7"/>
        <v>212715</v>
      </c>
      <c r="CR31">
        <f t="shared" si="8"/>
        <v>0.98131159467146634</v>
      </c>
      <c r="CT31">
        <f>IF(MONTH(A31)&lt;&gt;MONTH(A30),B31,B31+CT30)</f>
        <v>101639</v>
      </c>
      <c r="CU31">
        <f>IF(MONTH(A31)&lt;&gt;MONTH(A30),BT31,BT31+CU30)</f>
        <v>9.0080381136607084</v>
      </c>
      <c r="CV31">
        <f>AO31</f>
        <v>19</v>
      </c>
      <c r="CW31">
        <f t="shared" si="5"/>
        <v>214379.75457401993</v>
      </c>
      <c r="CX31" s="11">
        <f>CW31/AT31-1</f>
        <v>-4.886826155998647E-2</v>
      </c>
      <c r="CY31" s="20">
        <f>AT31/CE31</f>
        <v>219494.12806844912</v>
      </c>
      <c r="CZ31" s="20">
        <f t="shared" si="2"/>
        <v>208767.83160711898</v>
      </c>
      <c r="DA31" s="19">
        <f>CJ31/(BT31*CD31*CE31*(CV31/20))</f>
        <v>10522.514676749784</v>
      </c>
      <c r="DB31" s="21">
        <f t="shared" si="9"/>
        <v>209646.94496711798</v>
      </c>
      <c r="DC31">
        <f>AT31/CE31</f>
        <v>219494.12806844912</v>
      </c>
    </row>
    <row r="32" spans="1:107" x14ac:dyDescent="0.25">
      <c r="A32" s="1">
        <v>43875</v>
      </c>
      <c r="B32">
        <v>9149</v>
      </c>
      <c r="C32">
        <v>10</v>
      </c>
      <c r="D32">
        <v>4</v>
      </c>
      <c r="E32">
        <v>3</v>
      </c>
      <c r="F32" s="1">
        <v>43874</v>
      </c>
      <c r="G32" s="1">
        <v>43879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s="1">
        <v>43878</v>
      </c>
      <c r="AE32" s="1">
        <v>43864</v>
      </c>
      <c r="AF32" s="1">
        <v>43866</v>
      </c>
      <c r="AG32" s="1">
        <v>43868</v>
      </c>
      <c r="AH32" s="1">
        <v>43866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11732.368421052601</v>
      </c>
      <c r="AO32">
        <v>19</v>
      </c>
      <c r="AP32">
        <v>29</v>
      </c>
      <c r="AQ32">
        <v>222915</v>
      </c>
      <c r="AR32" s="2">
        <v>43862</v>
      </c>
      <c r="AS32">
        <v>0.65517241379310298</v>
      </c>
      <c r="AT32">
        <v>225394.38640290999</v>
      </c>
      <c r="AU32">
        <v>215850.7827752</v>
      </c>
      <c r="AV32">
        <v>235359.94990971699</v>
      </c>
      <c r="AW32">
        <v>-0.37754401088244199</v>
      </c>
      <c r="AX32">
        <v>0</v>
      </c>
      <c r="AY32">
        <v>0</v>
      </c>
      <c r="AZ32">
        <v>0</v>
      </c>
      <c r="BA32">
        <v>0.69859300389304002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0.61346572676719502</v>
      </c>
      <c r="BP32">
        <v>0</v>
      </c>
      <c r="BQ32">
        <v>0</v>
      </c>
      <c r="BR32">
        <v>0</v>
      </c>
      <c r="BS32">
        <v>-0.13598583751920601</v>
      </c>
      <c r="BT32">
        <v>0.79852888225858698</v>
      </c>
      <c r="BU32">
        <v>11457.3188312521</v>
      </c>
      <c r="BV32">
        <v>14</v>
      </c>
      <c r="BW32">
        <v>2</v>
      </c>
      <c r="BX32">
        <v>2020</v>
      </c>
      <c r="BY32">
        <v>9</v>
      </c>
      <c r="BZ32">
        <v>9.8065669959192991</v>
      </c>
      <c r="CA32">
        <v>110788</v>
      </c>
      <c r="CB32">
        <v>214649.22443051799</v>
      </c>
      <c r="CC32">
        <v>18.7945856162711</v>
      </c>
      <c r="CD32">
        <v>1.0109294446774599</v>
      </c>
      <c r="CE32">
        <f>INDEX('X-13 output'!G:G, MATCH('daily-predicted-data'!AR32,'X-13 output'!A:A,0))</f>
        <v>1.0268811671017499</v>
      </c>
      <c r="CH32">
        <f>AT32/AO32</f>
        <v>11862.86244225842</v>
      </c>
      <c r="CI32" s="9">
        <f>BT32*CH32*CD32</f>
        <v>9576.3711483937641</v>
      </c>
      <c r="CJ32" s="9">
        <f>B32</f>
        <v>9149</v>
      </c>
      <c r="CK32" s="9">
        <f t="shared" si="0"/>
        <v>-427.37114839376409</v>
      </c>
      <c r="CL32" s="9">
        <f t="shared" si="3"/>
        <v>-8798.3891107085074</v>
      </c>
      <c r="CM32">
        <f t="shared" si="4"/>
        <v>352030.38911070849</v>
      </c>
      <c r="CN32">
        <f>B31+CN31</f>
        <v>366846</v>
      </c>
      <c r="CO32">
        <f t="shared" si="1"/>
        <v>1.0420861702500128</v>
      </c>
      <c r="CP32" s="22">
        <f t="shared" si="6"/>
        <v>213087.65153256236</v>
      </c>
      <c r="CQ32" s="22">
        <f t="shared" si="7"/>
        <v>207568</v>
      </c>
      <c r="CR32">
        <f t="shared" si="8"/>
        <v>0.97409680245258656</v>
      </c>
      <c r="CT32">
        <f>IF(MONTH(A32)&lt;&gt;MONTH(A31),B32,B32+CT31)</f>
        <v>110788</v>
      </c>
      <c r="CU32">
        <f>IF(MONTH(A32)&lt;&gt;MONTH(A31),BT32,BT32+CU31)</f>
        <v>9.8065669959192956</v>
      </c>
      <c r="CV32">
        <f>AO32</f>
        <v>19</v>
      </c>
      <c r="CW32">
        <f t="shared" si="5"/>
        <v>214649.22443051887</v>
      </c>
      <c r="CX32" s="11">
        <f>CW32/AT32-1</f>
        <v>-4.7672713344259265E-2</v>
      </c>
      <c r="CY32" s="20">
        <f>AT32/CE32</f>
        <v>219494.12806844912</v>
      </c>
      <c r="CZ32" s="20">
        <f t="shared" si="2"/>
        <v>209030.2474202938</v>
      </c>
      <c r="DA32" s="19">
        <f>CJ32/(BT32*CD32*CE32*(CV32/20))</f>
        <v>11617.65186508328</v>
      </c>
      <c r="DB32" s="21">
        <f t="shared" si="9"/>
        <v>210639.64859833856</v>
      </c>
      <c r="DC32">
        <f>AT32/CE32</f>
        <v>219494.12806844912</v>
      </c>
    </row>
    <row r="33" spans="1:107" x14ac:dyDescent="0.25">
      <c r="A33" s="1">
        <v>43879</v>
      </c>
      <c r="B33">
        <v>34218</v>
      </c>
      <c r="C33">
        <v>11</v>
      </c>
      <c r="D33">
        <v>1</v>
      </c>
      <c r="E33">
        <v>4</v>
      </c>
      <c r="F33" s="1">
        <v>43875</v>
      </c>
      <c r="G33" s="1">
        <v>43880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s="1">
        <v>43878</v>
      </c>
      <c r="AE33" s="1">
        <v>43864</v>
      </c>
      <c r="AF33" s="1">
        <v>43866</v>
      </c>
      <c r="AG33" s="1">
        <v>43868</v>
      </c>
      <c r="AH33" s="1">
        <v>43866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11732.368421052601</v>
      </c>
      <c r="AO33">
        <v>19</v>
      </c>
      <c r="AP33">
        <v>29</v>
      </c>
      <c r="AQ33">
        <v>222915</v>
      </c>
      <c r="AR33" s="2">
        <v>43862</v>
      </c>
      <c r="AS33">
        <v>0.65517241379310298</v>
      </c>
      <c r="AT33">
        <v>225394.38640290999</v>
      </c>
      <c r="AU33">
        <v>215850.7827752</v>
      </c>
      <c r="AV33">
        <v>235359.94990971699</v>
      </c>
      <c r="AW33">
        <v>-0.37754401088244199</v>
      </c>
      <c r="AX33">
        <v>1.3903905739156901</v>
      </c>
      <c r="AY33">
        <v>0</v>
      </c>
      <c r="AZ33">
        <v>0</v>
      </c>
      <c r="BA33">
        <v>0</v>
      </c>
      <c r="BB33">
        <v>0.33457122130290101</v>
      </c>
      <c r="BC33">
        <v>0.91210168405352599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0.61346572676719502</v>
      </c>
      <c r="BP33">
        <v>0</v>
      </c>
      <c r="BQ33">
        <v>0</v>
      </c>
      <c r="BR33">
        <v>0</v>
      </c>
      <c r="BS33">
        <v>0</v>
      </c>
      <c r="BT33">
        <v>2.8729851951568701</v>
      </c>
      <c r="BU33">
        <v>11910.2597735911</v>
      </c>
      <c r="BV33">
        <v>18</v>
      </c>
      <c r="BW33">
        <v>2</v>
      </c>
      <c r="BX33">
        <v>2020</v>
      </c>
      <c r="BY33">
        <v>8</v>
      </c>
      <c r="BZ33">
        <v>12.6795521910761</v>
      </c>
      <c r="CA33">
        <v>145006</v>
      </c>
      <c r="CB33">
        <v>217287.95768820899</v>
      </c>
      <c r="CC33">
        <v>18.7945856162711</v>
      </c>
      <c r="CD33">
        <v>1.0109294446774599</v>
      </c>
      <c r="CE33">
        <f>INDEX('X-13 output'!G:G, MATCH('daily-predicted-data'!AR33,'X-13 output'!A:A,0))</f>
        <v>1.0268811671017499</v>
      </c>
      <c r="CH33">
        <f>AT33/AO33</f>
        <v>11862.86244225842</v>
      </c>
      <c r="CI33" s="9">
        <f>BT33*CH33*CD33</f>
        <v>34454.323624268407</v>
      </c>
      <c r="CJ33" s="9">
        <f>B33</f>
        <v>34218</v>
      </c>
      <c r="CK33" s="9">
        <f t="shared" si="0"/>
        <v>-236.323624268407</v>
      </c>
      <c r="CL33" s="9">
        <f t="shared" si="3"/>
        <v>-9034.7127349769144</v>
      </c>
      <c r="CM33">
        <f t="shared" si="4"/>
        <v>386484.7127349769</v>
      </c>
      <c r="CN33">
        <f>B32+CN32</f>
        <v>375995</v>
      </c>
      <c r="CO33">
        <f t="shared" si="1"/>
        <v>0.97285866066798354</v>
      </c>
      <c r="CP33" s="22">
        <f t="shared" si="6"/>
        <v>237382.22963663467</v>
      </c>
      <c r="CQ33" s="22">
        <f t="shared" si="7"/>
        <v>233851</v>
      </c>
      <c r="CR33">
        <f t="shared" si="8"/>
        <v>0.98512428819107489</v>
      </c>
      <c r="CT33">
        <f>IF(MONTH(A33)&lt;&gt;MONTH(A32),B33,B33+CT32)</f>
        <v>145006</v>
      </c>
      <c r="CU33">
        <f>IF(MONTH(A33)&lt;&gt;MONTH(A32),BT33,BT33+CU32)</f>
        <v>12.679552191076166</v>
      </c>
      <c r="CV33">
        <f>AO33</f>
        <v>19</v>
      </c>
      <c r="CW33">
        <f t="shared" si="5"/>
        <v>217287.95768820934</v>
      </c>
      <c r="CX33" s="11">
        <f>CW33/AT33-1</f>
        <v>-3.5965530659711198E-2</v>
      </c>
      <c r="CY33" s="20">
        <f>AT33/CE33</f>
        <v>219494.12806844912</v>
      </c>
      <c r="CZ33" s="20">
        <f t="shared" si="2"/>
        <v>211599.90527577672</v>
      </c>
      <c r="DA33" s="19">
        <f>CJ33/(BT33*CD33*CE33*(CV33/20))</f>
        <v>12076.93123585415</v>
      </c>
      <c r="DB33" s="21">
        <f t="shared" si="9"/>
        <v>215022.66645305516</v>
      </c>
      <c r="DC33">
        <f>AT33/CE33</f>
        <v>219494.12806844912</v>
      </c>
    </row>
    <row r="34" spans="1:107" x14ac:dyDescent="0.25">
      <c r="A34" s="1">
        <v>43880</v>
      </c>
      <c r="B34">
        <v>5626</v>
      </c>
      <c r="C34">
        <v>12</v>
      </c>
      <c r="D34">
        <v>2</v>
      </c>
      <c r="E34">
        <v>1</v>
      </c>
      <c r="F34" s="1">
        <v>43879</v>
      </c>
      <c r="G34" s="1">
        <v>43881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43878</v>
      </c>
      <c r="AE34" s="1">
        <v>43864</v>
      </c>
      <c r="AF34" s="1">
        <v>43866</v>
      </c>
      <c r="AG34" s="1">
        <v>43868</v>
      </c>
      <c r="AH34" s="1">
        <v>43866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11732.368421052601</v>
      </c>
      <c r="AO34">
        <v>19</v>
      </c>
      <c r="AP34">
        <v>29</v>
      </c>
      <c r="AQ34">
        <v>222915</v>
      </c>
      <c r="AR34" s="2">
        <v>43862</v>
      </c>
      <c r="AS34">
        <v>0.65517241379310298</v>
      </c>
      <c r="AT34">
        <v>225394.38640290999</v>
      </c>
      <c r="AU34">
        <v>215850.7827752</v>
      </c>
      <c r="AV34">
        <v>235359.94990971699</v>
      </c>
      <c r="AW34">
        <v>-0.37754401088244199</v>
      </c>
      <c r="AX34">
        <v>0</v>
      </c>
      <c r="AY34">
        <v>0.126823655535797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0.61346572676719502</v>
      </c>
      <c r="BP34">
        <v>0</v>
      </c>
      <c r="BQ34">
        <v>0.11148690587966401</v>
      </c>
      <c r="BR34">
        <v>0</v>
      </c>
      <c r="BS34">
        <v>0</v>
      </c>
      <c r="BT34">
        <v>0.474232277300214</v>
      </c>
      <c r="BU34">
        <v>11863.384820680199</v>
      </c>
      <c r="BV34">
        <v>19</v>
      </c>
      <c r="BW34">
        <v>2</v>
      </c>
      <c r="BX34">
        <v>2020</v>
      </c>
      <c r="BY34">
        <v>7</v>
      </c>
      <c r="BZ34">
        <v>13.153784468376299</v>
      </c>
      <c r="CA34">
        <v>150632</v>
      </c>
      <c r="CB34">
        <v>217580.575908072</v>
      </c>
      <c r="CC34">
        <v>18.7945856162711</v>
      </c>
      <c r="CD34">
        <v>1.0109294446774599</v>
      </c>
      <c r="CE34">
        <f>INDEX('X-13 output'!G:G, MATCH('daily-predicted-data'!AR34,'X-13 output'!A:A,0))</f>
        <v>1.0268811671017499</v>
      </c>
      <c r="CH34">
        <f>AT34/AO34</f>
        <v>11862.86244225842</v>
      </c>
      <c r="CI34" s="9">
        <f>BT34*CH34*CD34</f>
        <v>5687.2386195095623</v>
      </c>
      <c r="CJ34" s="9">
        <f>B34</f>
        <v>5626</v>
      </c>
      <c r="CK34" s="9">
        <f t="shared" si="0"/>
        <v>-61.238619509562341</v>
      </c>
      <c r="CL34" s="9">
        <f t="shared" si="3"/>
        <v>-9095.9513544864767</v>
      </c>
      <c r="CM34">
        <f t="shared" si="4"/>
        <v>392171.95135448646</v>
      </c>
      <c r="CN34">
        <f>B33+CN33</f>
        <v>410213</v>
      </c>
      <c r="CO34">
        <f t="shared" si="1"/>
        <v>1.0460029040404426</v>
      </c>
      <c r="CP34" s="22">
        <f t="shared" si="6"/>
        <v>225091.68846417783</v>
      </c>
      <c r="CQ34" s="22">
        <f t="shared" si="7"/>
        <v>221298</v>
      </c>
      <c r="CR34">
        <f t="shared" si="8"/>
        <v>0.98314603044624826</v>
      </c>
      <c r="CT34">
        <f>IF(MONTH(A34)&lt;&gt;MONTH(A33),B34,B34+CT33)</f>
        <v>150632</v>
      </c>
      <c r="CU34">
        <f>IF(MONTH(A34)&lt;&gt;MONTH(A33),BT34,BT34+CU33)</f>
        <v>13.153784468376379</v>
      </c>
      <c r="CV34">
        <f>AO34</f>
        <v>19</v>
      </c>
      <c r="CW34">
        <f t="shared" si="5"/>
        <v>217580.57590807311</v>
      </c>
      <c r="CX34" s="11">
        <f>CW34/AT34-1</f>
        <v>-3.4667280847310411E-2</v>
      </c>
      <c r="CY34" s="20">
        <f>AT34/CE34</f>
        <v>219494.12806844912</v>
      </c>
      <c r="CZ34" s="20">
        <f t="shared" si="2"/>
        <v>211884.86348636466</v>
      </c>
      <c r="DA34" s="19">
        <f>CJ34/(BT34*CD34*CE34*(CV34/20))</f>
        <v>12029.400317658343</v>
      </c>
      <c r="DB34" s="21">
        <f t="shared" si="9"/>
        <v>217090.74142746729</v>
      </c>
      <c r="DC34">
        <f>AT34/CE34</f>
        <v>219494.12806844912</v>
      </c>
    </row>
    <row r="35" spans="1:107" x14ac:dyDescent="0.25">
      <c r="A35" s="1">
        <v>43881</v>
      </c>
      <c r="B35">
        <v>11593</v>
      </c>
      <c r="C35">
        <v>13</v>
      </c>
      <c r="D35">
        <v>3</v>
      </c>
      <c r="E35">
        <v>2</v>
      </c>
      <c r="F35" s="1">
        <v>43880</v>
      </c>
      <c r="G35" s="1">
        <v>43882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s="1">
        <v>43878</v>
      </c>
      <c r="AE35" s="1">
        <v>43864</v>
      </c>
      <c r="AF35" s="1">
        <v>43866</v>
      </c>
      <c r="AG35" s="1">
        <v>43868</v>
      </c>
      <c r="AH35" s="1">
        <v>43866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11732.368421052601</v>
      </c>
      <c r="AO35">
        <v>19</v>
      </c>
      <c r="AP35">
        <v>29</v>
      </c>
      <c r="AQ35">
        <v>222915</v>
      </c>
      <c r="AR35" s="2">
        <v>43862</v>
      </c>
      <c r="AS35">
        <v>0.65517241379310298</v>
      </c>
      <c r="AT35">
        <v>225394.38640290999</v>
      </c>
      <c r="AU35">
        <v>215850.7827752</v>
      </c>
      <c r="AV35">
        <v>235359.94990971699</v>
      </c>
      <c r="AW35">
        <v>-0.37754401088244199</v>
      </c>
      <c r="AX35">
        <v>0</v>
      </c>
      <c r="AY35">
        <v>0</v>
      </c>
      <c r="AZ35">
        <v>4.5558176529040699E-2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0.61346572676719502</v>
      </c>
      <c r="BP35">
        <v>0</v>
      </c>
      <c r="BQ35">
        <v>0</v>
      </c>
      <c r="BR35">
        <v>0.52241715020244495</v>
      </c>
      <c r="BS35">
        <v>0</v>
      </c>
      <c r="BT35">
        <v>0.80389704261623895</v>
      </c>
      <c r="BU35">
        <v>14421.0009310038</v>
      </c>
      <c r="BV35">
        <v>20</v>
      </c>
      <c r="BW35">
        <v>2</v>
      </c>
      <c r="BX35">
        <v>2020</v>
      </c>
      <c r="BY35">
        <v>6</v>
      </c>
      <c r="BZ35">
        <v>13.9576815109926</v>
      </c>
      <c r="CA35">
        <v>162225</v>
      </c>
      <c r="CB35">
        <v>220830.013750671</v>
      </c>
      <c r="CC35">
        <v>18.7945856162711</v>
      </c>
      <c r="CD35">
        <v>1.0109294446774599</v>
      </c>
      <c r="CE35">
        <f>INDEX('X-13 output'!G:G, MATCH('daily-predicted-data'!AR35,'X-13 output'!A:A,0))</f>
        <v>1.0268811671017499</v>
      </c>
      <c r="CH35">
        <f>AT35/AO35</f>
        <v>11862.86244225842</v>
      </c>
      <c r="CI35" s="9">
        <f>BT35*CH35*CD35</f>
        <v>9640.7489024251099</v>
      </c>
      <c r="CJ35" s="9">
        <f>B35</f>
        <v>11593</v>
      </c>
      <c r="CK35" s="9">
        <f t="shared" si="0"/>
        <v>1952.2510975748901</v>
      </c>
      <c r="CL35" s="9">
        <f t="shared" si="3"/>
        <v>-7143.7002569115866</v>
      </c>
      <c r="CM35">
        <f t="shared" si="4"/>
        <v>401812.70025691157</v>
      </c>
      <c r="CN35">
        <f>B34+CN34</f>
        <v>415839</v>
      </c>
      <c r="CO35">
        <f t="shared" si="1"/>
        <v>1.0349075570138033</v>
      </c>
      <c r="CP35" s="22">
        <f t="shared" si="6"/>
        <v>230545.88711386439</v>
      </c>
      <c r="CQ35" s="22">
        <f t="shared" si="7"/>
        <v>227992</v>
      </c>
      <c r="CR35">
        <f t="shared" si="8"/>
        <v>0.98892243472292762</v>
      </c>
      <c r="CT35">
        <f>IF(MONTH(A35)&lt;&gt;MONTH(A34),B35,B35+CT34)</f>
        <v>162225</v>
      </c>
      <c r="CU35">
        <f>IF(MONTH(A35)&lt;&gt;MONTH(A34),BT35,BT35+CU34)</f>
        <v>13.957681510992618</v>
      </c>
      <c r="CV35">
        <f>AO35</f>
        <v>19</v>
      </c>
      <c r="CW35">
        <f t="shared" si="5"/>
        <v>220830.01375067199</v>
      </c>
      <c r="CX35" s="11">
        <f>CW35/AT35-1</f>
        <v>-2.0250604840170383E-2</v>
      </c>
      <c r="CY35" s="20">
        <f>AT35/CE35</f>
        <v>219494.12806844912</v>
      </c>
      <c r="CZ35" s="20">
        <f t="shared" si="2"/>
        <v>215049.23921619719</v>
      </c>
      <c r="DA35" s="19">
        <f>CJ35/(BT35*CD35*CE35*(CV35/20))</f>
        <v>14622.807554717847</v>
      </c>
      <c r="DB35" s="21">
        <f t="shared" si="9"/>
        <v>220186.07044208469</v>
      </c>
      <c r="DC35">
        <f>AT35/CE35</f>
        <v>219494.12806844912</v>
      </c>
    </row>
    <row r="36" spans="1:107" x14ac:dyDescent="0.25">
      <c r="A36" s="1">
        <v>43882</v>
      </c>
      <c r="B36">
        <v>9337</v>
      </c>
      <c r="C36">
        <v>14</v>
      </c>
      <c r="D36">
        <v>4</v>
      </c>
      <c r="E36">
        <v>3</v>
      </c>
      <c r="F36" s="1">
        <v>43881</v>
      </c>
      <c r="G36" s="1">
        <v>43885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s="1">
        <v>43878</v>
      </c>
      <c r="AE36" s="1">
        <v>43864</v>
      </c>
      <c r="AF36" s="1">
        <v>43866</v>
      </c>
      <c r="AG36" s="1">
        <v>43868</v>
      </c>
      <c r="AH36" s="1">
        <v>43866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11732.368421052601</v>
      </c>
      <c r="AO36">
        <v>19</v>
      </c>
      <c r="AP36">
        <v>29</v>
      </c>
      <c r="AQ36">
        <v>222915</v>
      </c>
      <c r="AR36" s="2">
        <v>43862</v>
      </c>
      <c r="AS36">
        <v>0.65517241379310298</v>
      </c>
      <c r="AT36">
        <v>225394.38640290999</v>
      </c>
      <c r="AU36">
        <v>215850.7827752</v>
      </c>
      <c r="AV36">
        <v>235359.94990971699</v>
      </c>
      <c r="AW36">
        <v>-0.37754401088244199</v>
      </c>
      <c r="AX36">
        <v>0</v>
      </c>
      <c r="AY36">
        <v>0</v>
      </c>
      <c r="AZ36">
        <v>0</v>
      </c>
      <c r="BA36">
        <v>0.69859300389304002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0.61346572676719502</v>
      </c>
      <c r="BP36">
        <v>0</v>
      </c>
      <c r="BQ36">
        <v>0</v>
      </c>
      <c r="BR36">
        <v>0</v>
      </c>
      <c r="BS36">
        <v>-0.13598583751920601</v>
      </c>
      <c r="BT36">
        <v>0.79852888225858698</v>
      </c>
      <c r="BU36">
        <v>11692.751768215199</v>
      </c>
      <c r="BV36">
        <v>21</v>
      </c>
      <c r="BW36">
        <v>2</v>
      </c>
      <c r="BX36">
        <v>2020</v>
      </c>
      <c r="BY36">
        <v>5</v>
      </c>
      <c r="BZ36">
        <v>14.7562103932512</v>
      </c>
      <c r="CA36">
        <v>171562</v>
      </c>
      <c r="CB36">
        <v>220902.10922248801</v>
      </c>
      <c r="CC36">
        <v>18.7945856162711</v>
      </c>
      <c r="CD36">
        <v>1.0109294446774599</v>
      </c>
      <c r="CE36">
        <f>INDEX('X-13 output'!G:G, MATCH('daily-predicted-data'!AR36,'X-13 output'!A:A,0))</f>
        <v>1.0268811671017499</v>
      </c>
      <c r="CH36">
        <f>AT36/AO36</f>
        <v>11862.86244225842</v>
      </c>
      <c r="CI36" s="9">
        <f>BT36*CH36*CD36</f>
        <v>9576.3711483937641</v>
      </c>
      <c r="CJ36" s="9">
        <f>B36</f>
        <v>9337</v>
      </c>
      <c r="CK36" s="9">
        <f t="shared" si="0"/>
        <v>-239.37114839376409</v>
      </c>
      <c r="CL36" s="9">
        <f t="shared" si="3"/>
        <v>-7383.0714053053507</v>
      </c>
      <c r="CM36">
        <f t="shared" si="4"/>
        <v>411389.07140530535</v>
      </c>
      <c r="CN36">
        <f>B35+CN35</f>
        <v>427432</v>
      </c>
      <c r="CO36">
        <f t="shared" si="1"/>
        <v>1.0389969732056614</v>
      </c>
      <c r="CP36" s="22">
        <f t="shared" si="6"/>
        <v>231120.74817591262</v>
      </c>
      <c r="CQ36" s="22">
        <f t="shared" si="7"/>
        <v>227115</v>
      </c>
      <c r="CR36">
        <f t="shared" si="8"/>
        <v>0.9826681584949537</v>
      </c>
      <c r="CT36">
        <f>IF(MONTH(A36)&lt;&gt;MONTH(A35),B36,B36+CT35)</f>
        <v>171562</v>
      </c>
      <c r="CU36">
        <f>IF(MONTH(A36)&lt;&gt;MONTH(A35),BT36,BT36+CU35)</f>
        <v>14.756210393251205</v>
      </c>
      <c r="CV36">
        <f>AO36</f>
        <v>19</v>
      </c>
      <c r="CW36">
        <f t="shared" si="5"/>
        <v>220902.10922248865</v>
      </c>
      <c r="CX36" s="11">
        <f>CW36/AT36-1</f>
        <v>-1.993074118709881E-2</v>
      </c>
      <c r="CY36" s="20">
        <f>AT36/CE36</f>
        <v>219494.12806844912</v>
      </c>
      <c r="CZ36" s="20">
        <f t="shared" si="2"/>
        <v>215119.44740982895</v>
      </c>
      <c r="DA36" s="19">
        <f>CJ36/(BT36*CD36*CE36*(CV36/20))</f>
        <v>11856.379436472029</v>
      </c>
      <c r="DB36" s="21">
        <f t="shared" si="9"/>
        <v>220864.46101553261</v>
      </c>
      <c r="DC36">
        <f>AT36/CE36</f>
        <v>219494.12806844912</v>
      </c>
    </row>
    <row r="37" spans="1:107" x14ac:dyDescent="0.25">
      <c r="A37" s="1">
        <v>43885</v>
      </c>
      <c r="B37">
        <v>23918</v>
      </c>
      <c r="C37">
        <v>15</v>
      </c>
      <c r="D37">
        <v>0</v>
      </c>
      <c r="E37">
        <v>4</v>
      </c>
      <c r="F37" s="1">
        <v>43882</v>
      </c>
      <c r="G37" s="1">
        <v>43886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1">
        <v>43878</v>
      </c>
      <c r="AE37" s="1">
        <v>43864</v>
      </c>
      <c r="AF37" s="1">
        <v>43866</v>
      </c>
      <c r="AG37" s="1">
        <v>43868</v>
      </c>
      <c r="AH37" s="1">
        <v>43866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11732.368421052601</v>
      </c>
      <c r="AO37">
        <v>19</v>
      </c>
      <c r="AP37">
        <v>29</v>
      </c>
      <c r="AQ37">
        <v>222915</v>
      </c>
      <c r="AR37" s="2">
        <v>43862</v>
      </c>
      <c r="AS37">
        <v>0.65517241379310298</v>
      </c>
      <c r="AT37">
        <v>225394.38640290999</v>
      </c>
      <c r="AU37">
        <v>215850.7827752</v>
      </c>
      <c r="AV37">
        <v>235359.94990971699</v>
      </c>
      <c r="AW37">
        <v>-0.37754401088244199</v>
      </c>
      <c r="AX37">
        <v>1.3903905739156901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0.61346572676719502</v>
      </c>
      <c r="BP37">
        <v>0</v>
      </c>
      <c r="BQ37">
        <v>0</v>
      </c>
      <c r="BR37">
        <v>0</v>
      </c>
      <c r="BS37">
        <v>0</v>
      </c>
      <c r="BT37">
        <v>1.6263122898004501</v>
      </c>
      <c r="BU37">
        <v>14706.8924892246</v>
      </c>
      <c r="BV37">
        <v>24</v>
      </c>
      <c r="BW37">
        <v>2</v>
      </c>
      <c r="BX37">
        <v>2020</v>
      </c>
      <c r="BY37">
        <v>4</v>
      </c>
      <c r="BZ37">
        <v>16.382522683051601</v>
      </c>
      <c r="CA37">
        <v>195480</v>
      </c>
      <c r="CB37">
        <v>226712.33679062099</v>
      </c>
      <c r="CC37">
        <v>18.7945856162711</v>
      </c>
      <c r="CD37">
        <v>1.0109294446774599</v>
      </c>
      <c r="CE37">
        <f>INDEX('X-13 output'!G:G, MATCH('daily-predicted-data'!AR37,'X-13 output'!A:A,0))</f>
        <v>1.0268811671017499</v>
      </c>
      <c r="CH37">
        <f>AT37/AO37</f>
        <v>11862.86244225842</v>
      </c>
      <c r="CI37" s="9">
        <f>BT37*CH37*CD37</f>
        <v>19503.577686849221</v>
      </c>
      <c r="CJ37" s="9">
        <f>B37</f>
        <v>23918</v>
      </c>
      <c r="CK37" s="9">
        <f t="shared" si="0"/>
        <v>4414.4223131507788</v>
      </c>
      <c r="CL37" s="9">
        <f t="shared" si="3"/>
        <v>-2968.6490921545719</v>
      </c>
      <c r="CM37">
        <f t="shared" si="4"/>
        <v>430892.64909215458</v>
      </c>
      <c r="CN37">
        <f>B36+CN36</f>
        <v>436769</v>
      </c>
      <c r="CO37">
        <f t="shared" si="1"/>
        <v>1.0136376216215948</v>
      </c>
      <c r="CP37" s="22">
        <f t="shared" si="6"/>
        <v>241681.40668333141</v>
      </c>
      <c r="CQ37" s="22">
        <f t="shared" si="7"/>
        <v>241864</v>
      </c>
      <c r="CR37">
        <f t="shared" si="8"/>
        <v>1.0007555124706298</v>
      </c>
      <c r="CT37">
        <f>IF(MONTH(A37)&lt;&gt;MONTH(A36),B37,B37+CT36)</f>
        <v>195480</v>
      </c>
      <c r="CU37">
        <f>IF(MONTH(A37)&lt;&gt;MONTH(A36),BT37,BT37+CU36)</f>
        <v>16.382522683051654</v>
      </c>
      <c r="CV37">
        <f>AO37</f>
        <v>19</v>
      </c>
      <c r="CW37">
        <f t="shared" si="5"/>
        <v>226712.33679062134</v>
      </c>
      <c r="CX37" s="11">
        <f>CW37/AT37-1</f>
        <v>5.8473079509415715E-3</v>
      </c>
      <c r="CY37" s="20">
        <f>AT37/CE37</f>
        <v>219494.12806844912</v>
      </c>
      <c r="CZ37" s="20">
        <f t="shared" si="2"/>
        <v>220777.57782868875</v>
      </c>
      <c r="DA37" s="19">
        <f>CJ37/(BT37*CD37*CE37*(CV37/20))</f>
        <v>14912.699862289508</v>
      </c>
      <c r="DB37" s="21">
        <f t="shared" si="9"/>
        <v>225677.05658345445</v>
      </c>
      <c r="DC37">
        <f>AT37/CE37</f>
        <v>219494.12806844912</v>
      </c>
    </row>
    <row r="38" spans="1:107" x14ac:dyDescent="0.25">
      <c r="A38" s="1">
        <v>43886</v>
      </c>
      <c r="B38">
        <v>2777</v>
      </c>
      <c r="C38">
        <v>16</v>
      </c>
      <c r="D38">
        <v>1</v>
      </c>
      <c r="E38">
        <v>0</v>
      </c>
      <c r="F38" s="1">
        <v>43885</v>
      </c>
      <c r="G38" s="1">
        <v>43887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s="1">
        <v>43878</v>
      </c>
      <c r="AE38" s="1">
        <v>43864</v>
      </c>
      <c r="AF38" s="1">
        <v>43866</v>
      </c>
      <c r="AG38" s="1">
        <v>43868</v>
      </c>
      <c r="AH38" s="1">
        <v>43866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11732.368421052601</v>
      </c>
      <c r="AO38">
        <v>19</v>
      </c>
      <c r="AP38">
        <v>29</v>
      </c>
      <c r="AQ38">
        <v>222915</v>
      </c>
      <c r="AR38" s="2">
        <v>43862</v>
      </c>
      <c r="AS38">
        <v>0.65517241379310298</v>
      </c>
      <c r="AT38">
        <v>225394.38640290999</v>
      </c>
      <c r="AU38">
        <v>215850.7827752</v>
      </c>
      <c r="AV38">
        <v>235359.94990971699</v>
      </c>
      <c r="AW38">
        <v>-0.37754401088244199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0.61346572676719502</v>
      </c>
      <c r="BP38">
        <v>0</v>
      </c>
      <c r="BQ38">
        <v>0</v>
      </c>
      <c r="BR38">
        <v>0</v>
      </c>
      <c r="BS38">
        <v>0</v>
      </c>
      <c r="BT38">
        <v>0.235921715884752</v>
      </c>
      <c r="BU38">
        <v>11770.853690113699</v>
      </c>
      <c r="BV38">
        <v>25</v>
      </c>
      <c r="BW38">
        <v>2</v>
      </c>
      <c r="BX38">
        <v>2020</v>
      </c>
      <c r="BY38">
        <v>3</v>
      </c>
      <c r="BZ38">
        <v>16.618444398936401</v>
      </c>
      <c r="CA38">
        <v>198257</v>
      </c>
      <c r="CB38">
        <v>226668.80903973599</v>
      </c>
      <c r="CC38">
        <v>18.7945856162711</v>
      </c>
      <c r="CD38">
        <v>1.0109294446774599</v>
      </c>
      <c r="CE38">
        <f>INDEX('X-13 output'!G:G, MATCH('daily-predicted-data'!AR38,'X-13 output'!A:A,0))</f>
        <v>1.0268811671017499</v>
      </c>
      <c r="CH38">
        <f>AT38/AO38</f>
        <v>11862.86244225842</v>
      </c>
      <c r="CI38" s="9">
        <f>BT38*CH38*CD38</f>
        <v>2829.2951745065006</v>
      </c>
      <c r="CJ38" s="9">
        <f>B38</f>
        <v>2777</v>
      </c>
      <c r="CK38" s="9">
        <f t="shared" si="0"/>
        <v>-52.295174506500643</v>
      </c>
      <c r="CL38" s="9">
        <f t="shared" si="3"/>
        <v>-3020.9442666610726</v>
      </c>
      <c r="CM38">
        <f t="shared" si="4"/>
        <v>433721.94426666107</v>
      </c>
      <c r="CN38">
        <f>B37+CN37</f>
        <v>460687</v>
      </c>
      <c r="CO38">
        <f t="shared" si="1"/>
        <v>1.0621712968176686</v>
      </c>
      <c r="CP38" s="22">
        <f t="shared" si="6"/>
        <v>226532.92206587145</v>
      </c>
      <c r="CQ38" s="22">
        <f t="shared" si="7"/>
        <v>223939</v>
      </c>
      <c r="CR38">
        <f t="shared" si="8"/>
        <v>0.98854946979796088</v>
      </c>
      <c r="CT38">
        <f>IF(MONTH(A38)&lt;&gt;MONTH(A37),B38,B38+CT37)</f>
        <v>198257</v>
      </c>
      <c r="CU38">
        <f>IF(MONTH(A38)&lt;&gt;MONTH(A37),BT38,BT38+CU37)</f>
        <v>16.618444398936408</v>
      </c>
      <c r="CV38">
        <f>AO38</f>
        <v>19</v>
      </c>
      <c r="CW38">
        <f t="shared" si="5"/>
        <v>226668.80903973681</v>
      </c>
      <c r="CX38" s="11">
        <f>CW38/AT38-1</f>
        <v>5.6541897833635169E-3</v>
      </c>
      <c r="CY38" s="20">
        <f>AT38/CE38</f>
        <v>219494.12806844912</v>
      </c>
      <c r="CZ38" s="20">
        <f t="shared" si="2"/>
        <v>220735.18952488201</v>
      </c>
      <c r="DA38" s="19">
        <f>CJ38/(BT38*CD38*CE38*(CV38/20))</f>
        <v>11935.574311990045</v>
      </c>
      <c r="DB38" s="21">
        <f t="shared" si="9"/>
        <v>226268.80795381495</v>
      </c>
      <c r="DC38">
        <f>AT38/CE38</f>
        <v>219494.12806844912</v>
      </c>
    </row>
    <row r="39" spans="1:107" x14ac:dyDescent="0.25">
      <c r="A39" s="1">
        <v>43887</v>
      </c>
      <c r="B39">
        <v>10240</v>
      </c>
      <c r="C39">
        <v>17</v>
      </c>
      <c r="D39">
        <v>2</v>
      </c>
      <c r="E39">
        <v>1</v>
      </c>
      <c r="F39" s="1">
        <v>43886</v>
      </c>
      <c r="G39" s="1">
        <v>43888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s="1">
        <v>43878</v>
      </c>
      <c r="AE39" s="1">
        <v>43864</v>
      </c>
      <c r="AF39" s="1">
        <v>43866</v>
      </c>
      <c r="AG39" s="1">
        <v>43868</v>
      </c>
      <c r="AH39" s="1">
        <v>43866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11732.368421052601</v>
      </c>
      <c r="AO39">
        <v>19</v>
      </c>
      <c r="AP39">
        <v>29</v>
      </c>
      <c r="AQ39">
        <v>222915</v>
      </c>
      <c r="AR39" s="2">
        <v>43862</v>
      </c>
      <c r="AS39">
        <v>0.65517241379310298</v>
      </c>
      <c r="AT39">
        <v>225394.38640290999</v>
      </c>
      <c r="AU39">
        <v>215850.7827752</v>
      </c>
      <c r="AV39">
        <v>235359.94990971699</v>
      </c>
      <c r="AW39">
        <v>-0.37754401088244199</v>
      </c>
      <c r="AX39">
        <v>0</v>
      </c>
      <c r="AY39">
        <v>0.126823655535797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0.61346572676719502</v>
      </c>
      <c r="BP39">
        <v>0</v>
      </c>
      <c r="BQ39">
        <v>0</v>
      </c>
      <c r="BR39">
        <v>0.52241715020244495</v>
      </c>
      <c r="BS39">
        <v>0</v>
      </c>
      <c r="BT39">
        <v>0.88516252162299602</v>
      </c>
      <c r="BU39">
        <v>11568.4970272175</v>
      </c>
      <c r="BV39">
        <v>26</v>
      </c>
      <c r="BW39">
        <v>2</v>
      </c>
      <c r="BX39">
        <v>2020</v>
      </c>
      <c r="BY39">
        <v>2</v>
      </c>
      <c r="BZ39">
        <v>17.503606920559399</v>
      </c>
      <c r="CA39">
        <v>208497</v>
      </c>
      <c r="CB39">
        <v>226321.52435661401</v>
      </c>
      <c r="CC39">
        <v>18.7945856162711</v>
      </c>
      <c r="CD39">
        <v>1.0109294446774599</v>
      </c>
      <c r="CE39">
        <f>INDEX('X-13 output'!G:G, MATCH('daily-predicted-data'!AR39,'X-13 output'!A:A,0))</f>
        <v>1.0268811671017499</v>
      </c>
      <c r="CH39">
        <f>AT39/AO39</f>
        <v>11862.86244225842</v>
      </c>
      <c r="CI39" s="9">
        <f>BT39*CH39*CD39</f>
        <v>10615.326536135164</v>
      </c>
      <c r="CJ39" s="9">
        <f>B39</f>
        <v>10240</v>
      </c>
      <c r="CK39" s="9">
        <f t="shared" si="0"/>
        <v>-375.32653613516413</v>
      </c>
      <c r="CL39" s="9">
        <f t="shared" si="3"/>
        <v>-3396.2708027962367</v>
      </c>
      <c r="CM39">
        <f t="shared" si="4"/>
        <v>444337.27080279624</v>
      </c>
      <c r="CN39">
        <f>B38+CN38</f>
        <v>463464</v>
      </c>
      <c r="CO39">
        <f t="shared" si="1"/>
        <v>1.0430455207204361</v>
      </c>
      <c r="CP39" s="22">
        <f t="shared" si="6"/>
        <v>234345.91798896928</v>
      </c>
      <c r="CQ39" s="22">
        <f t="shared" si="7"/>
        <v>231667</v>
      </c>
      <c r="CR39">
        <f t="shared" si="8"/>
        <v>0.9885685314599959</v>
      </c>
      <c r="CT39">
        <f>IF(MONTH(A39)&lt;&gt;MONTH(A38),B39,B39+CT38)</f>
        <v>208497</v>
      </c>
      <c r="CU39">
        <f>IF(MONTH(A39)&lt;&gt;MONTH(A38),BT39,BT39+CU38)</f>
        <v>17.503606920559402</v>
      </c>
      <c r="CV39">
        <f>AO39</f>
        <v>19</v>
      </c>
      <c r="CW39">
        <f t="shared" si="5"/>
        <v>226321.52435661503</v>
      </c>
      <c r="CX39" s="11">
        <f>CW39/AT39-1</f>
        <v>4.1134030376768216E-3</v>
      </c>
      <c r="CY39" s="20">
        <f>AT39/CE39</f>
        <v>219494.12806844912</v>
      </c>
      <c r="CZ39" s="20">
        <f t="shared" si="2"/>
        <v>220396.99588159809</v>
      </c>
      <c r="DA39" s="19">
        <f>CJ39/(BT39*CD39*CE39*(CV39/20))</f>
        <v>11730.385882067354</v>
      </c>
      <c r="DB39" s="21">
        <f t="shared" si="9"/>
        <v>229168.73123635026</v>
      </c>
      <c r="DC39">
        <f>AT39/CE39</f>
        <v>219494.12806844912</v>
      </c>
    </row>
    <row r="40" spans="1:107" x14ac:dyDescent="0.25">
      <c r="A40" s="1">
        <v>43888</v>
      </c>
      <c r="B40">
        <v>3921</v>
      </c>
      <c r="C40">
        <v>18</v>
      </c>
      <c r="D40">
        <v>3</v>
      </c>
      <c r="E40">
        <v>2</v>
      </c>
      <c r="F40" s="1">
        <v>43887</v>
      </c>
      <c r="G40" s="1">
        <v>43889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s="1">
        <v>43878</v>
      </c>
      <c r="AE40" s="1">
        <v>43864</v>
      </c>
      <c r="AF40" s="1">
        <v>43866</v>
      </c>
      <c r="AG40" s="1">
        <v>43868</v>
      </c>
      <c r="AH40" s="1">
        <v>43866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11732.368421052601</v>
      </c>
      <c r="AO40">
        <v>19</v>
      </c>
      <c r="AP40">
        <v>29</v>
      </c>
      <c r="AQ40">
        <v>222915</v>
      </c>
      <c r="AR40" s="2">
        <v>43862</v>
      </c>
      <c r="AS40">
        <v>0.65517241379310298</v>
      </c>
      <c r="AT40">
        <v>225394.38640290999</v>
      </c>
      <c r="AU40">
        <v>215850.7827752</v>
      </c>
      <c r="AV40">
        <v>235359.94990971699</v>
      </c>
      <c r="AW40">
        <v>-0.37754401088244199</v>
      </c>
      <c r="AX40">
        <v>0</v>
      </c>
      <c r="AY40">
        <v>0</v>
      </c>
      <c r="AZ40">
        <v>4.5558176529040699E-2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0.61346572676719502</v>
      </c>
      <c r="BP40">
        <v>0</v>
      </c>
      <c r="BQ40">
        <v>0</v>
      </c>
      <c r="BR40">
        <v>0</v>
      </c>
      <c r="BS40">
        <v>0</v>
      </c>
      <c r="BT40">
        <v>0.28147989241379301</v>
      </c>
      <c r="BU40">
        <v>13929.9470607864</v>
      </c>
      <c r="BV40">
        <v>27</v>
      </c>
      <c r="BW40">
        <v>2</v>
      </c>
      <c r="BX40">
        <v>2020</v>
      </c>
      <c r="BY40">
        <v>1</v>
      </c>
      <c r="BZ40">
        <v>17.785086812973201</v>
      </c>
      <c r="CA40">
        <v>212418</v>
      </c>
      <c r="CB40">
        <v>226928.439677674</v>
      </c>
      <c r="CC40">
        <v>18.7945856162711</v>
      </c>
      <c r="CD40">
        <v>1.0109294446774599</v>
      </c>
      <c r="CE40">
        <f>INDEX('X-13 output'!G:G, MATCH('daily-predicted-data'!AR40,'X-13 output'!A:A,0))</f>
        <v>1.0268811671017499</v>
      </c>
      <c r="CH40">
        <f>AT40/AO40</f>
        <v>11862.86244225842</v>
      </c>
      <c r="CI40" s="9">
        <f>BT40*CH40*CD40</f>
        <v>3375.6523783337975</v>
      </c>
      <c r="CJ40" s="9">
        <f>B40</f>
        <v>3921</v>
      </c>
      <c r="CK40" s="9">
        <f t="shared" si="0"/>
        <v>545.34762166620249</v>
      </c>
      <c r="CL40" s="9">
        <f t="shared" si="3"/>
        <v>-2850.9231811300342</v>
      </c>
      <c r="CM40">
        <f t="shared" si="4"/>
        <v>447712.92318113003</v>
      </c>
      <c r="CN40">
        <f>B39+CN39</f>
        <v>473704</v>
      </c>
      <c r="CO40">
        <f t="shared" si="1"/>
        <v>1.058052996626043</v>
      </c>
      <c r="CP40" s="22">
        <f t="shared" si="6"/>
        <v>227833.08638325968</v>
      </c>
      <c r="CQ40" s="22">
        <f t="shared" si="7"/>
        <v>225692</v>
      </c>
      <c r="CR40">
        <f t="shared" si="8"/>
        <v>0.99060239047256748</v>
      </c>
      <c r="CT40">
        <f>IF(MONTH(A40)&lt;&gt;MONTH(A39),B40,B40+CT39)</f>
        <v>212418</v>
      </c>
      <c r="CU40">
        <f>IF(MONTH(A40)&lt;&gt;MONTH(A39),BT40,BT40+CU39)</f>
        <v>17.785086812973194</v>
      </c>
      <c r="CV40">
        <f>AO40</f>
        <v>19</v>
      </c>
      <c r="CW40">
        <f t="shared" si="5"/>
        <v>226928.43967767496</v>
      </c>
      <c r="CX40" s="11">
        <f>CW40/AT40-1</f>
        <v>6.8060846556432519E-3</v>
      </c>
      <c r="CY40" s="20">
        <f>AT40/CE40</f>
        <v>219494.12806844912</v>
      </c>
      <c r="CZ40" s="20">
        <f t="shared" si="2"/>
        <v>220988.02368549959</v>
      </c>
      <c r="DA40" s="19">
        <f>CJ40/(BT40*CD40*CE40*(CV40/20))</f>
        <v>14124.881906037626</v>
      </c>
      <c r="DB40" s="21">
        <f t="shared" si="9"/>
        <v>233435.06041241292</v>
      </c>
      <c r="DC40">
        <f>AT40/CE40</f>
        <v>219494.12806844912</v>
      </c>
    </row>
    <row r="41" spans="1:107" x14ac:dyDescent="0.25">
      <c r="A41" s="1">
        <v>43889</v>
      </c>
      <c r="B41">
        <v>10497</v>
      </c>
      <c r="C41">
        <v>19</v>
      </c>
      <c r="D41">
        <v>4</v>
      </c>
      <c r="E41">
        <v>3</v>
      </c>
      <c r="F41" s="1">
        <v>43888</v>
      </c>
      <c r="G41" s="1">
        <v>43892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s="1">
        <v>43878</v>
      </c>
      <c r="AE41" s="1">
        <v>43864</v>
      </c>
      <c r="AF41" s="1">
        <v>43866</v>
      </c>
      <c r="AG41" s="1">
        <v>43868</v>
      </c>
      <c r="AH41" s="1">
        <v>43866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11732.368421052601</v>
      </c>
      <c r="AO41">
        <v>19</v>
      </c>
      <c r="AP41">
        <v>29</v>
      </c>
      <c r="AQ41">
        <v>222915</v>
      </c>
      <c r="AR41" s="2">
        <v>43862</v>
      </c>
      <c r="AS41">
        <v>0.65517241379310298</v>
      </c>
      <c r="AT41">
        <v>225394.38640290999</v>
      </c>
      <c r="AU41">
        <v>215850.7827752</v>
      </c>
      <c r="AV41">
        <v>235359.94990971699</v>
      </c>
      <c r="AW41">
        <v>-0.37754401088244199</v>
      </c>
      <c r="AX41">
        <v>0</v>
      </c>
      <c r="AY41">
        <v>0</v>
      </c>
      <c r="AZ41">
        <v>0</v>
      </c>
      <c r="BA41">
        <v>0.69859300389304002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0.21096992103935699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0.61346572676719502</v>
      </c>
      <c r="BP41">
        <v>0</v>
      </c>
      <c r="BQ41">
        <v>0</v>
      </c>
      <c r="BR41">
        <v>0</v>
      </c>
      <c r="BS41">
        <v>-0.13598583751920601</v>
      </c>
      <c r="BT41">
        <v>1.00949880329794</v>
      </c>
      <c r="BU41">
        <v>10398.229265559499</v>
      </c>
      <c r="BV41">
        <v>28</v>
      </c>
      <c r="BW41">
        <v>2</v>
      </c>
      <c r="BX41">
        <v>2020</v>
      </c>
      <c r="BY41">
        <v>0</v>
      </c>
      <c r="BZ41">
        <v>18.7945856162711</v>
      </c>
      <c r="CA41">
        <v>222915</v>
      </c>
      <c r="CB41">
        <v>225351.33716027599</v>
      </c>
      <c r="CC41">
        <v>18.7945856162711</v>
      </c>
      <c r="CD41">
        <v>1.0109294446774599</v>
      </c>
      <c r="CE41">
        <f>INDEX('X-13 output'!G:G, MATCH('daily-predicted-data'!AR41,'X-13 output'!A:A,0))</f>
        <v>1.0268811671017499</v>
      </c>
      <c r="CH41">
        <f>AT41/AO41</f>
        <v>11862.86244225842</v>
      </c>
      <c r="CI41" s="9">
        <f>BT41*CH41*CD41</f>
        <v>12106.431500507528</v>
      </c>
      <c r="CJ41" s="9">
        <f>B41</f>
        <v>10497</v>
      </c>
      <c r="CK41" s="9">
        <f t="shared" si="0"/>
        <v>-1609.4315005075277</v>
      </c>
      <c r="CL41" s="9">
        <f t="shared" si="3"/>
        <v>-4460.354681637562</v>
      </c>
      <c r="CM41">
        <f t="shared" si="4"/>
        <v>459819.35468163755</v>
      </c>
      <c r="CN41">
        <f>B40+CN40</f>
        <v>477625</v>
      </c>
      <c r="CO41">
        <f t="shared" si="1"/>
        <v>1.0387231314582015</v>
      </c>
      <c r="CP41" s="22">
        <f t="shared" si="6"/>
        <v>236639.94152872651</v>
      </c>
      <c r="CQ41" s="22">
        <f t="shared" si="7"/>
        <v>232810</v>
      </c>
      <c r="CR41">
        <f t="shared" si="8"/>
        <v>0.98381532084573475</v>
      </c>
      <c r="CT41">
        <f>IF(MONTH(A41)&lt;&gt;MONTH(A40),B41,B41+CT40)</f>
        <v>222915</v>
      </c>
      <c r="CU41">
        <f>IF(MONTH(A41)&lt;&gt;MONTH(A40),BT41,BT41+CU40)</f>
        <v>18.794585616271135</v>
      </c>
      <c r="CV41">
        <f>AO41</f>
        <v>19</v>
      </c>
      <c r="CW41">
        <f t="shared" si="5"/>
        <v>225351.33716027651</v>
      </c>
      <c r="CX41" s="11">
        <f>CW41/AT41-1</f>
        <v>-1.9099518546361605E-4</v>
      </c>
      <c r="CY41" s="20">
        <f>AT41/CE41</f>
        <v>219494.12806844912</v>
      </c>
      <c r="CZ41" s="20">
        <f t="shared" si="2"/>
        <v>219452.20574675049</v>
      </c>
      <c r="DA41" s="19">
        <f>CJ41/(BT41*CD41*CE41*(CV41/20))</f>
        <v>10543.741463410934</v>
      </c>
      <c r="DB41" s="21">
        <f t="shared" si="9"/>
        <v>233890.61309707738</v>
      </c>
      <c r="DC41">
        <f>AT41/CE41</f>
        <v>219494.12806844912</v>
      </c>
    </row>
    <row r="42" spans="1:107" x14ac:dyDescent="0.25">
      <c r="A42" s="1">
        <v>43892</v>
      </c>
      <c r="B42">
        <v>41926</v>
      </c>
      <c r="C42">
        <v>1</v>
      </c>
      <c r="D42">
        <v>0</v>
      </c>
      <c r="E42">
        <v>4</v>
      </c>
      <c r="F42" s="1">
        <v>43889</v>
      </c>
      <c r="G42" s="1">
        <v>43893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s="1">
        <v>43906</v>
      </c>
      <c r="AE42" s="1">
        <v>43892</v>
      </c>
      <c r="AF42" s="1">
        <v>43894</v>
      </c>
      <c r="AG42" s="1">
        <v>43896</v>
      </c>
      <c r="AH42" s="1">
        <v>43894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11617.3181818181</v>
      </c>
      <c r="AO42">
        <v>22</v>
      </c>
      <c r="AP42">
        <v>31</v>
      </c>
      <c r="AQ42">
        <v>255581</v>
      </c>
      <c r="AR42" s="2">
        <v>43891</v>
      </c>
      <c r="AS42">
        <v>0.70967741935483797</v>
      </c>
      <c r="AT42">
        <v>259895.26629524</v>
      </c>
      <c r="AU42">
        <v>248552.64700598799</v>
      </c>
      <c r="AV42">
        <v>271755.502330444</v>
      </c>
      <c r="AW42">
        <v>-0.37754401088244199</v>
      </c>
      <c r="AX42">
        <v>1.3903905739156901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1.6552411404617999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0.66450107585309104</v>
      </c>
      <c r="BP42">
        <v>0</v>
      </c>
      <c r="BQ42">
        <v>0</v>
      </c>
      <c r="BR42">
        <v>0</v>
      </c>
      <c r="BS42">
        <v>0</v>
      </c>
      <c r="BT42">
        <v>3.3325887793481499</v>
      </c>
      <c r="BU42">
        <v>12580.610083011999</v>
      </c>
      <c r="BV42">
        <v>2</v>
      </c>
      <c r="BW42">
        <v>3</v>
      </c>
      <c r="BX42">
        <v>2020</v>
      </c>
      <c r="BY42">
        <v>21</v>
      </c>
      <c r="BZ42">
        <v>3.3325887793481499</v>
      </c>
      <c r="CA42">
        <v>41926</v>
      </c>
      <c r="CB42">
        <v>276773.42182626401</v>
      </c>
      <c r="CC42">
        <v>22.5937083763102</v>
      </c>
      <c r="CD42">
        <v>0.97372240243072605</v>
      </c>
      <c r="CE42">
        <f>INDEX('X-13 output'!G:G, MATCH('daily-predicted-data'!AR42,'X-13 output'!A:A,0))</f>
        <v>1.17146322835802</v>
      </c>
      <c r="CH42">
        <f>AT42/AO42</f>
        <v>11813.421195238181</v>
      </c>
      <c r="CI42" s="9">
        <f>BT42*CH42*CD42</f>
        <v>38334.744957997165</v>
      </c>
      <c r="CJ42" s="9">
        <f>B42</f>
        <v>41926</v>
      </c>
      <c r="CK42" s="9">
        <f t="shared" si="0"/>
        <v>3591.2550420028347</v>
      </c>
      <c r="CL42" s="9">
        <f t="shared" si="3"/>
        <v>-869.09963963472728</v>
      </c>
      <c r="CM42">
        <f t="shared" si="4"/>
        <v>498154.09963963472</v>
      </c>
      <c r="CN42">
        <f>B41+CN41</f>
        <v>488122</v>
      </c>
      <c r="CO42">
        <f t="shared" si="1"/>
        <v>0.97986145321921081</v>
      </c>
      <c r="CP42" s="22">
        <f t="shared" si="6"/>
        <v>263729.13136090658</v>
      </c>
      <c r="CQ42" s="22">
        <f t="shared" si="7"/>
        <v>264841</v>
      </c>
      <c r="CR42">
        <f t="shared" si="8"/>
        <v>1.0042159492709657</v>
      </c>
      <c r="CT42">
        <f>IF(MONTH(A42)&lt;&gt;MONTH(A41),B42,B42+CT41)</f>
        <v>41926</v>
      </c>
      <c r="CU42">
        <f>IF(MONTH(A42)&lt;&gt;MONTH(A41),BT42,BT42+CU41)</f>
        <v>3.3325887793481499</v>
      </c>
      <c r="CV42">
        <f>AO42</f>
        <v>22</v>
      </c>
      <c r="CW42">
        <f t="shared" si="5"/>
        <v>276773.42182626406</v>
      </c>
      <c r="CX42" s="11">
        <f>CW42/AT42-1</f>
        <v>6.4942142931724511E-2</v>
      </c>
      <c r="CY42" s="20">
        <f>AT42/CE42</f>
        <v>221855.24906276562</v>
      </c>
      <c r="CZ42" s="20">
        <f t="shared" si="2"/>
        <v>236263.00435755309</v>
      </c>
      <c r="DA42" s="19">
        <f>CJ42/(BT42*CD42*CE42*(CV42/20))</f>
        <v>10026.403870333326</v>
      </c>
      <c r="DB42" s="21">
        <f t="shared" si="9"/>
        <v>235249.0331622122</v>
      </c>
      <c r="DC42">
        <f>AT42/CE42</f>
        <v>221855.24906276562</v>
      </c>
    </row>
    <row r="43" spans="1:107" x14ac:dyDescent="0.25">
      <c r="A43" s="1">
        <v>43893</v>
      </c>
      <c r="B43">
        <v>6093</v>
      </c>
      <c r="C43">
        <v>2</v>
      </c>
      <c r="D43">
        <v>1</v>
      </c>
      <c r="E43">
        <v>0</v>
      </c>
      <c r="F43" s="1">
        <v>43892</v>
      </c>
      <c r="G43" s="1">
        <v>43894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43906</v>
      </c>
      <c r="AE43" s="1">
        <v>43892</v>
      </c>
      <c r="AF43" s="1">
        <v>43894</v>
      </c>
      <c r="AG43" s="1">
        <v>43896</v>
      </c>
      <c r="AH43" s="1">
        <v>43894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11617.3181818181</v>
      </c>
      <c r="AO43">
        <v>22</v>
      </c>
      <c r="AP43">
        <v>31</v>
      </c>
      <c r="AQ43">
        <v>255581</v>
      </c>
      <c r="AR43" s="2">
        <v>43891</v>
      </c>
      <c r="AS43">
        <v>0.70967741935483797</v>
      </c>
      <c r="AT43">
        <v>259895.26629524</v>
      </c>
      <c r="AU43">
        <v>248552.64700598799</v>
      </c>
      <c r="AV43">
        <v>271755.502330444</v>
      </c>
      <c r="AW43">
        <v>-0.37754401088244199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0.301424388573374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0.66450107585309104</v>
      </c>
      <c r="BP43">
        <v>0</v>
      </c>
      <c r="BQ43">
        <v>0</v>
      </c>
      <c r="BR43">
        <v>0</v>
      </c>
      <c r="BS43">
        <v>0</v>
      </c>
      <c r="BT43">
        <v>0.58838145354402305</v>
      </c>
      <c r="BU43">
        <v>10355.5269516055</v>
      </c>
      <c r="BV43">
        <v>3</v>
      </c>
      <c r="BW43">
        <v>3</v>
      </c>
      <c r="BX43">
        <v>2020</v>
      </c>
      <c r="BY43">
        <v>20</v>
      </c>
      <c r="BZ43">
        <v>3.9209702328921701</v>
      </c>
      <c r="CA43">
        <v>48019</v>
      </c>
      <c r="CB43">
        <v>269427.70213809202</v>
      </c>
      <c r="CC43">
        <v>22.5937083763102</v>
      </c>
      <c r="CD43">
        <v>0.97372240243072605</v>
      </c>
      <c r="CE43">
        <f>INDEX('X-13 output'!G:G, MATCH('daily-predicted-data'!AR43,'X-13 output'!A:A,0))</f>
        <v>1.17146322835802</v>
      </c>
      <c r="CH43">
        <f>AT43/AO43</f>
        <v>11813.421195238181</v>
      </c>
      <c r="CI43" s="9">
        <f>BT43*CH43*CD43</f>
        <v>6768.147663282235</v>
      </c>
      <c r="CJ43" s="9">
        <f>B43</f>
        <v>6093</v>
      </c>
      <c r="CK43" s="9">
        <f t="shared" si="0"/>
        <v>-675.14766328223504</v>
      </c>
      <c r="CL43" s="9">
        <f t="shared" si="3"/>
        <v>-1544.2473029169623</v>
      </c>
      <c r="CM43">
        <f t="shared" si="4"/>
        <v>504922.24730291695</v>
      </c>
      <c r="CN43">
        <f>B42+CN42</f>
        <v>530048</v>
      </c>
      <c r="CO43">
        <f t="shared" si="1"/>
        <v>1.0497616273224131</v>
      </c>
      <c r="CP43" s="22">
        <f t="shared" si="6"/>
        <v>231143.1939188494</v>
      </c>
      <c r="CQ43" s="22">
        <f t="shared" si="7"/>
        <v>231432</v>
      </c>
      <c r="CR43">
        <f t="shared" si="8"/>
        <v>1.0012494682463027</v>
      </c>
      <c r="CT43">
        <f>IF(MONTH(A43)&lt;&gt;MONTH(A42),B43,B43+CT42)</f>
        <v>48019</v>
      </c>
      <c r="CU43">
        <f>IF(MONTH(A43)&lt;&gt;MONTH(A42),BT43,BT43+CU42)</f>
        <v>3.9209702328921727</v>
      </c>
      <c r="CV43">
        <f>AO43</f>
        <v>22</v>
      </c>
      <c r="CW43">
        <f t="shared" si="5"/>
        <v>269427.70213809266</v>
      </c>
      <c r="CX43" s="11">
        <f>CW43/AT43-1</f>
        <v>3.6677989479130702E-2</v>
      </c>
      <c r="CY43" s="20">
        <f>AT43/CE43</f>
        <v>221855.24906276562</v>
      </c>
      <c r="CZ43" s="20">
        <f t="shared" si="2"/>
        <v>229992.45355377963</v>
      </c>
      <c r="DA43" s="19">
        <f>CJ43/(BT43*CD43*CE43*(CV43/20))</f>
        <v>8253.0731675026236</v>
      </c>
      <c r="DB43" s="21">
        <f t="shared" si="9"/>
        <v>231296.06139568237</v>
      </c>
      <c r="DC43">
        <f>AT43/CE43</f>
        <v>221855.24906276562</v>
      </c>
    </row>
    <row r="44" spans="1:107" x14ac:dyDescent="0.25">
      <c r="A44" s="1">
        <v>43894</v>
      </c>
      <c r="B44">
        <v>10916</v>
      </c>
      <c r="C44">
        <v>3</v>
      </c>
      <c r="D44">
        <v>2</v>
      </c>
      <c r="E44">
        <v>1</v>
      </c>
      <c r="F44" s="1">
        <v>43893</v>
      </c>
      <c r="G44" s="1">
        <v>43895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s="1">
        <v>43906</v>
      </c>
      <c r="AE44" s="1">
        <v>43892</v>
      </c>
      <c r="AF44" s="1">
        <v>43894</v>
      </c>
      <c r="AG44" s="1">
        <v>43896</v>
      </c>
      <c r="AH44" s="1">
        <v>43894</v>
      </c>
      <c r="AI44">
        <v>0</v>
      </c>
      <c r="AJ44">
        <v>0</v>
      </c>
      <c r="AK44">
        <v>1</v>
      </c>
      <c r="AL44">
        <v>0</v>
      </c>
      <c r="AM44">
        <v>1</v>
      </c>
      <c r="AN44">
        <v>11617.3181818181</v>
      </c>
      <c r="AO44">
        <v>22</v>
      </c>
      <c r="AP44">
        <v>31</v>
      </c>
      <c r="AQ44">
        <v>255581</v>
      </c>
      <c r="AR44" s="2">
        <v>43891</v>
      </c>
      <c r="AS44">
        <v>0.70967741935483797</v>
      </c>
      <c r="AT44">
        <v>259895.26629524</v>
      </c>
      <c r="AU44">
        <v>248552.64700598799</v>
      </c>
      <c r="AV44">
        <v>271755.502330444</v>
      </c>
      <c r="AW44">
        <v>-0.37754401088244199</v>
      </c>
      <c r="AX44">
        <v>0</v>
      </c>
      <c r="AY44">
        <v>0.126823655535797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7.6911934290227801E-2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0.66450107585309104</v>
      </c>
      <c r="BP44">
        <v>0.118178928632738</v>
      </c>
      <c r="BQ44">
        <v>0</v>
      </c>
      <c r="BR44">
        <v>0.52241715020244495</v>
      </c>
      <c r="BS44">
        <v>0</v>
      </c>
      <c r="BT44">
        <v>1.13128873363185</v>
      </c>
      <c r="BU44">
        <v>9649.1723779088406</v>
      </c>
      <c r="BV44">
        <v>4</v>
      </c>
      <c r="BW44">
        <v>3</v>
      </c>
      <c r="BX44">
        <v>2020</v>
      </c>
      <c r="BY44">
        <v>19</v>
      </c>
      <c r="BZ44">
        <v>5.0522589665240298</v>
      </c>
      <c r="CA44">
        <v>58935</v>
      </c>
      <c r="CB44">
        <v>256631.73811773999</v>
      </c>
      <c r="CC44">
        <v>22.5937083763102</v>
      </c>
      <c r="CD44">
        <v>0.97372240243072605</v>
      </c>
      <c r="CE44">
        <f>INDEX('X-13 output'!G:G, MATCH('daily-predicted-data'!AR44,'X-13 output'!A:A,0))</f>
        <v>1.17146322835802</v>
      </c>
      <c r="CH44">
        <f>AT44/AO44</f>
        <v>11813.421195238181</v>
      </c>
      <c r="CI44" s="9">
        <f>BT44*CH44*CD44</f>
        <v>13013.206233658151</v>
      </c>
      <c r="CJ44" s="9">
        <f>B44</f>
        <v>10916</v>
      </c>
      <c r="CK44" s="9">
        <f t="shared" si="0"/>
        <v>-2097.2062336581512</v>
      </c>
      <c r="CL44" s="9">
        <f t="shared" si="3"/>
        <v>-3641.4535365751135</v>
      </c>
      <c r="CM44">
        <f t="shared" si="4"/>
        <v>517935.45353657508</v>
      </c>
      <c r="CN44">
        <f>B43+CN43</f>
        <v>536141</v>
      </c>
      <c r="CO44">
        <f t="shared" si="1"/>
        <v>1.0351502225598064</v>
      </c>
      <c r="CP44" s="22">
        <f t="shared" si="6"/>
        <v>237712.26789159302</v>
      </c>
      <c r="CQ44" s="22">
        <f t="shared" si="7"/>
        <v>238779</v>
      </c>
      <c r="CR44">
        <f t="shared" si="8"/>
        <v>1.0044874928747618</v>
      </c>
      <c r="CT44">
        <f>IF(MONTH(A44)&lt;&gt;MONTH(A43),B44,B44+CT43)</f>
        <v>58935</v>
      </c>
      <c r="CU44">
        <f>IF(MONTH(A44)&lt;&gt;MONTH(A43),BT44,BT44+CU43)</f>
        <v>5.0522589665240227</v>
      </c>
      <c r="CV44">
        <f>AO44</f>
        <v>22</v>
      </c>
      <c r="CW44">
        <f t="shared" si="5"/>
        <v>256631.73811774064</v>
      </c>
      <c r="CX44" s="11">
        <f>CW44/AT44-1</f>
        <v>-1.2557089723181036E-2</v>
      </c>
      <c r="CY44" s="20">
        <f>AT44/CE44</f>
        <v>221855.24906276562</v>
      </c>
      <c r="CZ44" s="20">
        <f t="shared" si="2"/>
        <v>219069.39279472581</v>
      </c>
      <c r="DA44" s="19">
        <f>CJ44/(BT44*CD44*CE44*(CV44/20))</f>
        <v>7690.1277948371689</v>
      </c>
      <c r="DB44" s="21">
        <f t="shared" si="9"/>
        <v>232251.34112459572</v>
      </c>
      <c r="DC44">
        <f>AT44/CE44</f>
        <v>221855.24906276562</v>
      </c>
    </row>
    <row r="45" spans="1:107" x14ac:dyDescent="0.25">
      <c r="A45" s="1">
        <v>43895</v>
      </c>
      <c r="B45">
        <v>3633</v>
      </c>
      <c r="C45">
        <v>4</v>
      </c>
      <c r="D45">
        <v>3</v>
      </c>
      <c r="E45">
        <v>2</v>
      </c>
      <c r="F45" s="1">
        <v>43894</v>
      </c>
      <c r="G45" s="1">
        <v>43896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s="1">
        <v>43906</v>
      </c>
      <c r="AE45" s="1">
        <v>43892</v>
      </c>
      <c r="AF45" s="1">
        <v>43894</v>
      </c>
      <c r="AG45" s="1">
        <v>43896</v>
      </c>
      <c r="AH45" s="1">
        <v>43894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11617.3181818181</v>
      </c>
      <c r="AO45">
        <v>22</v>
      </c>
      <c r="AP45">
        <v>31</v>
      </c>
      <c r="AQ45">
        <v>255581</v>
      </c>
      <c r="AR45" s="2">
        <v>43891</v>
      </c>
      <c r="AS45">
        <v>0.70967741935483797</v>
      </c>
      <c r="AT45">
        <v>259895.26629524</v>
      </c>
      <c r="AU45">
        <v>248552.64700598799</v>
      </c>
      <c r="AV45">
        <v>271755.502330444</v>
      </c>
      <c r="AW45">
        <v>-0.37754401088244199</v>
      </c>
      <c r="AX45">
        <v>0</v>
      </c>
      <c r="AY45">
        <v>0</v>
      </c>
      <c r="AZ45">
        <v>4.5558176529040699E-2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0.66450107585309104</v>
      </c>
      <c r="BP45">
        <v>0</v>
      </c>
      <c r="BQ45">
        <v>0</v>
      </c>
      <c r="BR45">
        <v>0</v>
      </c>
      <c r="BS45">
        <v>0</v>
      </c>
      <c r="BT45">
        <v>0.33251524149968897</v>
      </c>
      <c r="BU45">
        <v>10925.814959984</v>
      </c>
      <c r="BV45">
        <v>5</v>
      </c>
      <c r="BW45">
        <v>3</v>
      </c>
      <c r="BX45">
        <v>2020</v>
      </c>
      <c r="BY45">
        <v>18</v>
      </c>
      <c r="BZ45">
        <v>5.3847742080237202</v>
      </c>
      <c r="CA45">
        <v>62568</v>
      </c>
      <c r="CB45">
        <v>255627.43149915399</v>
      </c>
      <c r="CC45">
        <v>22.5937083763102</v>
      </c>
      <c r="CD45">
        <v>0.97372240243072605</v>
      </c>
      <c r="CE45">
        <f>INDEX('X-13 output'!G:G, MATCH('daily-predicted-data'!AR45,'X-13 output'!A:A,0))</f>
        <v>1.17146322835802</v>
      </c>
      <c r="CH45">
        <f>AT45/AO45</f>
        <v>11813.421195238181</v>
      </c>
      <c r="CI45" s="9">
        <f>BT45*CH45*CD45</f>
        <v>3824.920451190706</v>
      </c>
      <c r="CJ45" s="9">
        <f>B45</f>
        <v>3633</v>
      </c>
      <c r="CK45" s="9">
        <f t="shared" si="0"/>
        <v>-191.92045119070599</v>
      </c>
      <c r="CL45" s="9">
        <f t="shared" si="3"/>
        <v>-3833.3739877658195</v>
      </c>
      <c r="CM45">
        <f t="shared" si="4"/>
        <v>521760.37398776581</v>
      </c>
      <c r="CN45">
        <f>B44+CN44</f>
        <v>547057</v>
      </c>
      <c r="CO45">
        <f t="shared" si="1"/>
        <v>1.0484832257744958</v>
      </c>
      <c r="CP45" s="22">
        <f t="shared" si="6"/>
        <v>228582.23132800331</v>
      </c>
      <c r="CQ45" s="22">
        <f t="shared" si="7"/>
        <v>230544</v>
      </c>
      <c r="CR45">
        <f t="shared" si="8"/>
        <v>1.0085823323212804</v>
      </c>
      <c r="CT45">
        <f>IF(MONTH(A45)&lt;&gt;MONTH(A44),B45,B45+CT44)</f>
        <v>62568</v>
      </c>
      <c r="CU45">
        <f>IF(MONTH(A45)&lt;&gt;MONTH(A44),BT45,BT45+CU44)</f>
        <v>5.3847742080237113</v>
      </c>
      <c r="CV45">
        <f>AO45</f>
        <v>22</v>
      </c>
      <c r="CW45">
        <f t="shared" si="5"/>
        <v>255627.43149915541</v>
      </c>
      <c r="CX45" s="11">
        <f>CW45/AT45-1</f>
        <v>-1.6421364101477431E-2</v>
      </c>
      <c r="CY45" s="20">
        <f>AT45/CE45</f>
        <v>221855.24906276562</v>
      </c>
      <c r="CZ45" s="20">
        <f t="shared" si="2"/>
        <v>218212.08324008196</v>
      </c>
      <c r="DA45" s="19">
        <f>CJ45/(BT45*CD45*CE45*(CV45/20))</f>
        <v>8707.5771904936319</v>
      </c>
      <c r="DB45" s="21">
        <f t="shared" si="9"/>
        <v>229818.86520007026</v>
      </c>
      <c r="DC45">
        <f>AT45/CE45</f>
        <v>221855.24906276562</v>
      </c>
    </row>
    <row r="46" spans="1:107" x14ac:dyDescent="0.25">
      <c r="A46" s="1">
        <v>43896</v>
      </c>
      <c r="B46">
        <v>9617</v>
      </c>
      <c r="C46">
        <v>5</v>
      </c>
      <c r="D46">
        <v>4</v>
      </c>
      <c r="E46">
        <v>3</v>
      </c>
      <c r="F46" s="1">
        <v>43895</v>
      </c>
      <c r="G46" s="1">
        <v>43899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s="1">
        <v>43906</v>
      </c>
      <c r="AE46" s="1">
        <v>43892</v>
      </c>
      <c r="AF46" s="1">
        <v>43894</v>
      </c>
      <c r="AG46" s="1">
        <v>43896</v>
      </c>
      <c r="AH46" s="1">
        <v>43894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11617.3181818181</v>
      </c>
      <c r="AO46">
        <v>22</v>
      </c>
      <c r="AP46">
        <v>31</v>
      </c>
      <c r="AQ46">
        <v>255581</v>
      </c>
      <c r="AR46" s="2">
        <v>43891</v>
      </c>
      <c r="AS46">
        <v>0.70967741935483797</v>
      </c>
      <c r="AT46">
        <v>259895.26629524</v>
      </c>
      <c r="AU46">
        <v>248552.64700598799</v>
      </c>
      <c r="AV46">
        <v>271755.502330444</v>
      </c>
      <c r="AW46">
        <v>-0.37754401088244199</v>
      </c>
      <c r="AX46">
        <v>0</v>
      </c>
      <c r="AY46">
        <v>0</v>
      </c>
      <c r="AZ46">
        <v>0</v>
      </c>
      <c r="BA46">
        <v>0.69859300389304002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0.66450107585309104</v>
      </c>
      <c r="BP46">
        <v>0</v>
      </c>
      <c r="BQ46">
        <v>0</v>
      </c>
      <c r="BR46">
        <v>0</v>
      </c>
      <c r="BS46">
        <v>-0.13598583751920601</v>
      </c>
      <c r="BT46">
        <v>0.849564231344482</v>
      </c>
      <c r="BU46">
        <v>11319.9210197215</v>
      </c>
      <c r="BV46">
        <v>6</v>
      </c>
      <c r="BW46">
        <v>3</v>
      </c>
      <c r="BX46">
        <v>2020</v>
      </c>
      <c r="BY46">
        <v>17</v>
      </c>
      <c r="BZ46">
        <v>6.2343384393681998</v>
      </c>
      <c r="CA46">
        <v>72185</v>
      </c>
      <c r="CB46">
        <v>254729.513876204</v>
      </c>
      <c r="CC46">
        <v>22.5937083763102</v>
      </c>
      <c r="CD46">
        <v>0.97372240243072605</v>
      </c>
      <c r="CE46">
        <f>INDEX('X-13 output'!G:G, MATCH('daily-predicted-data'!AR46,'X-13 output'!A:A,0))</f>
        <v>1.17146322835802</v>
      </c>
      <c r="CH46">
        <f>AT46/AO46</f>
        <v>11813.421195238181</v>
      </c>
      <c r="CI46" s="9">
        <f>BT46*CH46*CD46</f>
        <v>9772.5312933442219</v>
      </c>
      <c r="CJ46" s="9">
        <f>B46</f>
        <v>9617</v>
      </c>
      <c r="CK46" s="9">
        <f t="shared" si="0"/>
        <v>-155.53129334422192</v>
      </c>
      <c r="CL46" s="9">
        <f t="shared" si="3"/>
        <v>-3988.9052811100414</v>
      </c>
      <c r="CM46">
        <f t="shared" si="4"/>
        <v>531532.90528111008</v>
      </c>
      <c r="CN46">
        <f>B45+CN45</f>
        <v>550690</v>
      </c>
      <c r="CO46">
        <f t="shared" si="1"/>
        <v>1.0360412206442013</v>
      </c>
      <c r="CP46" s="22">
        <f t="shared" si="6"/>
        <v>234979.11024301371</v>
      </c>
      <c r="CQ46" s="22">
        <f t="shared" si="7"/>
        <v>236541</v>
      </c>
      <c r="CR46">
        <f t="shared" si="8"/>
        <v>1.0066469302542298</v>
      </c>
      <c r="CT46">
        <f>IF(MONTH(A46)&lt;&gt;MONTH(A45),B46,B46+CT45)</f>
        <v>72185</v>
      </c>
      <c r="CU46">
        <f>IF(MONTH(A46)&lt;&gt;MONTH(A45),BT46,BT46+CU45)</f>
        <v>6.2343384393681935</v>
      </c>
      <c r="CV46">
        <f>AO46</f>
        <v>22</v>
      </c>
      <c r="CW46">
        <f t="shared" si="5"/>
        <v>254729.51387620525</v>
      </c>
      <c r="CX46" s="11">
        <f>CW46/AT46-1</f>
        <v>-1.9876285138516026E-2</v>
      </c>
      <c r="CY46" s="20">
        <f>AT46/CE46</f>
        <v>221855.24906276562</v>
      </c>
      <c r="CZ46" s="20">
        <f t="shared" si="2"/>
        <v>217445.59087291759</v>
      </c>
      <c r="DA46" s="19">
        <f>CJ46/(BT46*CD46*CE46*(CV46/20))</f>
        <v>9021.6689949928586</v>
      </c>
      <c r="DB46" s="21">
        <f t="shared" si="9"/>
        <v>225799.96482504113</v>
      </c>
      <c r="DC46">
        <f>AT46/CE46</f>
        <v>221855.24906276562</v>
      </c>
    </row>
    <row r="47" spans="1:107" x14ac:dyDescent="0.25">
      <c r="A47" s="1">
        <v>43899</v>
      </c>
      <c r="B47">
        <v>27079</v>
      </c>
      <c r="C47">
        <v>6</v>
      </c>
      <c r="D47">
        <v>0</v>
      </c>
      <c r="E47">
        <v>4</v>
      </c>
      <c r="F47" s="1">
        <v>43896</v>
      </c>
      <c r="G47" s="1">
        <v>43900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s="1">
        <v>43906</v>
      </c>
      <c r="AE47" s="1">
        <v>43892</v>
      </c>
      <c r="AF47" s="1">
        <v>43894</v>
      </c>
      <c r="AG47" s="1">
        <v>43896</v>
      </c>
      <c r="AH47" s="1">
        <v>43894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11617.3181818181</v>
      </c>
      <c r="AO47">
        <v>22</v>
      </c>
      <c r="AP47">
        <v>31</v>
      </c>
      <c r="AQ47">
        <v>255581</v>
      </c>
      <c r="AR47" s="2">
        <v>43891</v>
      </c>
      <c r="AS47">
        <v>0.70967741935483797</v>
      </c>
      <c r="AT47">
        <v>259895.26629524</v>
      </c>
      <c r="AU47">
        <v>248552.64700598799</v>
      </c>
      <c r="AV47">
        <v>271755.502330444</v>
      </c>
      <c r="AW47">
        <v>-0.37754401088244199</v>
      </c>
      <c r="AX47">
        <v>1.3903905739156901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0.66450107585309104</v>
      </c>
      <c r="BP47">
        <v>0</v>
      </c>
      <c r="BQ47">
        <v>0</v>
      </c>
      <c r="BR47">
        <v>0</v>
      </c>
      <c r="BS47">
        <v>0</v>
      </c>
      <c r="BT47">
        <v>1.67734763888634</v>
      </c>
      <c r="BU47">
        <v>16143.9402138359</v>
      </c>
      <c r="BV47">
        <v>9</v>
      </c>
      <c r="BW47">
        <v>3</v>
      </c>
      <c r="BX47">
        <v>2020</v>
      </c>
      <c r="BY47">
        <v>16</v>
      </c>
      <c r="BZ47">
        <v>7.9116860782545499</v>
      </c>
      <c r="CA47">
        <v>99264</v>
      </c>
      <c r="CB47">
        <v>276023.08514265303</v>
      </c>
      <c r="CC47">
        <v>22.5937083763102</v>
      </c>
      <c r="CD47">
        <v>0.97372240243072605</v>
      </c>
      <c r="CE47">
        <f>INDEX('X-13 output'!G:G, MATCH('daily-predicted-data'!AR47,'X-13 output'!A:A,0))</f>
        <v>1.17146322835802</v>
      </c>
      <c r="CH47">
        <f>AT47/AO47</f>
        <v>11813.421195238181</v>
      </c>
      <c r="CI47" s="9">
        <f>BT47*CH47*CD47</f>
        <v>19294.517925846136</v>
      </c>
      <c r="CJ47" s="9">
        <f>B47</f>
        <v>27079</v>
      </c>
      <c r="CK47" s="9">
        <f t="shared" si="0"/>
        <v>7784.4820741538642</v>
      </c>
      <c r="CL47" s="9">
        <f t="shared" si="3"/>
        <v>3795.5767930438228</v>
      </c>
      <c r="CM47">
        <f t="shared" si="4"/>
        <v>550827.42320695624</v>
      </c>
      <c r="CN47">
        <f>B46+CN46</f>
        <v>560307</v>
      </c>
      <c r="CO47">
        <f t="shared" si="1"/>
        <v>1.0172097037904413</v>
      </c>
      <c r="CP47" s="22">
        <f t="shared" si="6"/>
        <v>244697.25702046612</v>
      </c>
      <c r="CQ47" s="22">
        <f t="shared" si="7"/>
        <v>254976</v>
      </c>
      <c r="CR47">
        <f t="shared" si="8"/>
        <v>1.0420059591378017</v>
      </c>
      <c r="CT47">
        <f>IF(MONTH(A47)&lt;&gt;MONTH(A46),B47,B47+CT46)</f>
        <v>99264</v>
      </c>
      <c r="CU47">
        <f>IF(MONTH(A47)&lt;&gt;MONTH(A46),BT47,BT47+CU46)</f>
        <v>7.9116860782545331</v>
      </c>
      <c r="CV47">
        <f>AO47</f>
        <v>22</v>
      </c>
      <c r="CW47">
        <f t="shared" si="5"/>
        <v>276023.08514265384</v>
      </c>
      <c r="CX47" s="11">
        <f>CW47/AT47-1</f>
        <v>6.2055069633675908E-2</v>
      </c>
      <c r="CY47" s="20">
        <f>AT47/CE47</f>
        <v>221855.24906276562</v>
      </c>
      <c r="CZ47" s="20">
        <f t="shared" si="2"/>
        <v>235622.49199195203</v>
      </c>
      <c r="DA47" s="19">
        <f>CJ47/(BT47*CD47*CE47*(CV47/20))</f>
        <v>12866.281012953987</v>
      </c>
      <c r="DB47" s="21">
        <f t="shared" si="9"/>
        <v>227689.85686414226</v>
      </c>
      <c r="DC47">
        <f>AT47/CE47</f>
        <v>221855.24906276562</v>
      </c>
    </row>
    <row r="48" spans="1:107" x14ac:dyDescent="0.25">
      <c r="A48" s="1">
        <v>43900</v>
      </c>
      <c r="B48">
        <v>3033</v>
      </c>
      <c r="C48">
        <v>7</v>
      </c>
      <c r="D48">
        <v>1</v>
      </c>
      <c r="E48">
        <v>0</v>
      </c>
      <c r="F48" s="1">
        <v>43899</v>
      </c>
      <c r="G48" s="1">
        <v>43901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s="1">
        <v>43906</v>
      </c>
      <c r="AE48" s="1">
        <v>43892</v>
      </c>
      <c r="AF48" s="1">
        <v>43894</v>
      </c>
      <c r="AG48" s="1">
        <v>43896</v>
      </c>
      <c r="AH48" s="1">
        <v>43894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11617.3181818181</v>
      </c>
      <c r="AO48">
        <v>22</v>
      </c>
      <c r="AP48">
        <v>31</v>
      </c>
      <c r="AQ48">
        <v>255581</v>
      </c>
      <c r="AR48" s="2">
        <v>43891</v>
      </c>
      <c r="AS48">
        <v>0.70967741935483797</v>
      </c>
      <c r="AT48">
        <v>259895.26629524</v>
      </c>
      <c r="AU48">
        <v>248552.64700598799</v>
      </c>
      <c r="AV48">
        <v>271755.502330444</v>
      </c>
      <c r="AW48">
        <v>-0.37754401088244199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0.66450107585309104</v>
      </c>
      <c r="BP48">
        <v>0</v>
      </c>
      <c r="BQ48">
        <v>0</v>
      </c>
      <c r="BR48">
        <v>0</v>
      </c>
      <c r="BS48">
        <v>0</v>
      </c>
      <c r="BT48">
        <v>0.28695706497064799</v>
      </c>
      <c r="BU48">
        <v>10569.525445593101</v>
      </c>
      <c r="BV48">
        <v>10</v>
      </c>
      <c r="BW48">
        <v>3</v>
      </c>
      <c r="BX48">
        <v>2020</v>
      </c>
      <c r="BY48">
        <v>15</v>
      </c>
      <c r="BZ48">
        <v>8.1986431432251994</v>
      </c>
      <c r="CA48">
        <v>102297</v>
      </c>
      <c r="CB48">
        <v>274500.78759186901</v>
      </c>
      <c r="CC48">
        <v>22.5937083763102</v>
      </c>
      <c r="CD48">
        <v>0.97372240243072605</v>
      </c>
      <c r="CE48">
        <f>INDEX('X-13 output'!G:G, MATCH('daily-predicted-data'!AR48,'X-13 output'!A:A,0))</f>
        <v>1.17146322835802</v>
      </c>
      <c r="CH48">
        <f>AT48/AO48</f>
        <v>11813.421195238181</v>
      </c>
      <c r="CI48" s="9">
        <f>BT48*CH48*CD48</f>
        <v>3300.865071536633</v>
      </c>
      <c r="CJ48" s="9">
        <f>B48</f>
        <v>3033</v>
      </c>
      <c r="CK48" s="9">
        <f t="shared" si="0"/>
        <v>-267.86507153663297</v>
      </c>
      <c r="CL48" s="9">
        <f t="shared" si="3"/>
        <v>3527.7117215071898</v>
      </c>
      <c r="CM48">
        <f t="shared" si="4"/>
        <v>554128.28827849287</v>
      </c>
      <c r="CN48">
        <f>B47+CN47</f>
        <v>587386</v>
      </c>
      <c r="CO48">
        <f t="shared" si="1"/>
        <v>1.0600180723940817</v>
      </c>
      <c r="CP48" s="22">
        <f t="shared" si="6"/>
        <v>228494.54440515352</v>
      </c>
      <c r="CQ48" s="22">
        <f t="shared" si="7"/>
        <v>238188</v>
      </c>
      <c r="CR48">
        <f t="shared" si="8"/>
        <v>1.0424231380231932</v>
      </c>
      <c r="CT48">
        <f>IF(MONTH(A48)&lt;&gt;MONTH(A47),B48,B48+CT47)</f>
        <v>102297</v>
      </c>
      <c r="CU48">
        <f>IF(MONTH(A48)&lt;&gt;MONTH(A47),BT48,BT48+CU47)</f>
        <v>8.1986431432251816</v>
      </c>
      <c r="CV48">
        <f>AO48</f>
        <v>22</v>
      </c>
      <c r="CW48">
        <f t="shared" si="5"/>
        <v>274500.78759187035</v>
      </c>
      <c r="CX48" s="11">
        <f>CW48/AT48-1</f>
        <v>5.6197719584621275E-2</v>
      </c>
      <c r="CY48" s="20">
        <f>AT48/CE48</f>
        <v>221855.24906276562</v>
      </c>
      <c r="CZ48" s="20">
        <f t="shared" si="2"/>
        <v>234323.00813797122</v>
      </c>
      <c r="DA48" s="19">
        <f>CJ48/(BT48*CD48*CE48*(CV48/20))</f>
        <v>8423.624143504976</v>
      </c>
      <c r="DB48" s="21">
        <f t="shared" si="9"/>
        <v>223755.23098797834</v>
      </c>
      <c r="DC48">
        <f>AT48/CE48</f>
        <v>221855.24906276562</v>
      </c>
    </row>
    <row r="49" spans="1:107" x14ac:dyDescent="0.25">
      <c r="A49" s="1">
        <v>43901</v>
      </c>
      <c r="B49">
        <v>10101</v>
      </c>
      <c r="C49">
        <v>8</v>
      </c>
      <c r="D49">
        <v>2</v>
      </c>
      <c r="E49">
        <v>1</v>
      </c>
      <c r="F49" s="1">
        <v>43900</v>
      </c>
      <c r="G49" s="1">
        <v>43902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s="1">
        <v>43906</v>
      </c>
      <c r="AE49" s="1">
        <v>43892</v>
      </c>
      <c r="AF49" s="1">
        <v>43894</v>
      </c>
      <c r="AG49" s="1">
        <v>43896</v>
      </c>
      <c r="AH49" s="1">
        <v>43894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11617.3181818181</v>
      </c>
      <c r="AO49">
        <v>22</v>
      </c>
      <c r="AP49">
        <v>31</v>
      </c>
      <c r="AQ49">
        <v>255581</v>
      </c>
      <c r="AR49" s="2">
        <v>43891</v>
      </c>
      <c r="AS49">
        <v>0.70967741935483797</v>
      </c>
      <c r="AT49">
        <v>259895.26629524</v>
      </c>
      <c r="AU49">
        <v>248552.64700598799</v>
      </c>
      <c r="AV49">
        <v>271755.502330444</v>
      </c>
      <c r="AW49">
        <v>-0.37754401088244199</v>
      </c>
      <c r="AX49">
        <v>0</v>
      </c>
      <c r="AY49">
        <v>0.126823655535797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0.66450107585309104</v>
      </c>
      <c r="BP49">
        <v>0</v>
      </c>
      <c r="BQ49">
        <v>0</v>
      </c>
      <c r="BR49">
        <v>0.52241715020244495</v>
      </c>
      <c r="BS49">
        <v>0</v>
      </c>
      <c r="BT49">
        <v>0.93619787070889204</v>
      </c>
      <c r="BU49">
        <v>10789.385786950599</v>
      </c>
      <c r="BV49">
        <v>11</v>
      </c>
      <c r="BW49">
        <v>3</v>
      </c>
      <c r="BX49">
        <v>2020</v>
      </c>
      <c r="BY49">
        <v>14</v>
      </c>
      <c r="BZ49">
        <v>9.1348410139340892</v>
      </c>
      <c r="CA49">
        <v>112398</v>
      </c>
      <c r="CB49">
        <v>270695.02317863097</v>
      </c>
      <c r="CC49">
        <v>22.5937083763102</v>
      </c>
      <c r="CD49">
        <v>0.97372240243072605</v>
      </c>
      <c r="CE49">
        <f>INDEX('X-13 output'!G:G, MATCH('daily-predicted-data'!AR49,'X-13 output'!A:A,0))</f>
        <v>1.17146322835802</v>
      </c>
      <c r="CH49">
        <f>AT49/AO49</f>
        <v>11813.421195238181</v>
      </c>
      <c r="CI49" s="9">
        <f>BT49*CH49*CD49</f>
        <v>10769.077429008568</v>
      </c>
      <c r="CJ49" s="9">
        <f>B49</f>
        <v>10101</v>
      </c>
      <c r="CK49" s="9">
        <f t="shared" si="0"/>
        <v>-668.07742900856829</v>
      </c>
      <c r="CL49" s="9">
        <f t="shared" si="3"/>
        <v>2859.6342924986216</v>
      </c>
      <c r="CM49">
        <f t="shared" si="4"/>
        <v>564897.36570750142</v>
      </c>
      <c r="CN49">
        <f>B48+CN48</f>
        <v>590419</v>
      </c>
      <c r="CO49">
        <f t="shared" si="1"/>
        <v>1.0451792411184893</v>
      </c>
      <c r="CP49" s="22">
        <f t="shared" si="6"/>
        <v>236434.32665965561</v>
      </c>
      <c r="CQ49" s="22">
        <f t="shared" si="7"/>
        <v>245308</v>
      </c>
      <c r="CR49">
        <f t="shared" si="8"/>
        <v>1.037531239501944</v>
      </c>
      <c r="CT49">
        <f>IF(MONTH(A49)&lt;&gt;MONTH(A48),B49,B49+CT48)</f>
        <v>112398</v>
      </c>
      <c r="CU49">
        <f>IF(MONTH(A49)&lt;&gt;MONTH(A48),BT49,BT49+CU48)</f>
        <v>9.1348410139340732</v>
      </c>
      <c r="CV49">
        <f>AO49</f>
        <v>22</v>
      </c>
      <c r="CW49">
        <f t="shared" si="5"/>
        <v>270695.02317863179</v>
      </c>
      <c r="CX49" s="11">
        <f>CW49/AT49-1</f>
        <v>4.1554265444462946E-2</v>
      </c>
      <c r="CY49" s="20">
        <f>AT49/CE49</f>
        <v>221855.24906276562</v>
      </c>
      <c r="CZ49" s="20">
        <f t="shared" si="2"/>
        <v>231074.28097256721</v>
      </c>
      <c r="DA49" s="19">
        <f>CJ49/(BT49*CD49*CE49*(CV49/20))</f>
        <v>8598.8468523381671</v>
      </c>
      <c r="DB49" s="21">
        <f t="shared" si="9"/>
        <v>219541.70944851154</v>
      </c>
      <c r="DC49">
        <f>AT49/CE49</f>
        <v>221855.24906276562</v>
      </c>
    </row>
    <row r="50" spans="1:107" x14ac:dyDescent="0.25">
      <c r="A50" s="1">
        <v>43902</v>
      </c>
      <c r="B50">
        <v>3506</v>
      </c>
      <c r="C50">
        <v>9</v>
      </c>
      <c r="D50">
        <v>3</v>
      </c>
      <c r="E50">
        <v>2</v>
      </c>
      <c r="F50" s="1">
        <v>43901</v>
      </c>
      <c r="G50" s="1">
        <v>43903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s="1">
        <v>43906</v>
      </c>
      <c r="AE50" s="1">
        <v>43892</v>
      </c>
      <c r="AF50" s="1">
        <v>43894</v>
      </c>
      <c r="AG50" s="1">
        <v>43896</v>
      </c>
      <c r="AH50" s="1">
        <v>43894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11617.3181818181</v>
      </c>
      <c r="AO50">
        <v>22</v>
      </c>
      <c r="AP50">
        <v>31</v>
      </c>
      <c r="AQ50">
        <v>255581</v>
      </c>
      <c r="AR50" s="2">
        <v>43891</v>
      </c>
      <c r="AS50">
        <v>0.70967741935483797</v>
      </c>
      <c r="AT50">
        <v>259895.26629524</v>
      </c>
      <c r="AU50">
        <v>248552.64700598799</v>
      </c>
      <c r="AV50">
        <v>271755.502330444</v>
      </c>
      <c r="AW50">
        <v>-0.37754401088244199</v>
      </c>
      <c r="AX50">
        <v>0</v>
      </c>
      <c r="AY50">
        <v>0</v>
      </c>
      <c r="AZ50">
        <v>4.5558176529040699E-2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0.66450107585309104</v>
      </c>
      <c r="BP50">
        <v>0</v>
      </c>
      <c r="BQ50">
        <v>0</v>
      </c>
      <c r="BR50">
        <v>0</v>
      </c>
      <c r="BS50">
        <v>0</v>
      </c>
      <c r="BT50">
        <v>0.33251524149968897</v>
      </c>
      <c r="BU50">
        <v>10543.8775804304</v>
      </c>
      <c r="BV50">
        <v>12</v>
      </c>
      <c r="BW50">
        <v>3</v>
      </c>
      <c r="BX50">
        <v>2020</v>
      </c>
      <c r="BY50">
        <v>13</v>
      </c>
      <c r="BZ50">
        <v>9.4673562554337796</v>
      </c>
      <c r="CA50">
        <v>115904</v>
      </c>
      <c r="CB50">
        <v>269334.746808169</v>
      </c>
      <c r="CC50">
        <v>22.5937083763102</v>
      </c>
      <c r="CD50">
        <v>0.97372240243072605</v>
      </c>
      <c r="CE50">
        <f>INDEX('X-13 output'!G:G, MATCH('daily-predicted-data'!AR50,'X-13 output'!A:A,0))</f>
        <v>1.17146322835802</v>
      </c>
      <c r="CH50">
        <f>AT50/AO50</f>
        <v>11813.421195238181</v>
      </c>
      <c r="CI50" s="9">
        <f>BT50*CH50*CD50</f>
        <v>3824.920451190706</v>
      </c>
      <c r="CJ50" s="9">
        <f>B50</f>
        <v>3506</v>
      </c>
      <c r="CK50" s="9">
        <f t="shared" si="0"/>
        <v>-318.92045119070599</v>
      </c>
      <c r="CL50" s="9">
        <f t="shared" si="3"/>
        <v>2540.7138413079156</v>
      </c>
      <c r="CM50">
        <f t="shared" si="4"/>
        <v>568722.28615869209</v>
      </c>
      <c r="CN50">
        <f>B49+CN49</f>
        <v>600520</v>
      </c>
      <c r="CO50">
        <f t="shared" si="1"/>
        <v>1.0559107926930005</v>
      </c>
      <c r="CP50" s="22">
        <f t="shared" si="6"/>
        <v>229643.92057471114</v>
      </c>
      <c r="CQ50" s="22">
        <f t="shared" si="7"/>
        <v>240101</v>
      </c>
      <c r="CR50">
        <f t="shared" si="8"/>
        <v>1.0455360603455941</v>
      </c>
      <c r="CT50">
        <f>IF(MONTH(A50)&lt;&gt;MONTH(A49),B50,B50+CT49)</f>
        <v>115904</v>
      </c>
      <c r="CU50">
        <f>IF(MONTH(A50)&lt;&gt;MONTH(A49),BT50,BT50+CU49)</f>
        <v>9.4673562554337618</v>
      </c>
      <c r="CV50">
        <f>AO50</f>
        <v>22</v>
      </c>
      <c r="CW50">
        <f t="shared" si="5"/>
        <v>269334.7468081704</v>
      </c>
      <c r="CX50" s="11">
        <f>CW50/AT50-1</f>
        <v>3.6320324904291157E-2</v>
      </c>
      <c r="CY50" s="20">
        <f>AT50/CE50</f>
        <v>221855.24906276562</v>
      </c>
      <c r="CZ50" s="20">
        <f t="shared" si="2"/>
        <v>229913.10379044773</v>
      </c>
      <c r="DA50" s="19">
        <f>CJ50/(BT50*CD50*CE50*(CV50/20))</f>
        <v>8403.1834929454089</v>
      </c>
      <c r="DB50" s="21">
        <f t="shared" si="9"/>
        <v>217963.75503223308</v>
      </c>
      <c r="DC50">
        <f>AT50/CE50</f>
        <v>221855.24906276562</v>
      </c>
    </row>
    <row r="51" spans="1:107" x14ac:dyDescent="0.25">
      <c r="A51" s="1">
        <v>43903</v>
      </c>
      <c r="B51">
        <v>11091</v>
      </c>
      <c r="C51">
        <v>10</v>
      </c>
      <c r="D51">
        <v>4</v>
      </c>
      <c r="E51">
        <v>3</v>
      </c>
      <c r="F51" s="1">
        <v>43902</v>
      </c>
      <c r="G51" s="1">
        <v>43906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s="1">
        <v>43906</v>
      </c>
      <c r="AE51" s="1">
        <v>43892</v>
      </c>
      <c r="AF51" s="1">
        <v>43894</v>
      </c>
      <c r="AG51" s="1">
        <v>43896</v>
      </c>
      <c r="AH51" s="1">
        <v>43894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11617.3181818181</v>
      </c>
      <c r="AO51">
        <v>22</v>
      </c>
      <c r="AP51">
        <v>31</v>
      </c>
      <c r="AQ51">
        <v>255581</v>
      </c>
      <c r="AR51" s="2">
        <v>43891</v>
      </c>
      <c r="AS51">
        <v>0.70967741935483797</v>
      </c>
      <c r="AT51">
        <v>259895.26629524</v>
      </c>
      <c r="AU51">
        <v>248552.64700598799</v>
      </c>
      <c r="AV51">
        <v>271755.502330444</v>
      </c>
      <c r="AW51">
        <v>-0.37754401088244199</v>
      </c>
      <c r="AX51">
        <v>0</v>
      </c>
      <c r="AY51">
        <v>0</v>
      </c>
      <c r="AZ51">
        <v>0</v>
      </c>
      <c r="BA51">
        <v>0.69859300389304002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0.66450107585309104</v>
      </c>
      <c r="BP51">
        <v>0</v>
      </c>
      <c r="BQ51">
        <v>0</v>
      </c>
      <c r="BR51">
        <v>0</v>
      </c>
      <c r="BS51">
        <v>-0.13598583751920601</v>
      </c>
      <c r="BT51">
        <v>0.849564231344482</v>
      </c>
      <c r="BU51">
        <v>13054.9281511627</v>
      </c>
      <c r="BV51">
        <v>13</v>
      </c>
      <c r="BW51">
        <v>3</v>
      </c>
      <c r="BX51">
        <v>2020</v>
      </c>
      <c r="BY51">
        <v>12</v>
      </c>
      <c r="BZ51">
        <v>10.3169204867782</v>
      </c>
      <c r="CA51">
        <v>126995</v>
      </c>
      <c r="CB51">
        <v>270806.58454046701</v>
      </c>
      <c r="CC51">
        <v>22.5937083763102</v>
      </c>
      <c r="CD51">
        <v>0.97372240243072605</v>
      </c>
      <c r="CE51">
        <f>INDEX('X-13 output'!G:G, MATCH('daily-predicted-data'!AR51,'X-13 output'!A:A,0))</f>
        <v>1.17146322835802</v>
      </c>
      <c r="CH51">
        <f>AT51/AO51</f>
        <v>11813.421195238181</v>
      </c>
      <c r="CI51" s="9">
        <f>BT51*CH51*CD51</f>
        <v>9772.5312933442219</v>
      </c>
      <c r="CJ51" s="9">
        <f>B51</f>
        <v>11091</v>
      </c>
      <c r="CK51" s="9">
        <f t="shared" si="0"/>
        <v>1318.4687066557781</v>
      </c>
      <c r="CL51" s="9">
        <f t="shared" si="3"/>
        <v>3859.1825479636937</v>
      </c>
      <c r="CM51">
        <f t="shared" si="4"/>
        <v>578494.81745203631</v>
      </c>
      <c r="CN51">
        <f>B50+CN50</f>
        <v>604026</v>
      </c>
      <c r="CO51">
        <f t="shared" si="1"/>
        <v>1.0441338137831815</v>
      </c>
      <c r="CP51" s="22">
        <f t="shared" si="6"/>
        <v>236040.79948972157</v>
      </c>
      <c r="CQ51" s="22">
        <f t="shared" si="7"/>
        <v>248271</v>
      </c>
      <c r="CR51">
        <f t="shared" si="8"/>
        <v>1.0518139259683832</v>
      </c>
      <c r="CT51">
        <f>IF(MONTH(A51)&lt;&gt;MONTH(A50),B51,B51+CT50)</f>
        <v>126995</v>
      </c>
      <c r="CU51">
        <f>IF(MONTH(A51)&lt;&gt;MONTH(A50),BT51,BT51+CU50)</f>
        <v>10.316920486778244</v>
      </c>
      <c r="CV51">
        <f>AO51</f>
        <v>22</v>
      </c>
      <c r="CW51">
        <f t="shared" si="5"/>
        <v>270806.58454046812</v>
      </c>
      <c r="CX51" s="11">
        <f>CW51/AT51-1</f>
        <v>4.1983520518734219E-2</v>
      </c>
      <c r="CY51" s="20">
        <f>AT51/CE51</f>
        <v>221855.24906276562</v>
      </c>
      <c r="CZ51" s="20">
        <f t="shared" si="2"/>
        <v>231169.51346398116</v>
      </c>
      <c r="DA51" s="19">
        <f>CJ51/(BT51*CD51*CE51*(CV51/20))</f>
        <v>10404.422462666715</v>
      </c>
      <c r="DB51" s="21">
        <f t="shared" si="9"/>
        <v>217845.66281815001</v>
      </c>
      <c r="DC51">
        <f>AT51/CE51</f>
        <v>221855.24906276562</v>
      </c>
    </row>
    <row r="52" spans="1:107" x14ac:dyDescent="0.25">
      <c r="A52" s="1">
        <v>43906</v>
      </c>
      <c r="B52">
        <v>42234</v>
      </c>
      <c r="C52">
        <v>11</v>
      </c>
      <c r="D52">
        <v>0</v>
      </c>
      <c r="E52">
        <v>4</v>
      </c>
      <c r="F52" s="1">
        <v>43903</v>
      </c>
      <c r="G52" s="1">
        <v>43907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 s="1">
        <v>43906</v>
      </c>
      <c r="AE52" s="1">
        <v>43892</v>
      </c>
      <c r="AF52" s="1">
        <v>43894</v>
      </c>
      <c r="AG52" s="1">
        <v>43896</v>
      </c>
      <c r="AH52" s="1">
        <v>43894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11617.3181818181</v>
      </c>
      <c r="AO52">
        <v>22</v>
      </c>
      <c r="AP52">
        <v>31</v>
      </c>
      <c r="AQ52">
        <v>255581</v>
      </c>
      <c r="AR52" s="2">
        <v>43891</v>
      </c>
      <c r="AS52">
        <v>0.70967741935483797</v>
      </c>
      <c r="AT52">
        <v>259895.26629524</v>
      </c>
      <c r="AU52">
        <v>248552.64700598799</v>
      </c>
      <c r="AV52">
        <v>271755.502330444</v>
      </c>
      <c r="AW52">
        <v>-0.37754401088244199</v>
      </c>
      <c r="AX52">
        <v>1.3903905739156901</v>
      </c>
      <c r="AY52">
        <v>0</v>
      </c>
      <c r="AZ52">
        <v>0</v>
      </c>
      <c r="BA52">
        <v>0</v>
      </c>
      <c r="BB52">
        <v>0.33457122130290101</v>
      </c>
      <c r="BC52">
        <v>0.91210168405352599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0.57818935857938303</v>
      </c>
      <c r="BK52">
        <v>0</v>
      </c>
      <c r="BL52">
        <v>0</v>
      </c>
      <c r="BM52">
        <v>0</v>
      </c>
      <c r="BN52">
        <v>0</v>
      </c>
      <c r="BO52">
        <v>0.66450107585309104</v>
      </c>
      <c r="BP52">
        <v>0</v>
      </c>
      <c r="BQ52">
        <v>0</v>
      </c>
      <c r="BR52">
        <v>0</v>
      </c>
      <c r="BS52">
        <v>0</v>
      </c>
      <c r="BT52">
        <v>3.5022099028221501</v>
      </c>
      <c r="BU52">
        <v>12059.2429271492</v>
      </c>
      <c r="BV52">
        <v>16</v>
      </c>
      <c r="BW52">
        <v>3</v>
      </c>
      <c r="BX52">
        <v>2020</v>
      </c>
      <c r="BY52">
        <v>11</v>
      </c>
      <c r="BZ52">
        <v>13.819130389600399</v>
      </c>
      <c r="CA52">
        <v>169229</v>
      </c>
      <c r="CB52">
        <v>269411.88736461801</v>
      </c>
      <c r="CC52">
        <v>22.5937083763102</v>
      </c>
      <c r="CD52">
        <v>0.97372240243072605</v>
      </c>
      <c r="CE52">
        <f>INDEX('X-13 output'!G:G, MATCH('daily-predicted-data'!AR52,'X-13 output'!A:A,0))</f>
        <v>1.17146322835802</v>
      </c>
      <c r="CH52">
        <f>AT52/AO52</f>
        <v>11813.421195238181</v>
      </c>
      <c r="CI52" s="9">
        <f>BT52*CH52*CD52</f>
        <v>40285.895531437127</v>
      </c>
      <c r="CJ52" s="9">
        <f>B52</f>
        <v>42234</v>
      </c>
      <c r="CK52" s="9">
        <f t="shared" si="0"/>
        <v>1948.1044685628731</v>
      </c>
      <c r="CL52" s="9">
        <f t="shared" si="3"/>
        <v>5807.2870165265667</v>
      </c>
      <c r="CM52">
        <f t="shared" si="4"/>
        <v>618780.71298347344</v>
      </c>
      <c r="CN52">
        <f>B51+CN51</f>
        <v>615117</v>
      </c>
      <c r="CO52">
        <f t="shared" si="1"/>
        <v>0.99407914159798438</v>
      </c>
      <c r="CP52" s="22">
        <f t="shared" si="6"/>
        <v>266750.32387276494</v>
      </c>
      <c r="CQ52" s="22">
        <f t="shared" si="7"/>
        <v>281356</v>
      </c>
      <c r="CR52">
        <f t="shared" si="8"/>
        <v>1.0547541083181653</v>
      </c>
      <c r="CT52">
        <f>IF(MONTH(A52)&lt;&gt;MONTH(A51),B52,B52+CT51)</f>
        <v>169229</v>
      </c>
      <c r="CU52">
        <f>IF(MONTH(A52)&lt;&gt;MONTH(A51),BT52,BT52+CU51)</f>
        <v>13.819130389600394</v>
      </c>
      <c r="CV52">
        <f>AO52</f>
        <v>22</v>
      </c>
      <c r="CW52">
        <f t="shared" si="5"/>
        <v>269411.88736461865</v>
      </c>
      <c r="CX52" s="11">
        <f>CW52/AT52-1</f>
        <v>3.6617138915365333E-2</v>
      </c>
      <c r="CY52" s="20">
        <f>AT52/CE52</f>
        <v>221855.24906276562</v>
      </c>
      <c r="CZ52" s="20">
        <f t="shared" si="2"/>
        <v>229978.95353679988</v>
      </c>
      <c r="DA52" s="19">
        <f>CJ52/(BT52*CD52*CE52*(CV52/20))</f>
        <v>9610.8884354764778</v>
      </c>
      <c r="DB52" s="21">
        <f t="shared" si="9"/>
        <v>215838.89938854321</v>
      </c>
      <c r="DC52">
        <f>AT52/CE52</f>
        <v>221855.24906276562</v>
      </c>
    </row>
    <row r="53" spans="1:107" x14ac:dyDescent="0.25">
      <c r="A53" s="1">
        <v>43907</v>
      </c>
      <c r="B53">
        <v>3198</v>
      </c>
      <c r="C53">
        <v>12</v>
      </c>
      <c r="D53">
        <v>1</v>
      </c>
      <c r="E53">
        <v>0</v>
      </c>
      <c r="F53" s="1">
        <v>43906</v>
      </c>
      <c r="G53" s="1">
        <v>43908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 s="1">
        <v>43906</v>
      </c>
      <c r="AE53" s="1">
        <v>43892</v>
      </c>
      <c r="AF53" s="1">
        <v>43894</v>
      </c>
      <c r="AG53" s="1">
        <v>43896</v>
      </c>
      <c r="AH53" s="1">
        <v>43894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11617.3181818181</v>
      </c>
      <c r="AO53">
        <v>22</v>
      </c>
      <c r="AP53">
        <v>31</v>
      </c>
      <c r="AQ53">
        <v>255581</v>
      </c>
      <c r="AR53" s="2">
        <v>43891</v>
      </c>
      <c r="AS53">
        <v>0.70967741935483797</v>
      </c>
      <c r="AT53">
        <v>259895.26629524</v>
      </c>
      <c r="AU53">
        <v>248552.64700598799</v>
      </c>
      <c r="AV53">
        <v>271755.502330444</v>
      </c>
      <c r="AW53">
        <v>-0.37754401088244199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0.66450107585309104</v>
      </c>
      <c r="BP53">
        <v>0</v>
      </c>
      <c r="BQ53">
        <v>0.11148690587966401</v>
      </c>
      <c r="BR53">
        <v>0</v>
      </c>
      <c r="BS53">
        <v>0</v>
      </c>
      <c r="BT53">
        <v>0.39844397085031202</v>
      </c>
      <c r="BU53">
        <v>8026.2225907828397</v>
      </c>
      <c r="BV53">
        <v>17</v>
      </c>
      <c r="BW53">
        <v>3</v>
      </c>
      <c r="BX53">
        <v>2020</v>
      </c>
      <c r="BY53">
        <v>10</v>
      </c>
      <c r="BZ53">
        <v>14.217574360450699</v>
      </c>
      <c r="CA53">
        <v>172427</v>
      </c>
      <c r="CB53">
        <v>266810.20994355698</v>
      </c>
      <c r="CC53">
        <v>22.5937083763102</v>
      </c>
      <c r="CD53">
        <v>0.97372240243072605</v>
      </c>
      <c r="CE53">
        <f>INDEX('X-13 output'!G:G, MATCH('daily-predicted-data'!AR53,'X-13 output'!A:A,0))</f>
        <v>1.17146322835802</v>
      </c>
      <c r="CH53">
        <f>AT53/AO53</f>
        <v>11813.421195238181</v>
      </c>
      <c r="CI53" s="9">
        <f>BT53*CH53*CD53</f>
        <v>4583.2981546514093</v>
      </c>
      <c r="CJ53" s="9">
        <f>B53</f>
        <v>3198</v>
      </c>
      <c r="CK53" s="9">
        <f t="shared" si="0"/>
        <v>-1385.2981546514093</v>
      </c>
      <c r="CL53" s="9">
        <f t="shared" si="3"/>
        <v>4421.9888618751575</v>
      </c>
      <c r="CM53">
        <f t="shared" si="4"/>
        <v>623364.01113812486</v>
      </c>
      <c r="CN53">
        <f>B52+CN52</f>
        <v>657351</v>
      </c>
      <c r="CO53">
        <f t="shared" si="1"/>
        <v>1.0545218977268553</v>
      </c>
      <c r="CP53" s="22">
        <f t="shared" ref="CP53:CP84" si="10">SUM(CI34:CI53)</f>
        <v>236879.29840314793</v>
      </c>
      <c r="CQ53" s="22">
        <f t="shared" ref="CQ53:CQ84" si="11">SUM(CJ34:CJ53)</f>
        <v>250336</v>
      </c>
      <c r="CR53">
        <f t="shared" si="8"/>
        <v>1.0568082634808802</v>
      </c>
      <c r="CT53">
        <f>IF(MONTH(A53)&lt;&gt;MONTH(A52),B53,B53+CT52)</f>
        <v>172427</v>
      </c>
      <c r="CU53">
        <f>IF(MONTH(A53)&lt;&gt;MONTH(A52),BT53,BT53+CU52)</f>
        <v>14.217574360450707</v>
      </c>
      <c r="CV53">
        <f>AO53</f>
        <v>22</v>
      </c>
      <c r="CW53">
        <f t="shared" si="5"/>
        <v>266810.20994355797</v>
      </c>
      <c r="CX53" s="11">
        <f>CW53/AT53-1</f>
        <v>2.6606654853277067E-2</v>
      </c>
      <c r="CY53" s="20">
        <f>AT53/CE53</f>
        <v>221855.24906276562</v>
      </c>
      <c r="CZ53" s="20">
        <f t="shared" si="2"/>
        <v>227758.07510196645</v>
      </c>
      <c r="DA53" s="19">
        <f>CJ53/(BT53*CD53*CE53*(CV53/20))</f>
        <v>6396.6809810796694</v>
      </c>
      <c r="DB53" s="21">
        <f t="shared" si="9"/>
        <v>210158.64913376872</v>
      </c>
      <c r="DC53">
        <f>AT53/CE53</f>
        <v>221855.24906276562</v>
      </c>
    </row>
    <row r="54" spans="1:107" x14ac:dyDescent="0.25">
      <c r="A54" s="1">
        <v>43908</v>
      </c>
      <c r="B54">
        <v>10270</v>
      </c>
      <c r="C54">
        <v>13</v>
      </c>
      <c r="D54">
        <v>2</v>
      </c>
      <c r="E54">
        <v>1</v>
      </c>
      <c r="F54" s="1">
        <v>43907</v>
      </c>
      <c r="G54" s="1">
        <v>43909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s="1">
        <v>43906</v>
      </c>
      <c r="AE54" s="1">
        <v>43892</v>
      </c>
      <c r="AF54" s="1">
        <v>43894</v>
      </c>
      <c r="AG54" s="1">
        <v>43896</v>
      </c>
      <c r="AH54" s="1">
        <v>43894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11617.3181818181</v>
      </c>
      <c r="AO54">
        <v>22</v>
      </c>
      <c r="AP54">
        <v>31</v>
      </c>
      <c r="AQ54">
        <v>255581</v>
      </c>
      <c r="AR54" s="2">
        <v>43891</v>
      </c>
      <c r="AS54">
        <v>0.70967741935483797</v>
      </c>
      <c r="AT54">
        <v>259895.26629524</v>
      </c>
      <c r="AU54">
        <v>248552.64700598799</v>
      </c>
      <c r="AV54">
        <v>271755.502330444</v>
      </c>
      <c r="AW54">
        <v>-0.37754401088244199</v>
      </c>
      <c r="AX54">
        <v>0</v>
      </c>
      <c r="AY54">
        <v>0.126823655535797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0.66450107585309104</v>
      </c>
      <c r="BP54">
        <v>0</v>
      </c>
      <c r="BQ54">
        <v>0</v>
      </c>
      <c r="BR54">
        <v>0.52241715020244495</v>
      </c>
      <c r="BS54">
        <v>0</v>
      </c>
      <c r="BT54">
        <v>0.93619787070889204</v>
      </c>
      <c r="BU54">
        <v>10969.9031810695</v>
      </c>
      <c r="BV54">
        <v>18</v>
      </c>
      <c r="BW54">
        <v>3</v>
      </c>
      <c r="BX54">
        <v>2020</v>
      </c>
      <c r="BY54">
        <v>9</v>
      </c>
      <c r="BZ54">
        <v>15.1537722311596</v>
      </c>
      <c r="CA54">
        <v>182697</v>
      </c>
      <c r="CB54">
        <v>265236.53244142898</v>
      </c>
      <c r="CC54">
        <v>22.5937083763102</v>
      </c>
      <c r="CD54">
        <v>0.97372240243072605</v>
      </c>
      <c r="CE54">
        <f>INDEX('X-13 output'!G:G, MATCH('daily-predicted-data'!AR54,'X-13 output'!A:A,0))</f>
        <v>1.17146322835802</v>
      </c>
      <c r="CH54">
        <f>AT54/AO54</f>
        <v>11813.421195238181</v>
      </c>
      <c r="CI54" s="9">
        <f>BT54*CH54*CD54</f>
        <v>10769.077429008568</v>
      </c>
      <c r="CJ54" s="9">
        <f>B54</f>
        <v>10270</v>
      </c>
      <c r="CK54" s="9">
        <f t="shared" si="0"/>
        <v>-499.07742900856829</v>
      </c>
      <c r="CL54" s="9">
        <f t="shared" si="3"/>
        <v>3922.9114328665892</v>
      </c>
      <c r="CM54">
        <f t="shared" si="4"/>
        <v>634133.08856713341</v>
      </c>
      <c r="CN54">
        <f>B53+CN53</f>
        <v>660549</v>
      </c>
      <c r="CO54">
        <f t="shared" si="1"/>
        <v>1.0416567309120475</v>
      </c>
      <c r="CP54" s="22">
        <f t="shared" si="10"/>
        <v>241961.13721264695</v>
      </c>
      <c r="CQ54" s="22">
        <f t="shared" si="11"/>
        <v>254980</v>
      </c>
      <c r="CR54">
        <f t="shared" si="8"/>
        <v>1.053805594308773</v>
      </c>
      <c r="CT54">
        <f>IF(MONTH(A54)&lt;&gt;MONTH(A53),B54,B54+CT53)</f>
        <v>182697</v>
      </c>
      <c r="CU54">
        <f>IF(MONTH(A54)&lt;&gt;MONTH(A53),BT54,BT54+CU53)</f>
        <v>15.153772231159598</v>
      </c>
      <c r="CV54">
        <f>AO54</f>
        <v>22</v>
      </c>
      <c r="CW54">
        <f t="shared" si="5"/>
        <v>265236.53244142974</v>
      </c>
      <c r="CX54" s="11">
        <f>CW54/AT54-1</f>
        <v>2.0551609970925977E-2</v>
      </c>
      <c r="CY54" s="20">
        <f>AT54/CE54</f>
        <v>221855.24906276562</v>
      </c>
      <c r="CZ54" s="20">
        <f t="shared" si="2"/>
        <v>226414.73161150623</v>
      </c>
      <c r="DA54" s="19">
        <f>CJ54/(BT54*CD54*CE54*(CV54/20))</f>
        <v>8742.7143028920873</v>
      </c>
      <c r="DB54" s="21">
        <f t="shared" si="9"/>
        <v>206871.96311900247</v>
      </c>
      <c r="DC54">
        <f>AT54/CE54</f>
        <v>221855.24906276562</v>
      </c>
    </row>
    <row r="55" spans="1:107" x14ac:dyDescent="0.25">
      <c r="A55" s="1">
        <v>43909</v>
      </c>
      <c r="B55">
        <v>2529</v>
      </c>
      <c r="C55">
        <v>14</v>
      </c>
      <c r="D55">
        <v>3</v>
      </c>
      <c r="E55">
        <v>2</v>
      </c>
      <c r="F55" s="1">
        <v>43908</v>
      </c>
      <c r="G55" s="1">
        <v>43910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s="1">
        <v>43906</v>
      </c>
      <c r="AE55" s="1">
        <v>43892</v>
      </c>
      <c r="AF55" s="1">
        <v>43894</v>
      </c>
      <c r="AG55" s="1">
        <v>43896</v>
      </c>
      <c r="AH55" s="1">
        <v>43894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11617.3181818181</v>
      </c>
      <c r="AO55">
        <v>22</v>
      </c>
      <c r="AP55">
        <v>31</v>
      </c>
      <c r="AQ55">
        <v>255581</v>
      </c>
      <c r="AR55" s="2">
        <v>43891</v>
      </c>
      <c r="AS55">
        <v>0.70967741935483797</v>
      </c>
      <c r="AT55">
        <v>259895.26629524</v>
      </c>
      <c r="AU55">
        <v>248552.64700598799</v>
      </c>
      <c r="AV55">
        <v>271755.502330444</v>
      </c>
      <c r="AW55">
        <v>-0.37754401088244199</v>
      </c>
      <c r="AX55">
        <v>0</v>
      </c>
      <c r="AY55">
        <v>0</v>
      </c>
      <c r="AZ55">
        <v>4.5558176529040699E-2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0.66450107585309104</v>
      </c>
      <c r="BP55">
        <v>0</v>
      </c>
      <c r="BQ55">
        <v>0</v>
      </c>
      <c r="BR55">
        <v>0</v>
      </c>
      <c r="BS55">
        <v>0</v>
      </c>
      <c r="BT55">
        <v>0.33251524149968897</v>
      </c>
      <c r="BU55">
        <v>7605.6664007155296</v>
      </c>
      <c r="BV55">
        <v>19</v>
      </c>
      <c r="BW55">
        <v>3</v>
      </c>
      <c r="BX55">
        <v>2020</v>
      </c>
      <c r="BY55">
        <v>8</v>
      </c>
      <c r="BZ55">
        <v>15.486287472659299</v>
      </c>
      <c r="CA55">
        <v>185226</v>
      </c>
      <c r="CB55">
        <v>263134.20871169202</v>
      </c>
      <c r="CC55">
        <v>22.5937083763102</v>
      </c>
      <c r="CD55">
        <v>0.97372240243072605</v>
      </c>
      <c r="CE55">
        <f>INDEX('X-13 output'!G:G, MATCH('daily-predicted-data'!AR55,'X-13 output'!A:A,0))</f>
        <v>1.17146322835802</v>
      </c>
      <c r="CH55">
        <f>AT55/AO55</f>
        <v>11813.421195238181</v>
      </c>
      <c r="CI55" s="9">
        <f>BT55*CH55*CD55</f>
        <v>3824.920451190706</v>
      </c>
      <c r="CJ55" s="9">
        <f>B55</f>
        <v>2529</v>
      </c>
      <c r="CK55" s="9">
        <f t="shared" si="0"/>
        <v>-1295.920451190706</v>
      </c>
      <c r="CL55" s="9">
        <f t="shared" si="3"/>
        <v>2626.9909816758832</v>
      </c>
      <c r="CM55">
        <f t="shared" si="4"/>
        <v>637958.00901832408</v>
      </c>
      <c r="CN55">
        <f>B54+CN54</f>
        <v>670819</v>
      </c>
      <c r="CO55">
        <f t="shared" si="1"/>
        <v>1.0515096456461792</v>
      </c>
      <c r="CP55" s="22">
        <f t="shared" si="10"/>
        <v>236145.30876141254</v>
      </c>
      <c r="CQ55" s="22">
        <f t="shared" si="11"/>
        <v>245916</v>
      </c>
      <c r="CR55">
        <f t="shared" si="8"/>
        <v>1.0413757583829844</v>
      </c>
      <c r="CT55">
        <f>IF(MONTH(A55)&lt;&gt;MONTH(A54),B55,B55+CT54)</f>
        <v>185226</v>
      </c>
      <c r="CU55">
        <f>IF(MONTH(A55)&lt;&gt;MONTH(A54),BT55,BT55+CU54)</f>
        <v>15.486287472659287</v>
      </c>
      <c r="CV55">
        <f>AO55</f>
        <v>22</v>
      </c>
      <c r="CW55">
        <f t="shared" si="5"/>
        <v>263134.20871169266</v>
      </c>
      <c r="CX55" s="11">
        <f>CW55/AT55-1</f>
        <v>1.2462490997328324E-2</v>
      </c>
      <c r="CY55" s="20">
        <f>AT55/CE55</f>
        <v>221855.24906276562</v>
      </c>
      <c r="CZ55" s="20">
        <f t="shared" si="2"/>
        <v>224620.11810692036</v>
      </c>
      <c r="DA55" s="19">
        <f>CJ55/(BT55*CD55*CE55*(CV55/20))</f>
        <v>6061.5091425153851</v>
      </c>
      <c r="DB55" s="21">
        <f t="shared" si="9"/>
        <v>198310.66470680002</v>
      </c>
      <c r="DC55">
        <f>AT55/CE55</f>
        <v>221855.24906276562</v>
      </c>
    </row>
    <row r="56" spans="1:107" x14ac:dyDescent="0.25">
      <c r="A56" s="1">
        <v>43910</v>
      </c>
      <c r="B56">
        <v>8888</v>
      </c>
      <c r="C56">
        <v>15</v>
      </c>
      <c r="D56">
        <v>4</v>
      </c>
      <c r="E56">
        <v>3</v>
      </c>
      <c r="F56" s="1">
        <v>43909</v>
      </c>
      <c r="G56" s="1">
        <v>43913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s="1">
        <v>43906</v>
      </c>
      <c r="AE56" s="1">
        <v>43892</v>
      </c>
      <c r="AF56" s="1">
        <v>43894</v>
      </c>
      <c r="AG56" s="1">
        <v>43896</v>
      </c>
      <c r="AH56" s="1">
        <v>43894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11617.3181818181</v>
      </c>
      <c r="AO56">
        <v>22</v>
      </c>
      <c r="AP56">
        <v>31</v>
      </c>
      <c r="AQ56">
        <v>255581</v>
      </c>
      <c r="AR56" s="2">
        <v>43891</v>
      </c>
      <c r="AS56">
        <v>0.70967741935483797</v>
      </c>
      <c r="AT56">
        <v>259895.26629524</v>
      </c>
      <c r="AU56">
        <v>248552.64700598799</v>
      </c>
      <c r="AV56">
        <v>271755.502330444</v>
      </c>
      <c r="AW56">
        <v>-0.37754401088244199</v>
      </c>
      <c r="AX56">
        <v>0</v>
      </c>
      <c r="AY56">
        <v>0</v>
      </c>
      <c r="AZ56">
        <v>0</v>
      </c>
      <c r="BA56">
        <v>0.69859300389304002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0.66450107585309104</v>
      </c>
      <c r="BP56">
        <v>0</v>
      </c>
      <c r="BQ56">
        <v>0</v>
      </c>
      <c r="BR56">
        <v>0</v>
      </c>
      <c r="BS56">
        <v>-0.13598583751920601</v>
      </c>
      <c r="BT56">
        <v>0.849564231344482</v>
      </c>
      <c r="BU56">
        <v>10461.834046301799</v>
      </c>
      <c r="BV56">
        <v>20</v>
      </c>
      <c r="BW56">
        <v>3</v>
      </c>
      <c r="BX56">
        <v>2020</v>
      </c>
      <c r="BY56">
        <v>7</v>
      </c>
      <c r="BZ56">
        <v>16.335851704003701</v>
      </c>
      <c r="CA56">
        <v>194114</v>
      </c>
      <c r="CB56">
        <v>261419.36627358801</v>
      </c>
      <c r="CC56">
        <v>22.5937083763102</v>
      </c>
      <c r="CD56">
        <v>0.97372240243072605</v>
      </c>
      <c r="CE56">
        <f>INDEX('X-13 output'!G:G, MATCH('daily-predicted-data'!AR56,'X-13 output'!A:A,0))</f>
        <v>1.17146322835802</v>
      </c>
      <c r="CH56">
        <f>AT56/AO56</f>
        <v>11813.421195238181</v>
      </c>
      <c r="CI56" s="9">
        <f>BT56*CH56*CD56</f>
        <v>9772.5312933442219</v>
      </c>
      <c r="CJ56" s="9">
        <f>B56</f>
        <v>8888</v>
      </c>
      <c r="CK56" s="9">
        <f t="shared" si="0"/>
        <v>-884.53129334422192</v>
      </c>
      <c r="CL56" s="9">
        <f t="shared" si="3"/>
        <v>1742.4596883316613</v>
      </c>
      <c r="CM56">
        <f t="shared" si="4"/>
        <v>647730.5403116683</v>
      </c>
      <c r="CN56">
        <f>B55+CN55</f>
        <v>673348</v>
      </c>
      <c r="CO56">
        <f t="shared" si="1"/>
        <v>1.0395495628104943</v>
      </c>
      <c r="CP56" s="22">
        <f t="shared" si="10"/>
        <v>236341.46890636298</v>
      </c>
      <c r="CQ56" s="22">
        <f t="shared" si="11"/>
        <v>245467</v>
      </c>
      <c r="CR56">
        <f t="shared" si="8"/>
        <v>1.0386116373730947</v>
      </c>
      <c r="CT56">
        <f>IF(MONTH(A56)&lt;&gt;MONTH(A55),B56,B56+CT55)</f>
        <v>194114</v>
      </c>
      <c r="CU56">
        <f>IF(MONTH(A56)&lt;&gt;MONTH(A55),BT56,BT56+CU55)</f>
        <v>16.335851704003769</v>
      </c>
      <c r="CV56">
        <f>AO56</f>
        <v>22</v>
      </c>
      <c r="CW56">
        <f t="shared" si="5"/>
        <v>261419.36627358934</v>
      </c>
      <c r="CX56" s="11">
        <f>CW56/AT56-1</f>
        <v>5.8642852564232406E-3</v>
      </c>
      <c r="CY56" s="20">
        <f>AT56/CE56</f>
        <v>221855.24906276562</v>
      </c>
      <c r="CZ56" s="20">
        <f t="shared" si="2"/>
        <v>223156.27152890447</v>
      </c>
      <c r="DA56" s="19">
        <f>CJ56/(BT56*CD56*CE56*(CV56/20))</f>
        <v>8337.7970289587738</v>
      </c>
      <c r="DB56" s="21">
        <f t="shared" si="9"/>
        <v>194792.08229928676</v>
      </c>
      <c r="DC56">
        <f>AT56/CE56</f>
        <v>221855.24906276562</v>
      </c>
    </row>
    <row r="57" spans="1:107" x14ac:dyDescent="0.25">
      <c r="A57" s="1">
        <v>43913</v>
      </c>
      <c r="B57">
        <v>20405</v>
      </c>
      <c r="C57">
        <v>16</v>
      </c>
      <c r="D57">
        <v>0</v>
      </c>
      <c r="E57">
        <v>4</v>
      </c>
      <c r="F57" s="1">
        <v>43910</v>
      </c>
      <c r="G57" s="1">
        <v>43914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s="1">
        <v>43906</v>
      </c>
      <c r="AE57" s="1">
        <v>43892</v>
      </c>
      <c r="AF57" s="1">
        <v>43894</v>
      </c>
      <c r="AG57" s="1">
        <v>43896</v>
      </c>
      <c r="AH57" s="1">
        <v>43894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11617.3181818181</v>
      </c>
      <c r="AO57">
        <v>22</v>
      </c>
      <c r="AP57">
        <v>31</v>
      </c>
      <c r="AQ57">
        <v>255581</v>
      </c>
      <c r="AR57" s="2">
        <v>43891</v>
      </c>
      <c r="AS57">
        <v>0.70967741935483797</v>
      </c>
      <c r="AT57">
        <v>259895.26629524</v>
      </c>
      <c r="AU57">
        <v>248552.64700598799</v>
      </c>
      <c r="AV57">
        <v>271755.502330444</v>
      </c>
      <c r="AW57">
        <v>-0.37754401088244199</v>
      </c>
      <c r="AX57">
        <v>1.3903905739156901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0.66450107585309104</v>
      </c>
      <c r="BP57">
        <v>0</v>
      </c>
      <c r="BQ57">
        <v>0</v>
      </c>
      <c r="BR57">
        <v>0</v>
      </c>
      <c r="BS57">
        <v>0</v>
      </c>
      <c r="BT57">
        <v>1.67734763888634</v>
      </c>
      <c r="BU57">
        <v>12165.039331708</v>
      </c>
      <c r="BV57">
        <v>23</v>
      </c>
      <c r="BW57">
        <v>3</v>
      </c>
      <c r="BX57">
        <v>2020</v>
      </c>
      <c r="BY57">
        <v>6</v>
      </c>
      <c r="BZ57">
        <v>18.0131993428901</v>
      </c>
      <c r="CA57">
        <v>214519</v>
      </c>
      <c r="CB57">
        <v>261997.766757784</v>
      </c>
      <c r="CC57">
        <v>22.5937083763102</v>
      </c>
      <c r="CD57">
        <v>0.97372240243072605</v>
      </c>
      <c r="CE57">
        <f>INDEX('X-13 output'!G:G, MATCH('daily-predicted-data'!AR57,'X-13 output'!A:A,0))</f>
        <v>1.17146322835802</v>
      </c>
      <c r="CH57">
        <f>AT57/AO57</f>
        <v>11813.421195238181</v>
      </c>
      <c r="CI57" s="9">
        <f>BT57*CH57*CD57</f>
        <v>19294.517925846136</v>
      </c>
      <c r="CJ57" s="9">
        <f>B57</f>
        <v>20405</v>
      </c>
      <c r="CK57" s="9">
        <f t="shared" si="0"/>
        <v>1110.4820741538642</v>
      </c>
      <c r="CL57" s="9">
        <f t="shared" si="3"/>
        <v>2852.9417624855255</v>
      </c>
      <c r="CM57">
        <f t="shared" si="4"/>
        <v>667025.05823751446</v>
      </c>
      <c r="CN57">
        <f>B56+CN56</f>
        <v>682236</v>
      </c>
      <c r="CO57">
        <f t="shared" si="1"/>
        <v>1.0228041534191796</v>
      </c>
      <c r="CP57" s="22">
        <f t="shared" si="10"/>
        <v>236132.40914535988</v>
      </c>
      <c r="CQ57" s="22">
        <f t="shared" si="11"/>
        <v>241954</v>
      </c>
      <c r="CR57">
        <f t="shared" si="8"/>
        <v>1.024653925633124</v>
      </c>
      <c r="CT57">
        <f>IF(MONTH(A57)&lt;&gt;MONTH(A56),B57,B57+CT56)</f>
        <v>214519</v>
      </c>
      <c r="CU57">
        <f>IF(MONTH(A57)&lt;&gt;MONTH(A56),BT57,BT57+CU56)</f>
        <v>18.013199342890108</v>
      </c>
      <c r="CV57">
        <f>AO57</f>
        <v>22</v>
      </c>
      <c r="CW57">
        <f t="shared" si="5"/>
        <v>261997.76675778453</v>
      </c>
      <c r="CX57" s="11">
        <f>CW57/AT57-1</f>
        <v>8.0897989890900135E-3</v>
      </c>
      <c r="CY57" s="20">
        <f>AT57/CE57</f>
        <v>221855.24906276562</v>
      </c>
      <c r="CZ57" s="20">
        <f t="shared" si="2"/>
        <v>223650.0134323579</v>
      </c>
      <c r="DA57" s="19">
        <f>CJ57/(BT57*CD57*CE57*(CV57/20))</f>
        <v>9695.2052907908746</v>
      </c>
      <c r="DB57" s="21">
        <f t="shared" si="9"/>
        <v>189574.58772778811</v>
      </c>
      <c r="DC57">
        <f>AT57/CE57</f>
        <v>221855.24906276562</v>
      </c>
    </row>
    <row r="58" spans="1:107" x14ac:dyDescent="0.25">
      <c r="A58" s="1">
        <v>43914</v>
      </c>
      <c r="B58">
        <v>1968</v>
      </c>
      <c r="C58">
        <v>17</v>
      </c>
      <c r="D58">
        <v>1</v>
      </c>
      <c r="E58">
        <v>0</v>
      </c>
      <c r="F58" s="1">
        <v>43913</v>
      </c>
      <c r="G58" s="1">
        <v>43915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s="1">
        <v>43906</v>
      </c>
      <c r="AE58" s="1">
        <v>43892</v>
      </c>
      <c r="AF58" s="1">
        <v>43894</v>
      </c>
      <c r="AG58" s="1">
        <v>43896</v>
      </c>
      <c r="AH58" s="1">
        <v>43894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11617.3181818181</v>
      </c>
      <c r="AO58">
        <v>22</v>
      </c>
      <c r="AP58">
        <v>31</v>
      </c>
      <c r="AQ58">
        <v>255581</v>
      </c>
      <c r="AR58" s="2">
        <v>43891</v>
      </c>
      <c r="AS58">
        <v>0.70967741935483797</v>
      </c>
      <c r="AT58">
        <v>259895.26629524</v>
      </c>
      <c r="AU58">
        <v>248552.64700598799</v>
      </c>
      <c r="AV58">
        <v>271755.502330444</v>
      </c>
      <c r="AW58">
        <v>-0.37754401088244199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0.66450107585309104</v>
      </c>
      <c r="BP58">
        <v>0</v>
      </c>
      <c r="BQ58">
        <v>0</v>
      </c>
      <c r="BR58">
        <v>0</v>
      </c>
      <c r="BS58">
        <v>0</v>
      </c>
      <c r="BT58">
        <v>0.28695706497064799</v>
      </c>
      <c r="BU58">
        <v>6858.1688351227604</v>
      </c>
      <c r="BV58">
        <v>24</v>
      </c>
      <c r="BW58">
        <v>3</v>
      </c>
      <c r="BX58">
        <v>2020</v>
      </c>
      <c r="BY58">
        <v>5</v>
      </c>
      <c r="BZ58">
        <v>18.300156407860701</v>
      </c>
      <c r="CA58">
        <v>216487</v>
      </c>
      <c r="CB58">
        <v>260255.371257602</v>
      </c>
      <c r="CC58">
        <v>22.5937083763102</v>
      </c>
      <c r="CD58">
        <v>0.97372240243072605</v>
      </c>
      <c r="CE58">
        <f>INDEX('X-13 output'!G:G, MATCH('daily-predicted-data'!AR58,'X-13 output'!A:A,0))</f>
        <v>1.17146322835802</v>
      </c>
      <c r="CH58">
        <f>AT58/AO58</f>
        <v>11813.421195238181</v>
      </c>
      <c r="CI58" s="9">
        <f>BT58*CH58*CD58</f>
        <v>3300.865071536633</v>
      </c>
      <c r="CJ58" s="9">
        <f>B58</f>
        <v>1968</v>
      </c>
      <c r="CK58" s="9">
        <f t="shared" si="0"/>
        <v>-1332.865071536633</v>
      </c>
      <c r="CL58" s="9">
        <f t="shared" si="3"/>
        <v>1520.0766909488925</v>
      </c>
      <c r="CM58">
        <f t="shared" si="4"/>
        <v>670325.92330905108</v>
      </c>
      <c r="CN58">
        <f>B57+CN57</f>
        <v>702641</v>
      </c>
      <c r="CO58">
        <f t="shared" si="1"/>
        <v>1.0482080068325959</v>
      </c>
      <c r="CP58" s="22">
        <f t="shared" si="10"/>
        <v>236603.97904239001</v>
      </c>
      <c r="CQ58" s="22">
        <f t="shared" si="11"/>
        <v>241145</v>
      </c>
      <c r="CR58">
        <f t="shared" si="8"/>
        <v>1.0191924961532299</v>
      </c>
      <c r="CT58">
        <f>IF(MONTH(A58)&lt;&gt;MONTH(A57),B58,B58+CT57)</f>
        <v>216487</v>
      </c>
      <c r="CU58">
        <f>IF(MONTH(A58)&lt;&gt;MONTH(A57),BT58,BT58+CU57)</f>
        <v>18.300156407860754</v>
      </c>
      <c r="CV58">
        <f>AO58</f>
        <v>22</v>
      </c>
      <c r="CW58">
        <f t="shared" si="5"/>
        <v>260255.37125760285</v>
      </c>
      <c r="CX58" s="11">
        <f>CW58/AT58-1</f>
        <v>1.3855772269193434E-3</v>
      </c>
      <c r="CY58" s="20">
        <f>AT58/CE58</f>
        <v>221855.24906276562</v>
      </c>
      <c r="CZ58" s="20">
        <f t="shared" si="2"/>
        <v>222162.64664353954</v>
      </c>
      <c r="DA58" s="19">
        <f>CJ58/(BT58*CD58*CE58*(CV58/20))</f>
        <v>5465.7739249646538</v>
      </c>
      <c r="DB58" s="21">
        <f t="shared" si="9"/>
        <v>183104.78734076273</v>
      </c>
      <c r="DC58">
        <f>AT58/CE58</f>
        <v>221855.24906276562</v>
      </c>
    </row>
    <row r="59" spans="1:107" x14ac:dyDescent="0.25">
      <c r="A59" s="1">
        <v>43915</v>
      </c>
      <c r="B59">
        <v>8137</v>
      </c>
      <c r="C59">
        <v>18</v>
      </c>
      <c r="D59">
        <v>2</v>
      </c>
      <c r="E59">
        <v>1</v>
      </c>
      <c r="F59" s="1">
        <v>43914</v>
      </c>
      <c r="G59" s="1">
        <v>43916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s="1">
        <v>43906</v>
      </c>
      <c r="AE59" s="1">
        <v>43892</v>
      </c>
      <c r="AF59" s="1">
        <v>43894</v>
      </c>
      <c r="AG59" s="1">
        <v>43896</v>
      </c>
      <c r="AH59" s="1">
        <v>43894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11617.3181818181</v>
      </c>
      <c r="AO59">
        <v>22</v>
      </c>
      <c r="AP59">
        <v>31</v>
      </c>
      <c r="AQ59">
        <v>255581</v>
      </c>
      <c r="AR59" s="2">
        <v>43891</v>
      </c>
      <c r="AS59">
        <v>0.70967741935483797</v>
      </c>
      <c r="AT59">
        <v>259895.26629524</v>
      </c>
      <c r="AU59">
        <v>248552.64700598799</v>
      </c>
      <c r="AV59">
        <v>271755.502330444</v>
      </c>
      <c r="AW59">
        <v>-0.37754401088244199</v>
      </c>
      <c r="AX59">
        <v>0</v>
      </c>
      <c r="AY59">
        <v>0.126823655535797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0.66450107585309104</v>
      </c>
      <c r="BP59">
        <v>0</v>
      </c>
      <c r="BQ59">
        <v>0</v>
      </c>
      <c r="BR59">
        <v>0.52241715020244495</v>
      </c>
      <c r="BS59">
        <v>0</v>
      </c>
      <c r="BT59">
        <v>0.93619787070889204</v>
      </c>
      <c r="BU59">
        <v>8691.5386742320097</v>
      </c>
      <c r="BV59">
        <v>25</v>
      </c>
      <c r="BW59">
        <v>3</v>
      </c>
      <c r="BX59">
        <v>2020</v>
      </c>
      <c r="BY59">
        <v>4</v>
      </c>
      <c r="BZ59">
        <v>19.2363542785696</v>
      </c>
      <c r="CA59">
        <v>224624</v>
      </c>
      <c r="CB59">
        <v>256895.24784357601</v>
      </c>
      <c r="CC59">
        <v>22.5937083763102</v>
      </c>
      <c r="CD59">
        <v>0.97372240243072605</v>
      </c>
      <c r="CE59">
        <f>INDEX('X-13 output'!G:G, MATCH('daily-predicted-data'!AR59,'X-13 output'!A:A,0))</f>
        <v>1.17146322835802</v>
      </c>
      <c r="CH59">
        <f>AT59/AO59</f>
        <v>11813.421195238181</v>
      </c>
      <c r="CI59" s="9">
        <f>BT59*CH59*CD59</f>
        <v>10769.077429008568</v>
      </c>
      <c r="CJ59" s="9">
        <f>B59</f>
        <v>8137</v>
      </c>
      <c r="CK59" s="9">
        <f t="shared" si="0"/>
        <v>-2632.0774290085683</v>
      </c>
      <c r="CL59" s="9">
        <f t="shared" si="3"/>
        <v>-1112.0007380596758</v>
      </c>
      <c r="CM59">
        <f t="shared" si="4"/>
        <v>681095.00073805964</v>
      </c>
      <c r="CN59">
        <f>B58+CN58</f>
        <v>704609</v>
      </c>
      <c r="CO59">
        <f t="shared" si="1"/>
        <v>1.0345238171421898</v>
      </c>
      <c r="CP59" s="22">
        <f t="shared" si="10"/>
        <v>236757.7299352634</v>
      </c>
      <c r="CQ59" s="22">
        <f t="shared" si="11"/>
        <v>239042</v>
      </c>
      <c r="CR59">
        <f t="shared" si="8"/>
        <v>1.0096481329896227</v>
      </c>
      <c r="CT59">
        <f>IF(MONTH(A59)&lt;&gt;MONTH(A58),B59,B59+CT58)</f>
        <v>224624</v>
      </c>
      <c r="CU59">
        <f>IF(MONTH(A59)&lt;&gt;MONTH(A58),BT59,BT59+CU58)</f>
        <v>19.236354278569646</v>
      </c>
      <c r="CV59">
        <f>AO59</f>
        <v>22</v>
      </c>
      <c r="CW59">
        <f t="shared" si="5"/>
        <v>256895.24784357692</v>
      </c>
      <c r="CX59" s="11">
        <f>CW59/AT59-1</f>
        <v>-1.1543182353521919E-2</v>
      </c>
      <c r="CY59" s="20">
        <f>AT59/CE59</f>
        <v>221855.24906276562</v>
      </c>
      <c r="CZ59" s="20">
        <f t="shared" si="2"/>
        <v>219294.3334667481</v>
      </c>
      <c r="DA59" s="19">
        <f>CJ59/(BT59*CD59*CE59*(CV59/20))</f>
        <v>6926.9197938298848</v>
      </c>
      <c r="DB59" s="21">
        <f t="shared" si="9"/>
        <v>178301.32125252523</v>
      </c>
      <c r="DC59">
        <f>AT59/CE59</f>
        <v>221855.24906276562</v>
      </c>
    </row>
    <row r="60" spans="1:107" x14ac:dyDescent="0.25">
      <c r="A60" s="1">
        <v>43916</v>
      </c>
      <c r="B60">
        <v>3028</v>
      </c>
      <c r="C60">
        <v>19</v>
      </c>
      <c r="D60">
        <v>3</v>
      </c>
      <c r="E60">
        <v>2</v>
      </c>
      <c r="F60" s="1">
        <v>43915</v>
      </c>
      <c r="G60" s="1">
        <v>43917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s="1">
        <v>43906</v>
      </c>
      <c r="AE60" s="1">
        <v>43892</v>
      </c>
      <c r="AF60" s="1">
        <v>43894</v>
      </c>
      <c r="AG60" s="1">
        <v>43896</v>
      </c>
      <c r="AH60" s="1">
        <v>43894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11617.3181818181</v>
      </c>
      <c r="AO60">
        <v>22</v>
      </c>
      <c r="AP60">
        <v>31</v>
      </c>
      <c r="AQ60">
        <v>255581</v>
      </c>
      <c r="AR60" s="2">
        <v>43891</v>
      </c>
      <c r="AS60">
        <v>0.70967741935483797</v>
      </c>
      <c r="AT60">
        <v>259895.26629524</v>
      </c>
      <c r="AU60">
        <v>248552.64700598799</v>
      </c>
      <c r="AV60">
        <v>271755.502330444</v>
      </c>
      <c r="AW60">
        <v>-0.37754401088244199</v>
      </c>
      <c r="AX60">
        <v>0</v>
      </c>
      <c r="AY60">
        <v>0</v>
      </c>
      <c r="AZ60">
        <v>4.5558176529040699E-2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0.66450107585309104</v>
      </c>
      <c r="BP60">
        <v>0</v>
      </c>
      <c r="BQ60">
        <v>0</v>
      </c>
      <c r="BR60">
        <v>0</v>
      </c>
      <c r="BS60">
        <v>0</v>
      </c>
      <c r="BT60">
        <v>0.33251524149968897</v>
      </c>
      <c r="BU60">
        <v>9106.3494904573508</v>
      </c>
      <c r="BV60">
        <v>26</v>
      </c>
      <c r="BW60">
        <v>3</v>
      </c>
      <c r="BX60">
        <v>2020</v>
      </c>
      <c r="BY60">
        <v>3</v>
      </c>
      <c r="BZ60">
        <v>19.568869520069299</v>
      </c>
      <c r="CA60">
        <v>227652</v>
      </c>
      <c r="CB60">
        <v>255934.25286338301</v>
      </c>
      <c r="CC60">
        <v>22.5937083763102</v>
      </c>
      <c r="CD60">
        <v>0.97372240243072605</v>
      </c>
      <c r="CE60">
        <f>INDEX('X-13 output'!G:G, MATCH('daily-predicted-data'!AR60,'X-13 output'!A:A,0))</f>
        <v>1.17146322835802</v>
      </c>
      <c r="CH60">
        <f>AT60/AO60</f>
        <v>11813.421195238181</v>
      </c>
      <c r="CI60" s="9">
        <f>BT60*CH60*CD60</f>
        <v>3824.920451190706</v>
      </c>
      <c r="CJ60" s="9">
        <f>B60</f>
        <v>3028</v>
      </c>
      <c r="CK60" s="9">
        <f t="shared" si="0"/>
        <v>-796.92045119070599</v>
      </c>
      <c r="CL60" s="9">
        <f t="shared" si="3"/>
        <v>-1908.9211892503818</v>
      </c>
      <c r="CM60">
        <f t="shared" si="4"/>
        <v>684919.92118925031</v>
      </c>
      <c r="CN60">
        <f>B59+CN59</f>
        <v>712746</v>
      </c>
      <c r="CO60">
        <f t="shared" si="1"/>
        <v>1.0406267622679659</v>
      </c>
      <c r="CP60" s="22">
        <f t="shared" si="10"/>
        <v>237206.99800812031</v>
      </c>
      <c r="CQ60" s="22">
        <f t="shared" si="11"/>
        <v>238149</v>
      </c>
      <c r="CR60">
        <f t="shared" si="8"/>
        <v>1.0039712234453027</v>
      </c>
      <c r="CT60">
        <f>IF(MONTH(A60)&lt;&gt;MONTH(A59),B60,B60+CT59)</f>
        <v>227652</v>
      </c>
      <c r="CU60">
        <f>IF(MONTH(A60)&lt;&gt;MONTH(A59),BT60,BT60+CU59)</f>
        <v>19.568869520069335</v>
      </c>
      <c r="CV60">
        <f>AO60</f>
        <v>22</v>
      </c>
      <c r="CW60">
        <f t="shared" si="5"/>
        <v>255934.25286338435</v>
      </c>
      <c r="CX60" s="11">
        <f>CW60/AT60-1</f>
        <v>-1.5240806376811689E-2</v>
      </c>
      <c r="CY60" s="20">
        <f>AT60/CE60</f>
        <v>221855.24906276562</v>
      </c>
      <c r="CZ60" s="20">
        <f t="shared" si="2"/>
        <v>218473.99616812068</v>
      </c>
      <c r="DA60" s="19">
        <f>CJ60/(BT60*CD60*CE60*(CV60/20))</f>
        <v>7257.5127257954082</v>
      </c>
      <c r="DB60" s="21">
        <f t="shared" si="9"/>
        <v>171433.95207228302</v>
      </c>
      <c r="DC60">
        <f>AT60/CE60</f>
        <v>221855.24906276562</v>
      </c>
    </row>
    <row r="61" spans="1:107" x14ac:dyDescent="0.25">
      <c r="A61" s="1">
        <v>43917</v>
      </c>
      <c r="B61">
        <v>6620</v>
      </c>
      <c r="C61">
        <v>20</v>
      </c>
      <c r="D61">
        <v>4</v>
      </c>
      <c r="E61">
        <v>3</v>
      </c>
      <c r="F61" s="1">
        <v>43916</v>
      </c>
      <c r="G61" s="1">
        <v>43920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s="1">
        <v>43906</v>
      </c>
      <c r="AE61" s="1">
        <v>43892</v>
      </c>
      <c r="AF61" s="1">
        <v>43894</v>
      </c>
      <c r="AG61" s="1">
        <v>43896</v>
      </c>
      <c r="AH61" s="1">
        <v>43894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11617.3181818181</v>
      </c>
      <c r="AO61">
        <v>22</v>
      </c>
      <c r="AP61">
        <v>31</v>
      </c>
      <c r="AQ61">
        <v>255581</v>
      </c>
      <c r="AR61" s="2">
        <v>43891</v>
      </c>
      <c r="AS61">
        <v>0.70967741935483797</v>
      </c>
      <c r="AT61">
        <v>259895.26629524</v>
      </c>
      <c r="AU61">
        <v>248552.64700598799</v>
      </c>
      <c r="AV61">
        <v>271755.502330444</v>
      </c>
      <c r="AW61">
        <v>-0.37754401088244199</v>
      </c>
      <c r="AX61">
        <v>0</v>
      </c>
      <c r="AY61">
        <v>0</v>
      </c>
      <c r="AZ61">
        <v>0</v>
      </c>
      <c r="BA61">
        <v>0.69859300389304002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0.66450107585309104</v>
      </c>
      <c r="BP61">
        <v>0</v>
      </c>
      <c r="BQ61">
        <v>0</v>
      </c>
      <c r="BR61">
        <v>0</v>
      </c>
      <c r="BS61">
        <v>-0.13598583751920601</v>
      </c>
      <c r="BT61">
        <v>0.849564231344482</v>
      </c>
      <c r="BU61">
        <v>7792.2301289962197</v>
      </c>
      <c r="BV61">
        <v>27</v>
      </c>
      <c r="BW61">
        <v>3</v>
      </c>
      <c r="BX61">
        <v>2020</v>
      </c>
      <c r="BY61">
        <v>2</v>
      </c>
      <c r="BZ61">
        <v>20.418433751413801</v>
      </c>
      <c r="CA61">
        <v>234272</v>
      </c>
      <c r="CB61">
        <v>252418.185584049</v>
      </c>
      <c r="CC61">
        <v>22.5937083763102</v>
      </c>
      <c r="CD61">
        <v>0.97372240243072605</v>
      </c>
      <c r="CE61">
        <f>INDEX('X-13 output'!G:G, MATCH('daily-predicted-data'!AR61,'X-13 output'!A:A,0))</f>
        <v>1.17146322835802</v>
      </c>
      <c r="CH61">
        <f>AT61/AO61</f>
        <v>11813.421195238181</v>
      </c>
      <c r="CI61" s="9">
        <f>BT61*CH61*CD61</f>
        <v>9772.5312933442219</v>
      </c>
      <c r="CJ61" s="9">
        <f>B61</f>
        <v>6620</v>
      </c>
      <c r="CK61" s="9">
        <f t="shared" si="0"/>
        <v>-3152.5312933442219</v>
      </c>
      <c r="CL61" s="9">
        <f t="shared" si="3"/>
        <v>-5061.4524825946037</v>
      </c>
      <c r="CM61">
        <f t="shared" si="4"/>
        <v>694692.45248259453</v>
      </c>
      <c r="CN61">
        <f>B60+CN60</f>
        <v>715774</v>
      </c>
      <c r="CO61">
        <f t="shared" si="1"/>
        <v>1.0303465906993334</v>
      </c>
      <c r="CP61" s="22">
        <f t="shared" si="10"/>
        <v>234873.09780095701</v>
      </c>
      <c r="CQ61" s="22">
        <f t="shared" si="11"/>
        <v>234272</v>
      </c>
      <c r="CR61">
        <f t="shared" si="8"/>
        <v>0.9974407550009563</v>
      </c>
      <c r="CT61">
        <f>IF(MONTH(A61)&lt;&gt;MONTH(A60),B61,B61+CT60)</f>
        <v>234272</v>
      </c>
      <c r="CU61">
        <f>IF(MONTH(A61)&lt;&gt;MONTH(A60),BT61,BT61+CU60)</f>
        <v>20.418433751413815</v>
      </c>
      <c r="CV61">
        <f>AO61</f>
        <v>22</v>
      </c>
      <c r="CW61">
        <f t="shared" si="5"/>
        <v>252418.18558404985</v>
      </c>
      <c r="CX61" s="11">
        <f>CW61/AT61-1</f>
        <v>-2.8769591758151636E-2</v>
      </c>
      <c r="CY61" s="20">
        <f>AT61/CE61</f>
        <v>221855.24906276562</v>
      </c>
      <c r="CZ61" s="20">
        <f t="shared" si="2"/>
        <v>215472.56411782681</v>
      </c>
      <c r="DA61" s="19">
        <f>CJ61/(BT61*CD61*CE61*(CV61/20))</f>
        <v>6210.1953568527315</v>
      </c>
      <c r="DB61" s="21">
        <f t="shared" si="9"/>
        <v>167100.40596572479</v>
      </c>
      <c r="DC61">
        <f>AT61/CE61</f>
        <v>221855.24906276562</v>
      </c>
    </row>
    <row r="62" spans="1:107" x14ac:dyDescent="0.25">
      <c r="A62" s="1">
        <v>43920</v>
      </c>
      <c r="B62">
        <v>16939</v>
      </c>
      <c r="C62">
        <v>21</v>
      </c>
      <c r="D62">
        <v>0</v>
      </c>
      <c r="E62">
        <v>4</v>
      </c>
      <c r="F62" s="1">
        <v>43917</v>
      </c>
      <c r="G62" s="1">
        <v>43921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s="1">
        <v>43906</v>
      </c>
      <c r="AE62" s="1">
        <v>43892</v>
      </c>
      <c r="AF62" s="1">
        <v>43894</v>
      </c>
      <c r="AG62" s="1">
        <v>43896</v>
      </c>
      <c r="AH62" s="1">
        <v>43894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11617.3181818181</v>
      </c>
      <c r="AO62">
        <v>22</v>
      </c>
      <c r="AP62">
        <v>31</v>
      </c>
      <c r="AQ62">
        <v>255581</v>
      </c>
      <c r="AR62" s="2">
        <v>43891</v>
      </c>
      <c r="AS62">
        <v>0.70967741935483797</v>
      </c>
      <c r="AT62">
        <v>259895.26629524</v>
      </c>
      <c r="AU62">
        <v>248552.64700598799</v>
      </c>
      <c r="AV62">
        <v>271755.502330444</v>
      </c>
      <c r="AW62">
        <v>-0.37754401088244199</v>
      </c>
      <c r="AX62">
        <v>1.3903905739156901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0.66450107585309104</v>
      </c>
      <c r="BP62">
        <v>0</v>
      </c>
      <c r="BQ62">
        <v>0</v>
      </c>
      <c r="BR62">
        <v>0</v>
      </c>
      <c r="BS62">
        <v>0</v>
      </c>
      <c r="BT62">
        <v>1.67734763888634</v>
      </c>
      <c r="BU62">
        <v>10098.6817564225</v>
      </c>
      <c r="BV62">
        <v>30</v>
      </c>
      <c r="BW62">
        <v>3</v>
      </c>
      <c r="BX62">
        <v>2020</v>
      </c>
      <c r="BY62">
        <v>1</v>
      </c>
      <c r="BZ62">
        <v>22.0957813903002</v>
      </c>
      <c r="CA62">
        <v>251211</v>
      </c>
      <c r="CB62">
        <v>250122.04376832399</v>
      </c>
      <c r="CC62">
        <v>22.5937083763102</v>
      </c>
      <c r="CD62">
        <v>0.97372240243072605</v>
      </c>
      <c r="CE62">
        <f>INDEX('X-13 output'!G:G, MATCH('daily-predicted-data'!AR62,'X-13 output'!A:A,0))</f>
        <v>1.17146322835802</v>
      </c>
      <c r="CH62">
        <f>AT62/AO62</f>
        <v>11813.421195238181</v>
      </c>
      <c r="CI62" s="9">
        <f>BT62*CH62*CD62</f>
        <v>19294.517925846136</v>
      </c>
      <c r="CJ62" s="9">
        <f>B62</f>
        <v>16939</v>
      </c>
      <c r="CK62" s="9">
        <f t="shared" si="0"/>
        <v>-2355.5179258461358</v>
      </c>
      <c r="CL62" s="9">
        <f t="shared" si="3"/>
        <v>-7416.9704084407394</v>
      </c>
      <c r="CM62">
        <f t="shared" si="4"/>
        <v>713986.97040844068</v>
      </c>
      <c r="CN62">
        <f>B61+CN61</f>
        <v>722394</v>
      </c>
      <c r="CO62">
        <f t="shared" si="1"/>
        <v>1.0117747661231828</v>
      </c>
      <c r="CP62" s="22">
        <f t="shared" si="10"/>
        <v>215832.87076880597</v>
      </c>
      <c r="CQ62" s="22">
        <f t="shared" si="11"/>
        <v>209285</v>
      </c>
      <c r="CR62">
        <f t="shared" si="8"/>
        <v>0.96966230979793688</v>
      </c>
      <c r="CT62">
        <f>IF(MONTH(A62)&lt;&gt;MONTH(A61),B62,B62+CT61)</f>
        <v>251211</v>
      </c>
      <c r="CU62">
        <f>IF(MONTH(A62)&lt;&gt;MONTH(A61),BT62,BT62+CU61)</f>
        <v>22.095781390300154</v>
      </c>
      <c r="CV62">
        <f>AO62</f>
        <v>22</v>
      </c>
      <c r="CW62">
        <f t="shared" si="5"/>
        <v>250122.04376832518</v>
      </c>
      <c r="CX62" s="11">
        <f>CW62/AT62-1</f>
        <v>-3.7604465314933777E-2</v>
      </c>
      <c r="CY62" s="20">
        <f>AT62/CE62</f>
        <v>221855.24906276562</v>
      </c>
      <c r="CZ62" s="20">
        <f t="shared" si="2"/>
        <v>213512.50104444887</v>
      </c>
      <c r="DA62" s="19">
        <f>CJ62/(BT62*CD62*CE62*(CV62/20))</f>
        <v>8048.3745366678086</v>
      </c>
      <c r="DB62" s="21">
        <f t="shared" si="9"/>
        <v>165122.37663205925</v>
      </c>
      <c r="DC62">
        <f>AT62/CE62</f>
        <v>221855.24906276562</v>
      </c>
    </row>
    <row r="63" spans="1:107" x14ac:dyDescent="0.25">
      <c r="A63" s="1">
        <v>43921</v>
      </c>
      <c r="B63">
        <v>4370</v>
      </c>
      <c r="C63">
        <v>22</v>
      </c>
      <c r="D63">
        <v>1</v>
      </c>
      <c r="E63">
        <v>0</v>
      </c>
      <c r="F63" s="1">
        <v>43920</v>
      </c>
      <c r="G63" s="1">
        <v>43922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s="1">
        <v>43906</v>
      </c>
      <c r="AE63" s="1">
        <v>43892</v>
      </c>
      <c r="AF63" s="1">
        <v>43894</v>
      </c>
      <c r="AG63" s="1">
        <v>43896</v>
      </c>
      <c r="AH63" s="1">
        <v>43894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11617.3181818181</v>
      </c>
      <c r="AO63">
        <v>22</v>
      </c>
      <c r="AP63">
        <v>31</v>
      </c>
      <c r="AQ63">
        <v>255581</v>
      </c>
      <c r="AR63" s="2">
        <v>43891</v>
      </c>
      <c r="AS63">
        <v>0.70967741935483797</v>
      </c>
      <c r="AT63">
        <v>259895.26629524</v>
      </c>
      <c r="AU63">
        <v>248552.64700598799</v>
      </c>
      <c r="AV63">
        <v>271755.502330444</v>
      </c>
      <c r="AW63">
        <v>-0.37754401088244199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0.21096992103935699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0.66450107585309104</v>
      </c>
      <c r="BP63">
        <v>0</v>
      </c>
      <c r="BQ63">
        <v>0</v>
      </c>
      <c r="BR63">
        <v>0</v>
      </c>
      <c r="BS63">
        <v>0</v>
      </c>
      <c r="BT63">
        <v>0.49792698601000601</v>
      </c>
      <c r="BU63">
        <v>8776.3871466732999</v>
      </c>
      <c r="BV63">
        <v>31</v>
      </c>
      <c r="BW63">
        <v>3</v>
      </c>
      <c r="BX63">
        <v>2020</v>
      </c>
      <c r="BY63">
        <v>0</v>
      </c>
      <c r="BZ63">
        <v>22.5937083763102</v>
      </c>
      <c r="CA63">
        <v>255581</v>
      </c>
      <c r="CB63">
        <v>248864.945335647</v>
      </c>
      <c r="CC63">
        <v>22.5937083763102</v>
      </c>
      <c r="CD63">
        <v>0.97372240243072605</v>
      </c>
      <c r="CE63">
        <f>INDEX('X-13 output'!G:G, MATCH('daily-predicted-data'!AR63,'X-13 output'!A:A,0))</f>
        <v>1.17146322835802</v>
      </c>
      <c r="CH63">
        <f>AT63/AO63</f>
        <v>11813.421195238181</v>
      </c>
      <c r="CI63" s="9">
        <f>BT63*CH63*CD63</f>
        <v>5727.6505684362801</v>
      </c>
      <c r="CJ63" s="9">
        <f>B63</f>
        <v>4370</v>
      </c>
      <c r="CK63" s="9">
        <f t="shared" si="0"/>
        <v>-1357.6505684362801</v>
      </c>
      <c r="CL63" s="9">
        <f t="shared" si="3"/>
        <v>-8774.6209768770204</v>
      </c>
      <c r="CM63">
        <f t="shared" si="4"/>
        <v>719714.62097687693</v>
      </c>
      <c r="CN63">
        <f>B62+CN62</f>
        <v>739333</v>
      </c>
      <c r="CO63">
        <f t="shared" si="1"/>
        <v>1.0272585528365323</v>
      </c>
      <c r="CP63" s="22">
        <f t="shared" si="10"/>
        <v>214792.37367396001</v>
      </c>
      <c r="CQ63" s="22">
        <f t="shared" si="11"/>
        <v>207562</v>
      </c>
      <c r="CR63">
        <f t="shared" si="8"/>
        <v>0.96633784733467665</v>
      </c>
      <c r="CT63">
        <f>IF(MONTH(A63)&lt;&gt;MONTH(A62),B63,B63+CT62)</f>
        <v>255581</v>
      </c>
      <c r="CU63">
        <f>IF(MONTH(A63)&lt;&gt;MONTH(A62),BT63,BT63+CU62)</f>
        <v>22.593708376310161</v>
      </c>
      <c r="CV63">
        <f>AO63</f>
        <v>22</v>
      </c>
      <c r="CW63">
        <f t="shared" si="5"/>
        <v>248864.94533564796</v>
      </c>
      <c r="CX63" s="11">
        <f>CW63/AT63-1</f>
        <v>-4.2441407713296408E-2</v>
      </c>
      <c r="CY63" s="20">
        <f>AT63/CE63</f>
        <v>221855.24906276562</v>
      </c>
      <c r="CZ63" s="20">
        <f t="shared" si="2"/>
        <v>212439.39998395785</v>
      </c>
      <c r="DA63" s="19">
        <f>CJ63/(BT63*CD63*CE63*(CV63/20))</f>
        <v>6994.5417173187989</v>
      </c>
      <c r="DB63" s="21">
        <f t="shared" si="9"/>
        <v>163863.84518187543</v>
      </c>
      <c r="DC63">
        <f>AT63/CE63</f>
        <v>221855.24906276562</v>
      </c>
    </row>
    <row r="64" spans="1:107" x14ac:dyDescent="0.25">
      <c r="A64" s="1">
        <v>43922</v>
      </c>
      <c r="B64">
        <v>23356</v>
      </c>
      <c r="C64">
        <v>1</v>
      </c>
      <c r="D64">
        <v>2</v>
      </c>
      <c r="E64">
        <v>1</v>
      </c>
      <c r="F64" s="1">
        <v>43921</v>
      </c>
      <c r="G64" s="1">
        <v>43923</v>
      </c>
      <c r="H64">
        <v>1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s="1">
        <v>43941</v>
      </c>
      <c r="AE64" s="1">
        <v>43927</v>
      </c>
      <c r="AF64" s="1">
        <v>43922</v>
      </c>
      <c r="AG64" s="1">
        <v>43924</v>
      </c>
      <c r="AH64" s="1">
        <v>43922</v>
      </c>
      <c r="AI64">
        <v>0</v>
      </c>
      <c r="AJ64">
        <v>0</v>
      </c>
      <c r="AK64">
        <v>1</v>
      </c>
      <c r="AL64">
        <v>0</v>
      </c>
      <c r="AM64">
        <v>1</v>
      </c>
      <c r="AN64">
        <v>8303.4090909090901</v>
      </c>
      <c r="AO64">
        <v>22</v>
      </c>
      <c r="AP64">
        <v>30</v>
      </c>
      <c r="AQ64">
        <v>182675</v>
      </c>
      <c r="AR64" s="2">
        <v>43922</v>
      </c>
      <c r="AS64">
        <v>0.73333333333333295</v>
      </c>
      <c r="AT64">
        <v>216688.02588943401</v>
      </c>
      <c r="AU64">
        <v>206943.206654473</v>
      </c>
      <c r="AV64">
        <v>226891.722240765</v>
      </c>
      <c r="AW64">
        <v>-0.37754401088244199</v>
      </c>
      <c r="AX64">
        <v>0</v>
      </c>
      <c r="AY64">
        <v>0.126823655535797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1.6552411404617999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0.68665111171486004</v>
      </c>
      <c r="BP64">
        <v>0.118178928632738</v>
      </c>
      <c r="BQ64">
        <v>0</v>
      </c>
      <c r="BR64">
        <v>0.52241715020244495</v>
      </c>
      <c r="BS64">
        <v>0</v>
      </c>
      <c r="BT64">
        <v>2.7317679756651998</v>
      </c>
      <c r="BU64">
        <v>8549.7744347459193</v>
      </c>
      <c r="BV64">
        <v>1</v>
      </c>
      <c r="BW64">
        <v>4</v>
      </c>
      <c r="BX64">
        <v>2020</v>
      </c>
      <c r="BY64">
        <v>21</v>
      </c>
      <c r="BZ64">
        <v>2.7317679756651998</v>
      </c>
      <c r="CA64">
        <v>23356</v>
      </c>
      <c r="CB64">
        <v>188095.03756441001</v>
      </c>
      <c r="CC64">
        <v>21.3884161118769</v>
      </c>
      <c r="CD64">
        <v>1.02859416447314</v>
      </c>
      <c r="CE64">
        <f>INDEX('X-13 output'!G:G, MATCH('daily-predicted-data'!AR64,'X-13 output'!A:A,0))</f>
        <v>0.97458680721916002</v>
      </c>
      <c r="CH64">
        <f>AT64/AO64</f>
        <v>9849.4557222470012</v>
      </c>
      <c r="CI64" s="9">
        <f>BT64*CH64*CD64</f>
        <v>27675.79453937037</v>
      </c>
      <c r="CJ64" s="9">
        <f>B64</f>
        <v>23356</v>
      </c>
      <c r="CK64" s="9">
        <f t="shared" si="0"/>
        <v>-4319.7945393703703</v>
      </c>
      <c r="CL64" s="9">
        <f t="shared" si="3"/>
        <v>-13094.415516247391</v>
      </c>
      <c r="CM64">
        <f t="shared" si="4"/>
        <v>747390.41551624727</v>
      </c>
      <c r="CN64">
        <f>B63+CN63</f>
        <v>743703</v>
      </c>
      <c r="CO64">
        <f t="shared" si="1"/>
        <v>0.99506627936391145</v>
      </c>
      <c r="CP64" s="22">
        <f t="shared" si="10"/>
        <v>229454.96197967225</v>
      </c>
      <c r="CQ64" s="22">
        <f t="shared" si="11"/>
        <v>220002</v>
      </c>
      <c r="CR64">
        <f t="shared" si="8"/>
        <v>0.95880253842359831</v>
      </c>
      <c r="CT64">
        <f>IF(MONTH(A64)&lt;&gt;MONTH(A63),B64,B64+CT63)</f>
        <v>23356</v>
      </c>
      <c r="CU64">
        <f>IF(MONTH(A64)&lt;&gt;MONTH(A63),BT64,BT64+CU63)</f>
        <v>2.7317679756651998</v>
      </c>
      <c r="CV64">
        <f>AO64</f>
        <v>22</v>
      </c>
      <c r="CW64">
        <f t="shared" si="5"/>
        <v>188095.03756441074</v>
      </c>
      <c r="CX64" s="11">
        <f>CW64/AT64-1</f>
        <v>-0.13195463020006915</v>
      </c>
      <c r="CY64" s="20">
        <f>AT64/CE64</f>
        <v>222338.35332505821</v>
      </c>
      <c r="CZ64" s="20">
        <f t="shared" si="2"/>
        <v>192999.77813275787</v>
      </c>
      <c r="DA64" s="19">
        <f>CJ64/(BT64*CD64*CE64*(CV64/20))</f>
        <v>7753.4927952730459</v>
      </c>
      <c r="DB64" s="21">
        <f t="shared" si="9"/>
        <v>163927.2101823113</v>
      </c>
      <c r="DC64">
        <f>AT64/CE64</f>
        <v>222338.35332505821</v>
      </c>
    </row>
    <row r="65" spans="1:107" x14ac:dyDescent="0.25">
      <c r="A65" s="1">
        <v>43923</v>
      </c>
      <c r="B65">
        <v>7036</v>
      </c>
      <c r="C65">
        <v>2</v>
      </c>
      <c r="D65">
        <v>3</v>
      </c>
      <c r="E65">
        <v>2</v>
      </c>
      <c r="F65" s="1">
        <v>43922</v>
      </c>
      <c r="G65" s="1">
        <v>43924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s="1">
        <v>43941</v>
      </c>
      <c r="AE65" s="1">
        <v>43927</v>
      </c>
      <c r="AF65" s="1">
        <v>43922</v>
      </c>
      <c r="AG65" s="1">
        <v>43924</v>
      </c>
      <c r="AH65" s="1">
        <v>43922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8303.4090909090901</v>
      </c>
      <c r="AO65">
        <v>22</v>
      </c>
      <c r="AP65">
        <v>30</v>
      </c>
      <c r="AQ65">
        <v>182675</v>
      </c>
      <c r="AR65" s="2">
        <v>43922</v>
      </c>
      <c r="AS65">
        <v>0.73333333333333295</v>
      </c>
      <c r="AT65">
        <v>216688.02588943401</v>
      </c>
      <c r="AU65">
        <v>206943.206654473</v>
      </c>
      <c r="AV65">
        <v>226891.722240765</v>
      </c>
      <c r="AW65">
        <v>-0.37754401088244199</v>
      </c>
      <c r="AX65">
        <v>0</v>
      </c>
      <c r="AY65">
        <v>0</v>
      </c>
      <c r="AZ65">
        <v>4.5558176529040699E-2</v>
      </c>
      <c r="BA65">
        <v>0</v>
      </c>
      <c r="BB65">
        <v>0</v>
      </c>
      <c r="BC65">
        <v>0</v>
      </c>
      <c r="BD65">
        <v>0.301424388573374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0.68665111171486004</v>
      </c>
      <c r="BP65">
        <v>0</v>
      </c>
      <c r="BQ65">
        <v>0</v>
      </c>
      <c r="BR65">
        <v>0</v>
      </c>
      <c r="BS65">
        <v>0</v>
      </c>
      <c r="BT65">
        <v>0.65608966593483298</v>
      </c>
      <c r="BU65">
        <v>10724.143917089001</v>
      </c>
      <c r="BV65">
        <v>2</v>
      </c>
      <c r="BW65">
        <v>4</v>
      </c>
      <c r="BX65">
        <v>2020</v>
      </c>
      <c r="BY65">
        <v>20</v>
      </c>
      <c r="BZ65">
        <v>3.3878576416000299</v>
      </c>
      <c r="CA65">
        <v>30392</v>
      </c>
      <c r="CB65">
        <v>197358.942061159</v>
      </c>
      <c r="CC65">
        <v>21.3884161118769</v>
      </c>
      <c r="CD65">
        <v>1.02859416447314</v>
      </c>
      <c r="CE65">
        <f>INDEX('X-13 output'!G:G, MATCH('daily-predicted-data'!AR65,'X-13 output'!A:A,0))</f>
        <v>0.97458680721916002</v>
      </c>
      <c r="CH65">
        <f>AT65/AO65</f>
        <v>9849.4557222470012</v>
      </c>
      <c r="CI65" s="9">
        <f>BT65*CH65*CD65</f>
        <v>6646.9052114116912</v>
      </c>
      <c r="CJ65" s="9">
        <f>B65</f>
        <v>7036</v>
      </c>
      <c r="CK65" s="9">
        <f t="shared" si="0"/>
        <v>389.0947885883088</v>
      </c>
      <c r="CL65" s="9">
        <f t="shared" si="3"/>
        <v>-12705.320727659082</v>
      </c>
      <c r="CM65">
        <f t="shared" si="4"/>
        <v>754037.32072765892</v>
      </c>
      <c r="CN65">
        <f>B64+CN64</f>
        <v>767059</v>
      </c>
      <c r="CO65">
        <f t="shared" si="1"/>
        <v>1.0172692768837688</v>
      </c>
      <c r="CP65" s="22">
        <f t="shared" si="10"/>
        <v>232276.9467398932</v>
      </c>
      <c r="CQ65" s="22">
        <f t="shared" si="11"/>
        <v>223405</v>
      </c>
      <c r="CR65">
        <f t="shared" si="8"/>
        <v>0.96180444566533707</v>
      </c>
      <c r="CT65">
        <f>IF(MONTH(A65)&lt;&gt;MONTH(A64),B65,B65+CT64)</f>
        <v>30392</v>
      </c>
      <c r="CU65">
        <f>IF(MONTH(A65)&lt;&gt;MONTH(A64),BT65,BT65+CU64)</f>
        <v>3.387857641600033</v>
      </c>
      <c r="CV65">
        <f>AO65</f>
        <v>22</v>
      </c>
      <c r="CW65">
        <f t="shared" si="5"/>
        <v>197358.94206116028</v>
      </c>
      <c r="CX65" s="11">
        <f>CW65/AT65-1</f>
        <v>-8.9202362469887775E-2</v>
      </c>
      <c r="CY65" s="20">
        <f>AT65/CE65</f>
        <v>222338.35332505821</v>
      </c>
      <c r="CZ65" s="20">
        <f t="shared" si="2"/>
        <v>202505.24694079839</v>
      </c>
      <c r="DA65" s="19">
        <f>CJ65/(BT65*CD65*CE65*(CV65/20))</f>
        <v>9725.3527834260003</v>
      </c>
      <c r="DB65" s="21">
        <f t="shared" si="9"/>
        <v>164944.98577524369</v>
      </c>
      <c r="DC65">
        <f>AT65/CE65</f>
        <v>222338.35332505821</v>
      </c>
    </row>
    <row r="66" spans="1:107" x14ac:dyDescent="0.25">
      <c r="A66" s="1">
        <v>43924</v>
      </c>
      <c r="B66">
        <v>11664</v>
      </c>
      <c r="C66">
        <v>3</v>
      </c>
      <c r="D66">
        <v>4</v>
      </c>
      <c r="E66">
        <v>3</v>
      </c>
      <c r="F66" s="1">
        <v>43923</v>
      </c>
      <c r="G66" s="1">
        <v>43927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s="1">
        <v>43941</v>
      </c>
      <c r="AE66" s="1">
        <v>43927</v>
      </c>
      <c r="AF66" s="1">
        <v>43922</v>
      </c>
      <c r="AG66" s="1">
        <v>43924</v>
      </c>
      <c r="AH66" s="1">
        <v>43922</v>
      </c>
      <c r="AI66">
        <v>0</v>
      </c>
      <c r="AJ66">
        <v>0</v>
      </c>
      <c r="AK66">
        <v>0</v>
      </c>
      <c r="AL66">
        <v>1</v>
      </c>
      <c r="AM66">
        <v>1</v>
      </c>
      <c r="AN66">
        <v>8303.4090909090901</v>
      </c>
      <c r="AO66">
        <v>22</v>
      </c>
      <c r="AP66">
        <v>30</v>
      </c>
      <c r="AQ66">
        <v>182675</v>
      </c>
      <c r="AR66" s="2">
        <v>43922</v>
      </c>
      <c r="AS66">
        <v>0.73333333333333295</v>
      </c>
      <c r="AT66">
        <v>216688.02588943401</v>
      </c>
      <c r="AU66">
        <v>206943.206654473</v>
      </c>
      <c r="AV66">
        <v>226891.722240765</v>
      </c>
      <c r="AW66">
        <v>-0.37754401088244199</v>
      </c>
      <c r="AX66">
        <v>0</v>
      </c>
      <c r="AY66">
        <v>0</v>
      </c>
      <c r="AZ66">
        <v>0</v>
      </c>
      <c r="BA66">
        <v>0.69859300389304002</v>
      </c>
      <c r="BB66">
        <v>0</v>
      </c>
      <c r="BC66">
        <v>0</v>
      </c>
      <c r="BD66">
        <v>0</v>
      </c>
      <c r="BE66">
        <v>7.6911934290227801E-2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0.68665111171486004</v>
      </c>
      <c r="BP66">
        <v>0</v>
      </c>
      <c r="BQ66">
        <v>0</v>
      </c>
      <c r="BR66">
        <v>0</v>
      </c>
      <c r="BS66">
        <v>-0.13598583751920601</v>
      </c>
      <c r="BT66">
        <v>0.94862620149648003</v>
      </c>
      <c r="BU66">
        <v>12295.6755586128</v>
      </c>
      <c r="BV66">
        <v>3</v>
      </c>
      <c r="BW66">
        <v>4</v>
      </c>
      <c r="BX66">
        <v>2020</v>
      </c>
      <c r="BY66">
        <v>19</v>
      </c>
      <c r="BZ66">
        <v>4.3364838430965102</v>
      </c>
      <c r="CA66">
        <v>42056</v>
      </c>
      <c r="CB66">
        <v>213359.955548531</v>
      </c>
      <c r="CC66">
        <v>21.3884161118769</v>
      </c>
      <c r="CD66">
        <v>1.02859416447314</v>
      </c>
      <c r="CE66">
        <f>INDEX('X-13 output'!G:G, MATCH('daily-predicted-data'!AR66,'X-13 output'!A:A,0))</f>
        <v>0.97458680721916002</v>
      </c>
      <c r="CH66">
        <f>AT66/AO66</f>
        <v>9849.4557222470012</v>
      </c>
      <c r="CI66" s="9">
        <f>BT66*CH66*CD66</f>
        <v>9610.6199652212254</v>
      </c>
      <c r="CJ66" s="9">
        <f>B66</f>
        <v>11664</v>
      </c>
      <c r="CK66" s="9">
        <f t="shared" si="0"/>
        <v>2053.3800347787746</v>
      </c>
      <c r="CL66" s="9">
        <f t="shared" si="3"/>
        <v>-10651.940692880307</v>
      </c>
      <c r="CM66">
        <f t="shared" si="4"/>
        <v>763647.94069288019</v>
      </c>
      <c r="CN66">
        <f>B65+CN65</f>
        <v>774095</v>
      </c>
      <c r="CO66">
        <f t="shared" si="1"/>
        <v>1.0136804655004255</v>
      </c>
      <c r="CP66" s="22">
        <f t="shared" si="10"/>
        <v>232115.03541177022</v>
      </c>
      <c r="CQ66" s="22">
        <f t="shared" si="11"/>
        <v>225452</v>
      </c>
      <c r="CR66">
        <f t="shared" si="8"/>
        <v>0.971294253300093</v>
      </c>
      <c r="CT66">
        <f>IF(MONTH(A66)&lt;&gt;MONTH(A65),B66,B66+CT65)</f>
        <v>42056</v>
      </c>
      <c r="CU66">
        <f>IF(MONTH(A66)&lt;&gt;MONTH(A65),BT66,BT66+CU65)</f>
        <v>4.3364838430965129</v>
      </c>
      <c r="CV66">
        <f>AO66</f>
        <v>22</v>
      </c>
      <c r="CW66">
        <f t="shared" si="5"/>
        <v>213359.95554853219</v>
      </c>
      <c r="CX66" s="11">
        <f>CW66/AT66-1</f>
        <v>-1.5358810562979497E-2</v>
      </c>
      <c r="CY66" s="20">
        <f>AT66/CE66</f>
        <v>222338.35332505821</v>
      </c>
      <c r="CZ66" s="20">
        <f t="shared" si="2"/>
        <v>218923.50067545386</v>
      </c>
      <c r="DA66" s="19">
        <f>CJ66/(BT66*CD66*CE66*(CV66/20))</f>
        <v>11150.520120072892</v>
      </c>
      <c r="DB66" s="21">
        <f t="shared" si="9"/>
        <v>167073.83690032375</v>
      </c>
      <c r="DC66">
        <f>AT66/CE66</f>
        <v>222338.35332505821</v>
      </c>
    </row>
    <row r="67" spans="1:107" x14ac:dyDescent="0.25">
      <c r="A67" s="1">
        <v>43927</v>
      </c>
      <c r="B67">
        <v>16339</v>
      </c>
      <c r="C67">
        <v>4</v>
      </c>
      <c r="D67">
        <v>0</v>
      </c>
      <c r="E67">
        <v>4</v>
      </c>
      <c r="F67" s="1">
        <v>43924</v>
      </c>
      <c r="G67" s="1">
        <v>43928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s="1">
        <v>43941</v>
      </c>
      <c r="AE67" s="1">
        <v>43927</v>
      </c>
      <c r="AF67" s="1">
        <v>43922</v>
      </c>
      <c r="AG67" s="1">
        <v>43924</v>
      </c>
      <c r="AH67" s="1">
        <v>43922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8303.4090909090901</v>
      </c>
      <c r="AO67">
        <v>22</v>
      </c>
      <c r="AP67">
        <v>30</v>
      </c>
      <c r="AQ67">
        <v>182675</v>
      </c>
      <c r="AR67" s="2">
        <v>43922</v>
      </c>
      <c r="AS67">
        <v>0.73333333333333295</v>
      </c>
      <c r="AT67">
        <v>216688.02588943401</v>
      </c>
      <c r="AU67">
        <v>206943.206654473</v>
      </c>
      <c r="AV67">
        <v>226891.722240765</v>
      </c>
      <c r="AW67">
        <v>-0.37754401088244199</v>
      </c>
      <c r="AX67">
        <v>1.3903905739156901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0.68665111171486004</v>
      </c>
      <c r="BP67">
        <v>0</v>
      </c>
      <c r="BQ67">
        <v>0</v>
      </c>
      <c r="BR67">
        <v>0</v>
      </c>
      <c r="BS67">
        <v>0</v>
      </c>
      <c r="BT67">
        <v>1.6994976747481101</v>
      </c>
      <c r="BU67">
        <v>9614.0172727341997</v>
      </c>
      <c r="BV67">
        <v>6</v>
      </c>
      <c r="BW67">
        <v>4</v>
      </c>
      <c r="BX67">
        <v>2020</v>
      </c>
      <c r="BY67">
        <v>18</v>
      </c>
      <c r="BZ67">
        <v>6.0359815178446299</v>
      </c>
      <c r="CA67">
        <v>58395</v>
      </c>
      <c r="CB67">
        <v>212838.62387616199</v>
      </c>
      <c r="CC67">
        <v>21.3884161118769</v>
      </c>
      <c r="CD67">
        <v>1.02859416447314</v>
      </c>
      <c r="CE67">
        <f>INDEX('X-13 output'!G:G, MATCH('daily-predicted-data'!AR67,'X-13 output'!A:A,0))</f>
        <v>0.97458680721916002</v>
      </c>
      <c r="CH67">
        <f>AT67/AO67</f>
        <v>9849.4557222470012</v>
      </c>
      <c r="CI67" s="9">
        <f>BT67*CH67*CD67</f>
        <v>17217.768450855761</v>
      </c>
      <c r="CJ67" s="9">
        <f>B67</f>
        <v>16339</v>
      </c>
      <c r="CK67" s="9">
        <f t="shared" ref="CK67:CK85" si="12">CJ67-CI67</f>
        <v>-878.76845085576133</v>
      </c>
      <c r="CL67" s="9">
        <f t="shared" si="3"/>
        <v>-11530.709143736069</v>
      </c>
      <c r="CM67">
        <f t="shared" si="4"/>
        <v>780865.70914373593</v>
      </c>
      <c r="CN67">
        <f>B66+CN66</f>
        <v>785759</v>
      </c>
      <c r="CO67">
        <f t="shared" ref="CO67:CO85" si="13">CN67/CM67</f>
        <v>1.0062664947365019</v>
      </c>
      <c r="CP67" s="22">
        <f t="shared" si="10"/>
        <v>230038.28593677987</v>
      </c>
      <c r="CQ67" s="22">
        <f t="shared" si="11"/>
        <v>214712</v>
      </c>
      <c r="CR67">
        <f t="shared" si="8"/>
        <v>0.93337506461427944</v>
      </c>
      <c r="CT67">
        <f>IF(MONTH(A67)&lt;&gt;MONTH(A66),B67,B67+CT66)</f>
        <v>58395</v>
      </c>
      <c r="CU67">
        <f>IF(MONTH(A67)&lt;&gt;MONTH(A66),BT67,BT67+CU66)</f>
        <v>6.0359815178446228</v>
      </c>
      <c r="CV67">
        <f>AO67</f>
        <v>22</v>
      </c>
      <c r="CW67">
        <f t="shared" si="5"/>
        <v>212838.62387616248</v>
      </c>
      <c r="CX67" s="11">
        <f>CW67/AT67-1</f>
        <v>-1.7764719566164211E-2</v>
      </c>
      <c r="CY67" s="20">
        <f>AT67/CE67</f>
        <v>222338.35332505821</v>
      </c>
      <c r="CZ67" s="20">
        <f t="shared" ref="CZ67:CZ130" si="14">CW67/CE67</f>
        <v>218388.57482943582</v>
      </c>
      <c r="DA67" s="19">
        <f>CJ67/(BT67*CD67*CE67*(CV67/20))</f>
        <v>8718.6175760191909</v>
      </c>
      <c r="DB67" s="21">
        <f t="shared" si="9"/>
        <v>162926.17346338893</v>
      </c>
      <c r="DC67">
        <f>AT67/CE67</f>
        <v>222338.35332505821</v>
      </c>
    </row>
    <row r="68" spans="1:107" x14ac:dyDescent="0.25">
      <c r="A68" s="1">
        <v>43928</v>
      </c>
      <c r="B68">
        <v>1918</v>
      </c>
      <c r="C68">
        <v>5</v>
      </c>
      <c r="D68">
        <v>1</v>
      </c>
      <c r="E68">
        <v>0</v>
      </c>
      <c r="F68" s="1">
        <v>43927</v>
      </c>
      <c r="G68" s="1">
        <v>43929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s="1">
        <v>43941</v>
      </c>
      <c r="AE68" s="1">
        <v>43927</v>
      </c>
      <c r="AF68" s="1">
        <v>43922</v>
      </c>
      <c r="AG68" s="1">
        <v>43924</v>
      </c>
      <c r="AH68" s="1">
        <v>43922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8303.4090909090901</v>
      </c>
      <c r="AO68">
        <v>22</v>
      </c>
      <c r="AP68">
        <v>30</v>
      </c>
      <c r="AQ68">
        <v>182675</v>
      </c>
      <c r="AR68" s="2">
        <v>43922</v>
      </c>
      <c r="AS68">
        <v>0.73333333333333295</v>
      </c>
      <c r="AT68">
        <v>216688.02588943401</v>
      </c>
      <c r="AU68">
        <v>206943.206654473</v>
      </c>
      <c r="AV68">
        <v>226891.722240765</v>
      </c>
      <c r="AW68">
        <v>-0.37754401088244199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0.68665111171486004</v>
      </c>
      <c r="BP68">
        <v>0</v>
      </c>
      <c r="BQ68">
        <v>0</v>
      </c>
      <c r="BR68">
        <v>0</v>
      </c>
      <c r="BS68">
        <v>0</v>
      </c>
      <c r="BT68">
        <v>0.30910710083241799</v>
      </c>
      <c r="BU68">
        <v>6204.9690700565297</v>
      </c>
      <c r="BV68">
        <v>7</v>
      </c>
      <c r="BW68">
        <v>4</v>
      </c>
      <c r="BX68">
        <v>2020</v>
      </c>
      <c r="BY68">
        <v>17</v>
      </c>
      <c r="BZ68">
        <v>6.3450886186770497</v>
      </c>
      <c r="CA68">
        <v>60313</v>
      </c>
      <c r="CB68">
        <v>209120.168328973</v>
      </c>
      <c r="CC68">
        <v>21.3884161118769</v>
      </c>
      <c r="CD68">
        <v>1.02859416447314</v>
      </c>
      <c r="CE68">
        <f>INDEX('X-13 output'!G:G, MATCH('daily-predicted-data'!AR68,'X-13 output'!A:A,0))</f>
        <v>0.97458680721916002</v>
      </c>
      <c r="CH68">
        <f>AT68/AO68</f>
        <v>9849.4557222470012</v>
      </c>
      <c r="CI68" s="9">
        <f>BT68*CH68*CD68</f>
        <v>3131.5926863134509</v>
      </c>
      <c r="CJ68" s="9">
        <f>B68</f>
        <v>1918</v>
      </c>
      <c r="CK68" s="9">
        <f t="shared" si="12"/>
        <v>-1213.5926863134509</v>
      </c>
      <c r="CL68" s="9">
        <f t="shared" ref="CL68:CL85" si="15">CK68+CL67</f>
        <v>-12744.301830049521</v>
      </c>
      <c r="CM68">
        <f t="shared" ref="CM68:CM85" si="16">CI68+CM67</f>
        <v>783997.30183004937</v>
      </c>
      <c r="CN68">
        <f>B67+CN67</f>
        <v>802098</v>
      </c>
      <c r="CO68">
        <f t="shared" si="13"/>
        <v>1.0230877046741091</v>
      </c>
      <c r="CP68" s="22">
        <f t="shared" si="10"/>
        <v>229869.01355155668</v>
      </c>
      <c r="CQ68" s="22">
        <f t="shared" si="11"/>
        <v>213597</v>
      </c>
      <c r="CR68">
        <f t="shared" si="8"/>
        <v>0.92921180066791786</v>
      </c>
      <c r="CT68">
        <f>IF(MONTH(A68)&lt;&gt;MONTH(A67),B68,B68+CT67)</f>
        <v>60313</v>
      </c>
      <c r="CU68">
        <f>IF(MONTH(A68)&lt;&gt;MONTH(A67),BT68,BT68+CU67)</f>
        <v>6.3450886186770408</v>
      </c>
      <c r="CV68">
        <f>AO68</f>
        <v>22</v>
      </c>
      <c r="CW68">
        <f t="shared" ref="CW68:CW91" si="17">CT68*(CV68/CU68)</f>
        <v>209120.16832897402</v>
      </c>
      <c r="CX68" s="11">
        <f>CW68/AT68-1</f>
        <v>-3.4925130400705773E-2</v>
      </c>
      <c r="CY68" s="20">
        <f>AT68/CE68</f>
        <v>222338.35332505821</v>
      </c>
      <c r="CZ68" s="20">
        <f t="shared" si="14"/>
        <v>214573.15734210238</v>
      </c>
      <c r="DA68" s="19">
        <f>CJ68/(BT68*CD68*CE68*(CV68/20))</f>
        <v>5627.0704387308242</v>
      </c>
      <c r="DB68" s="21">
        <f t="shared" si="9"/>
        <v>160129.6197586148</v>
      </c>
      <c r="DC68">
        <f>AT68/CE68</f>
        <v>222338.35332505821</v>
      </c>
    </row>
    <row r="69" spans="1:107" x14ac:dyDescent="0.25">
      <c r="A69" s="1">
        <v>43929</v>
      </c>
      <c r="B69">
        <v>7602</v>
      </c>
      <c r="C69">
        <v>6</v>
      </c>
      <c r="D69">
        <v>2</v>
      </c>
      <c r="E69">
        <v>1</v>
      </c>
      <c r="F69" s="1">
        <v>43928</v>
      </c>
      <c r="G69" s="1">
        <v>43930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s="1">
        <v>43941</v>
      </c>
      <c r="AE69" s="1">
        <v>43927</v>
      </c>
      <c r="AF69" s="1">
        <v>43922</v>
      </c>
      <c r="AG69" s="1">
        <v>43924</v>
      </c>
      <c r="AH69" s="1">
        <v>43922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8303.4090909090901</v>
      </c>
      <c r="AO69">
        <v>22</v>
      </c>
      <c r="AP69">
        <v>30</v>
      </c>
      <c r="AQ69">
        <v>182675</v>
      </c>
      <c r="AR69" s="2">
        <v>43922</v>
      </c>
      <c r="AS69">
        <v>0.73333333333333295</v>
      </c>
      <c r="AT69">
        <v>216688.02588943401</v>
      </c>
      <c r="AU69">
        <v>206943.206654473</v>
      </c>
      <c r="AV69">
        <v>226891.722240765</v>
      </c>
      <c r="AW69">
        <v>-0.37754401088244199</v>
      </c>
      <c r="AX69">
        <v>0</v>
      </c>
      <c r="AY69">
        <v>0.126823655535797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0.68665111171486004</v>
      </c>
      <c r="BP69">
        <v>0</v>
      </c>
      <c r="BQ69">
        <v>0</v>
      </c>
      <c r="BR69">
        <v>0.52241715020244495</v>
      </c>
      <c r="BS69">
        <v>0</v>
      </c>
      <c r="BT69">
        <v>0.95834790657066105</v>
      </c>
      <c r="BU69">
        <v>7932.4011122462598</v>
      </c>
      <c r="BV69">
        <v>8</v>
      </c>
      <c r="BW69">
        <v>4</v>
      </c>
      <c r="BX69">
        <v>2020</v>
      </c>
      <c r="BY69">
        <v>16</v>
      </c>
      <c r="BZ69">
        <v>7.3034365252477098</v>
      </c>
      <c r="CA69">
        <v>67915</v>
      </c>
      <c r="CB69">
        <v>204579.03547663399</v>
      </c>
      <c r="CC69">
        <v>21.3884161118769</v>
      </c>
      <c r="CD69">
        <v>1.02859416447314</v>
      </c>
      <c r="CE69">
        <f>INDEX('X-13 output'!G:G, MATCH('daily-predicted-data'!AR69,'X-13 output'!A:A,0))</f>
        <v>0.97458680721916002</v>
      </c>
      <c r="CH69">
        <f>AT69/AO69</f>
        <v>9849.4557222470012</v>
      </c>
      <c r="CI69" s="9">
        <f>BT69*CH69*CD69</f>
        <v>9709.111460327018</v>
      </c>
      <c r="CJ69" s="9">
        <f>B69</f>
        <v>7602</v>
      </c>
      <c r="CK69" s="9">
        <f t="shared" si="12"/>
        <v>-2107.111460327018</v>
      </c>
      <c r="CL69" s="9">
        <f t="shared" si="15"/>
        <v>-14851.413290376538</v>
      </c>
      <c r="CM69">
        <f t="shared" si="16"/>
        <v>793706.41329037643</v>
      </c>
      <c r="CN69">
        <f>B68+CN68</f>
        <v>804016</v>
      </c>
      <c r="CO69">
        <f t="shared" si="13"/>
        <v>1.0129891689634765</v>
      </c>
      <c r="CP69" s="22">
        <f t="shared" si="10"/>
        <v>228809.04758287515</v>
      </c>
      <c r="CQ69" s="22">
        <f t="shared" si="11"/>
        <v>211098</v>
      </c>
      <c r="CR69">
        <f t="shared" si="8"/>
        <v>0.92259463613885206</v>
      </c>
      <c r="CT69">
        <f>IF(MONTH(A69)&lt;&gt;MONTH(A68),B69,B69+CT68)</f>
        <v>67915</v>
      </c>
      <c r="CU69">
        <f>IF(MONTH(A69)&lt;&gt;MONTH(A68),BT69,BT69+CU68)</f>
        <v>7.3034365252477018</v>
      </c>
      <c r="CV69">
        <f>AO69</f>
        <v>22</v>
      </c>
      <c r="CW69">
        <f t="shared" si="17"/>
        <v>204579.0354766348</v>
      </c>
      <c r="CX69" s="11">
        <f>CW69/AT69-1</f>
        <v>-5.5882139140341236E-2</v>
      </c>
      <c r="CY69" s="20">
        <f>AT69/CE69</f>
        <v>222338.35332505821</v>
      </c>
      <c r="CZ69" s="20">
        <f t="shared" si="14"/>
        <v>209913.61052831297</v>
      </c>
      <c r="DA69" s="19">
        <f>CJ69/(BT69*CD69*CE69*(CV69/20))</f>
        <v>7193.6184214484456</v>
      </c>
      <c r="DB69" s="21">
        <f t="shared" si="9"/>
        <v>158724.39132772511</v>
      </c>
      <c r="DC69">
        <f>AT69/CE69</f>
        <v>222338.35332505821</v>
      </c>
    </row>
    <row r="70" spans="1:107" x14ac:dyDescent="0.25">
      <c r="A70" s="1">
        <v>43930</v>
      </c>
      <c r="B70">
        <v>2614</v>
      </c>
      <c r="C70">
        <v>7</v>
      </c>
      <c r="D70">
        <v>3</v>
      </c>
      <c r="E70">
        <v>2</v>
      </c>
      <c r="F70" s="1">
        <v>43929</v>
      </c>
      <c r="G70" s="1">
        <v>43931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s="1">
        <v>43941</v>
      </c>
      <c r="AE70" s="1">
        <v>43927</v>
      </c>
      <c r="AF70" s="1">
        <v>43922</v>
      </c>
      <c r="AG70" s="1">
        <v>43924</v>
      </c>
      <c r="AH70" s="1">
        <v>43922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8303.4090909090901</v>
      </c>
      <c r="AO70">
        <v>22</v>
      </c>
      <c r="AP70">
        <v>30</v>
      </c>
      <c r="AQ70">
        <v>182675</v>
      </c>
      <c r="AR70" s="2">
        <v>43922</v>
      </c>
      <c r="AS70">
        <v>0.73333333333333295</v>
      </c>
      <c r="AT70">
        <v>216688.02588943401</v>
      </c>
      <c r="AU70">
        <v>206943.206654473</v>
      </c>
      <c r="AV70">
        <v>226891.722240765</v>
      </c>
      <c r="AW70">
        <v>-0.37754401088244199</v>
      </c>
      <c r="AX70">
        <v>0</v>
      </c>
      <c r="AY70">
        <v>0</v>
      </c>
      <c r="AZ70">
        <v>4.5558176529040699E-2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0.68665111171486004</v>
      </c>
      <c r="BP70">
        <v>0</v>
      </c>
      <c r="BQ70">
        <v>0</v>
      </c>
      <c r="BR70">
        <v>0</v>
      </c>
      <c r="BS70">
        <v>0</v>
      </c>
      <c r="BT70">
        <v>0.35466527736145897</v>
      </c>
      <c r="BU70">
        <v>7370.3296230375699</v>
      </c>
      <c r="BV70">
        <v>9</v>
      </c>
      <c r="BW70">
        <v>4</v>
      </c>
      <c r="BX70">
        <v>2020</v>
      </c>
      <c r="BY70">
        <v>15</v>
      </c>
      <c r="BZ70">
        <v>7.6581018026091696</v>
      </c>
      <c r="CA70">
        <v>70529</v>
      </c>
      <c r="CB70">
        <v>202613.91660676801</v>
      </c>
      <c r="CC70">
        <v>21.3884161118769</v>
      </c>
      <c r="CD70">
        <v>1.02859416447314</v>
      </c>
      <c r="CE70">
        <f>INDEX('X-13 output'!G:G, MATCH('daily-predicted-data'!AR70,'X-13 output'!A:A,0))</f>
        <v>0.97458680721916002</v>
      </c>
      <c r="CH70">
        <f>AT70/AO70</f>
        <v>9849.4557222470012</v>
      </c>
      <c r="CI70" s="9">
        <f>BT70*CH70*CD70</f>
        <v>3593.1467950217784</v>
      </c>
      <c r="CJ70" s="9">
        <f>B70</f>
        <v>2614</v>
      </c>
      <c r="CK70" s="9">
        <f t="shared" si="12"/>
        <v>-979.14679502177842</v>
      </c>
      <c r="CL70" s="9">
        <f t="shared" si="15"/>
        <v>-15830.560085398316</v>
      </c>
      <c r="CM70">
        <f t="shared" si="16"/>
        <v>797299.56008539826</v>
      </c>
      <c r="CN70">
        <f>B69+CN69</f>
        <v>811618</v>
      </c>
      <c r="CO70">
        <f t="shared" si="13"/>
        <v>1.0179586702808014</v>
      </c>
      <c r="CP70" s="22">
        <f t="shared" si="10"/>
        <v>228577.2739267062</v>
      </c>
      <c r="CQ70" s="22">
        <f t="shared" si="11"/>
        <v>210206</v>
      </c>
      <c r="CR70">
        <f t="shared" si="8"/>
        <v>0.91962773196517789</v>
      </c>
      <c r="CT70">
        <f>IF(MONTH(A70)&lt;&gt;MONTH(A69),B70,B70+CT69)</f>
        <v>70529</v>
      </c>
      <c r="CU70">
        <f>IF(MONTH(A70)&lt;&gt;MONTH(A69),BT70,BT70+CU69)</f>
        <v>7.6581018026091607</v>
      </c>
      <c r="CV70">
        <f>AO70</f>
        <v>22</v>
      </c>
      <c r="CW70">
        <f t="shared" si="17"/>
        <v>202613.91660676902</v>
      </c>
      <c r="CX70" s="11">
        <f>CW70/AT70-1</f>
        <v>-6.4951024519676825E-2</v>
      </c>
      <c r="CY70" s="20">
        <f>AT70/CE70</f>
        <v>222338.35332505821</v>
      </c>
      <c r="CZ70" s="20">
        <f t="shared" si="14"/>
        <v>207897.24948657781</v>
      </c>
      <c r="DA70" s="19">
        <f>CJ70/(BT70*CD70*CE70*(CV70/20))</f>
        <v>6683.8953550366341</v>
      </c>
      <c r="DB70" s="21">
        <f t="shared" si="9"/>
        <v>157005.10318981632</v>
      </c>
      <c r="DC70">
        <f>AT70/CE70</f>
        <v>222338.35332505821</v>
      </c>
    </row>
    <row r="71" spans="1:107" x14ac:dyDescent="0.25">
      <c r="A71" s="1">
        <v>43931</v>
      </c>
      <c r="B71">
        <v>6160</v>
      </c>
      <c r="C71">
        <v>8</v>
      </c>
      <c r="D71">
        <v>4</v>
      </c>
      <c r="E71">
        <v>3</v>
      </c>
      <c r="F71" s="1">
        <v>43930</v>
      </c>
      <c r="G71" s="1">
        <v>43934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s="1">
        <v>43941</v>
      </c>
      <c r="AE71" s="1">
        <v>43927</v>
      </c>
      <c r="AF71" s="1">
        <v>43922</v>
      </c>
      <c r="AG71" s="1">
        <v>43924</v>
      </c>
      <c r="AH71" s="1">
        <v>43922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8303.4090909090901</v>
      </c>
      <c r="AO71">
        <v>22</v>
      </c>
      <c r="AP71">
        <v>30</v>
      </c>
      <c r="AQ71">
        <v>182675</v>
      </c>
      <c r="AR71" s="2">
        <v>43922</v>
      </c>
      <c r="AS71">
        <v>0.73333333333333295</v>
      </c>
      <c r="AT71">
        <v>216688.02588943401</v>
      </c>
      <c r="AU71">
        <v>206943.206654473</v>
      </c>
      <c r="AV71">
        <v>226891.722240765</v>
      </c>
      <c r="AW71">
        <v>-0.37754401088244199</v>
      </c>
      <c r="AX71">
        <v>0</v>
      </c>
      <c r="AY71">
        <v>0</v>
      </c>
      <c r="AZ71">
        <v>0</v>
      </c>
      <c r="BA71">
        <v>0.69859300389304002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0.68665111171486004</v>
      </c>
      <c r="BP71">
        <v>0</v>
      </c>
      <c r="BQ71">
        <v>0</v>
      </c>
      <c r="BR71">
        <v>0</v>
      </c>
      <c r="BS71">
        <v>-0.13598583751920601</v>
      </c>
      <c r="BT71">
        <v>0.871714267206252</v>
      </c>
      <c r="BU71">
        <v>7066.5357121458101</v>
      </c>
      <c r="BV71">
        <v>10</v>
      </c>
      <c r="BW71">
        <v>4</v>
      </c>
      <c r="BX71">
        <v>2020</v>
      </c>
      <c r="BY71">
        <v>14</v>
      </c>
      <c r="BZ71">
        <v>8.5298160698154195</v>
      </c>
      <c r="CA71">
        <v>76689</v>
      </c>
      <c r="CB71">
        <v>197795.35527974201</v>
      </c>
      <c r="CC71">
        <v>21.3884161118769</v>
      </c>
      <c r="CD71">
        <v>1.02859416447314</v>
      </c>
      <c r="CE71">
        <f>INDEX('X-13 output'!G:G, MATCH('daily-predicted-data'!AR71,'X-13 output'!A:A,0))</f>
        <v>0.97458680721916002</v>
      </c>
      <c r="CH71">
        <f>AT71/AO71</f>
        <v>9849.4557222470012</v>
      </c>
      <c r="CI71" s="9">
        <f>BT71*CH71*CD71</f>
        <v>8831.4180307950119</v>
      </c>
      <c r="CJ71" s="9">
        <f>B71</f>
        <v>6160</v>
      </c>
      <c r="CK71" s="9">
        <f t="shared" si="12"/>
        <v>-2671.4180307950119</v>
      </c>
      <c r="CL71" s="9">
        <f t="shared" si="15"/>
        <v>-18501.978116193328</v>
      </c>
      <c r="CM71">
        <f t="shared" si="16"/>
        <v>806130.97811619332</v>
      </c>
      <c r="CN71">
        <f>B70+CN70</f>
        <v>814232</v>
      </c>
      <c r="CO71">
        <f t="shared" si="13"/>
        <v>1.010049262593453</v>
      </c>
      <c r="CP71" s="22">
        <f t="shared" si="10"/>
        <v>227636.16066415701</v>
      </c>
      <c r="CQ71" s="22">
        <f t="shared" si="11"/>
        <v>205275</v>
      </c>
      <c r="CR71">
        <f t="shared" si="8"/>
        <v>0.90176797658634056</v>
      </c>
      <c r="CT71">
        <f>IF(MONTH(A71)&lt;&gt;MONTH(A70),B71,B71+CT70)</f>
        <v>76689</v>
      </c>
      <c r="CU71">
        <f>IF(MONTH(A71)&lt;&gt;MONTH(A70),BT71,BT71+CU70)</f>
        <v>8.5298160698154124</v>
      </c>
      <c r="CV71">
        <f>AO71</f>
        <v>22</v>
      </c>
      <c r="CW71">
        <f t="shared" si="17"/>
        <v>197795.35527974291</v>
      </c>
      <c r="CX71" s="11">
        <f>CW71/AT71-1</f>
        <v>-8.7188346158689756E-2</v>
      </c>
      <c r="CY71" s="20">
        <f>AT71/CE71</f>
        <v>222338.35332505821</v>
      </c>
      <c r="CZ71" s="20">
        <f t="shared" si="14"/>
        <v>202953.04001099998</v>
      </c>
      <c r="DA71" s="19">
        <f>CJ71/(BT71*CD71*CE71*(CV71/20))</f>
        <v>6408.3952330948687</v>
      </c>
      <c r="DB71" s="21">
        <f t="shared" si="9"/>
        <v>153009.07596024446</v>
      </c>
      <c r="DC71">
        <f>AT71/CE71</f>
        <v>222338.35332505821</v>
      </c>
    </row>
    <row r="72" spans="1:107" x14ac:dyDescent="0.25">
      <c r="A72" s="1">
        <v>43934</v>
      </c>
      <c r="B72">
        <v>12515</v>
      </c>
      <c r="C72">
        <v>9</v>
      </c>
      <c r="D72">
        <v>0</v>
      </c>
      <c r="E72">
        <v>4</v>
      </c>
      <c r="F72" s="1">
        <v>43931</v>
      </c>
      <c r="G72" s="1">
        <v>43935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1">
        <v>43941</v>
      </c>
      <c r="AE72" s="1">
        <v>43927</v>
      </c>
      <c r="AF72" s="1">
        <v>43922</v>
      </c>
      <c r="AG72" s="1">
        <v>43924</v>
      </c>
      <c r="AH72" s="1">
        <v>43922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8303.4090909090901</v>
      </c>
      <c r="AO72">
        <v>22</v>
      </c>
      <c r="AP72">
        <v>30</v>
      </c>
      <c r="AQ72">
        <v>182675</v>
      </c>
      <c r="AR72" s="2">
        <v>43922</v>
      </c>
      <c r="AS72">
        <v>0.73333333333333295</v>
      </c>
      <c r="AT72">
        <v>216688.02588943401</v>
      </c>
      <c r="AU72">
        <v>206943.206654473</v>
      </c>
      <c r="AV72">
        <v>226891.722240765</v>
      </c>
      <c r="AW72">
        <v>-0.37754401088244199</v>
      </c>
      <c r="AX72">
        <v>1.3903905739156901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0.68665111171486004</v>
      </c>
      <c r="BP72">
        <v>0</v>
      </c>
      <c r="BQ72">
        <v>0</v>
      </c>
      <c r="BR72">
        <v>0</v>
      </c>
      <c r="BS72">
        <v>0</v>
      </c>
      <c r="BT72">
        <v>1.6994976747481101</v>
      </c>
      <c r="BU72">
        <v>7363.9406431402504</v>
      </c>
      <c r="BV72">
        <v>13</v>
      </c>
      <c r="BW72">
        <v>4</v>
      </c>
      <c r="BX72">
        <v>2020</v>
      </c>
      <c r="BY72">
        <v>13</v>
      </c>
      <c r="BZ72">
        <v>10.2293137445635</v>
      </c>
      <c r="CA72">
        <v>89204</v>
      </c>
      <c r="CB72">
        <v>191849.428906507</v>
      </c>
      <c r="CC72">
        <v>21.3884161118769</v>
      </c>
      <c r="CD72">
        <v>1.02859416447314</v>
      </c>
      <c r="CE72">
        <f>INDEX('X-13 output'!G:G, MATCH('daily-predicted-data'!AR72,'X-13 output'!A:A,0))</f>
        <v>0.97458680721916002</v>
      </c>
      <c r="CH72">
        <f>AT72/AO72</f>
        <v>9849.4557222470012</v>
      </c>
      <c r="CI72" s="9">
        <f>BT72*CH72*CD72</f>
        <v>17217.768450855761</v>
      </c>
      <c r="CJ72" s="9">
        <f>B72</f>
        <v>12515</v>
      </c>
      <c r="CK72" s="9">
        <f t="shared" si="12"/>
        <v>-4702.7684508557613</v>
      </c>
      <c r="CL72" s="9">
        <f t="shared" si="15"/>
        <v>-23204.746567049089</v>
      </c>
      <c r="CM72">
        <f t="shared" si="16"/>
        <v>823348.74656704906</v>
      </c>
      <c r="CN72">
        <f>B71+CN71</f>
        <v>820392</v>
      </c>
      <c r="CO72">
        <f t="shared" si="13"/>
        <v>0.99640887706530534</v>
      </c>
      <c r="CP72" s="22">
        <f t="shared" si="10"/>
        <v>204568.03358357566</v>
      </c>
      <c r="CQ72" s="22">
        <f t="shared" si="11"/>
        <v>175556</v>
      </c>
      <c r="CR72">
        <f t="shared" si="8"/>
        <v>0.85817904647490839</v>
      </c>
      <c r="CT72">
        <f>IF(MONTH(A72)&lt;&gt;MONTH(A71),B72,B72+CT71)</f>
        <v>89204</v>
      </c>
      <c r="CU72">
        <f>IF(MONTH(A72)&lt;&gt;MONTH(A71),BT72,BT72+CU71)</f>
        <v>10.229313744563523</v>
      </c>
      <c r="CV72">
        <f>AO72</f>
        <v>22</v>
      </c>
      <c r="CW72">
        <f t="shared" si="17"/>
        <v>191849.42890650753</v>
      </c>
      <c r="CX72" s="11">
        <f>CW72/AT72-1</f>
        <v>-0.11462837819935878</v>
      </c>
      <c r="CY72" s="20">
        <f>AT72/CE72</f>
        <v>222338.35332505821</v>
      </c>
      <c r="CZ72" s="20">
        <f t="shared" si="14"/>
        <v>196852.06847189079</v>
      </c>
      <c r="DA72" s="19">
        <f>CJ72/(BT72*CD72*CE72*(CV72/20))</f>
        <v>6678.1014115845628</v>
      </c>
      <c r="DB72" s="21">
        <f t="shared" si="9"/>
        <v>150076.28893635253</v>
      </c>
      <c r="DC72">
        <f>AT72/CE72</f>
        <v>222338.35332505821</v>
      </c>
    </row>
    <row r="73" spans="1:107" x14ac:dyDescent="0.25">
      <c r="A73" s="1">
        <v>43935</v>
      </c>
      <c r="B73">
        <v>1982</v>
      </c>
      <c r="C73">
        <v>10</v>
      </c>
      <c r="D73">
        <v>1</v>
      </c>
      <c r="E73">
        <v>0</v>
      </c>
      <c r="F73" s="1">
        <v>43934</v>
      </c>
      <c r="G73" s="1">
        <v>43936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s="1">
        <v>43941</v>
      </c>
      <c r="AE73" s="1">
        <v>43927</v>
      </c>
      <c r="AF73" s="1">
        <v>43922</v>
      </c>
      <c r="AG73" s="1">
        <v>43924</v>
      </c>
      <c r="AH73" s="1">
        <v>43922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8303.4090909090901</v>
      </c>
      <c r="AO73">
        <v>22</v>
      </c>
      <c r="AP73">
        <v>30</v>
      </c>
      <c r="AQ73">
        <v>182675</v>
      </c>
      <c r="AR73" s="2">
        <v>43922</v>
      </c>
      <c r="AS73">
        <v>0.73333333333333295</v>
      </c>
      <c r="AT73">
        <v>216688.02588943401</v>
      </c>
      <c r="AU73">
        <v>206943.206654473</v>
      </c>
      <c r="AV73">
        <v>226891.722240765</v>
      </c>
      <c r="AW73">
        <v>-0.37754401088244199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0.68665111171486004</v>
      </c>
      <c r="BP73">
        <v>0</v>
      </c>
      <c r="BQ73">
        <v>0</v>
      </c>
      <c r="BR73">
        <v>0</v>
      </c>
      <c r="BS73">
        <v>0</v>
      </c>
      <c r="BT73">
        <v>0.30910710083241799</v>
      </c>
      <c r="BU73">
        <v>6412.0170473681101</v>
      </c>
      <c r="BV73">
        <v>14</v>
      </c>
      <c r="BW73">
        <v>4</v>
      </c>
      <c r="BX73">
        <v>2020</v>
      </c>
      <c r="BY73">
        <v>12</v>
      </c>
      <c r="BZ73">
        <v>10.538420845395899</v>
      </c>
      <c r="CA73">
        <v>91186</v>
      </c>
      <c r="CB73">
        <v>190359.829943252</v>
      </c>
      <c r="CC73">
        <v>21.3884161118769</v>
      </c>
      <c r="CD73">
        <v>1.02859416447314</v>
      </c>
      <c r="CE73">
        <f>INDEX('X-13 output'!G:G, MATCH('daily-predicted-data'!AR73,'X-13 output'!A:A,0))</f>
        <v>0.97458680721916002</v>
      </c>
      <c r="CH73">
        <f>AT73/AO73</f>
        <v>9849.4557222470012</v>
      </c>
      <c r="CI73" s="9">
        <f>BT73*CH73*CD73</f>
        <v>3131.5926863134509</v>
      </c>
      <c r="CJ73" s="9">
        <f>B73</f>
        <v>1982</v>
      </c>
      <c r="CK73" s="9">
        <f t="shared" si="12"/>
        <v>-1149.5926863134509</v>
      </c>
      <c r="CL73" s="9">
        <f t="shared" si="15"/>
        <v>-24354.339253362541</v>
      </c>
      <c r="CM73">
        <f t="shared" si="16"/>
        <v>826480.3392533625</v>
      </c>
      <c r="CN73">
        <f>B72+CN72</f>
        <v>832907</v>
      </c>
      <c r="CO73">
        <f t="shared" si="13"/>
        <v>1.0077759390531218</v>
      </c>
      <c r="CP73" s="22">
        <f t="shared" si="10"/>
        <v>203116.32811523767</v>
      </c>
      <c r="CQ73" s="22">
        <f t="shared" si="11"/>
        <v>174340</v>
      </c>
      <c r="CR73">
        <f t="shared" si="8"/>
        <v>0.8583258747228264</v>
      </c>
      <c r="CT73">
        <f>IF(MONTH(A73)&lt;&gt;MONTH(A72),B73,B73+CT72)</f>
        <v>91186</v>
      </c>
      <c r="CU73">
        <f>IF(MONTH(A73)&lt;&gt;MONTH(A72),BT73,BT73+CU72)</f>
        <v>10.53842084539594</v>
      </c>
      <c r="CV73">
        <f>AO73</f>
        <v>22</v>
      </c>
      <c r="CW73">
        <f t="shared" si="17"/>
        <v>190359.82994325264</v>
      </c>
      <c r="CX73" s="11">
        <f>CW73/AT73-1</f>
        <v>-0.12150277265258502</v>
      </c>
      <c r="CY73" s="20">
        <f>AT73/CE73</f>
        <v>222338.35332505821</v>
      </c>
      <c r="CZ73" s="20">
        <f t="shared" si="14"/>
        <v>195323.62692905354</v>
      </c>
      <c r="DA73" s="19">
        <f>CJ73/(BT73*CD73*CE73*(CV73/20))</f>
        <v>5814.8350414830511</v>
      </c>
      <c r="DB73" s="21">
        <f t="shared" si="9"/>
        <v>149494.44299675591</v>
      </c>
      <c r="DC73">
        <f>AT73/CE73</f>
        <v>222338.35332505821</v>
      </c>
    </row>
    <row r="74" spans="1:107" x14ac:dyDescent="0.25">
      <c r="A74" s="1">
        <v>43936</v>
      </c>
      <c r="B74">
        <v>10857</v>
      </c>
      <c r="C74">
        <v>11</v>
      </c>
      <c r="D74">
        <v>2</v>
      </c>
      <c r="E74">
        <v>1</v>
      </c>
      <c r="F74" s="1">
        <v>43935</v>
      </c>
      <c r="G74" s="1">
        <v>43937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s="1">
        <v>43941</v>
      </c>
      <c r="AE74" s="1">
        <v>43927</v>
      </c>
      <c r="AF74" s="1">
        <v>43922</v>
      </c>
      <c r="AG74" s="1">
        <v>43924</v>
      </c>
      <c r="AH74" s="1">
        <v>43922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8303.4090909090901</v>
      </c>
      <c r="AO74">
        <v>22</v>
      </c>
      <c r="AP74">
        <v>30</v>
      </c>
      <c r="AQ74">
        <v>182675</v>
      </c>
      <c r="AR74" s="2">
        <v>43922</v>
      </c>
      <c r="AS74">
        <v>0.73333333333333295</v>
      </c>
      <c r="AT74">
        <v>216688.02588943401</v>
      </c>
      <c r="AU74">
        <v>206943.206654473</v>
      </c>
      <c r="AV74">
        <v>226891.722240765</v>
      </c>
      <c r="AW74">
        <v>-0.37754401088244199</v>
      </c>
      <c r="AX74">
        <v>0</v>
      </c>
      <c r="AY74">
        <v>0.126823655535797</v>
      </c>
      <c r="AZ74">
        <v>0</v>
      </c>
      <c r="BA74">
        <v>0</v>
      </c>
      <c r="BB74">
        <v>0.33457122130290101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0.68665111171486004</v>
      </c>
      <c r="BP74">
        <v>0</v>
      </c>
      <c r="BQ74">
        <v>0</v>
      </c>
      <c r="BR74">
        <v>0.52241715020244495</v>
      </c>
      <c r="BS74">
        <v>0</v>
      </c>
      <c r="BT74">
        <v>1.2929191278735599</v>
      </c>
      <c r="BU74">
        <v>8397.2769571877798</v>
      </c>
      <c r="BV74">
        <v>15</v>
      </c>
      <c r="BW74">
        <v>4</v>
      </c>
      <c r="BX74">
        <v>2020</v>
      </c>
      <c r="BY74">
        <v>11</v>
      </c>
      <c r="BZ74">
        <v>11.8313399732695</v>
      </c>
      <c r="CA74">
        <v>102043</v>
      </c>
      <c r="CB74">
        <v>189745.709705916</v>
      </c>
      <c r="CC74">
        <v>21.3884161118769</v>
      </c>
      <c r="CD74">
        <v>1.02859416447314</v>
      </c>
      <c r="CE74">
        <f>INDEX('X-13 output'!G:G, MATCH('daily-predicted-data'!AR74,'X-13 output'!A:A,0))</f>
        <v>0.97458680721916002</v>
      </c>
      <c r="CH74">
        <f>AT74/AO74</f>
        <v>9849.4557222470012</v>
      </c>
      <c r="CI74" s="9">
        <f>BT74*CH74*CD74</f>
        <v>13098.683511119691</v>
      </c>
      <c r="CJ74" s="9">
        <f>B74</f>
        <v>10857</v>
      </c>
      <c r="CK74" s="9">
        <f t="shared" si="12"/>
        <v>-2241.6835111196906</v>
      </c>
      <c r="CL74" s="9">
        <f t="shared" si="15"/>
        <v>-26596.02276448223</v>
      </c>
      <c r="CM74">
        <f t="shared" si="16"/>
        <v>839579.02276448219</v>
      </c>
      <c r="CN74">
        <f>B73+CN73</f>
        <v>834889</v>
      </c>
      <c r="CO74">
        <f t="shared" si="13"/>
        <v>0.99441383998728394</v>
      </c>
      <c r="CP74" s="22">
        <f t="shared" si="10"/>
        <v>205445.9341973488</v>
      </c>
      <c r="CQ74" s="22">
        <f t="shared" si="11"/>
        <v>174927</v>
      </c>
      <c r="CR74">
        <f t="shared" si="8"/>
        <v>0.85145028877508622</v>
      </c>
      <c r="CT74">
        <f>IF(MONTH(A74)&lt;&gt;MONTH(A73),B74,B74+CT73)</f>
        <v>102043</v>
      </c>
      <c r="CU74">
        <f>IF(MONTH(A74)&lt;&gt;MONTH(A73),BT74,BT74+CU73)</f>
        <v>11.8313399732695</v>
      </c>
      <c r="CV74">
        <f>AO74</f>
        <v>22</v>
      </c>
      <c r="CW74">
        <f t="shared" si="17"/>
        <v>189745.70970591644</v>
      </c>
      <c r="CX74" s="11">
        <f>CW74/AT74-1</f>
        <v>-0.1243368943573514</v>
      </c>
      <c r="CY74" s="20">
        <f>AT74/CE74</f>
        <v>222338.35332505821</v>
      </c>
      <c r="CZ74" s="20">
        <f t="shared" si="14"/>
        <v>194693.492976093</v>
      </c>
      <c r="DA74" s="19">
        <f>CJ74/(BT74*CD74*CE74*(CV74/20))</f>
        <v>7615.1981417042762</v>
      </c>
      <c r="DB74" s="21">
        <f t="shared" si="9"/>
        <v>148366.9268355681</v>
      </c>
      <c r="DC74">
        <f>AT74/CE74</f>
        <v>222338.35332505821</v>
      </c>
    </row>
    <row r="75" spans="1:107" x14ac:dyDescent="0.25">
      <c r="A75" s="1">
        <v>43937</v>
      </c>
      <c r="B75">
        <v>5881</v>
      </c>
      <c r="C75">
        <v>12</v>
      </c>
      <c r="D75">
        <v>3</v>
      </c>
      <c r="E75">
        <v>2</v>
      </c>
      <c r="F75" s="1">
        <v>43936</v>
      </c>
      <c r="G75" s="1">
        <v>43938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1</v>
      </c>
      <c r="AC75">
        <v>0</v>
      </c>
      <c r="AD75" s="1">
        <v>43941</v>
      </c>
      <c r="AE75" s="1">
        <v>43927</v>
      </c>
      <c r="AF75" s="1">
        <v>43922</v>
      </c>
      <c r="AG75" s="1">
        <v>43924</v>
      </c>
      <c r="AH75" s="1">
        <v>43922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8303.4090909090901</v>
      </c>
      <c r="AO75">
        <v>22</v>
      </c>
      <c r="AP75">
        <v>30</v>
      </c>
      <c r="AQ75">
        <v>182675</v>
      </c>
      <c r="AR75" s="2">
        <v>43922</v>
      </c>
      <c r="AS75">
        <v>0.73333333333333295</v>
      </c>
      <c r="AT75">
        <v>216688.02588943401</v>
      </c>
      <c r="AU75">
        <v>206943.206654473</v>
      </c>
      <c r="AV75">
        <v>226891.722240765</v>
      </c>
      <c r="AW75">
        <v>-0.37754401088244199</v>
      </c>
      <c r="AX75">
        <v>0</v>
      </c>
      <c r="AY75">
        <v>0</v>
      </c>
      <c r="AZ75">
        <v>4.5558176529040699E-2</v>
      </c>
      <c r="BA75">
        <v>0</v>
      </c>
      <c r="BB75">
        <v>0</v>
      </c>
      <c r="BC75">
        <v>0.91210168405352599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-0.94253443148555804</v>
      </c>
      <c r="BL75">
        <v>0</v>
      </c>
      <c r="BM75">
        <v>0</v>
      </c>
      <c r="BN75">
        <v>0</v>
      </c>
      <c r="BO75">
        <v>0.68665111171486004</v>
      </c>
      <c r="BP75">
        <v>0</v>
      </c>
      <c r="BQ75">
        <v>0.11148690587966401</v>
      </c>
      <c r="BR75">
        <v>0</v>
      </c>
      <c r="BS75">
        <v>0</v>
      </c>
      <c r="BT75">
        <v>0.43571943580909001</v>
      </c>
      <c r="BU75">
        <v>13497.2175135578</v>
      </c>
      <c r="BV75">
        <v>16</v>
      </c>
      <c r="BW75">
        <v>4</v>
      </c>
      <c r="BX75">
        <v>2020</v>
      </c>
      <c r="BY75">
        <v>10</v>
      </c>
      <c r="BZ75">
        <v>12.2670594090786</v>
      </c>
      <c r="CA75">
        <v>107924</v>
      </c>
      <c r="CB75">
        <v>193553.150826253</v>
      </c>
      <c r="CC75">
        <v>21.3884161118769</v>
      </c>
      <c r="CD75">
        <v>1.02859416447314</v>
      </c>
      <c r="CE75">
        <f>INDEX('X-13 output'!G:G, MATCH('daily-predicted-data'!AR75,'X-13 output'!A:A,0))</f>
        <v>0.97458680721916002</v>
      </c>
      <c r="CH75">
        <f>AT75/AO75</f>
        <v>9849.4557222470012</v>
      </c>
      <c r="CI75" s="9">
        <f>BT75*CH75*CD75</f>
        <v>4414.3139862844146</v>
      </c>
      <c r="CJ75" s="9">
        <f>B75</f>
        <v>5881</v>
      </c>
      <c r="CK75" s="9">
        <f t="shared" si="12"/>
        <v>1466.6860137155854</v>
      </c>
      <c r="CL75" s="9">
        <f t="shared" si="15"/>
        <v>-25129.336750766644</v>
      </c>
      <c r="CM75">
        <f t="shared" si="16"/>
        <v>843993.33675076661</v>
      </c>
      <c r="CN75">
        <f>B74+CN74</f>
        <v>845746</v>
      </c>
      <c r="CO75">
        <f t="shared" si="13"/>
        <v>1.0020766316188952</v>
      </c>
      <c r="CP75" s="22">
        <f t="shared" si="10"/>
        <v>206035.32773244253</v>
      </c>
      <c r="CQ75" s="22">
        <f t="shared" si="11"/>
        <v>178279</v>
      </c>
      <c r="CR75">
        <f t="shared" si="8"/>
        <v>0.86528364801357316</v>
      </c>
      <c r="CT75">
        <f>IF(MONTH(A75)&lt;&gt;MONTH(A74),B75,B75+CT74)</f>
        <v>107924</v>
      </c>
      <c r="CU75">
        <f>IF(MONTH(A75)&lt;&gt;MONTH(A74),BT75,BT75+CU74)</f>
        <v>12.267059409078591</v>
      </c>
      <c r="CV75">
        <f>AO75</f>
        <v>22</v>
      </c>
      <c r="CW75">
        <f t="shared" si="17"/>
        <v>193553.15082625343</v>
      </c>
      <c r="CX75" s="11">
        <f>CW75/AT75-1</f>
        <v>-0.10676582136100699</v>
      </c>
      <c r="CY75" s="20">
        <f>AT75/CE75</f>
        <v>222338.35332505821</v>
      </c>
      <c r="CZ75" s="20">
        <f t="shared" si="14"/>
        <v>198600.21641225461</v>
      </c>
      <c r="DA75" s="19">
        <f>CJ75/(BT75*CD75*CE75*(CV75/20))</f>
        <v>12240.15669025235</v>
      </c>
      <c r="DB75" s="21">
        <f t="shared" si="9"/>
        <v>154545.57438330509</v>
      </c>
      <c r="DC75">
        <f>AT75/CE75</f>
        <v>222338.35332505821</v>
      </c>
    </row>
    <row r="76" spans="1:107" x14ac:dyDescent="0.25">
      <c r="A76" s="1">
        <v>43938</v>
      </c>
      <c r="B76">
        <v>13680</v>
      </c>
      <c r="C76">
        <v>13</v>
      </c>
      <c r="D76">
        <v>4</v>
      </c>
      <c r="E76">
        <v>3</v>
      </c>
      <c r="F76" s="1">
        <v>43937</v>
      </c>
      <c r="G76" s="1">
        <v>43941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 s="1">
        <v>43941</v>
      </c>
      <c r="AE76" s="1">
        <v>43927</v>
      </c>
      <c r="AF76" s="1">
        <v>43922</v>
      </c>
      <c r="AG76" s="1">
        <v>43924</v>
      </c>
      <c r="AH76" s="1">
        <v>43922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8303.4090909090901</v>
      </c>
      <c r="AO76">
        <v>22</v>
      </c>
      <c r="AP76">
        <v>30</v>
      </c>
      <c r="AQ76">
        <v>182675</v>
      </c>
      <c r="AR76" s="2">
        <v>43922</v>
      </c>
      <c r="AS76">
        <v>0.73333333333333295</v>
      </c>
      <c r="AT76">
        <v>216688.02588943401</v>
      </c>
      <c r="AU76">
        <v>206943.206654473</v>
      </c>
      <c r="AV76">
        <v>226891.722240765</v>
      </c>
      <c r="AW76">
        <v>-0.37754401088244199</v>
      </c>
      <c r="AX76">
        <v>0</v>
      </c>
      <c r="AY76">
        <v>0</v>
      </c>
      <c r="AZ76">
        <v>0</v>
      </c>
      <c r="BA76">
        <v>0.69859300389304002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0.52372232832116705</v>
      </c>
      <c r="BM76">
        <v>0</v>
      </c>
      <c r="BN76">
        <v>0</v>
      </c>
      <c r="BO76">
        <v>0.68665111171486004</v>
      </c>
      <c r="BP76">
        <v>0</v>
      </c>
      <c r="BQ76">
        <v>0</v>
      </c>
      <c r="BR76">
        <v>0</v>
      </c>
      <c r="BS76">
        <v>-0.13598583751920601</v>
      </c>
      <c r="BT76">
        <v>1.3954365955274199</v>
      </c>
      <c r="BU76">
        <v>9803.3834312833806</v>
      </c>
      <c r="BV76">
        <v>17</v>
      </c>
      <c r="BW76">
        <v>4</v>
      </c>
      <c r="BX76">
        <v>2020</v>
      </c>
      <c r="BY76">
        <v>9</v>
      </c>
      <c r="BZ76">
        <v>13.662496004606</v>
      </c>
      <c r="CA76">
        <v>121604</v>
      </c>
      <c r="CB76">
        <v>195812.536676905</v>
      </c>
      <c r="CC76">
        <v>21.3884161118769</v>
      </c>
      <c r="CD76">
        <v>1.02859416447314</v>
      </c>
      <c r="CE76">
        <f>INDEX('X-13 output'!G:G, MATCH('daily-predicted-data'!AR76,'X-13 output'!A:A,0))</f>
        <v>0.97458680721916002</v>
      </c>
      <c r="CH76">
        <f>AT76/AO76</f>
        <v>9849.4557222470012</v>
      </c>
      <c r="CI76" s="9">
        <f>BT76*CH76*CD76</f>
        <v>14137.297477151667</v>
      </c>
      <c r="CJ76" s="9">
        <f>B76</f>
        <v>13680</v>
      </c>
      <c r="CK76" s="9">
        <f t="shared" si="12"/>
        <v>-457.29747715166741</v>
      </c>
      <c r="CL76" s="9">
        <f t="shared" si="15"/>
        <v>-25586.634227918312</v>
      </c>
      <c r="CM76">
        <f t="shared" si="16"/>
        <v>858130.63422791823</v>
      </c>
      <c r="CN76">
        <f>B75+CN75</f>
        <v>851627</v>
      </c>
      <c r="CO76">
        <f t="shared" si="13"/>
        <v>0.99242116063859009</v>
      </c>
      <c r="CP76" s="22">
        <f t="shared" si="10"/>
        <v>210400.09391624999</v>
      </c>
      <c r="CQ76" s="22">
        <f t="shared" si="11"/>
        <v>183071</v>
      </c>
      <c r="CR76">
        <f t="shared" si="8"/>
        <v>0.8701089271988236</v>
      </c>
      <c r="CT76">
        <f>IF(MONTH(A76)&lt;&gt;MONTH(A75),B76,B76+CT75)</f>
        <v>121604</v>
      </c>
      <c r="CU76">
        <f>IF(MONTH(A76)&lt;&gt;MONTH(A75),BT76,BT76+CU75)</f>
        <v>13.662496004606011</v>
      </c>
      <c r="CV76">
        <f>AO76</f>
        <v>22</v>
      </c>
      <c r="CW76">
        <f t="shared" si="17"/>
        <v>195812.53667690628</v>
      </c>
      <c r="CX76" s="11">
        <f>CW76/AT76-1</f>
        <v>-9.6338914560879063E-2</v>
      </c>
      <c r="CY76" s="20">
        <f>AT76/CE76</f>
        <v>222338.35332505821</v>
      </c>
      <c r="CZ76" s="20">
        <f t="shared" si="14"/>
        <v>200918.51770046892</v>
      </c>
      <c r="DA76" s="19">
        <f>CJ76/(BT76*CD76*CE76*(CV76/20))</f>
        <v>8890.3471528852715</v>
      </c>
      <c r="DB76" s="21">
        <f t="shared" si="9"/>
        <v>155098.12450723158</v>
      </c>
      <c r="DC76">
        <f>AT76/CE76</f>
        <v>222338.35332505821</v>
      </c>
    </row>
    <row r="77" spans="1:107" x14ac:dyDescent="0.25">
      <c r="A77" s="1">
        <v>43941</v>
      </c>
      <c r="B77">
        <v>15588</v>
      </c>
      <c r="C77">
        <v>14</v>
      </c>
      <c r="D77">
        <v>0</v>
      </c>
      <c r="E77">
        <v>4</v>
      </c>
      <c r="F77" s="1">
        <v>43938</v>
      </c>
      <c r="G77" s="1">
        <v>43942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s="1">
        <v>43941</v>
      </c>
      <c r="AE77" s="1">
        <v>43927</v>
      </c>
      <c r="AF77" s="1">
        <v>43922</v>
      </c>
      <c r="AG77" s="1">
        <v>43924</v>
      </c>
      <c r="AH77" s="1">
        <v>43922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8303.4090909090901</v>
      </c>
      <c r="AO77">
        <v>22</v>
      </c>
      <c r="AP77">
        <v>30</v>
      </c>
      <c r="AQ77">
        <v>182675</v>
      </c>
      <c r="AR77" s="2">
        <v>43922</v>
      </c>
      <c r="AS77">
        <v>0.73333333333333295</v>
      </c>
      <c r="AT77">
        <v>216688.02588943401</v>
      </c>
      <c r="AU77">
        <v>206943.206654473</v>
      </c>
      <c r="AV77">
        <v>226891.722240765</v>
      </c>
      <c r="AW77">
        <v>-0.37754401088244199</v>
      </c>
      <c r="AX77">
        <v>1.3903905739156901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0.68665111171486004</v>
      </c>
      <c r="BP77">
        <v>0</v>
      </c>
      <c r="BQ77">
        <v>0</v>
      </c>
      <c r="BR77">
        <v>0</v>
      </c>
      <c r="BS77">
        <v>0</v>
      </c>
      <c r="BT77">
        <v>1.6994976747481101</v>
      </c>
      <c r="BU77">
        <v>9172.1219932297408</v>
      </c>
      <c r="BV77">
        <v>20</v>
      </c>
      <c r="BW77">
        <v>4</v>
      </c>
      <c r="BX77">
        <v>2020</v>
      </c>
      <c r="BY77">
        <v>8</v>
      </c>
      <c r="BZ77">
        <v>15.3619936793541</v>
      </c>
      <c r="CA77">
        <v>137192</v>
      </c>
      <c r="CB77">
        <v>196473.45670089399</v>
      </c>
      <c r="CC77">
        <v>21.3884161118769</v>
      </c>
      <c r="CD77">
        <v>1.02859416447314</v>
      </c>
      <c r="CE77">
        <f>INDEX('X-13 output'!G:G, MATCH('daily-predicted-data'!AR77,'X-13 output'!A:A,0))</f>
        <v>0.97458680721916002</v>
      </c>
      <c r="CH77">
        <f>AT77/AO77</f>
        <v>9849.4557222470012</v>
      </c>
      <c r="CI77" s="9">
        <f>BT77*CH77*CD77</f>
        <v>17217.768450855761</v>
      </c>
      <c r="CJ77" s="9">
        <f>B77</f>
        <v>15588</v>
      </c>
      <c r="CK77" s="9">
        <f t="shared" si="12"/>
        <v>-1629.7684508557613</v>
      </c>
      <c r="CL77" s="9">
        <f t="shared" si="15"/>
        <v>-27216.402678774073</v>
      </c>
      <c r="CM77">
        <f t="shared" si="16"/>
        <v>875348.40267877397</v>
      </c>
      <c r="CN77">
        <f>B76+CN76</f>
        <v>865307</v>
      </c>
      <c r="CO77">
        <f t="shared" si="13"/>
        <v>0.98852867881172235</v>
      </c>
      <c r="CP77" s="22">
        <f t="shared" si="10"/>
        <v>208323.3444412596</v>
      </c>
      <c r="CQ77" s="22">
        <f t="shared" si="11"/>
        <v>178254</v>
      </c>
      <c r="CR77">
        <f t="shared" si="8"/>
        <v>0.85566022606871994</v>
      </c>
      <c r="CT77">
        <f>IF(MONTH(A77)&lt;&gt;MONTH(A76),B77,B77+CT76)</f>
        <v>137192</v>
      </c>
      <c r="CU77">
        <f>IF(MONTH(A77)&lt;&gt;MONTH(A76),BT77,BT77+CU76)</f>
        <v>15.361993679354121</v>
      </c>
      <c r="CV77">
        <f>AO77</f>
        <v>22</v>
      </c>
      <c r="CW77">
        <f t="shared" si="17"/>
        <v>196473.45670089469</v>
      </c>
      <c r="CX77" s="11">
        <f>CW77/AT77-1</f>
        <v>-9.3288815132100966E-2</v>
      </c>
      <c r="CY77" s="20">
        <f>AT77/CE77</f>
        <v>222338.35332505821</v>
      </c>
      <c r="CZ77" s="20">
        <f t="shared" si="14"/>
        <v>201596.67178494114</v>
      </c>
      <c r="DA77" s="19">
        <f>CJ77/(BT77*CD77*CE77*(CV77/20))</f>
        <v>8317.8781305457578</v>
      </c>
      <c r="DB77" s="21">
        <f t="shared" si="9"/>
        <v>153720.79734698645</v>
      </c>
      <c r="DC77">
        <f>AT77/CE77</f>
        <v>222338.35332505821</v>
      </c>
    </row>
    <row r="78" spans="1:107" x14ac:dyDescent="0.25">
      <c r="A78" s="1">
        <v>43942</v>
      </c>
      <c r="B78">
        <v>2174</v>
      </c>
      <c r="C78">
        <v>15</v>
      </c>
      <c r="D78">
        <v>1</v>
      </c>
      <c r="E78">
        <v>0</v>
      </c>
      <c r="F78" s="1">
        <v>43941</v>
      </c>
      <c r="G78" s="1">
        <v>43943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s="1">
        <v>43941</v>
      </c>
      <c r="AE78" s="1">
        <v>43927</v>
      </c>
      <c r="AF78" s="1">
        <v>43922</v>
      </c>
      <c r="AG78" s="1">
        <v>43924</v>
      </c>
      <c r="AH78" s="1">
        <v>43922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8303.4090909090901</v>
      </c>
      <c r="AO78">
        <v>22</v>
      </c>
      <c r="AP78">
        <v>30</v>
      </c>
      <c r="AQ78">
        <v>182675</v>
      </c>
      <c r="AR78" s="2">
        <v>43922</v>
      </c>
      <c r="AS78">
        <v>0.73333333333333295</v>
      </c>
      <c r="AT78">
        <v>216688.02588943401</v>
      </c>
      <c r="AU78">
        <v>206943.206654473</v>
      </c>
      <c r="AV78">
        <v>226891.722240765</v>
      </c>
      <c r="AW78">
        <v>-0.37754401088244199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0.68665111171486004</v>
      </c>
      <c r="BP78">
        <v>0</v>
      </c>
      <c r="BQ78">
        <v>0</v>
      </c>
      <c r="BR78">
        <v>0</v>
      </c>
      <c r="BS78">
        <v>0</v>
      </c>
      <c r="BT78">
        <v>0.30910710083241799</v>
      </c>
      <c r="BU78">
        <v>7033.1609793028601</v>
      </c>
      <c r="BV78">
        <v>21</v>
      </c>
      <c r="BW78">
        <v>4</v>
      </c>
      <c r="BX78">
        <v>2020</v>
      </c>
      <c r="BY78">
        <v>7</v>
      </c>
      <c r="BZ78">
        <v>15.671100780186499</v>
      </c>
      <c r="CA78">
        <v>139366</v>
      </c>
      <c r="CB78">
        <v>195650.07225762299</v>
      </c>
      <c r="CC78">
        <v>21.3884161118769</v>
      </c>
      <c r="CD78">
        <v>1.02859416447314</v>
      </c>
      <c r="CE78">
        <f>INDEX('X-13 output'!G:G, MATCH('daily-predicted-data'!AR78,'X-13 output'!A:A,0))</f>
        <v>0.97458680721916002</v>
      </c>
      <c r="CH78">
        <f>AT78/AO78</f>
        <v>9849.4557222470012</v>
      </c>
      <c r="CI78" s="9">
        <f>BT78*CH78*CD78</f>
        <v>3131.5926863134509</v>
      </c>
      <c r="CJ78" s="9">
        <f>B78</f>
        <v>2174</v>
      </c>
      <c r="CK78" s="9">
        <f t="shared" si="12"/>
        <v>-957.59268631345094</v>
      </c>
      <c r="CL78" s="9">
        <f t="shared" si="15"/>
        <v>-28173.995365087525</v>
      </c>
      <c r="CM78">
        <f t="shared" si="16"/>
        <v>878479.99536508741</v>
      </c>
      <c r="CN78">
        <f>B77+CN77</f>
        <v>880895</v>
      </c>
      <c r="CO78">
        <f t="shared" si="13"/>
        <v>1.0027490718600929</v>
      </c>
      <c r="CP78" s="22">
        <f t="shared" si="10"/>
        <v>208154.07205603641</v>
      </c>
      <c r="CQ78" s="22">
        <f t="shared" si="11"/>
        <v>178460</v>
      </c>
      <c r="CR78">
        <f t="shared" si="8"/>
        <v>0.85734570665500809</v>
      </c>
      <c r="CT78">
        <f>IF(MONTH(A78)&lt;&gt;MONTH(A77),B78,B78+CT77)</f>
        <v>139366</v>
      </c>
      <c r="CU78">
        <f>IF(MONTH(A78)&lt;&gt;MONTH(A77),BT78,BT78+CU77)</f>
        <v>15.671100780186539</v>
      </c>
      <c r="CV78">
        <f>AO78</f>
        <v>22</v>
      </c>
      <c r="CW78">
        <f t="shared" si="17"/>
        <v>195650.07225762375</v>
      </c>
      <c r="CX78" s="11">
        <f>CW78/AT78-1</f>
        <v>-9.7088676429887166E-2</v>
      </c>
      <c r="CY78" s="20">
        <f>AT78/CE78</f>
        <v>222338.35332505821</v>
      </c>
      <c r="CZ78" s="20">
        <f t="shared" si="14"/>
        <v>200751.81688112774</v>
      </c>
      <c r="DA78" s="19">
        <f>CJ78/(BT78*CD78*CE78*(CV78/20))</f>
        <v>6378.1288497397345</v>
      </c>
      <c r="DB78" s="21">
        <f t="shared" si="9"/>
        <v>154633.15227176153</v>
      </c>
      <c r="DC78">
        <f>AT78/CE78</f>
        <v>222338.35332505821</v>
      </c>
    </row>
    <row r="79" spans="1:107" x14ac:dyDescent="0.25">
      <c r="A79" s="1">
        <v>43943</v>
      </c>
      <c r="B79">
        <v>8605</v>
      </c>
      <c r="C79">
        <v>16</v>
      </c>
      <c r="D79">
        <v>2</v>
      </c>
      <c r="E79">
        <v>1</v>
      </c>
      <c r="F79" s="1">
        <v>43942</v>
      </c>
      <c r="G79" s="1">
        <v>43944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s="1">
        <v>43941</v>
      </c>
      <c r="AE79" s="1">
        <v>43927</v>
      </c>
      <c r="AF79" s="1">
        <v>43922</v>
      </c>
      <c r="AG79" s="1">
        <v>43924</v>
      </c>
      <c r="AH79" s="1">
        <v>43922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8303.4090909090901</v>
      </c>
      <c r="AO79">
        <v>22</v>
      </c>
      <c r="AP79">
        <v>30</v>
      </c>
      <c r="AQ79">
        <v>182675</v>
      </c>
      <c r="AR79" s="2">
        <v>43922</v>
      </c>
      <c r="AS79">
        <v>0.73333333333333295</v>
      </c>
      <c r="AT79">
        <v>216688.02588943401</v>
      </c>
      <c r="AU79">
        <v>206943.206654473</v>
      </c>
      <c r="AV79">
        <v>226891.722240765</v>
      </c>
      <c r="AW79">
        <v>-0.37754401088244199</v>
      </c>
      <c r="AX79">
        <v>0</v>
      </c>
      <c r="AY79">
        <v>0.126823655535797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0.68665111171486004</v>
      </c>
      <c r="BP79">
        <v>0</v>
      </c>
      <c r="BQ79">
        <v>0</v>
      </c>
      <c r="BR79">
        <v>0.52241715020244495</v>
      </c>
      <c r="BS79">
        <v>0</v>
      </c>
      <c r="BT79">
        <v>0.95834790657066105</v>
      </c>
      <c r="BU79">
        <v>8978.9938925123806</v>
      </c>
      <c r="BV79">
        <v>22</v>
      </c>
      <c r="BW79">
        <v>4</v>
      </c>
      <c r="BX79">
        <v>2020</v>
      </c>
      <c r="BY79">
        <v>6</v>
      </c>
      <c r="BZ79">
        <v>16.6294486867572</v>
      </c>
      <c r="CA79">
        <v>147971</v>
      </c>
      <c r="CB79">
        <v>195758.86497021301</v>
      </c>
      <c r="CC79">
        <v>21.3884161118769</v>
      </c>
      <c r="CD79">
        <v>1.02859416447314</v>
      </c>
      <c r="CE79">
        <f>INDEX('X-13 output'!G:G, MATCH('daily-predicted-data'!AR79,'X-13 output'!A:A,0))</f>
        <v>0.97458680721916002</v>
      </c>
      <c r="CH79">
        <f>AT79/AO79</f>
        <v>9849.4557222470012</v>
      </c>
      <c r="CI79" s="9">
        <f>BT79*CH79*CD79</f>
        <v>9709.111460327018</v>
      </c>
      <c r="CJ79" s="9">
        <f>B79</f>
        <v>8605</v>
      </c>
      <c r="CK79" s="9">
        <f t="shared" si="12"/>
        <v>-1104.111460327018</v>
      </c>
      <c r="CL79" s="9">
        <f t="shared" si="15"/>
        <v>-29278.106825414543</v>
      </c>
      <c r="CM79">
        <f t="shared" si="16"/>
        <v>888189.10682541446</v>
      </c>
      <c r="CN79">
        <f>B78+CN78</f>
        <v>883069</v>
      </c>
      <c r="CO79">
        <f t="shared" si="13"/>
        <v>0.99423534156626303</v>
      </c>
      <c r="CP79" s="22">
        <f t="shared" si="10"/>
        <v>207094.10608735486</v>
      </c>
      <c r="CQ79" s="22">
        <f t="shared" si="11"/>
        <v>178928</v>
      </c>
      <c r="CR79">
        <f t="shared" si="8"/>
        <v>0.86399368567508128</v>
      </c>
      <c r="CT79">
        <f>IF(MONTH(A79)&lt;&gt;MONTH(A78),B79,B79+CT78)</f>
        <v>147971</v>
      </c>
      <c r="CU79">
        <f>IF(MONTH(A79)&lt;&gt;MONTH(A78),BT79,BT79+CU78)</f>
        <v>16.6294486867572</v>
      </c>
      <c r="CV79">
        <f>AO79</f>
        <v>22</v>
      </c>
      <c r="CW79">
        <f t="shared" si="17"/>
        <v>195758.8649702137</v>
      </c>
      <c r="CX79" s="11">
        <f>CW79/AT79-1</f>
        <v>-9.6586605712580931E-2</v>
      </c>
      <c r="CY79" s="20">
        <f>AT79/CE79</f>
        <v>222338.35332505821</v>
      </c>
      <c r="CZ79" s="20">
        <f t="shared" si="14"/>
        <v>200863.44645766632</v>
      </c>
      <c r="DA79" s="19">
        <f>CJ79/(BT79*CD79*CE79*(CV79/20))</f>
        <v>8142.7369792901709</v>
      </c>
      <c r="DB79" s="21">
        <f t="shared" si="9"/>
        <v>155848.9694572218</v>
      </c>
      <c r="DC79">
        <f>AT79/CE79</f>
        <v>222338.35332505821</v>
      </c>
    </row>
    <row r="80" spans="1:107" x14ac:dyDescent="0.25">
      <c r="A80" s="1">
        <v>43944</v>
      </c>
      <c r="B80">
        <v>2350</v>
      </c>
      <c r="C80">
        <v>17</v>
      </c>
      <c r="D80">
        <v>3</v>
      </c>
      <c r="E80">
        <v>2</v>
      </c>
      <c r="F80" s="1">
        <v>43943</v>
      </c>
      <c r="G80" s="1">
        <v>43945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1">
        <v>43941</v>
      </c>
      <c r="AE80" s="1">
        <v>43927</v>
      </c>
      <c r="AF80" s="1">
        <v>43922</v>
      </c>
      <c r="AG80" s="1">
        <v>43924</v>
      </c>
      <c r="AH80" s="1">
        <v>43922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8303.4090909090901</v>
      </c>
      <c r="AO80">
        <v>22</v>
      </c>
      <c r="AP80">
        <v>30</v>
      </c>
      <c r="AQ80">
        <v>182675</v>
      </c>
      <c r="AR80" s="2">
        <v>43922</v>
      </c>
      <c r="AS80">
        <v>0.73333333333333295</v>
      </c>
      <c r="AT80">
        <v>216688.02588943401</v>
      </c>
      <c r="AU80">
        <v>206943.206654473</v>
      </c>
      <c r="AV80">
        <v>226891.722240765</v>
      </c>
      <c r="AW80">
        <v>-0.37754401088244199</v>
      </c>
      <c r="AX80">
        <v>0</v>
      </c>
      <c r="AY80">
        <v>0</v>
      </c>
      <c r="AZ80">
        <v>4.5558176529040699E-2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0.68665111171486004</v>
      </c>
      <c r="BP80">
        <v>0</v>
      </c>
      <c r="BQ80">
        <v>0</v>
      </c>
      <c r="BR80">
        <v>0</v>
      </c>
      <c r="BS80">
        <v>0</v>
      </c>
      <c r="BT80">
        <v>0.35466527736145897</v>
      </c>
      <c r="BU80">
        <v>6625.9658049496202</v>
      </c>
      <c r="BV80">
        <v>23</v>
      </c>
      <c r="BW80">
        <v>4</v>
      </c>
      <c r="BX80">
        <v>2020</v>
      </c>
      <c r="BY80">
        <v>5</v>
      </c>
      <c r="BZ80">
        <v>16.984113964118599</v>
      </c>
      <c r="CA80">
        <v>150321</v>
      </c>
      <c r="CB80">
        <v>194715.014688822</v>
      </c>
      <c r="CC80">
        <v>21.3884161118769</v>
      </c>
      <c r="CD80">
        <v>1.02859416447314</v>
      </c>
      <c r="CE80">
        <f>INDEX('X-13 output'!G:G, MATCH('daily-predicted-data'!AR80,'X-13 output'!A:A,0))</f>
        <v>0.97458680721916002</v>
      </c>
      <c r="CH80">
        <f>AT80/AO80</f>
        <v>9849.4557222470012</v>
      </c>
      <c r="CI80" s="9">
        <f>BT80*CH80*CD80</f>
        <v>3593.1467950217784</v>
      </c>
      <c r="CJ80" s="9">
        <f>B80</f>
        <v>2350</v>
      </c>
      <c r="CK80" s="9">
        <f t="shared" si="12"/>
        <v>-1243.1467950217784</v>
      </c>
      <c r="CL80" s="9">
        <f t="shared" si="15"/>
        <v>-30521.25362043632</v>
      </c>
      <c r="CM80">
        <f t="shared" si="16"/>
        <v>891782.2536204363</v>
      </c>
      <c r="CN80">
        <f>B79+CN79</f>
        <v>891674</v>
      </c>
      <c r="CO80">
        <f t="shared" si="13"/>
        <v>0.99987860980637722</v>
      </c>
      <c r="CP80" s="22">
        <f t="shared" si="10"/>
        <v>206862.33243118593</v>
      </c>
      <c r="CQ80" s="22">
        <f t="shared" si="11"/>
        <v>178250</v>
      </c>
      <c r="CR80">
        <f t="shared" si="8"/>
        <v>0.86168418341360431</v>
      </c>
      <c r="CT80">
        <f>IF(MONTH(A80)&lt;&gt;MONTH(A79),B80,B80+CT79)</f>
        <v>150321</v>
      </c>
      <c r="CU80">
        <f>IF(MONTH(A80)&lt;&gt;MONTH(A79),BT80,BT80+CU79)</f>
        <v>16.984113964118659</v>
      </c>
      <c r="CV80">
        <f>AO80</f>
        <v>22</v>
      </c>
      <c r="CW80">
        <f t="shared" si="17"/>
        <v>194715.0146888225</v>
      </c>
      <c r="CX80" s="11">
        <f>CW80/AT80-1</f>
        <v>-0.10140390134812216</v>
      </c>
      <c r="CY80" s="20">
        <f>AT80/CE80</f>
        <v>222338.35332505821</v>
      </c>
      <c r="CZ80" s="20">
        <f t="shared" si="14"/>
        <v>199792.37687858008</v>
      </c>
      <c r="DA80" s="19">
        <f>CJ80/(BT80*CD80*CE80*(CV80/20))</f>
        <v>6008.857721628191</v>
      </c>
      <c r="DB80" s="21">
        <f t="shared" si="9"/>
        <v>154600.31445305457</v>
      </c>
      <c r="DC80">
        <f>AT80/CE80</f>
        <v>222338.35332505821</v>
      </c>
    </row>
    <row r="81" spans="1:107" x14ac:dyDescent="0.25">
      <c r="A81" s="1">
        <v>43945</v>
      </c>
      <c r="B81">
        <v>5458</v>
      </c>
      <c r="C81">
        <v>18</v>
      </c>
      <c r="D81">
        <v>4</v>
      </c>
      <c r="E81">
        <v>3</v>
      </c>
      <c r="F81" s="1">
        <v>43944</v>
      </c>
      <c r="G81" s="1">
        <v>43948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1">
        <v>43941</v>
      </c>
      <c r="AE81" s="1">
        <v>43927</v>
      </c>
      <c r="AF81" s="1">
        <v>43922</v>
      </c>
      <c r="AG81" s="1">
        <v>43924</v>
      </c>
      <c r="AH81" s="1">
        <v>43922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8303.4090909090901</v>
      </c>
      <c r="AO81">
        <v>22</v>
      </c>
      <c r="AP81">
        <v>30</v>
      </c>
      <c r="AQ81">
        <v>182675</v>
      </c>
      <c r="AR81" s="2">
        <v>43922</v>
      </c>
      <c r="AS81">
        <v>0.73333333333333295</v>
      </c>
      <c r="AT81">
        <v>216688.02588943401</v>
      </c>
      <c r="AU81">
        <v>206943.206654473</v>
      </c>
      <c r="AV81">
        <v>226891.722240765</v>
      </c>
      <c r="AW81">
        <v>-0.37754401088244199</v>
      </c>
      <c r="AX81">
        <v>0</v>
      </c>
      <c r="AY81">
        <v>0</v>
      </c>
      <c r="AZ81">
        <v>0</v>
      </c>
      <c r="BA81">
        <v>0.69859300389304002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0.68665111171486004</v>
      </c>
      <c r="BP81">
        <v>0</v>
      </c>
      <c r="BQ81">
        <v>0</v>
      </c>
      <c r="BR81">
        <v>0</v>
      </c>
      <c r="BS81">
        <v>-0.13598583751920601</v>
      </c>
      <c r="BT81">
        <v>0.871714267206252</v>
      </c>
      <c r="BU81">
        <v>6261.2259605343897</v>
      </c>
      <c r="BV81">
        <v>24</v>
      </c>
      <c r="BW81">
        <v>4</v>
      </c>
      <c r="BX81">
        <v>2020</v>
      </c>
      <c r="BY81">
        <v>4</v>
      </c>
      <c r="BZ81">
        <v>17.855828231324899</v>
      </c>
      <c r="CA81">
        <v>155779</v>
      </c>
      <c r="CB81">
        <v>191933.85798748201</v>
      </c>
      <c r="CC81">
        <v>21.3884161118769</v>
      </c>
      <c r="CD81">
        <v>1.02859416447314</v>
      </c>
      <c r="CE81">
        <f>INDEX('X-13 output'!G:G, MATCH('daily-predicted-data'!AR81,'X-13 output'!A:A,0))</f>
        <v>0.97458680721916002</v>
      </c>
      <c r="CH81">
        <f>AT81/AO81</f>
        <v>9849.4557222470012</v>
      </c>
      <c r="CI81" s="9">
        <f>BT81*CH81*CD81</f>
        <v>8831.4180307950119</v>
      </c>
      <c r="CJ81" s="9">
        <f>B81</f>
        <v>5458</v>
      </c>
      <c r="CK81" s="9">
        <f t="shared" si="12"/>
        <v>-3373.4180307950119</v>
      </c>
      <c r="CL81" s="9">
        <f t="shared" si="15"/>
        <v>-33894.671651231329</v>
      </c>
      <c r="CM81">
        <f t="shared" si="16"/>
        <v>900613.67165123136</v>
      </c>
      <c r="CN81">
        <f>B80+CN80</f>
        <v>894024</v>
      </c>
      <c r="CO81">
        <f t="shared" si="13"/>
        <v>0.99268313167048694</v>
      </c>
      <c r="CP81" s="22">
        <f t="shared" si="10"/>
        <v>205921.21916863672</v>
      </c>
      <c r="CQ81" s="22">
        <f t="shared" si="11"/>
        <v>177088</v>
      </c>
      <c r="CR81">
        <f t="shared" si="8"/>
        <v>0.85997936839610445</v>
      </c>
      <c r="CT81">
        <f>IF(MONTH(A81)&lt;&gt;MONTH(A80),B81,B81+CT80)</f>
        <v>155779</v>
      </c>
      <c r="CU81">
        <f>IF(MONTH(A81)&lt;&gt;MONTH(A80),BT81,BT81+CU80)</f>
        <v>17.85582823132491</v>
      </c>
      <c r="CV81">
        <f>AO81</f>
        <v>22</v>
      </c>
      <c r="CW81">
        <f t="shared" si="17"/>
        <v>191933.85798748271</v>
      </c>
      <c r="CX81" s="11">
        <f>CW81/AT81-1</f>
        <v>-0.11423874392848188</v>
      </c>
      <c r="CY81" s="20">
        <f>AT81/CE81</f>
        <v>222338.35332505821</v>
      </c>
      <c r="CZ81" s="20">
        <f t="shared" si="14"/>
        <v>196938.69911407659</v>
      </c>
      <c r="DA81" s="19">
        <f>CJ81/(BT81*CD81*CE81*(CV81/20))</f>
        <v>5678.0878542584078</v>
      </c>
      <c r="DB81" s="21">
        <f t="shared" si="9"/>
        <v>154068.20695046024</v>
      </c>
      <c r="DC81">
        <f>AT81/CE81</f>
        <v>222338.35332505821</v>
      </c>
    </row>
    <row r="82" spans="1:107" x14ac:dyDescent="0.25">
      <c r="A82" s="1">
        <v>43948</v>
      </c>
      <c r="B82">
        <v>12853</v>
      </c>
      <c r="C82">
        <v>19</v>
      </c>
      <c r="D82">
        <v>0</v>
      </c>
      <c r="E82">
        <v>4</v>
      </c>
      <c r="F82" s="1">
        <v>43945</v>
      </c>
      <c r="G82" s="1">
        <v>43949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s="1">
        <v>43941</v>
      </c>
      <c r="AE82" s="1">
        <v>43927</v>
      </c>
      <c r="AF82" s="1">
        <v>43922</v>
      </c>
      <c r="AG82" s="1">
        <v>43924</v>
      </c>
      <c r="AH82" s="1">
        <v>43922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8303.4090909090901</v>
      </c>
      <c r="AO82">
        <v>22</v>
      </c>
      <c r="AP82">
        <v>30</v>
      </c>
      <c r="AQ82">
        <v>182675</v>
      </c>
      <c r="AR82" s="2">
        <v>43922</v>
      </c>
      <c r="AS82">
        <v>0.73333333333333295</v>
      </c>
      <c r="AT82">
        <v>216688.02588943401</v>
      </c>
      <c r="AU82">
        <v>206943.206654473</v>
      </c>
      <c r="AV82">
        <v>226891.722240765</v>
      </c>
      <c r="AW82">
        <v>-0.37754401088244199</v>
      </c>
      <c r="AX82">
        <v>1.3903905739156901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0.68665111171486004</v>
      </c>
      <c r="BP82">
        <v>0</v>
      </c>
      <c r="BQ82">
        <v>0</v>
      </c>
      <c r="BR82">
        <v>0</v>
      </c>
      <c r="BS82">
        <v>0</v>
      </c>
      <c r="BT82">
        <v>1.6994976747481101</v>
      </c>
      <c r="BU82">
        <v>7562.8229393752799</v>
      </c>
      <c r="BV82">
        <v>27</v>
      </c>
      <c r="BW82">
        <v>4</v>
      </c>
      <c r="BX82">
        <v>2020</v>
      </c>
      <c r="BY82">
        <v>3</v>
      </c>
      <c r="BZ82">
        <v>19.555325906073001</v>
      </c>
      <c r="CA82">
        <v>168632</v>
      </c>
      <c r="CB82">
        <v>189713.227885803</v>
      </c>
      <c r="CC82">
        <v>21.3884161118769</v>
      </c>
      <c r="CD82">
        <v>1.02859416447314</v>
      </c>
      <c r="CE82">
        <f>INDEX('X-13 output'!G:G, MATCH('daily-predicted-data'!AR82,'X-13 output'!A:A,0))</f>
        <v>0.97458680721916002</v>
      </c>
      <c r="CH82">
        <f>AT82/AO82</f>
        <v>9849.4557222470012</v>
      </c>
      <c r="CI82" s="9">
        <f>BT82*CH82*CD82</f>
        <v>17217.768450855761</v>
      </c>
      <c r="CJ82" s="9">
        <f>B82</f>
        <v>12853</v>
      </c>
      <c r="CK82" s="9">
        <f t="shared" si="12"/>
        <v>-4364.7684508557613</v>
      </c>
      <c r="CL82" s="9">
        <f t="shared" si="15"/>
        <v>-38259.440102087086</v>
      </c>
      <c r="CM82">
        <f t="shared" si="16"/>
        <v>917831.4401020871</v>
      </c>
      <c r="CN82">
        <f>B81+CN81</f>
        <v>899482</v>
      </c>
      <c r="CO82">
        <f t="shared" si="13"/>
        <v>0.9800078322659701</v>
      </c>
      <c r="CP82" s="22">
        <f t="shared" si="10"/>
        <v>203844.46969364636</v>
      </c>
      <c r="CQ82" s="22">
        <f t="shared" si="11"/>
        <v>173002</v>
      </c>
      <c r="CR82">
        <f t="shared" si="8"/>
        <v>0.84869606842903877</v>
      </c>
      <c r="CT82">
        <f>IF(MONTH(A82)&lt;&gt;MONTH(A81),B82,B82+CT81)</f>
        <v>168632</v>
      </c>
      <c r="CU82">
        <f>IF(MONTH(A82)&lt;&gt;MONTH(A81),BT82,BT82+CU81)</f>
        <v>19.555325906073019</v>
      </c>
      <c r="CV82">
        <f>AO82</f>
        <v>22</v>
      </c>
      <c r="CW82">
        <f t="shared" si="17"/>
        <v>189713.22788580417</v>
      </c>
      <c r="CX82" s="11">
        <f>CW82/AT82-1</f>
        <v>-0.12448679567275145</v>
      </c>
      <c r="CY82" s="20">
        <f>AT82/CE82</f>
        <v>222338.35332505821</v>
      </c>
      <c r="CZ82" s="20">
        <f t="shared" si="14"/>
        <v>194660.16416446571</v>
      </c>
      <c r="DA82" s="19">
        <f>CJ82/(BT82*CD82*CE82*(CV82/20))</f>
        <v>6858.4608424367871</v>
      </c>
      <c r="DB82" s="21">
        <f t="shared" si="9"/>
        <v>152878.29325622923</v>
      </c>
      <c r="DC82">
        <f>AT82/CE82</f>
        <v>222338.35332505821</v>
      </c>
    </row>
    <row r="83" spans="1:107" x14ac:dyDescent="0.25">
      <c r="A83" s="1">
        <v>43949</v>
      </c>
      <c r="B83">
        <v>2156</v>
      </c>
      <c r="C83">
        <v>20</v>
      </c>
      <c r="D83">
        <v>1</v>
      </c>
      <c r="E83">
        <v>0</v>
      </c>
      <c r="F83" s="1">
        <v>43948</v>
      </c>
      <c r="G83" s="1">
        <v>43950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s="1">
        <v>43941</v>
      </c>
      <c r="AE83" s="1">
        <v>43927</v>
      </c>
      <c r="AF83" s="1">
        <v>43922</v>
      </c>
      <c r="AG83" s="1">
        <v>43924</v>
      </c>
      <c r="AH83" s="1">
        <v>43922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8303.4090909090901</v>
      </c>
      <c r="AO83">
        <v>22</v>
      </c>
      <c r="AP83">
        <v>30</v>
      </c>
      <c r="AQ83">
        <v>182675</v>
      </c>
      <c r="AR83" s="2">
        <v>43922</v>
      </c>
      <c r="AS83">
        <v>0.73333333333333295</v>
      </c>
      <c r="AT83">
        <v>216688.02588943401</v>
      </c>
      <c r="AU83">
        <v>206943.206654473</v>
      </c>
      <c r="AV83">
        <v>226891.722240765</v>
      </c>
      <c r="AW83">
        <v>-0.37754401088244199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0.68665111171486004</v>
      </c>
      <c r="BP83">
        <v>0</v>
      </c>
      <c r="BQ83">
        <v>0</v>
      </c>
      <c r="BR83">
        <v>0</v>
      </c>
      <c r="BS83">
        <v>0</v>
      </c>
      <c r="BT83">
        <v>0.30910710083241799</v>
      </c>
      <c r="BU83">
        <v>6974.9287356839804</v>
      </c>
      <c r="BV83">
        <v>28</v>
      </c>
      <c r="BW83">
        <v>4</v>
      </c>
      <c r="BX83">
        <v>2020</v>
      </c>
      <c r="BY83">
        <v>2</v>
      </c>
      <c r="BZ83">
        <v>19.864433006905401</v>
      </c>
      <c r="CA83">
        <v>170788</v>
      </c>
      <c r="CB83">
        <v>189148.91749962501</v>
      </c>
      <c r="CC83">
        <v>21.3884161118769</v>
      </c>
      <c r="CD83">
        <v>1.02859416447314</v>
      </c>
      <c r="CE83">
        <f>INDEX('X-13 output'!G:G, MATCH('daily-predicted-data'!AR83,'X-13 output'!A:A,0))</f>
        <v>0.97458680721916002</v>
      </c>
      <c r="CH83">
        <f>AT83/AO83</f>
        <v>9849.4557222470012</v>
      </c>
      <c r="CI83" s="9">
        <f>BT83*CH83*CD83</f>
        <v>3131.5926863134509</v>
      </c>
      <c r="CJ83" s="9">
        <f>B83</f>
        <v>2156</v>
      </c>
      <c r="CK83" s="9">
        <f t="shared" si="12"/>
        <v>-975.59268631345094</v>
      </c>
      <c r="CL83" s="9">
        <f t="shared" si="15"/>
        <v>-39235.032788400538</v>
      </c>
      <c r="CM83">
        <f t="shared" si="16"/>
        <v>920963.03278840054</v>
      </c>
      <c r="CN83">
        <f>B82+CN82</f>
        <v>912335</v>
      </c>
      <c r="CO83">
        <f t="shared" si="13"/>
        <v>0.99063151018963547</v>
      </c>
      <c r="CP83" s="22">
        <f t="shared" si="10"/>
        <v>201248.41181152352</v>
      </c>
      <c r="CQ83" s="22">
        <f t="shared" si="11"/>
        <v>170788</v>
      </c>
      <c r="CR83">
        <f t="shared" si="8"/>
        <v>0.84864272201039381</v>
      </c>
      <c r="CT83">
        <f>IF(MONTH(A83)&lt;&gt;MONTH(A82),B83,B83+CT82)</f>
        <v>170788</v>
      </c>
      <c r="CU83">
        <f>IF(MONTH(A83)&lt;&gt;MONTH(A82),BT83,BT83+CU82)</f>
        <v>19.864433006905436</v>
      </c>
      <c r="CV83">
        <f>AO83</f>
        <v>22</v>
      </c>
      <c r="CW83">
        <f t="shared" si="17"/>
        <v>189148.91749962582</v>
      </c>
      <c r="CX83" s="11">
        <f>CW83/AT83-1</f>
        <v>-0.12709104841750751</v>
      </c>
      <c r="CY83" s="20">
        <f>AT83/CE83</f>
        <v>222338.35332505821</v>
      </c>
      <c r="CZ83" s="20">
        <f t="shared" si="14"/>
        <v>194081.13889755434</v>
      </c>
      <c r="DA83" s="19">
        <f>CJ83/(BT83*CD83*CE83*(CV83/20))</f>
        <v>6325.3200552156704</v>
      </c>
      <c r="DB83" s="21">
        <f t="shared" si="9"/>
        <v>152209.07159412612</v>
      </c>
      <c r="DC83">
        <f>AT83/CE83</f>
        <v>222338.35332505821</v>
      </c>
    </row>
    <row r="84" spans="1:107" x14ac:dyDescent="0.25">
      <c r="A84" s="1">
        <v>43950</v>
      </c>
      <c r="B84">
        <v>7631</v>
      </c>
      <c r="C84">
        <v>21</v>
      </c>
      <c r="D84">
        <v>2</v>
      </c>
      <c r="E84">
        <v>1</v>
      </c>
      <c r="F84" s="1">
        <v>43949</v>
      </c>
      <c r="G84" s="1">
        <v>43951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s="1">
        <v>43941</v>
      </c>
      <c r="AE84" s="1">
        <v>43927</v>
      </c>
      <c r="AF84" s="1">
        <v>43922</v>
      </c>
      <c r="AG84" s="1">
        <v>43924</v>
      </c>
      <c r="AH84" s="1">
        <v>43922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8303.4090909090901</v>
      </c>
      <c r="AO84">
        <v>22</v>
      </c>
      <c r="AP84">
        <v>30</v>
      </c>
      <c r="AQ84">
        <v>182675</v>
      </c>
      <c r="AR84" s="2">
        <v>43922</v>
      </c>
      <c r="AS84">
        <v>0.73333333333333295</v>
      </c>
      <c r="AT84">
        <v>216688.02588943401</v>
      </c>
      <c r="AU84">
        <v>206943.206654473</v>
      </c>
      <c r="AV84">
        <v>226891.722240765</v>
      </c>
      <c r="AW84">
        <v>-0.37754401088244199</v>
      </c>
      <c r="AX84">
        <v>0</v>
      </c>
      <c r="AY84">
        <v>0.126823655535797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0.68665111171486004</v>
      </c>
      <c r="BP84">
        <v>0</v>
      </c>
      <c r="BQ84">
        <v>0</v>
      </c>
      <c r="BR84">
        <v>0.52241715020244495</v>
      </c>
      <c r="BS84">
        <v>0</v>
      </c>
      <c r="BT84">
        <v>0.95834790657066105</v>
      </c>
      <c r="BU84">
        <v>7962.6615216457803</v>
      </c>
      <c r="BV84">
        <v>29</v>
      </c>
      <c r="BW84">
        <v>4</v>
      </c>
      <c r="BX84">
        <v>2020</v>
      </c>
      <c r="BY84">
        <v>1</v>
      </c>
      <c r="BZ84">
        <v>20.822780913476102</v>
      </c>
      <c r="CA84">
        <v>178419</v>
      </c>
      <c r="CB84">
        <v>188505.94530626101</v>
      </c>
      <c r="CC84">
        <v>21.3884161118769</v>
      </c>
      <c r="CD84">
        <v>1.02859416447314</v>
      </c>
      <c r="CE84">
        <f>INDEX('X-13 output'!G:G, MATCH('daily-predicted-data'!AR84,'X-13 output'!A:A,0))</f>
        <v>0.97458680721916002</v>
      </c>
      <c r="CH84">
        <f>AT84/AO84</f>
        <v>9849.4557222470012</v>
      </c>
      <c r="CI84" s="9">
        <f>BT84*CH84*CD84</f>
        <v>9709.111460327018</v>
      </c>
      <c r="CJ84" s="9">
        <f>B84</f>
        <v>7631</v>
      </c>
      <c r="CK84" s="9">
        <f t="shared" si="12"/>
        <v>-2078.111460327018</v>
      </c>
      <c r="CL84" s="9">
        <f t="shared" si="15"/>
        <v>-41313.144248727556</v>
      </c>
      <c r="CM84">
        <f t="shared" si="16"/>
        <v>930672.14424872759</v>
      </c>
      <c r="CN84">
        <f>B83+CN83</f>
        <v>914491</v>
      </c>
      <c r="CO84">
        <f t="shared" si="13"/>
        <v>0.98261348601790421</v>
      </c>
      <c r="CP84" s="22">
        <f t="shared" si="10"/>
        <v>183281.72873248014</v>
      </c>
      <c r="CQ84" s="22">
        <f t="shared" si="11"/>
        <v>155063</v>
      </c>
      <c r="CR84">
        <f t="shared" si="8"/>
        <v>0.84603632381889804</v>
      </c>
      <c r="CT84">
        <f>IF(MONTH(A84)&lt;&gt;MONTH(A83),B84,B84+CT83)</f>
        <v>178419</v>
      </c>
      <c r="CU84">
        <f>IF(MONTH(A84)&lt;&gt;MONTH(A83),BT84,BT84+CU83)</f>
        <v>20.822780913476098</v>
      </c>
      <c r="CV84">
        <f>AO84</f>
        <v>22</v>
      </c>
      <c r="CW84">
        <f t="shared" si="17"/>
        <v>188505.94530626191</v>
      </c>
      <c r="CX84" s="11">
        <f>CW84/AT84-1</f>
        <v>-0.13005831987020877</v>
      </c>
      <c r="CY84" s="20">
        <f>AT84/CE84</f>
        <v>222338.35332505821</v>
      </c>
      <c r="CZ84" s="20">
        <f t="shared" si="14"/>
        <v>193421.4006488923</v>
      </c>
      <c r="DA84" s="19">
        <f>CJ84/(BT84*CD84*CE84*(CV84/20))</f>
        <v>7221.0605332903306</v>
      </c>
      <c r="DB84" s="21">
        <f t="shared" si="9"/>
        <v>151676.63933214339</v>
      </c>
      <c r="DC84">
        <f>AT84/CE84</f>
        <v>222338.35332505821</v>
      </c>
    </row>
    <row r="85" spans="1:107" x14ac:dyDescent="0.25">
      <c r="A85" s="1">
        <v>43951</v>
      </c>
      <c r="B85">
        <v>4256</v>
      </c>
      <c r="C85">
        <v>22</v>
      </c>
      <c r="D85">
        <v>3</v>
      </c>
      <c r="E85">
        <v>2</v>
      </c>
      <c r="F85" s="1">
        <v>43950</v>
      </c>
      <c r="G85" s="1">
        <v>43952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s="1">
        <v>43941</v>
      </c>
      <c r="AE85" s="1">
        <v>43927</v>
      </c>
      <c r="AF85" s="1">
        <v>43922</v>
      </c>
      <c r="AG85" s="1">
        <v>43924</v>
      </c>
      <c r="AH85" s="1">
        <v>43922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8303.4090909090901</v>
      </c>
      <c r="AO85">
        <v>22</v>
      </c>
      <c r="AP85">
        <v>30</v>
      </c>
      <c r="AQ85">
        <v>182675</v>
      </c>
      <c r="AR85" s="2">
        <v>43922</v>
      </c>
      <c r="AS85">
        <v>0.73333333333333295</v>
      </c>
      <c r="AT85">
        <v>216688.02588943401</v>
      </c>
      <c r="AU85">
        <v>206943.206654473</v>
      </c>
      <c r="AV85">
        <v>226891.722240765</v>
      </c>
      <c r="AW85">
        <v>-0.37754401088244199</v>
      </c>
      <c r="AX85">
        <v>0</v>
      </c>
      <c r="AY85">
        <v>0</v>
      </c>
      <c r="AZ85">
        <v>4.5558176529040699E-2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0.21096992103935699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0.68665111171486004</v>
      </c>
      <c r="BP85">
        <v>0</v>
      </c>
      <c r="BQ85">
        <v>0</v>
      </c>
      <c r="BR85">
        <v>0</v>
      </c>
      <c r="BS85">
        <v>0</v>
      </c>
      <c r="BT85">
        <v>0.565635198400816</v>
      </c>
      <c r="BU85">
        <v>7524.2842242362303</v>
      </c>
      <c r="BV85">
        <v>30</v>
      </c>
      <c r="BW85">
        <v>4</v>
      </c>
      <c r="BX85">
        <v>2020</v>
      </c>
      <c r="BY85">
        <v>0</v>
      </c>
      <c r="BZ85">
        <v>21.3884161118769</v>
      </c>
      <c r="CA85">
        <v>182675</v>
      </c>
      <c r="CB85">
        <v>187898.438995131</v>
      </c>
      <c r="CC85">
        <v>21.3884161118769</v>
      </c>
      <c r="CD85">
        <v>1.02859416447314</v>
      </c>
      <c r="CE85">
        <f>INDEX('X-13 output'!G:G, MATCH('daily-predicted-data'!AR85,'X-13 output'!A:A,0))</f>
        <v>0.97458680721916002</v>
      </c>
      <c r="CH85">
        <f>AT85/AO85</f>
        <v>9849.4557222470012</v>
      </c>
      <c r="CI85" s="9">
        <f>BT85*CH85*CD85</f>
        <v>5730.5026175823186</v>
      </c>
      <c r="CJ85" s="9">
        <f>B85</f>
        <v>4256</v>
      </c>
      <c r="CK85" s="9">
        <f t="shared" si="12"/>
        <v>-1474.5026175823186</v>
      </c>
      <c r="CL85" s="9">
        <f t="shared" si="15"/>
        <v>-42787.646866309879</v>
      </c>
      <c r="CM85">
        <f t="shared" si="16"/>
        <v>936402.64686630992</v>
      </c>
      <c r="CN85">
        <f>B84+CN84</f>
        <v>922122</v>
      </c>
      <c r="CO85">
        <f t="shared" si="13"/>
        <v>0.98474945909849743</v>
      </c>
      <c r="CP85" s="22">
        <f t="shared" ref="CP85:CP116" si="18">SUM(CI66:CI85)</f>
        <v>182365.32613865079</v>
      </c>
      <c r="CQ85" s="22">
        <f t="shared" ref="CQ85:CQ116" si="19">SUM(CJ66:CJ85)</f>
        <v>152283</v>
      </c>
      <c r="CR85">
        <f t="shared" si="8"/>
        <v>0.83504360847752679</v>
      </c>
      <c r="CT85">
        <f>IF(MONTH(A85)&lt;&gt;MONTH(A84),B85,B85+CT84)</f>
        <v>182675</v>
      </c>
      <c r="CU85">
        <f>IF(MONTH(A85)&lt;&gt;MONTH(A84),BT85,BT85+CU84)</f>
        <v>21.388416111876914</v>
      </c>
      <c r="CV85">
        <f>AO85</f>
        <v>22</v>
      </c>
      <c r="CW85">
        <f t="shared" si="17"/>
        <v>187898.43899513187</v>
      </c>
      <c r="CX85" s="11">
        <f>CW85/AT85-1</f>
        <v>-0.13286191877068532</v>
      </c>
      <c r="CY85" s="20">
        <f>AT85/CE85</f>
        <v>222338.35332505821</v>
      </c>
      <c r="CZ85" s="20">
        <f t="shared" si="14"/>
        <v>192798.05308597643</v>
      </c>
      <c r="DA85" s="19">
        <f>CJ85/(BT85*CD85*CE85*(CV85/20))</f>
        <v>6823.5114233087888</v>
      </c>
      <c r="DB85" s="21">
        <f t="shared" si="9"/>
        <v>148774.79797202616</v>
      </c>
      <c r="DC85">
        <f>AT85/CE85</f>
        <v>222338.35332505821</v>
      </c>
    </row>
    <row r="86" spans="1:107" x14ac:dyDescent="0.25">
      <c r="A86" s="1">
        <v>43952</v>
      </c>
      <c r="B86">
        <v>22552</v>
      </c>
      <c r="C86">
        <v>1</v>
      </c>
      <c r="D86">
        <v>4</v>
      </c>
      <c r="E86">
        <v>3</v>
      </c>
      <c r="F86" s="1">
        <v>43951</v>
      </c>
      <c r="G86" s="1">
        <v>43955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s="1">
        <v>43969</v>
      </c>
      <c r="AE86" s="1">
        <v>43955</v>
      </c>
      <c r="AF86" s="1">
        <v>43957</v>
      </c>
      <c r="AG86" s="1">
        <v>43952</v>
      </c>
      <c r="AH86" s="1">
        <v>43952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8603.65</v>
      </c>
      <c r="AO86">
        <v>20</v>
      </c>
      <c r="AP86">
        <v>31</v>
      </c>
      <c r="AQ86">
        <v>172073</v>
      </c>
      <c r="AR86" s="2">
        <v>43952</v>
      </c>
      <c r="AS86">
        <v>0.64516129032257996</v>
      </c>
      <c r="AT86">
        <v>204363.57115251399</v>
      </c>
      <c r="AU86">
        <v>195013.48936614301</v>
      </c>
      <c r="AV86">
        <v>214161.95028331899</v>
      </c>
      <c r="AW86">
        <v>-0.37754401088244199</v>
      </c>
      <c r="AX86">
        <v>0</v>
      </c>
      <c r="AY86">
        <v>0</v>
      </c>
      <c r="AZ86">
        <v>0</v>
      </c>
      <c r="BA86">
        <v>0.69859300389304002</v>
      </c>
      <c r="BB86">
        <v>0</v>
      </c>
      <c r="BC86">
        <v>0</v>
      </c>
      <c r="BD86">
        <v>0</v>
      </c>
      <c r="BE86">
        <v>0</v>
      </c>
      <c r="BF86">
        <v>1.6552411404617999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0.60409188713917294</v>
      </c>
      <c r="BP86">
        <v>0</v>
      </c>
      <c r="BQ86">
        <v>0</v>
      </c>
      <c r="BR86">
        <v>0</v>
      </c>
      <c r="BS86">
        <v>-0.13598583751920601</v>
      </c>
      <c r="BT86">
        <v>2.4443961830923699</v>
      </c>
      <c r="BU86">
        <v>9226.00033332967</v>
      </c>
      <c r="BV86">
        <v>1</v>
      </c>
      <c r="BW86">
        <v>5</v>
      </c>
      <c r="BX86">
        <v>2020</v>
      </c>
      <c r="BY86">
        <v>19</v>
      </c>
      <c r="BZ86">
        <v>2.4443961830923699</v>
      </c>
      <c r="CA86">
        <v>22552</v>
      </c>
      <c r="CB86">
        <v>184520.00666659299</v>
      </c>
      <c r="CC86">
        <v>19.405637705969301</v>
      </c>
      <c r="CD86">
        <v>1.0306283309539399</v>
      </c>
      <c r="CE86">
        <f>INDEX('X-13 output'!G:G, MATCH('daily-predicted-data'!AR86,'X-13 output'!A:A,0))</f>
        <v>0.90898444442044701</v>
      </c>
      <c r="CH86">
        <f>AT86/AO86</f>
        <v>10218.178557625699</v>
      </c>
      <c r="CI86" s="9">
        <f>BT86*CH86*CD86</f>
        <v>25742.288960422426</v>
      </c>
      <c r="CJ86" s="9">
        <f>B86</f>
        <v>22552</v>
      </c>
      <c r="CK86" s="9">
        <f t="shared" ref="CK86:CK99" si="20">CJ86-CI86</f>
        <v>-3190.2889604224256</v>
      </c>
      <c r="CL86" s="9">
        <f t="shared" ref="CL86:CL99" si="21">CK86+CL85</f>
        <v>-45977.935826732304</v>
      </c>
      <c r="CM86">
        <f t="shared" ref="CM86:CM99" si="22">CI86+CM85</f>
        <v>962144.93582673231</v>
      </c>
      <c r="CN86">
        <f>B85+CN85</f>
        <v>926378</v>
      </c>
      <c r="CO86">
        <f t="shared" ref="CO86:CO99" si="23">CN86/CM86</f>
        <v>0.96282583372327457</v>
      </c>
      <c r="CP86" s="22">
        <f t="shared" si="18"/>
        <v>198496.995133852</v>
      </c>
      <c r="CQ86" s="22">
        <f t="shared" si="19"/>
        <v>163171</v>
      </c>
      <c r="CR86">
        <f t="shared" ref="CR86:CR149" si="24">CQ86/CP86</f>
        <v>0.82203259495172354</v>
      </c>
      <c r="CT86">
        <f>IF(MONTH(A86)&lt;&gt;MONTH(A85),B86,B86+CT85)</f>
        <v>22552</v>
      </c>
      <c r="CU86">
        <f>IF(MONTH(A86)&lt;&gt;MONTH(A85),BT86,BT86+CU85)</f>
        <v>2.4443961830923699</v>
      </c>
      <c r="CV86">
        <f>AO86</f>
        <v>20</v>
      </c>
      <c r="CW86">
        <f t="shared" si="17"/>
        <v>184520.0066665936</v>
      </c>
      <c r="CX86" s="11">
        <f>CW86/AT86-1</f>
        <v>-9.7099323397081272E-2</v>
      </c>
      <c r="CY86" s="20">
        <f>AT86/CE86</f>
        <v>224826.2579265729</v>
      </c>
      <c r="CZ86" s="20">
        <f t="shared" si="14"/>
        <v>202995.78040000499</v>
      </c>
      <c r="DA86" s="19">
        <f>CJ86/(BT86*CD86*CE86*(CV86/20))</f>
        <v>9848.1564257075097</v>
      </c>
      <c r="DB86" s="21">
        <f t="shared" ref="DB86:DB149" si="25">SUM(DA67:DA86)</f>
        <v>147472.43427766082</v>
      </c>
      <c r="DC86">
        <f>AT86/CE86</f>
        <v>224826.2579265729</v>
      </c>
    </row>
    <row r="87" spans="1:107" x14ac:dyDescent="0.25">
      <c r="A87" s="1">
        <v>43955</v>
      </c>
      <c r="B87">
        <v>18022</v>
      </c>
      <c r="C87">
        <v>2</v>
      </c>
      <c r="D87">
        <v>0</v>
      </c>
      <c r="E87">
        <v>4</v>
      </c>
      <c r="F87" s="1">
        <v>43952</v>
      </c>
      <c r="G87" s="1">
        <v>43956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s="1">
        <v>43969</v>
      </c>
      <c r="AE87" s="1">
        <v>43955</v>
      </c>
      <c r="AF87" s="1">
        <v>43957</v>
      </c>
      <c r="AG87" s="1">
        <v>43952</v>
      </c>
      <c r="AH87" s="1">
        <v>43952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8603.65</v>
      </c>
      <c r="AO87">
        <v>20</v>
      </c>
      <c r="AP87">
        <v>31</v>
      </c>
      <c r="AQ87">
        <v>172073</v>
      </c>
      <c r="AR87" s="2">
        <v>43952</v>
      </c>
      <c r="AS87">
        <v>0.64516129032257996</v>
      </c>
      <c r="AT87">
        <v>204363.57115251399</v>
      </c>
      <c r="AU87">
        <v>195013.48936614301</v>
      </c>
      <c r="AV87">
        <v>214161.95028331899</v>
      </c>
      <c r="AW87">
        <v>-0.37754401088244199</v>
      </c>
      <c r="AX87">
        <v>1.3903905739156901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0.301424388573374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0.60409188713917294</v>
      </c>
      <c r="BP87">
        <v>0</v>
      </c>
      <c r="BQ87">
        <v>0</v>
      </c>
      <c r="BR87">
        <v>0</v>
      </c>
      <c r="BS87">
        <v>0</v>
      </c>
      <c r="BT87">
        <v>1.9183628387458</v>
      </c>
      <c r="BU87">
        <v>9394.4688856579996</v>
      </c>
      <c r="BV87">
        <v>4</v>
      </c>
      <c r="BW87">
        <v>5</v>
      </c>
      <c r="BX87">
        <v>2020</v>
      </c>
      <c r="BY87">
        <v>18</v>
      </c>
      <c r="BZ87">
        <v>4.36275902183817</v>
      </c>
      <c r="CA87">
        <v>40574</v>
      </c>
      <c r="CB87">
        <v>186001.56367520301</v>
      </c>
      <c r="CC87">
        <v>19.405637705969301</v>
      </c>
      <c r="CD87">
        <v>1.0306283309539399</v>
      </c>
      <c r="CE87">
        <f>INDEX('X-13 output'!G:G, MATCH('daily-predicted-data'!AR87,'X-13 output'!A:A,0))</f>
        <v>0.90898444442044701</v>
      </c>
      <c r="CH87">
        <f>AT87/AO87</f>
        <v>10218.178557625699</v>
      </c>
      <c r="CI87" s="9">
        <f>BT87*CH87*CD87</f>
        <v>20202.555898061033</v>
      </c>
      <c r="CJ87" s="9">
        <f>B87</f>
        <v>18022</v>
      </c>
      <c r="CK87" s="9">
        <f t="shared" si="20"/>
        <v>-2180.5558980610331</v>
      </c>
      <c r="CL87" s="9">
        <f t="shared" si="21"/>
        <v>-48158.491724793334</v>
      </c>
      <c r="CM87">
        <f t="shared" si="22"/>
        <v>982347.49172479333</v>
      </c>
      <c r="CN87">
        <f>B86+CN86</f>
        <v>948930</v>
      </c>
      <c r="CO87">
        <f t="shared" si="23"/>
        <v>0.96598200534301837</v>
      </c>
      <c r="CP87" s="22">
        <f t="shared" si="18"/>
        <v>201481.78258105725</v>
      </c>
      <c r="CQ87" s="22">
        <f t="shared" si="19"/>
        <v>164854</v>
      </c>
      <c r="CR87">
        <f t="shared" si="24"/>
        <v>0.81820796842353882</v>
      </c>
      <c r="CT87">
        <f>IF(MONTH(A87)&lt;&gt;MONTH(A86),B87,B87+CT86)</f>
        <v>40574</v>
      </c>
      <c r="CU87">
        <f>IF(MONTH(A87)&lt;&gt;MONTH(A86),BT87,BT87+CU86)</f>
        <v>4.36275902183817</v>
      </c>
      <c r="CV87">
        <f>AO87</f>
        <v>20</v>
      </c>
      <c r="CW87">
        <f t="shared" si="17"/>
        <v>186001.5636752033</v>
      </c>
      <c r="CX87" s="11">
        <f>CW87/AT87-1</f>
        <v>-8.9849709386842447E-2</v>
      </c>
      <c r="CY87" s="20">
        <f>AT87/CE87</f>
        <v>224826.2579265729</v>
      </c>
      <c r="CZ87" s="20">
        <f t="shared" si="14"/>
        <v>204625.68398933904</v>
      </c>
      <c r="DA87" s="19">
        <f>CJ87/(BT87*CD87*CE87*(CV87/20))</f>
        <v>10027.98566873802</v>
      </c>
      <c r="DB87" s="21">
        <f t="shared" si="25"/>
        <v>148781.80237037965</v>
      </c>
      <c r="DC87">
        <f>AT87/CE87</f>
        <v>224826.2579265729</v>
      </c>
    </row>
    <row r="88" spans="1:107" x14ac:dyDescent="0.25">
      <c r="A88" s="1">
        <v>43956</v>
      </c>
      <c r="B88">
        <v>2468</v>
      </c>
      <c r="C88">
        <v>3</v>
      </c>
      <c r="D88">
        <v>1</v>
      </c>
      <c r="E88">
        <v>0</v>
      </c>
      <c r="F88" s="1">
        <v>43955</v>
      </c>
      <c r="G88" s="1">
        <v>43957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s="1">
        <v>43969</v>
      </c>
      <c r="AE88" s="1">
        <v>43955</v>
      </c>
      <c r="AF88" s="1">
        <v>43957</v>
      </c>
      <c r="AG88" s="1">
        <v>43952</v>
      </c>
      <c r="AH88" s="1">
        <v>43952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8603.65</v>
      </c>
      <c r="AO88">
        <v>20</v>
      </c>
      <c r="AP88">
        <v>31</v>
      </c>
      <c r="AQ88">
        <v>172073</v>
      </c>
      <c r="AR88" s="2">
        <v>43952</v>
      </c>
      <c r="AS88">
        <v>0.64516129032257996</v>
      </c>
      <c r="AT88">
        <v>204363.57115251399</v>
      </c>
      <c r="AU88">
        <v>195013.48936614301</v>
      </c>
      <c r="AV88">
        <v>214161.95028331899</v>
      </c>
      <c r="AW88">
        <v>-0.37754401088244199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7.6911934290227801E-2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0.60409188713917294</v>
      </c>
      <c r="BP88">
        <v>0</v>
      </c>
      <c r="BQ88">
        <v>0</v>
      </c>
      <c r="BR88">
        <v>0</v>
      </c>
      <c r="BS88">
        <v>0</v>
      </c>
      <c r="BT88">
        <v>0.30345981054695897</v>
      </c>
      <c r="BU88">
        <v>8132.8726711838699</v>
      </c>
      <c r="BV88">
        <v>5</v>
      </c>
      <c r="BW88">
        <v>5</v>
      </c>
      <c r="BX88">
        <v>2020</v>
      </c>
      <c r="BY88">
        <v>17</v>
      </c>
      <c r="BZ88">
        <v>4.6662188323851304</v>
      </c>
      <c r="CA88">
        <v>43042</v>
      </c>
      <c r="CB88">
        <v>184483.418142646</v>
      </c>
      <c r="CC88">
        <v>19.405637705969301</v>
      </c>
      <c r="CD88">
        <v>1.0306283309539399</v>
      </c>
      <c r="CE88">
        <f>INDEX('X-13 output'!G:G, MATCH('daily-predicted-data'!AR88,'X-13 output'!A:A,0))</f>
        <v>0.90898444442044701</v>
      </c>
      <c r="CH88">
        <f>AT88/AO88</f>
        <v>10218.178557625699</v>
      </c>
      <c r="CI88" s="9">
        <f>BT88*CH88*CD88</f>
        <v>3195.7790578335512</v>
      </c>
      <c r="CJ88" s="9">
        <f>B88</f>
        <v>2468</v>
      </c>
      <c r="CK88" s="9">
        <f t="shared" si="20"/>
        <v>-727.77905783355118</v>
      </c>
      <c r="CL88" s="9">
        <f t="shared" si="21"/>
        <v>-48886.270782626882</v>
      </c>
      <c r="CM88">
        <f t="shared" si="22"/>
        <v>985543.27078262693</v>
      </c>
      <c r="CN88">
        <f>B87+CN87</f>
        <v>966952</v>
      </c>
      <c r="CO88">
        <f t="shared" si="23"/>
        <v>0.98113601773378911</v>
      </c>
      <c r="CP88" s="22">
        <f t="shared" si="18"/>
        <v>201545.96895257736</v>
      </c>
      <c r="CQ88" s="22">
        <f t="shared" si="19"/>
        <v>165404</v>
      </c>
      <c r="CR88">
        <f t="shared" si="24"/>
        <v>0.82067629960348465</v>
      </c>
      <c r="CT88">
        <f>IF(MONTH(A88)&lt;&gt;MONTH(A87),B88,B88+CT87)</f>
        <v>43042</v>
      </c>
      <c r="CU88">
        <f>IF(MONTH(A88)&lt;&gt;MONTH(A87),BT88,BT88+CU87)</f>
        <v>4.6662188323851286</v>
      </c>
      <c r="CV88">
        <f>AO88</f>
        <v>20</v>
      </c>
      <c r="CW88">
        <f t="shared" si="17"/>
        <v>184483.41814264705</v>
      </c>
      <c r="CX88" s="11">
        <f>CW88/AT88-1</f>
        <v>-9.7278359825835325E-2</v>
      </c>
      <c r="CY88" s="20">
        <f>AT88/CE88</f>
        <v>224826.2579265729</v>
      </c>
      <c r="CZ88" s="20">
        <f t="shared" si="14"/>
        <v>202955.52830969568</v>
      </c>
      <c r="DA88" s="19">
        <f>CJ88/(BT88*CD88*CE88*(CV88/20))</f>
        <v>8681.3136096294202</v>
      </c>
      <c r="DB88" s="21">
        <f t="shared" si="25"/>
        <v>151836.04554127826</v>
      </c>
      <c r="DC88">
        <f>AT88/CE88</f>
        <v>224826.2579265729</v>
      </c>
    </row>
    <row r="89" spans="1:107" x14ac:dyDescent="0.25">
      <c r="A89" s="1">
        <v>43957</v>
      </c>
      <c r="B89">
        <v>9754</v>
      </c>
      <c r="C89">
        <v>4</v>
      </c>
      <c r="D89">
        <v>2</v>
      </c>
      <c r="E89">
        <v>1</v>
      </c>
      <c r="F89" s="1">
        <v>43956</v>
      </c>
      <c r="G89" s="1">
        <v>43958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s="1">
        <v>43969</v>
      </c>
      <c r="AE89" s="1">
        <v>43955</v>
      </c>
      <c r="AF89" s="1">
        <v>43957</v>
      </c>
      <c r="AG89" s="1">
        <v>43952</v>
      </c>
      <c r="AH89" s="1">
        <v>43952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8603.65</v>
      </c>
      <c r="AO89">
        <v>20</v>
      </c>
      <c r="AP89">
        <v>31</v>
      </c>
      <c r="AQ89">
        <v>172073</v>
      </c>
      <c r="AR89" s="2">
        <v>43952</v>
      </c>
      <c r="AS89">
        <v>0.64516129032257996</v>
      </c>
      <c r="AT89">
        <v>204363.57115251399</v>
      </c>
      <c r="AU89">
        <v>195013.48936614301</v>
      </c>
      <c r="AV89">
        <v>214161.95028331899</v>
      </c>
      <c r="AW89">
        <v>-0.37754401088244199</v>
      </c>
      <c r="AX89">
        <v>0</v>
      </c>
      <c r="AY89">
        <v>0.126823655535797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0.60409188713917294</v>
      </c>
      <c r="BP89">
        <v>0.118178928632738</v>
      </c>
      <c r="BQ89">
        <v>0</v>
      </c>
      <c r="BR89">
        <v>0.52241715020244495</v>
      </c>
      <c r="BS89">
        <v>0</v>
      </c>
      <c r="BT89">
        <v>0.99396761062771199</v>
      </c>
      <c r="BU89">
        <v>9813.1970254444495</v>
      </c>
      <c r="BV89">
        <v>6</v>
      </c>
      <c r="BW89">
        <v>5</v>
      </c>
      <c r="BX89">
        <v>2020</v>
      </c>
      <c r="BY89">
        <v>16</v>
      </c>
      <c r="BZ89">
        <v>5.6601864430128401</v>
      </c>
      <c r="CA89">
        <v>52796</v>
      </c>
      <c r="CB89">
        <v>186552.158772697</v>
      </c>
      <c r="CC89">
        <v>19.405637705969301</v>
      </c>
      <c r="CD89">
        <v>1.0306283309539399</v>
      </c>
      <c r="CE89">
        <f>INDEX('X-13 output'!G:G, MATCH('daily-predicted-data'!AR89,'X-13 output'!A:A,0))</f>
        <v>0.90898444442044701</v>
      </c>
      <c r="CH89">
        <f>AT89/AO89</f>
        <v>10218.178557625699</v>
      </c>
      <c r="CI89" s="9">
        <f>BT89*CH89*CD89</f>
        <v>10467.616349207954</v>
      </c>
      <c r="CJ89" s="9">
        <f>B89</f>
        <v>9754</v>
      </c>
      <c r="CK89" s="9">
        <f t="shared" si="20"/>
        <v>-713.61634920795404</v>
      </c>
      <c r="CL89" s="9">
        <f t="shared" si="21"/>
        <v>-49599.887131834839</v>
      </c>
      <c r="CM89">
        <f t="shared" si="22"/>
        <v>996010.88713183487</v>
      </c>
      <c r="CN89">
        <f>B88+CN88</f>
        <v>969420</v>
      </c>
      <c r="CO89">
        <f t="shared" si="23"/>
        <v>0.97330261398205453</v>
      </c>
      <c r="CP89" s="22">
        <f t="shared" si="18"/>
        <v>202304.4738414583</v>
      </c>
      <c r="CQ89" s="22">
        <f t="shared" si="19"/>
        <v>167556</v>
      </c>
      <c r="CR89">
        <f t="shared" si="24"/>
        <v>0.82823675037117594</v>
      </c>
      <c r="CT89">
        <f>IF(MONTH(A89)&lt;&gt;MONTH(A88),B89,B89+CT88)</f>
        <v>52796</v>
      </c>
      <c r="CU89">
        <f>IF(MONTH(A89)&lt;&gt;MONTH(A88),BT89,BT89+CU88)</f>
        <v>5.6601864430128401</v>
      </c>
      <c r="CV89">
        <f>AO89</f>
        <v>20</v>
      </c>
      <c r="CW89">
        <f t="shared" si="17"/>
        <v>186552.15877269726</v>
      </c>
      <c r="CX89" s="11">
        <f>CW89/AT89-1</f>
        <v>-8.7155515434422903E-2</v>
      </c>
      <c r="CY89" s="20">
        <f>AT89/CE89</f>
        <v>224826.2579265729</v>
      </c>
      <c r="CZ89" s="20">
        <f t="shared" si="14"/>
        <v>205231.40953378993</v>
      </c>
      <c r="DA89" s="19">
        <f>CJ89/(BT89*CD89*CE89*(CV89/20))</f>
        <v>10474.95077511952</v>
      </c>
      <c r="DB89" s="21">
        <f t="shared" si="25"/>
        <v>155117.37789494934</v>
      </c>
      <c r="DC89">
        <f>AT89/CE89</f>
        <v>224826.2579265729</v>
      </c>
    </row>
    <row r="90" spans="1:107" x14ac:dyDescent="0.25">
      <c r="A90" s="1">
        <v>43958</v>
      </c>
      <c r="B90">
        <v>2215</v>
      </c>
      <c r="C90">
        <v>5</v>
      </c>
      <c r="D90">
        <v>3</v>
      </c>
      <c r="E90">
        <v>2</v>
      </c>
      <c r="F90" s="1">
        <v>43957</v>
      </c>
      <c r="G90" s="1">
        <v>43959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s="1">
        <v>43969</v>
      </c>
      <c r="AE90" s="1">
        <v>43955</v>
      </c>
      <c r="AF90" s="1">
        <v>43957</v>
      </c>
      <c r="AG90" s="1">
        <v>43952</v>
      </c>
      <c r="AH90" s="1">
        <v>43952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8603.65</v>
      </c>
      <c r="AO90">
        <v>20</v>
      </c>
      <c r="AP90">
        <v>31</v>
      </c>
      <c r="AQ90">
        <v>172073</v>
      </c>
      <c r="AR90" s="2">
        <v>43952</v>
      </c>
      <c r="AS90">
        <v>0.64516129032257996</v>
      </c>
      <c r="AT90">
        <v>204363.57115251399</v>
      </c>
      <c r="AU90">
        <v>195013.48936614301</v>
      </c>
      <c r="AV90">
        <v>214161.95028331899</v>
      </c>
      <c r="AW90">
        <v>-0.37754401088244199</v>
      </c>
      <c r="AX90">
        <v>0</v>
      </c>
      <c r="AY90">
        <v>0</v>
      </c>
      <c r="AZ90">
        <v>4.5558176529040699E-2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0.60409188713917294</v>
      </c>
      <c r="BP90">
        <v>0</v>
      </c>
      <c r="BQ90">
        <v>0</v>
      </c>
      <c r="BR90">
        <v>0</v>
      </c>
      <c r="BS90">
        <v>0</v>
      </c>
      <c r="BT90">
        <v>0.27210605278577099</v>
      </c>
      <c r="BU90">
        <v>8140.2084860782597</v>
      </c>
      <c r="BV90">
        <v>7</v>
      </c>
      <c r="BW90">
        <v>5</v>
      </c>
      <c r="BX90">
        <v>2020</v>
      </c>
      <c r="BY90">
        <v>15</v>
      </c>
      <c r="BZ90">
        <v>5.9322924957986096</v>
      </c>
      <c r="CA90">
        <v>55011</v>
      </c>
      <c r="CB90">
        <v>185462.871356933</v>
      </c>
      <c r="CC90">
        <v>19.405637705969301</v>
      </c>
      <c r="CD90">
        <v>1.0306283309539399</v>
      </c>
      <c r="CE90">
        <f>INDEX('X-13 output'!G:G, MATCH('daily-predicted-data'!AR90,'X-13 output'!A:A,0))</f>
        <v>0.90898444442044701</v>
      </c>
      <c r="CH90">
        <f>AT90/AO90</f>
        <v>10218.178557625699</v>
      </c>
      <c r="CI90" s="9">
        <f>BT90*CH90*CD90</f>
        <v>2865.5881101196192</v>
      </c>
      <c r="CJ90" s="9">
        <f>B90</f>
        <v>2215</v>
      </c>
      <c r="CK90" s="9">
        <f t="shared" si="20"/>
        <v>-650.58811011961916</v>
      </c>
      <c r="CL90" s="9">
        <f t="shared" si="21"/>
        <v>-50250.47524195446</v>
      </c>
      <c r="CM90">
        <f t="shared" si="22"/>
        <v>998876.47524195444</v>
      </c>
      <c r="CN90">
        <f>B89+CN89</f>
        <v>979174</v>
      </c>
      <c r="CO90">
        <f t="shared" si="23"/>
        <v>0.98027536364075252</v>
      </c>
      <c r="CP90" s="22">
        <f t="shared" si="18"/>
        <v>201576.91515655615</v>
      </c>
      <c r="CQ90" s="22">
        <f t="shared" si="19"/>
        <v>167157</v>
      </c>
      <c r="CR90">
        <f t="shared" si="24"/>
        <v>0.82924674122617825</v>
      </c>
      <c r="CT90">
        <f>IF(MONTH(A90)&lt;&gt;MONTH(A89),B90,B90+CT89)</f>
        <v>55011</v>
      </c>
      <c r="CU90">
        <f>IF(MONTH(A90)&lt;&gt;MONTH(A89),BT90,BT90+CU89)</f>
        <v>5.9322924957986114</v>
      </c>
      <c r="CV90">
        <f>AO90</f>
        <v>20</v>
      </c>
      <c r="CW90">
        <f t="shared" si="17"/>
        <v>185462.87135693352</v>
      </c>
      <c r="CX90" s="11">
        <f>CW90/AT90-1</f>
        <v>-9.2485660183903917E-2</v>
      </c>
      <c r="CY90" s="20">
        <f>AT90/CE90</f>
        <v>224826.2579265729</v>
      </c>
      <c r="CZ90" s="20">
        <f t="shared" si="14"/>
        <v>204033.05303555715</v>
      </c>
      <c r="DA90" s="19">
        <f>CJ90/(BT90*CD90*CE90*(CV90/20))</f>
        <v>8689.1441158054495</v>
      </c>
      <c r="DB90" s="21">
        <f t="shared" si="25"/>
        <v>157122.62665571814</v>
      </c>
      <c r="DC90">
        <f>AT90/CE90</f>
        <v>224826.2579265729</v>
      </c>
    </row>
    <row r="91" spans="1:107" x14ac:dyDescent="0.25">
      <c r="A91" s="1">
        <v>43959</v>
      </c>
      <c r="B91">
        <v>6170</v>
      </c>
      <c r="C91">
        <v>6</v>
      </c>
      <c r="D91">
        <v>4</v>
      </c>
      <c r="E91">
        <v>3</v>
      </c>
      <c r="F91" s="1">
        <v>43958</v>
      </c>
      <c r="G91" s="1">
        <v>43962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s="1">
        <v>43969</v>
      </c>
      <c r="AE91" s="1">
        <v>43955</v>
      </c>
      <c r="AF91" s="1">
        <v>43957</v>
      </c>
      <c r="AG91" s="1">
        <v>43952</v>
      </c>
      <c r="AH91" s="1">
        <v>43952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8603.65</v>
      </c>
      <c r="AO91">
        <v>20</v>
      </c>
      <c r="AP91">
        <v>31</v>
      </c>
      <c r="AQ91">
        <v>172073</v>
      </c>
      <c r="AR91" s="2">
        <v>43952</v>
      </c>
      <c r="AS91">
        <v>0.64516129032257996</v>
      </c>
      <c r="AT91">
        <v>204363.57115251399</v>
      </c>
      <c r="AU91">
        <v>195013.48936614301</v>
      </c>
      <c r="AV91">
        <v>214161.95028331899</v>
      </c>
      <c r="AW91">
        <v>-0.37754401088244199</v>
      </c>
      <c r="AX91">
        <v>0</v>
      </c>
      <c r="AY91">
        <v>0</v>
      </c>
      <c r="AZ91">
        <v>0</v>
      </c>
      <c r="BA91">
        <v>0.69859300389304002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0.60409188713917294</v>
      </c>
      <c r="BP91">
        <v>0</v>
      </c>
      <c r="BQ91">
        <v>0</v>
      </c>
      <c r="BR91">
        <v>0</v>
      </c>
      <c r="BS91">
        <v>-0.13598583751920601</v>
      </c>
      <c r="BT91">
        <v>0.78915504263056502</v>
      </c>
      <c r="BU91">
        <v>7818.4889745276796</v>
      </c>
      <c r="BV91">
        <v>8</v>
      </c>
      <c r="BW91">
        <v>5</v>
      </c>
      <c r="BX91">
        <v>2020</v>
      </c>
      <c r="BY91">
        <v>14</v>
      </c>
      <c r="BZ91">
        <v>6.7214475384291799</v>
      </c>
      <c r="CA91">
        <v>61181</v>
      </c>
      <c r="CB91">
        <v>182047.09521335599</v>
      </c>
      <c r="CC91">
        <v>19.405637705969301</v>
      </c>
      <c r="CD91">
        <v>1.0306283309539399</v>
      </c>
      <c r="CE91">
        <f>INDEX('X-13 output'!G:G, MATCH('daily-predicted-data'!AR91,'X-13 output'!A:A,0))</f>
        <v>0.90898444442044701</v>
      </c>
      <c r="CH91">
        <f>AT91/AO91</f>
        <v>10218.178557625699</v>
      </c>
      <c r="CI91" s="9">
        <f>BT91*CH91*CD91</f>
        <v>8310.7056386705317</v>
      </c>
      <c r="CJ91" s="8">
        <f>B91</f>
        <v>6170</v>
      </c>
      <c r="CK91" s="9">
        <f t="shared" si="20"/>
        <v>-2140.7056386705317</v>
      </c>
      <c r="CL91" s="9">
        <f t="shared" si="21"/>
        <v>-52391.18088062499</v>
      </c>
      <c r="CM91">
        <f t="shared" si="22"/>
        <v>1007187.1808806249</v>
      </c>
      <c r="CN91">
        <f>B90+CN90</f>
        <v>981389</v>
      </c>
      <c r="CO91">
        <f t="shared" si="23"/>
        <v>0.9743859122014753</v>
      </c>
      <c r="CP91" s="22">
        <f t="shared" si="18"/>
        <v>201056.20276443168</v>
      </c>
      <c r="CQ91" s="22">
        <f t="shared" si="19"/>
        <v>167167</v>
      </c>
      <c r="CR91">
        <f t="shared" si="24"/>
        <v>0.83144413204631096</v>
      </c>
      <c r="CT91">
        <f>IF(MONTH(A91)&lt;&gt;MONTH(A90),B91,B91+CT90)</f>
        <v>61181</v>
      </c>
      <c r="CU91">
        <f>IF(MONTH(A91)&lt;&gt;MONTH(A90),BT91,BT91+CU90)</f>
        <v>6.7214475384291763</v>
      </c>
      <c r="CV91">
        <f>AO91</f>
        <v>20</v>
      </c>
      <c r="CW91">
        <f t="shared" si="17"/>
        <v>182047.09521335695</v>
      </c>
      <c r="CX91" s="11">
        <f>CW91/AT91-1</f>
        <v>-0.10919987262554998</v>
      </c>
      <c r="CY91" s="20">
        <f>AT91/CE91</f>
        <v>224826.2579265729</v>
      </c>
      <c r="CZ91" s="20">
        <f t="shared" si="14"/>
        <v>200275.25919811209</v>
      </c>
      <c r="DA91" s="19">
        <f>CJ91/(BT91*CD91*CE91*(CV91/20))</f>
        <v>8345.7294224949983</v>
      </c>
      <c r="DB91" s="21">
        <f t="shared" si="25"/>
        <v>159059.96084511833</v>
      </c>
      <c r="DC91">
        <f>AT91/CE91</f>
        <v>224826.2579265729</v>
      </c>
    </row>
    <row r="92" spans="1:107" x14ac:dyDescent="0.25">
      <c r="A92" s="1">
        <v>43962</v>
      </c>
      <c r="B92">
        <v>11952</v>
      </c>
      <c r="C92">
        <v>7</v>
      </c>
      <c r="D92">
        <v>0</v>
      </c>
      <c r="E92">
        <v>4</v>
      </c>
      <c r="F92" s="1">
        <v>43959</v>
      </c>
      <c r="G92" s="1">
        <v>43963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s="1">
        <v>43969</v>
      </c>
      <c r="AE92" s="1">
        <v>43955</v>
      </c>
      <c r="AF92" s="1">
        <v>43957</v>
      </c>
      <c r="AG92" s="1">
        <v>43952</v>
      </c>
      <c r="AH92" s="1">
        <v>43952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8603.65</v>
      </c>
      <c r="AO92">
        <v>20</v>
      </c>
      <c r="AP92">
        <v>31</v>
      </c>
      <c r="AQ92">
        <v>172073</v>
      </c>
      <c r="AR92" s="2">
        <v>43952</v>
      </c>
      <c r="AS92">
        <v>0.64516129032257996</v>
      </c>
      <c r="AT92">
        <v>204363.57115251399</v>
      </c>
      <c r="AU92">
        <v>195013.48936614301</v>
      </c>
      <c r="AV92">
        <v>214161.95028331899</v>
      </c>
      <c r="AW92">
        <v>-0.37754401088244199</v>
      </c>
      <c r="AX92">
        <v>1.3903905739156901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0.60409188713917294</v>
      </c>
      <c r="BP92">
        <v>0</v>
      </c>
      <c r="BQ92">
        <v>0</v>
      </c>
      <c r="BR92">
        <v>0</v>
      </c>
      <c r="BS92">
        <v>0</v>
      </c>
      <c r="BT92">
        <v>1.61693845017242</v>
      </c>
      <c r="BU92">
        <v>7391.74703819149</v>
      </c>
      <c r="BV92">
        <v>11</v>
      </c>
      <c r="BW92">
        <v>5</v>
      </c>
      <c r="BX92">
        <v>2020</v>
      </c>
      <c r="BY92">
        <v>13</v>
      </c>
      <c r="BZ92">
        <v>8.3383859886016101</v>
      </c>
      <c r="CA92">
        <v>73133</v>
      </c>
      <c r="CB92">
        <v>175412.843924402</v>
      </c>
      <c r="CC92">
        <v>19.405637705969301</v>
      </c>
      <c r="CD92">
        <v>1.0306283309539399</v>
      </c>
      <c r="CE92">
        <f>INDEX('X-13 output'!G:G, MATCH('daily-predicted-data'!AR92,'X-13 output'!A:A,0))</f>
        <v>0.90898444442044701</v>
      </c>
      <c r="CH92">
        <f>AT92/AO92</f>
        <v>10218.178557625699</v>
      </c>
      <c r="CI92" s="9">
        <f>BT92*CH92*CD92</f>
        <v>17028.212162767537</v>
      </c>
      <c r="CJ92" s="8">
        <f>B92</f>
        <v>11952</v>
      </c>
      <c r="CK92" s="9">
        <f t="shared" si="20"/>
        <v>-5076.2121627675369</v>
      </c>
      <c r="CL92" s="9">
        <f t="shared" si="21"/>
        <v>-57467.393043392527</v>
      </c>
      <c r="CM92">
        <f t="shared" si="22"/>
        <v>1024215.3930433925</v>
      </c>
      <c r="CN92">
        <f>B91+CN91</f>
        <v>987559</v>
      </c>
      <c r="CO92">
        <f t="shared" si="23"/>
        <v>0.9642102693511857</v>
      </c>
      <c r="CP92" s="22">
        <f t="shared" si="18"/>
        <v>200866.64647634345</v>
      </c>
      <c r="CQ92" s="22">
        <f t="shared" si="19"/>
        <v>166604</v>
      </c>
      <c r="CR92">
        <f t="shared" si="24"/>
        <v>0.82942590481103773</v>
      </c>
      <c r="CT92">
        <f>IF(MONTH(A92)&lt;&gt;MONTH(A91),B92,B92+CT91)</f>
        <v>73133</v>
      </c>
      <c r="CU92">
        <f>IF(MONTH(A92)&lt;&gt;MONTH(A91),BT92,BT92+CU91)</f>
        <v>8.3383859886015959</v>
      </c>
      <c r="CV92">
        <f>AO92</f>
        <v>20</v>
      </c>
      <c r="CW92">
        <f t="shared" ref="CW92:CW99" si="26">CT92*(CV92/CU92)</f>
        <v>175412.84392440293</v>
      </c>
      <c r="CX92" s="11">
        <f>CW92/AT92-1</f>
        <v>-0.14166285637328924</v>
      </c>
      <c r="CY92" s="20">
        <f>AT92/CE92</f>
        <v>224826.2579265729</v>
      </c>
      <c r="CZ92" s="20">
        <f t="shared" si="14"/>
        <v>192976.72804097674</v>
      </c>
      <c r="DA92" s="19">
        <f>CJ92/(BT92*CD92*CE92*(CV92/20))</f>
        <v>7890.2101085334089</v>
      </c>
      <c r="DB92" s="21">
        <f t="shared" si="25"/>
        <v>160272.06954206715</v>
      </c>
      <c r="DC92">
        <f>AT92/CE92</f>
        <v>224826.2579265729</v>
      </c>
    </row>
    <row r="93" spans="1:107" x14ac:dyDescent="0.25">
      <c r="A93" s="1">
        <v>43963</v>
      </c>
      <c r="B93">
        <v>2585</v>
      </c>
      <c r="C93">
        <v>8</v>
      </c>
      <c r="D93">
        <v>1</v>
      </c>
      <c r="E93">
        <v>0</v>
      </c>
      <c r="F93" s="1">
        <v>43962</v>
      </c>
      <c r="G93" s="1">
        <v>43964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1">
        <v>43969</v>
      </c>
      <c r="AE93" s="1">
        <v>43955</v>
      </c>
      <c r="AF93" s="1">
        <v>43957</v>
      </c>
      <c r="AG93" s="1">
        <v>43952</v>
      </c>
      <c r="AH93" s="1">
        <v>43952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8603.65</v>
      </c>
      <c r="AO93">
        <v>20</v>
      </c>
      <c r="AP93">
        <v>31</v>
      </c>
      <c r="AQ93">
        <v>172073</v>
      </c>
      <c r="AR93" s="2">
        <v>43952</v>
      </c>
      <c r="AS93">
        <v>0.64516129032257996</v>
      </c>
      <c r="AT93">
        <v>204363.57115251399</v>
      </c>
      <c r="AU93">
        <v>195013.48936614301</v>
      </c>
      <c r="AV93">
        <v>214161.95028331899</v>
      </c>
      <c r="AW93">
        <v>-0.37754401088244199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0.60409188713917294</v>
      </c>
      <c r="BP93">
        <v>0</v>
      </c>
      <c r="BQ93">
        <v>0</v>
      </c>
      <c r="BR93">
        <v>0</v>
      </c>
      <c r="BS93">
        <v>0</v>
      </c>
      <c r="BT93">
        <v>0.22654787625673101</v>
      </c>
      <c r="BU93">
        <v>11410.3916695762</v>
      </c>
      <c r="BV93">
        <v>12</v>
      </c>
      <c r="BW93">
        <v>5</v>
      </c>
      <c r="BX93">
        <v>2020</v>
      </c>
      <c r="BY93">
        <v>12</v>
      </c>
      <c r="BZ93">
        <v>8.5649338648583395</v>
      </c>
      <c r="CA93">
        <v>75718</v>
      </c>
      <c r="CB93">
        <v>176809.304531045</v>
      </c>
      <c r="CC93">
        <v>19.405637705969301</v>
      </c>
      <c r="CD93">
        <v>1.0306283309539399</v>
      </c>
      <c r="CE93">
        <f>INDEX('X-13 output'!G:G, MATCH('daily-predicted-data'!AR93,'X-13 output'!A:A,0))</f>
        <v>0.90898444442044701</v>
      </c>
      <c r="CH93">
        <f>AT93/AO93</f>
        <v>10218.178557625699</v>
      </c>
      <c r="CI93" s="9">
        <f>BT93*CH93*CD93</f>
        <v>2385.8083784900164</v>
      </c>
      <c r="CJ93" s="8">
        <f>B93</f>
        <v>2585</v>
      </c>
      <c r="CK93" s="9">
        <f t="shared" si="20"/>
        <v>199.19162150998363</v>
      </c>
      <c r="CL93" s="9">
        <f t="shared" si="21"/>
        <v>-57268.201421882542</v>
      </c>
      <c r="CM93">
        <f t="shared" si="22"/>
        <v>1026601.2014218825</v>
      </c>
      <c r="CN93">
        <f>B92+CN92</f>
        <v>999511</v>
      </c>
      <c r="CO93">
        <f t="shared" si="23"/>
        <v>0.97361175753119955</v>
      </c>
      <c r="CP93" s="22">
        <f t="shared" si="18"/>
        <v>200120.86216851999</v>
      </c>
      <c r="CQ93" s="22">
        <f t="shared" si="19"/>
        <v>167207</v>
      </c>
      <c r="CR93">
        <f t="shared" si="24"/>
        <v>0.83553008011326912</v>
      </c>
      <c r="CT93">
        <f>IF(MONTH(A93)&lt;&gt;MONTH(A92),B93,B93+CT92)</f>
        <v>75718</v>
      </c>
      <c r="CU93">
        <f>IF(MONTH(A93)&lt;&gt;MONTH(A92),BT93,BT93+CU92)</f>
        <v>8.5649338648583271</v>
      </c>
      <c r="CV93">
        <f>AO93</f>
        <v>20</v>
      </c>
      <c r="CW93">
        <f t="shared" si="26"/>
        <v>176809.30453104546</v>
      </c>
      <c r="CX93" s="11">
        <f>CW93/AT93-1</f>
        <v>-0.13482963948063487</v>
      </c>
      <c r="CY93" s="20">
        <f>AT93/CE93</f>
        <v>224826.2579265729</v>
      </c>
      <c r="CZ93" s="20">
        <f t="shared" si="14"/>
        <v>194513.01462455286</v>
      </c>
      <c r="DA93" s="19">
        <f>CJ93/(BT93*CD93*CE93*(CV93/20))</f>
        <v>12179.852371631338</v>
      </c>
      <c r="DB93" s="21">
        <f t="shared" si="25"/>
        <v>166637.08687221541</v>
      </c>
      <c r="DC93">
        <f>AT93/CE93</f>
        <v>224826.2579265729</v>
      </c>
    </row>
    <row r="94" spans="1:107" x14ac:dyDescent="0.25">
      <c r="A94" s="1">
        <v>43964</v>
      </c>
      <c r="B94">
        <v>7225</v>
      </c>
      <c r="C94">
        <v>9</v>
      </c>
      <c r="D94">
        <v>2</v>
      </c>
      <c r="E94">
        <v>1</v>
      </c>
      <c r="F94" s="1">
        <v>43963</v>
      </c>
      <c r="G94" s="1">
        <v>43965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s="1">
        <v>43969</v>
      </c>
      <c r="AE94" s="1">
        <v>43955</v>
      </c>
      <c r="AF94" s="1">
        <v>43957</v>
      </c>
      <c r="AG94" s="1">
        <v>43952</v>
      </c>
      <c r="AH94" s="1">
        <v>43952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8603.65</v>
      </c>
      <c r="AO94">
        <v>20</v>
      </c>
      <c r="AP94">
        <v>31</v>
      </c>
      <c r="AQ94">
        <v>172073</v>
      </c>
      <c r="AR94" s="2">
        <v>43952</v>
      </c>
      <c r="AS94">
        <v>0.64516129032257996</v>
      </c>
      <c r="AT94">
        <v>204363.57115251399</v>
      </c>
      <c r="AU94">
        <v>195013.48936614301</v>
      </c>
      <c r="AV94">
        <v>214161.95028331899</v>
      </c>
      <c r="AW94">
        <v>-0.37754401088244199</v>
      </c>
      <c r="AX94">
        <v>0</v>
      </c>
      <c r="AY94">
        <v>0.126823655535797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0.60409188713917294</v>
      </c>
      <c r="BP94">
        <v>0</v>
      </c>
      <c r="BQ94">
        <v>0</v>
      </c>
      <c r="BR94">
        <v>0.52241715020244495</v>
      </c>
      <c r="BS94">
        <v>0</v>
      </c>
      <c r="BT94">
        <v>0.87578868199497395</v>
      </c>
      <c r="BU94">
        <v>8249.7069767355697</v>
      </c>
      <c r="BV94">
        <v>13</v>
      </c>
      <c r="BW94">
        <v>5</v>
      </c>
      <c r="BX94">
        <v>2020</v>
      </c>
      <c r="BY94">
        <v>11</v>
      </c>
      <c r="BZ94">
        <v>9.4407225468533102</v>
      </c>
      <c r="CA94">
        <v>82943</v>
      </c>
      <c r="CB94">
        <v>175713.24565119299</v>
      </c>
      <c r="CC94">
        <v>19.405637705969301</v>
      </c>
      <c r="CD94">
        <v>1.0306283309539399</v>
      </c>
      <c r="CE94">
        <f>INDEX('X-13 output'!G:G, MATCH('daily-predicted-data'!AR94,'X-13 output'!A:A,0))</f>
        <v>0.90898444442044701</v>
      </c>
      <c r="CH94">
        <f>AT94/AO94</f>
        <v>10218.178557625699</v>
      </c>
      <c r="CI94" s="9">
        <f>BT94*CH94*CD94</f>
        <v>9223.0569971112545</v>
      </c>
      <c r="CJ94" s="8">
        <f>B94</f>
        <v>7225</v>
      </c>
      <c r="CK94" s="9">
        <f t="shared" si="20"/>
        <v>-1998.0569971112545</v>
      </c>
      <c r="CL94" s="9">
        <f t="shared" si="21"/>
        <v>-59266.258418993799</v>
      </c>
      <c r="CM94">
        <f t="shared" si="22"/>
        <v>1035824.2584189938</v>
      </c>
      <c r="CN94">
        <f>B93+CN93</f>
        <v>1002096</v>
      </c>
      <c r="CO94">
        <f t="shared" si="23"/>
        <v>0.96743824239985055</v>
      </c>
      <c r="CP94" s="22">
        <f t="shared" si="18"/>
        <v>196245.23565451155</v>
      </c>
      <c r="CQ94" s="22">
        <f t="shared" si="19"/>
        <v>163575</v>
      </c>
      <c r="CR94">
        <f t="shared" si="24"/>
        <v>0.8335234200945022</v>
      </c>
      <c r="CT94">
        <f>IF(MONTH(A94)&lt;&gt;MONTH(A93),B94,B94+CT93)</f>
        <v>82943</v>
      </c>
      <c r="CU94">
        <f>IF(MONTH(A94)&lt;&gt;MONTH(A93),BT94,BT94+CU93)</f>
        <v>9.4407225468533014</v>
      </c>
      <c r="CV94">
        <f>AO94</f>
        <v>20</v>
      </c>
      <c r="CW94">
        <f t="shared" si="26"/>
        <v>175713.24565119401</v>
      </c>
      <c r="CX94" s="11">
        <f>CW94/AT94-1</f>
        <v>-0.14019291862901828</v>
      </c>
      <c r="CY94" s="20">
        <f>AT94/CE94</f>
        <v>224826.2579265729</v>
      </c>
      <c r="CZ94" s="20">
        <f t="shared" si="14"/>
        <v>193307.20864340619</v>
      </c>
      <c r="DA94" s="19">
        <f>CJ94/(BT94*CD94*CE94*(CV94/20))</f>
        <v>8806.0266461990668</v>
      </c>
      <c r="DB94" s="21">
        <f t="shared" si="25"/>
        <v>167827.91537671021</v>
      </c>
      <c r="DC94">
        <f>AT94/CE94</f>
        <v>224826.2579265729</v>
      </c>
    </row>
    <row r="95" spans="1:107" x14ac:dyDescent="0.25">
      <c r="A95" s="1">
        <v>43965</v>
      </c>
      <c r="B95">
        <v>2159</v>
      </c>
      <c r="C95">
        <v>10</v>
      </c>
      <c r="D95">
        <v>3</v>
      </c>
      <c r="E95">
        <v>2</v>
      </c>
      <c r="F95" s="1">
        <v>43964</v>
      </c>
      <c r="G95" s="1">
        <v>43966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s="1">
        <v>43969</v>
      </c>
      <c r="AE95" s="1">
        <v>43955</v>
      </c>
      <c r="AF95" s="1">
        <v>43957</v>
      </c>
      <c r="AG95" s="1">
        <v>43952</v>
      </c>
      <c r="AH95" s="1">
        <v>43952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8603.65</v>
      </c>
      <c r="AO95">
        <v>20</v>
      </c>
      <c r="AP95">
        <v>31</v>
      </c>
      <c r="AQ95">
        <v>172073</v>
      </c>
      <c r="AR95" s="2">
        <v>43952</v>
      </c>
      <c r="AS95">
        <v>0.64516129032257996</v>
      </c>
      <c r="AT95">
        <v>204363.57115251399</v>
      </c>
      <c r="AU95">
        <v>195013.48936614301</v>
      </c>
      <c r="AV95">
        <v>214161.95028331899</v>
      </c>
      <c r="AW95">
        <v>-0.37754401088244199</v>
      </c>
      <c r="AX95">
        <v>0</v>
      </c>
      <c r="AY95">
        <v>0</v>
      </c>
      <c r="AZ95">
        <v>4.5558176529040699E-2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0.60409188713917294</v>
      </c>
      <c r="BP95">
        <v>0</v>
      </c>
      <c r="BQ95">
        <v>0</v>
      </c>
      <c r="BR95">
        <v>0</v>
      </c>
      <c r="BS95">
        <v>0</v>
      </c>
      <c r="BT95">
        <v>0.27210605278577099</v>
      </c>
      <c r="BU95">
        <v>7934.4063753692799</v>
      </c>
      <c r="BV95">
        <v>14</v>
      </c>
      <c r="BW95">
        <v>5</v>
      </c>
      <c r="BX95">
        <v>2020</v>
      </c>
      <c r="BY95">
        <v>10</v>
      </c>
      <c r="BZ95">
        <v>9.7128285996390797</v>
      </c>
      <c r="CA95">
        <v>85102</v>
      </c>
      <c r="CB95">
        <v>175236.28493384901</v>
      </c>
      <c r="CC95">
        <v>19.405637705969301</v>
      </c>
      <c r="CD95">
        <v>1.0306283309539399</v>
      </c>
      <c r="CE95">
        <f>INDEX('X-13 output'!G:G, MATCH('daily-predicted-data'!AR95,'X-13 output'!A:A,0))</f>
        <v>0.90898444442044701</v>
      </c>
      <c r="CH95">
        <f>AT95/AO95</f>
        <v>10218.178557625699</v>
      </c>
      <c r="CI95" s="9">
        <f>BT95*CH95*CD95</f>
        <v>2865.5881101196192</v>
      </c>
      <c r="CJ95" s="8">
        <f>B95</f>
        <v>2159</v>
      </c>
      <c r="CK95" s="9">
        <f t="shared" si="20"/>
        <v>-706.58811011961916</v>
      </c>
      <c r="CL95" s="9">
        <f t="shared" si="21"/>
        <v>-59972.84652911342</v>
      </c>
      <c r="CM95">
        <f t="shared" si="22"/>
        <v>1038689.8465291134</v>
      </c>
      <c r="CN95">
        <f>B94+CN94</f>
        <v>1009321</v>
      </c>
      <c r="CO95">
        <f t="shared" si="23"/>
        <v>0.9717251048258031</v>
      </c>
      <c r="CP95" s="22">
        <f t="shared" si="18"/>
        <v>194696.50977834678</v>
      </c>
      <c r="CQ95" s="22">
        <f t="shared" si="19"/>
        <v>159853</v>
      </c>
      <c r="CR95">
        <f t="shared" si="24"/>
        <v>0.82103680328931139</v>
      </c>
      <c r="CT95">
        <f>IF(MONTH(A95)&lt;&gt;MONTH(A94),B95,B95+CT94)</f>
        <v>85102</v>
      </c>
      <c r="CU95">
        <f>IF(MONTH(A95)&lt;&gt;MONTH(A94),BT95,BT95+CU94)</f>
        <v>9.7128285996390726</v>
      </c>
      <c r="CV95">
        <f>AO95</f>
        <v>20</v>
      </c>
      <c r="CW95">
        <f t="shared" si="26"/>
        <v>175236.28493385002</v>
      </c>
      <c r="CX95" s="11">
        <f>CW95/AT95-1</f>
        <v>-0.14252680188743927</v>
      </c>
      <c r="CY95" s="20">
        <f>AT95/CE95</f>
        <v>224826.2579265729</v>
      </c>
      <c r="CZ95" s="20">
        <f t="shared" si="14"/>
        <v>192782.49040397792</v>
      </c>
      <c r="DA95" s="19">
        <f>CJ95/(BT95*CD95*CE95*(CV95/20))</f>
        <v>8469.4637228099164</v>
      </c>
      <c r="DB95" s="21">
        <f t="shared" si="25"/>
        <v>164057.22240926774</v>
      </c>
      <c r="DC95">
        <f>AT95/CE95</f>
        <v>224826.2579265729</v>
      </c>
    </row>
    <row r="96" spans="1:107" x14ac:dyDescent="0.25">
      <c r="A96" s="1">
        <v>43966</v>
      </c>
      <c r="B96">
        <v>9141</v>
      </c>
      <c r="C96">
        <v>11</v>
      </c>
      <c r="D96">
        <v>4</v>
      </c>
      <c r="E96">
        <v>3</v>
      </c>
      <c r="F96" s="1">
        <v>43965</v>
      </c>
      <c r="G96" s="1">
        <v>43969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s="1">
        <v>43969</v>
      </c>
      <c r="AE96" s="1">
        <v>43955</v>
      </c>
      <c r="AF96" s="1">
        <v>43957</v>
      </c>
      <c r="AG96" s="1">
        <v>43952</v>
      </c>
      <c r="AH96" s="1">
        <v>43952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8603.65</v>
      </c>
      <c r="AO96">
        <v>20</v>
      </c>
      <c r="AP96">
        <v>31</v>
      </c>
      <c r="AQ96">
        <v>172073</v>
      </c>
      <c r="AR96" s="2">
        <v>43952</v>
      </c>
      <c r="AS96">
        <v>0.64516129032257996</v>
      </c>
      <c r="AT96">
        <v>204363.57115251399</v>
      </c>
      <c r="AU96">
        <v>195013.48936614301</v>
      </c>
      <c r="AV96">
        <v>214161.95028331899</v>
      </c>
      <c r="AW96">
        <v>-0.37754401088244199</v>
      </c>
      <c r="AX96">
        <v>0</v>
      </c>
      <c r="AY96">
        <v>0</v>
      </c>
      <c r="AZ96">
        <v>0</v>
      </c>
      <c r="BA96">
        <v>0.69859300389304002</v>
      </c>
      <c r="BB96">
        <v>0.33457122130290101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0.60409188713917294</v>
      </c>
      <c r="BP96">
        <v>0</v>
      </c>
      <c r="BQ96">
        <v>0</v>
      </c>
      <c r="BR96">
        <v>0</v>
      </c>
      <c r="BS96">
        <v>-0.13598583751920601</v>
      </c>
      <c r="BT96">
        <v>1.12372626393346</v>
      </c>
      <c r="BU96">
        <v>8134.5433433254802</v>
      </c>
      <c r="BV96">
        <v>15</v>
      </c>
      <c r="BW96">
        <v>5</v>
      </c>
      <c r="BX96">
        <v>2020</v>
      </c>
      <c r="BY96">
        <v>9</v>
      </c>
      <c r="BZ96">
        <v>10.8365548635725</v>
      </c>
      <c r="CA96">
        <v>94243</v>
      </c>
      <c r="CB96">
        <v>173935.35341531999</v>
      </c>
      <c r="CC96">
        <v>19.405637705969301</v>
      </c>
      <c r="CD96">
        <v>1.0306283309539399</v>
      </c>
      <c r="CE96">
        <f>INDEX('X-13 output'!G:G, MATCH('daily-predicted-data'!AR96,'X-13 output'!A:A,0))</f>
        <v>0.90898444442044701</v>
      </c>
      <c r="CH96">
        <f>AT96/AO96</f>
        <v>10218.178557625699</v>
      </c>
      <c r="CI96" s="9">
        <f>BT96*CH96*CD96</f>
        <v>11834.123452932068</v>
      </c>
      <c r="CJ96" s="8">
        <f>B96</f>
        <v>9141</v>
      </c>
      <c r="CK96" s="9">
        <f t="shared" si="20"/>
        <v>-2693.1234529320682</v>
      </c>
      <c r="CL96" s="9">
        <f t="shared" si="21"/>
        <v>-62665.969982045484</v>
      </c>
      <c r="CM96">
        <f t="shared" si="22"/>
        <v>1050523.9699820455</v>
      </c>
      <c r="CN96">
        <f>B95+CN95</f>
        <v>1011480</v>
      </c>
      <c r="CO96">
        <f t="shared" si="23"/>
        <v>0.96283381331821227</v>
      </c>
      <c r="CP96" s="22">
        <f t="shared" si="18"/>
        <v>192393.33575412721</v>
      </c>
      <c r="CQ96" s="22">
        <f t="shared" si="19"/>
        <v>155314</v>
      </c>
      <c r="CR96">
        <f t="shared" si="24"/>
        <v>0.80727328413540544</v>
      </c>
      <c r="CT96">
        <f>IF(MONTH(A96)&lt;&gt;MONTH(A95),B96,B96+CT95)</f>
        <v>94243</v>
      </c>
      <c r="CU96">
        <f>IF(MONTH(A96)&lt;&gt;MONTH(A95),BT96,BT96+CU95)</f>
        <v>10.836554863572532</v>
      </c>
      <c r="CV96">
        <f>AO96</f>
        <v>20</v>
      </c>
      <c r="CW96">
        <f t="shared" si="26"/>
        <v>173935.35341532063</v>
      </c>
      <c r="CX96" s="11">
        <f>CW96/AT96-1</f>
        <v>-0.14889257202539863</v>
      </c>
      <c r="CY96" s="20">
        <f>AT96/CE96</f>
        <v>224826.2579265729</v>
      </c>
      <c r="CZ96" s="20">
        <f t="shared" si="14"/>
        <v>191351.29812503979</v>
      </c>
      <c r="DA96" s="19">
        <f>CJ96/(BT96*CD96*CE96*(CV96/20))</f>
        <v>8683.0969436845535</v>
      </c>
      <c r="DB96" s="21">
        <f t="shared" si="25"/>
        <v>163849.97220006704</v>
      </c>
      <c r="DC96">
        <f>AT96/CE96</f>
        <v>224826.2579265729</v>
      </c>
    </row>
    <row r="97" spans="1:107" x14ac:dyDescent="0.25">
      <c r="A97" s="1">
        <v>43969</v>
      </c>
      <c r="B97">
        <v>23151</v>
      </c>
      <c r="C97">
        <v>12</v>
      </c>
      <c r="D97">
        <v>0</v>
      </c>
      <c r="E97">
        <v>4</v>
      </c>
      <c r="F97" s="1">
        <v>43966</v>
      </c>
      <c r="G97" s="1">
        <v>43970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 s="1">
        <v>43969</v>
      </c>
      <c r="AE97" s="1">
        <v>43955</v>
      </c>
      <c r="AF97" s="1">
        <v>43957</v>
      </c>
      <c r="AG97" s="1">
        <v>43952</v>
      </c>
      <c r="AH97" s="1">
        <v>43952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8603.65</v>
      </c>
      <c r="AO97">
        <v>20</v>
      </c>
      <c r="AP97">
        <v>31</v>
      </c>
      <c r="AQ97">
        <v>172073</v>
      </c>
      <c r="AR97" s="2">
        <v>43952</v>
      </c>
      <c r="AS97">
        <v>0.64516129032257996</v>
      </c>
      <c r="AT97">
        <v>204363.57115251399</v>
      </c>
      <c r="AU97">
        <v>195013.48936614301</v>
      </c>
      <c r="AV97">
        <v>214161.95028331899</v>
      </c>
      <c r="AW97">
        <v>-0.37754401088244199</v>
      </c>
      <c r="AX97">
        <v>1.3903905739156901</v>
      </c>
      <c r="AY97">
        <v>0</v>
      </c>
      <c r="AZ97">
        <v>0</v>
      </c>
      <c r="BA97">
        <v>0</v>
      </c>
      <c r="BB97">
        <v>0</v>
      </c>
      <c r="BC97">
        <v>0.91210168405352599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0.60409188713917294</v>
      </c>
      <c r="BP97">
        <v>0</v>
      </c>
      <c r="BQ97">
        <v>0.11148690587966401</v>
      </c>
      <c r="BR97">
        <v>0</v>
      </c>
      <c r="BS97">
        <v>0</v>
      </c>
      <c r="BT97">
        <v>2.64052704010561</v>
      </c>
      <c r="BU97">
        <v>8767.5678561026798</v>
      </c>
      <c r="BV97">
        <v>18</v>
      </c>
      <c r="BW97">
        <v>5</v>
      </c>
      <c r="BX97">
        <v>2020</v>
      </c>
      <c r="BY97">
        <v>8</v>
      </c>
      <c r="BZ97">
        <v>13.4770819036781</v>
      </c>
      <c r="CA97">
        <v>117394</v>
      </c>
      <c r="CB97">
        <v>174212.78706922501</v>
      </c>
      <c r="CC97">
        <v>19.405637705969301</v>
      </c>
      <c r="CD97">
        <v>1.0306283309539399</v>
      </c>
      <c r="CE97">
        <f>INDEX('X-13 output'!G:G, MATCH('daily-predicted-data'!AR97,'X-13 output'!A:A,0))</f>
        <v>0.90898444442044701</v>
      </c>
      <c r="CH97">
        <f>AT97/AO97</f>
        <v>10218.178557625699</v>
      </c>
      <c r="CI97" s="9">
        <f>BT97*CH97*CD97</f>
        <v>27807.77131971121</v>
      </c>
      <c r="CJ97" s="8">
        <f>B97</f>
        <v>23151</v>
      </c>
      <c r="CK97" s="9">
        <f t="shared" si="20"/>
        <v>-4656.7713197112098</v>
      </c>
      <c r="CL97" s="9">
        <f t="shared" si="21"/>
        <v>-67322.741301756701</v>
      </c>
      <c r="CM97">
        <f t="shared" si="22"/>
        <v>1078331.7413017566</v>
      </c>
      <c r="CN97">
        <f>B96+CN96</f>
        <v>1020621</v>
      </c>
      <c r="CO97">
        <f t="shared" si="23"/>
        <v>0.94648145919168769</v>
      </c>
      <c r="CP97" s="22">
        <f t="shared" si="18"/>
        <v>202983.33862298261</v>
      </c>
      <c r="CQ97" s="22">
        <f t="shared" si="19"/>
        <v>162877</v>
      </c>
      <c r="CR97">
        <f t="shared" si="24"/>
        <v>0.8024156125568741</v>
      </c>
      <c r="CT97">
        <f>IF(MONTH(A97)&lt;&gt;MONTH(A96),B97,B97+CT96)</f>
        <v>117394</v>
      </c>
      <c r="CU97">
        <f>IF(MONTH(A97)&lt;&gt;MONTH(A96),BT97,BT97+CU96)</f>
        <v>13.477081903678142</v>
      </c>
      <c r="CV97">
        <f>AO97</f>
        <v>20</v>
      </c>
      <c r="CW97">
        <f t="shared" si="26"/>
        <v>174212.78706922606</v>
      </c>
      <c r="CX97" s="11">
        <f>CW97/AT97-1</f>
        <v>-0.14753502257399276</v>
      </c>
      <c r="CY97" s="20">
        <f>AT97/CE97</f>
        <v>224826.2579265729</v>
      </c>
      <c r="CZ97" s="20">
        <f t="shared" si="14"/>
        <v>191656.51088814964</v>
      </c>
      <c r="DA97" s="19">
        <f>CJ97/(BT97*CD97*CE97*(CV97/20))</f>
        <v>9358.8095166199455</v>
      </c>
      <c r="DB97" s="21">
        <f t="shared" si="25"/>
        <v>164890.90358614124</v>
      </c>
      <c r="DC97">
        <f>AT97/CE97</f>
        <v>224826.2579265729</v>
      </c>
    </row>
    <row r="98" spans="1:107" x14ac:dyDescent="0.25">
      <c r="A98" s="1">
        <v>43970</v>
      </c>
      <c r="B98">
        <v>3157</v>
      </c>
      <c r="C98">
        <v>13</v>
      </c>
      <c r="D98">
        <v>1</v>
      </c>
      <c r="E98">
        <v>0</v>
      </c>
      <c r="F98" s="1">
        <v>43969</v>
      </c>
      <c r="G98" s="1">
        <v>43971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s="1">
        <v>43969</v>
      </c>
      <c r="AE98" s="1">
        <v>43955</v>
      </c>
      <c r="AF98" s="1">
        <v>43957</v>
      </c>
      <c r="AG98" s="1">
        <v>43952</v>
      </c>
      <c r="AH98" s="1">
        <v>43952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8603.65</v>
      </c>
      <c r="AO98">
        <v>20</v>
      </c>
      <c r="AP98">
        <v>31</v>
      </c>
      <c r="AQ98">
        <v>172073</v>
      </c>
      <c r="AR98" s="2">
        <v>43952</v>
      </c>
      <c r="AS98">
        <v>0.64516129032257996</v>
      </c>
      <c r="AT98">
        <v>204363.57115251399</v>
      </c>
      <c r="AU98">
        <v>195013.48936614301</v>
      </c>
      <c r="AV98">
        <v>214161.95028331899</v>
      </c>
      <c r="AW98">
        <v>-0.37754401088244199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0.60409188713917294</v>
      </c>
      <c r="BP98">
        <v>0</v>
      </c>
      <c r="BQ98">
        <v>0</v>
      </c>
      <c r="BR98">
        <v>0</v>
      </c>
      <c r="BS98">
        <v>0</v>
      </c>
      <c r="BT98">
        <v>0.22654787625673101</v>
      </c>
      <c r="BU98">
        <v>13935.244294333501</v>
      </c>
      <c r="BV98">
        <v>19</v>
      </c>
      <c r="BW98">
        <v>5</v>
      </c>
      <c r="BX98">
        <v>2020</v>
      </c>
      <c r="BY98">
        <v>7</v>
      </c>
      <c r="BZ98">
        <v>13.7036297799349</v>
      </c>
      <c r="CA98">
        <v>120551</v>
      </c>
      <c r="CB98">
        <v>175940.24639590399</v>
      </c>
      <c r="CC98">
        <v>19.405637705969301</v>
      </c>
      <c r="CD98">
        <v>1.0306283309539399</v>
      </c>
      <c r="CE98">
        <f>INDEX('X-13 output'!G:G, MATCH('daily-predicted-data'!AR98,'X-13 output'!A:A,0))</f>
        <v>0.90898444442044701</v>
      </c>
      <c r="CH98">
        <f>AT98/AO98</f>
        <v>10218.178557625699</v>
      </c>
      <c r="CI98" s="9">
        <f>BT98*CH98*CD98</f>
        <v>2385.8083784900164</v>
      </c>
      <c r="CJ98" s="8">
        <f>B98</f>
        <v>3157</v>
      </c>
      <c r="CK98" s="9">
        <f t="shared" si="20"/>
        <v>771.19162150998363</v>
      </c>
      <c r="CL98" s="9">
        <f t="shared" si="21"/>
        <v>-66551.549680246724</v>
      </c>
      <c r="CM98">
        <f t="shared" si="22"/>
        <v>1080717.5496802465</v>
      </c>
      <c r="CN98">
        <f>B97+CN97</f>
        <v>1043772</v>
      </c>
      <c r="CO98">
        <f t="shared" si="23"/>
        <v>0.96581387089422421</v>
      </c>
      <c r="CP98" s="22">
        <f t="shared" si="18"/>
        <v>202237.55431515918</v>
      </c>
      <c r="CQ98" s="22">
        <f t="shared" si="19"/>
        <v>163860</v>
      </c>
      <c r="CR98">
        <f t="shared" si="24"/>
        <v>0.81023527284476016</v>
      </c>
      <c r="CT98">
        <f>IF(MONTH(A98)&lt;&gt;MONTH(A97),B98,B98+CT97)</f>
        <v>120551</v>
      </c>
      <c r="CU98">
        <f>IF(MONTH(A98)&lt;&gt;MONTH(A97),BT98,BT98+CU97)</f>
        <v>13.703629779934873</v>
      </c>
      <c r="CV98">
        <f>AO98</f>
        <v>20</v>
      </c>
      <c r="CW98">
        <f t="shared" si="26"/>
        <v>175940.24639590477</v>
      </c>
      <c r="CX98" s="11">
        <f>CW98/AT98-1</f>
        <v>-0.13908214950597653</v>
      </c>
      <c r="CY98" s="20">
        <f>AT98/CE98</f>
        <v>224826.2579265729</v>
      </c>
      <c r="CZ98" s="20">
        <f t="shared" si="14"/>
        <v>193556.93870876005</v>
      </c>
      <c r="DA98" s="19">
        <f>CJ98/(BT98*CD98*CE98*(CV98/20))</f>
        <v>14874.968641098698</v>
      </c>
      <c r="DB98" s="21">
        <f t="shared" si="25"/>
        <v>173387.74337750021</v>
      </c>
      <c r="DC98">
        <f>AT98/CE98</f>
        <v>224826.2579265729</v>
      </c>
    </row>
    <row r="99" spans="1:107" x14ac:dyDescent="0.25">
      <c r="A99" s="1">
        <v>43971</v>
      </c>
      <c r="B99">
        <v>9548</v>
      </c>
      <c r="C99">
        <v>14</v>
      </c>
      <c r="D99">
        <v>2</v>
      </c>
      <c r="E99">
        <v>1</v>
      </c>
      <c r="F99" s="1">
        <v>43970</v>
      </c>
      <c r="G99" s="1">
        <v>43972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s="1">
        <v>43969</v>
      </c>
      <c r="AE99" s="1">
        <v>43955</v>
      </c>
      <c r="AF99" s="1">
        <v>43957</v>
      </c>
      <c r="AG99" s="1">
        <v>43952</v>
      </c>
      <c r="AH99" s="1">
        <v>43952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8603.65</v>
      </c>
      <c r="AO99">
        <v>20</v>
      </c>
      <c r="AP99">
        <v>31</v>
      </c>
      <c r="AQ99">
        <v>172073</v>
      </c>
      <c r="AR99" s="2">
        <v>43952</v>
      </c>
      <c r="AS99">
        <v>0.64516129032257996</v>
      </c>
      <c r="AT99">
        <v>204363.57115251399</v>
      </c>
      <c r="AU99">
        <v>195013.48936614301</v>
      </c>
      <c r="AV99">
        <v>214161.95028331899</v>
      </c>
      <c r="AW99">
        <v>-0.37754401088244199</v>
      </c>
      <c r="AX99">
        <v>0</v>
      </c>
      <c r="AY99">
        <v>0.126823655535797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0.60409188713917294</v>
      </c>
      <c r="BP99">
        <v>0</v>
      </c>
      <c r="BQ99">
        <v>0</v>
      </c>
      <c r="BR99">
        <v>0.52241715020244495</v>
      </c>
      <c r="BS99">
        <v>0</v>
      </c>
      <c r="BT99">
        <v>0.87578868199497395</v>
      </c>
      <c r="BU99">
        <v>10902.1733167987</v>
      </c>
      <c r="BV99">
        <v>20</v>
      </c>
      <c r="BW99">
        <v>5</v>
      </c>
      <c r="BX99">
        <v>2020</v>
      </c>
      <c r="BY99">
        <v>6</v>
      </c>
      <c r="BZ99">
        <v>14.5794184619298</v>
      </c>
      <c r="CA99">
        <v>130099</v>
      </c>
      <c r="CB99">
        <v>178469.39552454301</v>
      </c>
      <c r="CC99">
        <v>19.405637705969301</v>
      </c>
      <c r="CD99">
        <v>1.0306283309539399</v>
      </c>
      <c r="CE99">
        <f>INDEX('X-13 output'!G:G, MATCH('daily-predicted-data'!AR99,'X-13 output'!A:A,0))</f>
        <v>0.90898444442044701</v>
      </c>
      <c r="CH99">
        <f>AT99/AO99</f>
        <v>10218.178557625699</v>
      </c>
      <c r="CI99" s="9">
        <f>BT99*CH99*CD99</f>
        <v>9223.0569971112545</v>
      </c>
      <c r="CJ99" s="8">
        <f>B99</f>
        <v>9548</v>
      </c>
      <c r="CK99" s="9">
        <f t="shared" si="20"/>
        <v>324.94300288874547</v>
      </c>
      <c r="CL99" s="9">
        <f t="shared" si="21"/>
        <v>-66226.606677357981</v>
      </c>
      <c r="CM99">
        <f t="shared" si="22"/>
        <v>1089940.6066773578</v>
      </c>
      <c r="CN99">
        <f>B98+CN98</f>
        <v>1046929</v>
      </c>
      <c r="CO99">
        <f t="shared" si="23"/>
        <v>0.96053766011298813</v>
      </c>
      <c r="CP99" s="22">
        <f t="shared" si="18"/>
        <v>201751.4998519434</v>
      </c>
      <c r="CQ99" s="22">
        <f t="shared" si="19"/>
        <v>164803</v>
      </c>
      <c r="CR99">
        <f t="shared" si="24"/>
        <v>0.81686133744205969</v>
      </c>
      <c r="CT99">
        <f>IF(MONTH(A99)&lt;&gt;MONTH(A98),B99,B99+CT98)</f>
        <v>130099</v>
      </c>
      <c r="CU99">
        <f>IF(MONTH(A99)&lt;&gt;MONTH(A98),BT99,BT99+CU98)</f>
        <v>14.579418461929848</v>
      </c>
      <c r="CV99">
        <f>AO99</f>
        <v>20</v>
      </c>
      <c r="CW99">
        <f t="shared" si="26"/>
        <v>178469.3955245442</v>
      </c>
      <c r="CX99" s="11">
        <f>CW99/AT99-1</f>
        <v>-0.12670641583496933</v>
      </c>
      <c r="CY99" s="20">
        <f>AT99/CE99</f>
        <v>224826.2579265729</v>
      </c>
      <c r="CZ99" s="20">
        <f t="shared" si="14"/>
        <v>196339.32859910847</v>
      </c>
      <c r="DA99" s="19">
        <f>CJ99/(BT99*CD99*CE99*(CV99/20))</f>
        <v>11637.362272374905</v>
      </c>
      <c r="DB99" s="21">
        <f t="shared" si="25"/>
        <v>176882.36867058495</v>
      </c>
      <c r="DC99">
        <f>AT99/CE99</f>
        <v>224826.2579265729</v>
      </c>
    </row>
    <row r="100" spans="1:107" x14ac:dyDescent="0.25">
      <c r="A100" s="1">
        <v>43972</v>
      </c>
      <c r="B100">
        <v>2706</v>
      </c>
      <c r="C100">
        <v>15</v>
      </c>
      <c r="D100">
        <v>3</v>
      </c>
      <c r="E100">
        <v>2</v>
      </c>
      <c r="F100" s="1">
        <v>43971</v>
      </c>
      <c r="G100" s="1">
        <v>43973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s="1">
        <v>43969</v>
      </c>
      <c r="AE100" s="1">
        <v>43955</v>
      </c>
      <c r="AF100" s="1">
        <v>43957</v>
      </c>
      <c r="AG100" s="1">
        <v>43952</v>
      </c>
      <c r="AH100" s="1">
        <v>43952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8603.65</v>
      </c>
      <c r="AO100">
        <v>20</v>
      </c>
      <c r="AP100">
        <v>31</v>
      </c>
      <c r="AQ100">
        <v>172073</v>
      </c>
      <c r="AR100" s="2">
        <v>43952</v>
      </c>
      <c r="AS100">
        <v>0.64516129032257996</v>
      </c>
      <c r="AT100">
        <v>204363.57115251399</v>
      </c>
      <c r="AU100">
        <v>195013.48936614301</v>
      </c>
      <c r="AV100">
        <v>214161.95028331899</v>
      </c>
      <c r="AW100">
        <v>-0.37754401088244199</v>
      </c>
      <c r="AX100">
        <v>0</v>
      </c>
      <c r="AY100">
        <v>0</v>
      </c>
      <c r="AZ100">
        <v>4.5558176529040699E-2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0.60409188713917294</v>
      </c>
      <c r="BP100">
        <v>0</v>
      </c>
      <c r="BQ100">
        <v>0</v>
      </c>
      <c r="BR100">
        <v>0</v>
      </c>
      <c r="BS100">
        <v>0</v>
      </c>
      <c r="BT100">
        <v>0.27210605278577099</v>
      </c>
      <c r="BU100">
        <v>9944.6519924730292</v>
      </c>
      <c r="BV100">
        <v>21</v>
      </c>
      <c r="BW100">
        <v>5</v>
      </c>
      <c r="BX100">
        <v>2020</v>
      </c>
      <c r="BY100">
        <v>5</v>
      </c>
      <c r="BZ100">
        <v>14.851524514715599</v>
      </c>
      <c r="CA100">
        <v>132805</v>
      </c>
      <c r="CB100">
        <v>178843.592613552</v>
      </c>
      <c r="CC100">
        <v>19.405637705969301</v>
      </c>
      <c r="CD100">
        <v>1.0306283309539399</v>
      </c>
      <c r="CE100">
        <f>INDEX('X-13 output'!G:G, MATCH('daily-predicted-data'!AR100,'X-13 output'!A:A,0))</f>
        <v>0.90898444442044701</v>
      </c>
      <c r="CH100">
        <f>AT100/AO100</f>
        <v>10218.178557625699</v>
      </c>
      <c r="CI100" s="9">
        <f>BT100*CH100*CD100</f>
        <v>2865.5881101196192</v>
      </c>
      <c r="CJ100" s="8">
        <f>B100</f>
        <v>2706</v>
      </c>
      <c r="CK100" s="9">
        <f t="shared" ref="CK100:CK118" si="27">CJ100-CI100</f>
        <v>-159.58811011961916</v>
      </c>
      <c r="CL100" s="9">
        <f t="shared" ref="CL100:CL118" si="28">CK100+CL99</f>
        <v>-66386.194787477594</v>
      </c>
      <c r="CM100">
        <f t="shared" ref="CM100:CM118" si="29">CI100+CM99</f>
        <v>1092806.1947874774</v>
      </c>
      <c r="CN100">
        <f>B99+CN99</f>
        <v>1056477</v>
      </c>
      <c r="CO100">
        <f t="shared" ref="CO100:CO118" si="30">CN100/CM100</f>
        <v>0.96675604973620921</v>
      </c>
      <c r="CP100" s="22">
        <f t="shared" si="18"/>
        <v>201023.94116704125</v>
      </c>
      <c r="CQ100" s="22">
        <f t="shared" si="19"/>
        <v>165159</v>
      </c>
      <c r="CR100">
        <f t="shared" si="24"/>
        <v>0.82158870750007229</v>
      </c>
      <c r="CT100">
        <f>IF(MONTH(A100)&lt;&gt;MONTH(A99),B100,B100+CT99)</f>
        <v>132805</v>
      </c>
      <c r="CU100">
        <f>IF(MONTH(A100)&lt;&gt;MONTH(A99),BT100,BT100+CU99)</f>
        <v>14.851524514715619</v>
      </c>
      <c r="CV100">
        <f>AO100</f>
        <v>20</v>
      </c>
      <c r="CW100">
        <f t="shared" ref="CW100:CW118" si="31">CT100*(CV100/CU100)</f>
        <v>178843.59261355331</v>
      </c>
      <c r="CX100" s="11">
        <f>CW100/AT100-1</f>
        <v>-0.12487537967280593</v>
      </c>
      <c r="CY100" s="20">
        <f>AT100/CE100</f>
        <v>224826.2579265729</v>
      </c>
      <c r="CZ100" s="20">
        <f t="shared" si="14"/>
        <v>196750.99360757592</v>
      </c>
      <c r="DA100" s="19">
        <f>CJ100/(BT100*CD100*CE100*(CV100/20))</f>
        <v>10615.270418676995</v>
      </c>
      <c r="DB100" s="21">
        <f t="shared" si="25"/>
        <v>181488.78136763375</v>
      </c>
      <c r="DC100">
        <f>AT100/CE100</f>
        <v>224826.2579265729</v>
      </c>
    </row>
    <row r="101" spans="1:107" x14ac:dyDescent="0.25">
      <c r="A101" s="1">
        <v>43973</v>
      </c>
      <c r="B101">
        <v>5564</v>
      </c>
      <c r="C101">
        <v>16</v>
      </c>
      <c r="D101">
        <v>4</v>
      </c>
      <c r="E101">
        <v>3</v>
      </c>
      <c r="F101" s="1">
        <v>43972</v>
      </c>
      <c r="G101" s="1">
        <v>43977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s="1">
        <v>43969</v>
      </c>
      <c r="AE101" s="1">
        <v>43955</v>
      </c>
      <c r="AF101" s="1">
        <v>43957</v>
      </c>
      <c r="AG101" s="1">
        <v>43952</v>
      </c>
      <c r="AH101" s="1">
        <v>43952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8603.65</v>
      </c>
      <c r="AO101">
        <v>20</v>
      </c>
      <c r="AP101">
        <v>31</v>
      </c>
      <c r="AQ101">
        <v>172073</v>
      </c>
      <c r="AR101" s="2">
        <v>43952</v>
      </c>
      <c r="AS101">
        <v>0.64516129032257996</v>
      </c>
      <c r="AT101">
        <v>204363.57115251399</v>
      </c>
      <c r="AU101">
        <v>195013.48936614301</v>
      </c>
      <c r="AV101">
        <v>214161.95028331899</v>
      </c>
      <c r="AW101">
        <v>-0.37754401088244199</v>
      </c>
      <c r="AX101">
        <v>0</v>
      </c>
      <c r="AY101">
        <v>0</v>
      </c>
      <c r="AZ101">
        <v>0</v>
      </c>
      <c r="BA101">
        <v>0.69859300389304002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0.60409188713917294</v>
      </c>
      <c r="BP101">
        <v>0</v>
      </c>
      <c r="BQ101">
        <v>0</v>
      </c>
      <c r="BR101">
        <v>0</v>
      </c>
      <c r="BS101">
        <v>-0.13598583751920601</v>
      </c>
      <c r="BT101">
        <v>0.78915504263056502</v>
      </c>
      <c r="BU101">
        <v>7050.5790363487904</v>
      </c>
      <c r="BV101">
        <v>22</v>
      </c>
      <c r="BW101">
        <v>5</v>
      </c>
      <c r="BX101">
        <v>2020</v>
      </c>
      <c r="BY101">
        <v>4</v>
      </c>
      <c r="BZ101">
        <v>15.6406795573462</v>
      </c>
      <c r="CA101">
        <v>138369</v>
      </c>
      <c r="CB101">
        <v>176934.76743471701</v>
      </c>
      <c r="CC101">
        <v>19.405637705969301</v>
      </c>
      <c r="CD101">
        <v>1.0306283309539399</v>
      </c>
      <c r="CE101">
        <f>INDEX('X-13 output'!G:G, MATCH('daily-predicted-data'!AR101,'X-13 output'!A:A,0))</f>
        <v>0.90898444442044701</v>
      </c>
      <c r="CH101">
        <f>AT101/AO101</f>
        <v>10218.178557625699</v>
      </c>
      <c r="CI101" s="9">
        <f>BT101*CH101*CD101</f>
        <v>8310.7056386705317</v>
      </c>
      <c r="CJ101" s="8">
        <f>B101</f>
        <v>5564</v>
      </c>
      <c r="CK101" s="9">
        <f t="shared" si="27"/>
        <v>-2746.7056386705317</v>
      </c>
      <c r="CL101" s="9">
        <f t="shared" si="28"/>
        <v>-69132.900426148131</v>
      </c>
      <c r="CM101">
        <f t="shared" si="29"/>
        <v>1101116.900426148</v>
      </c>
      <c r="CN101">
        <f>B100+CN100</f>
        <v>1059183</v>
      </c>
      <c r="CO101">
        <f t="shared" si="30"/>
        <v>0.96191694050838839</v>
      </c>
      <c r="CP101" s="22">
        <f t="shared" si="18"/>
        <v>200503.22877491679</v>
      </c>
      <c r="CQ101" s="22">
        <f t="shared" si="19"/>
        <v>165265</v>
      </c>
      <c r="CR101">
        <f t="shared" si="24"/>
        <v>0.82425106572984452</v>
      </c>
      <c r="CT101">
        <f>IF(MONTH(A101)&lt;&gt;MONTH(A100),B101,B101+CT100)</f>
        <v>138369</v>
      </c>
      <c r="CU101">
        <f>IF(MONTH(A101)&lt;&gt;MONTH(A100),BT101,BT101+CU100)</f>
        <v>15.640679557346184</v>
      </c>
      <c r="CV101">
        <f>AO101</f>
        <v>20</v>
      </c>
      <c r="CW101">
        <f t="shared" si="31"/>
        <v>176934.76743471829</v>
      </c>
      <c r="CX101" s="11">
        <f>CW101/AT101-1</f>
        <v>-0.13421571938242327</v>
      </c>
      <c r="CY101" s="20">
        <f>AT101/CE101</f>
        <v>224826.2579265729</v>
      </c>
      <c r="CZ101" s="20">
        <f t="shared" si="14"/>
        <v>194651.03998289967</v>
      </c>
      <c r="DA101" s="19">
        <f>CJ101/(BT101*CD101*CE101*(CV101/20))</f>
        <v>7526.0354143860886</v>
      </c>
      <c r="DB101" s="21">
        <f t="shared" si="25"/>
        <v>183336.7289277614</v>
      </c>
      <c r="DC101">
        <f>AT101/CE101</f>
        <v>224826.2579265729</v>
      </c>
    </row>
    <row r="102" spans="1:107" x14ac:dyDescent="0.25">
      <c r="A102" s="1">
        <v>43977</v>
      </c>
      <c r="B102">
        <v>13613</v>
      </c>
      <c r="C102">
        <v>17</v>
      </c>
      <c r="D102">
        <v>1</v>
      </c>
      <c r="E102">
        <v>4</v>
      </c>
      <c r="F102" s="1">
        <v>43973</v>
      </c>
      <c r="G102" s="1">
        <v>43978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s="1">
        <v>43969</v>
      </c>
      <c r="AE102" s="1">
        <v>43955</v>
      </c>
      <c r="AF102" s="1">
        <v>43957</v>
      </c>
      <c r="AG102" s="1">
        <v>43952</v>
      </c>
      <c r="AH102" s="1">
        <v>43952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8603.65</v>
      </c>
      <c r="AO102">
        <v>20</v>
      </c>
      <c r="AP102">
        <v>31</v>
      </c>
      <c r="AQ102">
        <v>172073</v>
      </c>
      <c r="AR102" s="2">
        <v>43952</v>
      </c>
      <c r="AS102">
        <v>0.64516129032257996</v>
      </c>
      <c r="AT102">
        <v>204363.57115251399</v>
      </c>
      <c r="AU102">
        <v>195013.48936614301</v>
      </c>
      <c r="AV102">
        <v>214161.95028331899</v>
      </c>
      <c r="AW102">
        <v>-0.37754401088244199</v>
      </c>
      <c r="AX102">
        <v>1.3903905739156901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0.60409188713917294</v>
      </c>
      <c r="BP102">
        <v>0</v>
      </c>
      <c r="BQ102">
        <v>0</v>
      </c>
      <c r="BR102">
        <v>0</v>
      </c>
      <c r="BS102">
        <v>0</v>
      </c>
      <c r="BT102">
        <v>1.61693845017242</v>
      </c>
      <c r="BU102">
        <v>8418.9970240044204</v>
      </c>
      <c r="BV102">
        <v>26</v>
      </c>
      <c r="BW102">
        <v>5</v>
      </c>
      <c r="BX102">
        <v>2020</v>
      </c>
      <c r="BY102">
        <v>3</v>
      </c>
      <c r="BZ102">
        <v>17.257618007518602</v>
      </c>
      <c r="CA102">
        <v>151982</v>
      </c>
      <c r="CB102">
        <v>176133.22989741201</v>
      </c>
      <c r="CC102">
        <v>19.405637705969301</v>
      </c>
      <c r="CD102">
        <v>1.0306283309539399</v>
      </c>
      <c r="CE102">
        <f>INDEX('X-13 output'!G:G, MATCH('daily-predicted-data'!AR102,'X-13 output'!A:A,0))</f>
        <v>0.90898444442044701</v>
      </c>
      <c r="CH102">
        <f>AT102/AO102</f>
        <v>10218.178557625699</v>
      </c>
      <c r="CI102" s="9">
        <f>BT102*CH102*CD102</f>
        <v>17028.212162767537</v>
      </c>
      <c r="CJ102" s="8">
        <f>B102</f>
        <v>13613</v>
      </c>
      <c r="CK102" s="9">
        <f t="shared" si="27"/>
        <v>-3415.2121627675369</v>
      </c>
      <c r="CL102" s="9">
        <f t="shared" si="28"/>
        <v>-72548.112588915668</v>
      </c>
      <c r="CM102">
        <f t="shared" si="29"/>
        <v>1118145.1125889155</v>
      </c>
      <c r="CN102">
        <f>B101+CN101</f>
        <v>1064747</v>
      </c>
      <c r="CO102">
        <f t="shared" si="30"/>
        <v>0.95224402272324093</v>
      </c>
      <c r="CP102" s="22">
        <f t="shared" si="18"/>
        <v>200313.67248682855</v>
      </c>
      <c r="CQ102" s="22">
        <f t="shared" si="19"/>
        <v>166025</v>
      </c>
      <c r="CR102">
        <f t="shared" si="24"/>
        <v>0.8288251018457905</v>
      </c>
      <c r="CT102">
        <f>IF(MONTH(A102)&lt;&gt;MONTH(A101),B102,B102+CT101)</f>
        <v>151982</v>
      </c>
      <c r="CU102">
        <f>IF(MONTH(A102)&lt;&gt;MONTH(A101),BT102,BT102+CU101)</f>
        <v>17.257618007518605</v>
      </c>
      <c r="CV102">
        <f>AO102</f>
        <v>20</v>
      </c>
      <c r="CW102">
        <f t="shared" si="31"/>
        <v>176133.2298974125</v>
      </c>
      <c r="CX102" s="11">
        <f>CW102/AT102-1</f>
        <v>-0.13813783491791465</v>
      </c>
      <c r="CY102" s="20">
        <f>AT102/CE102</f>
        <v>224826.2579265729</v>
      </c>
      <c r="CZ102" s="20">
        <f t="shared" si="14"/>
        <v>193769.24542389947</v>
      </c>
      <c r="DA102" s="19">
        <f>CJ102/(BT102*CD102*CE102*(CV102/20))</f>
        <v>8986.7327817491041</v>
      </c>
      <c r="DB102" s="21">
        <f t="shared" si="25"/>
        <v>185465.00086707372</v>
      </c>
      <c r="DC102">
        <f>AT102/CE102</f>
        <v>224826.2579265729</v>
      </c>
    </row>
    <row r="103" spans="1:107" x14ac:dyDescent="0.25">
      <c r="A103" s="1">
        <v>43978</v>
      </c>
      <c r="B103">
        <v>3823</v>
      </c>
      <c r="C103">
        <v>18</v>
      </c>
      <c r="D103">
        <v>2</v>
      </c>
      <c r="E103">
        <v>1</v>
      </c>
      <c r="F103" s="1">
        <v>43977</v>
      </c>
      <c r="G103" s="1">
        <v>43979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s="1">
        <v>43969</v>
      </c>
      <c r="AE103" s="1">
        <v>43955</v>
      </c>
      <c r="AF103" s="1">
        <v>43957</v>
      </c>
      <c r="AG103" s="1">
        <v>43952</v>
      </c>
      <c r="AH103" s="1">
        <v>43952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8603.65</v>
      </c>
      <c r="AO103">
        <v>20</v>
      </c>
      <c r="AP103">
        <v>31</v>
      </c>
      <c r="AQ103">
        <v>172073</v>
      </c>
      <c r="AR103" s="2">
        <v>43952</v>
      </c>
      <c r="AS103">
        <v>0.64516129032257996</v>
      </c>
      <c r="AT103">
        <v>204363.57115251399</v>
      </c>
      <c r="AU103">
        <v>195013.48936614301</v>
      </c>
      <c r="AV103">
        <v>214161.95028331899</v>
      </c>
      <c r="AW103">
        <v>-0.37754401088244199</v>
      </c>
      <c r="AX103">
        <v>0</v>
      </c>
      <c r="AY103">
        <v>0.126823655535797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0.60409188713917294</v>
      </c>
      <c r="BP103">
        <v>0</v>
      </c>
      <c r="BQ103">
        <v>0</v>
      </c>
      <c r="BR103">
        <v>0</v>
      </c>
      <c r="BS103">
        <v>0</v>
      </c>
      <c r="BT103">
        <v>0.353371531792528</v>
      </c>
      <c r="BU103">
        <v>10818.6417298735</v>
      </c>
      <c r="BV103">
        <v>27</v>
      </c>
      <c r="BW103">
        <v>5</v>
      </c>
      <c r="BX103">
        <v>2020</v>
      </c>
      <c r="BY103">
        <v>2</v>
      </c>
      <c r="BZ103">
        <v>17.610989539311099</v>
      </c>
      <c r="CA103">
        <v>155805</v>
      </c>
      <c r="CB103">
        <v>176940.653621095</v>
      </c>
      <c r="CC103">
        <v>19.405637705969301</v>
      </c>
      <c r="CD103">
        <v>1.0306283309539399</v>
      </c>
      <c r="CE103">
        <f>INDEX('X-13 output'!G:G, MATCH('daily-predicted-data'!AR103,'X-13 output'!A:A,0))</f>
        <v>0.90898444442044701</v>
      </c>
      <c r="CH103">
        <f>AT103/AO103</f>
        <v>10218.178557625699</v>
      </c>
      <c r="CI103" s="9">
        <f>BT103*CH103*CD103</f>
        <v>3721.4065971426899</v>
      </c>
      <c r="CJ103" s="8">
        <f>B103</f>
        <v>3823</v>
      </c>
      <c r="CK103" s="9">
        <f t="shared" si="27"/>
        <v>101.59340285731014</v>
      </c>
      <c r="CL103" s="9">
        <f t="shared" si="28"/>
        <v>-72446.519186058358</v>
      </c>
      <c r="CM103">
        <f t="shared" si="29"/>
        <v>1121866.5191860581</v>
      </c>
      <c r="CN103">
        <f>B102+CN102</f>
        <v>1078360</v>
      </c>
      <c r="CO103">
        <f t="shared" si="30"/>
        <v>0.96121952260628729</v>
      </c>
      <c r="CP103" s="22">
        <f t="shared" si="18"/>
        <v>200903.48639765781</v>
      </c>
      <c r="CQ103" s="22">
        <f t="shared" si="19"/>
        <v>167692</v>
      </c>
      <c r="CR103">
        <f t="shared" si="24"/>
        <v>0.83468934764068392</v>
      </c>
      <c r="CT103">
        <f>IF(MONTH(A103)&lt;&gt;MONTH(A102),B103,B103+CT102)</f>
        <v>155805</v>
      </c>
      <c r="CU103">
        <f>IF(MONTH(A103)&lt;&gt;MONTH(A102),BT103,BT103+CU102)</f>
        <v>17.610989539311134</v>
      </c>
      <c r="CV103">
        <f>AO103</f>
        <v>20</v>
      </c>
      <c r="CW103">
        <f t="shared" si="31"/>
        <v>176940.65362109619</v>
      </c>
      <c r="CX103" s="11">
        <f>CW103/AT103-1</f>
        <v>-0.13418691685981754</v>
      </c>
      <c r="CY103" s="20">
        <f>AT103/CE103</f>
        <v>224826.2579265729</v>
      </c>
      <c r="CZ103" s="20">
        <f t="shared" si="14"/>
        <v>194657.51554627597</v>
      </c>
      <c r="DA103" s="19">
        <f>CJ103/(BT103*CD103*CE103*(CV103/20))</f>
        <v>11548.197726005319</v>
      </c>
      <c r="DB103" s="21">
        <f t="shared" si="25"/>
        <v>190687.87853786335</v>
      </c>
      <c r="DC103">
        <f>AT103/CE103</f>
        <v>224826.2579265729</v>
      </c>
    </row>
    <row r="104" spans="1:107" x14ac:dyDescent="0.25">
      <c r="A104" s="1">
        <v>43979</v>
      </c>
      <c r="B104">
        <v>7702</v>
      </c>
      <c r="C104">
        <v>19</v>
      </c>
      <c r="D104">
        <v>3</v>
      </c>
      <c r="E104">
        <v>2</v>
      </c>
      <c r="F104" s="1">
        <v>43978</v>
      </c>
      <c r="G104" s="1">
        <v>43980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1">
        <v>43969</v>
      </c>
      <c r="AE104" s="1">
        <v>43955</v>
      </c>
      <c r="AF104" s="1">
        <v>43957</v>
      </c>
      <c r="AG104" s="1">
        <v>43952</v>
      </c>
      <c r="AH104" s="1">
        <v>43952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8603.65</v>
      </c>
      <c r="AO104">
        <v>20</v>
      </c>
      <c r="AP104">
        <v>31</v>
      </c>
      <c r="AQ104">
        <v>172073</v>
      </c>
      <c r="AR104" s="2">
        <v>43952</v>
      </c>
      <c r="AS104">
        <v>0.64516129032257996</v>
      </c>
      <c r="AT104">
        <v>204363.57115251399</v>
      </c>
      <c r="AU104">
        <v>195013.48936614301</v>
      </c>
      <c r="AV104">
        <v>214161.95028331899</v>
      </c>
      <c r="AW104">
        <v>-0.37754401088244199</v>
      </c>
      <c r="AX104">
        <v>0</v>
      </c>
      <c r="AY104">
        <v>0</v>
      </c>
      <c r="AZ104">
        <v>4.5558176529040699E-2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0.60409188713917294</v>
      </c>
      <c r="BP104">
        <v>0</v>
      </c>
      <c r="BQ104">
        <v>0</v>
      </c>
      <c r="BR104">
        <v>0.52241715020244495</v>
      </c>
      <c r="BS104">
        <v>0</v>
      </c>
      <c r="BT104">
        <v>0.79452320298821699</v>
      </c>
      <c r="BU104">
        <v>9693.8641578151801</v>
      </c>
      <c r="BV104">
        <v>28</v>
      </c>
      <c r="BW104">
        <v>5</v>
      </c>
      <c r="BX104">
        <v>2020</v>
      </c>
      <c r="BY104">
        <v>1</v>
      </c>
      <c r="BZ104">
        <v>18.405512742299301</v>
      </c>
      <c r="CA104">
        <v>163507</v>
      </c>
      <c r="CB104">
        <v>177671.76855033101</v>
      </c>
      <c r="CC104">
        <v>19.405637705969301</v>
      </c>
      <c r="CD104">
        <v>1.0306283309539399</v>
      </c>
      <c r="CE104">
        <f>INDEX('X-13 output'!G:G, MATCH('daily-predicted-data'!AR104,'X-13 output'!A:A,0))</f>
        <v>0.90898444442044701</v>
      </c>
      <c r="CH104">
        <f>AT104/AO104</f>
        <v>10218.178557625699</v>
      </c>
      <c r="CI104" s="9">
        <f>BT104*CH104*CD104</f>
        <v>8367.2385100881838</v>
      </c>
      <c r="CJ104" s="8">
        <f>B104</f>
        <v>7702</v>
      </c>
      <c r="CK104" s="9">
        <f t="shared" si="27"/>
        <v>-665.23851008818383</v>
      </c>
      <c r="CL104" s="9">
        <f t="shared" si="28"/>
        <v>-73111.757696146538</v>
      </c>
      <c r="CM104">
        <f t="shared" si="29"/>
        <v>1130233.7576961464</v>
      </c>
      <c r="CN104">
        <f>B103+CN103</f>
        <v>1082183</v>
      </c>
      <c r="CO104">
        <f t="shared" si="30"/>
        <v>0.95748600024645136</v>
      </c>
      <c r="CP104" s="22">
        <f t="shared" si="18"/>
        <v>199561.61344741896</v>
      </c>
      <c r="CQ104" s="22">
        <f t="shared" si="19"/>
        <v>167763</v>
      </c>
      <c r="CR104">
        <f t="shared" si="24"/>
        <v>0.84065766507847284</v>
      </c>
      <c r="CT104">
        <f>IF(MONTH(A104)&lt;&gt;MONTH(A103),B104,B104+CT103)</f>
        <v>163507</v>
      </c>
      <c r="CU104">
        <f>IF(MONTH(A104)&lt;&gt;MONTH(A103),BT104,BT104+CU103)</f>
        <v>18.405512742299351</v>
      </c>
      <c r="CV104">
        <f>AO104</f>
        <v>20</v>
      </c>
      <c r="CW104">
        <f t="shared" si="31"/>
        <v>177671.7685503322</v>
      </c>
      <c r="CX104" s="11">
        <f>CW104/AT104-1</f>
        <v>-0.13060939604672517</v>
      </c>
      <c r="CY104" s="20">
        <f>AT104/CE104</f>
        <v>224826.2579265729</v>
      </c>
      <c r="CZ104" s="20">
        <f t="shared" si="14"/>
        <v>195461.83616333795</v>
      </c>
      <c r="DA104" s="19">
        <f>CJ104/(BT104*CD104*CE104*(CV104/20))</f>
        <v>10347.570685732817</v>
      </c>
      <c r="DB104" s="21">
        <f t="shared" si="25"/>
        <v>193814.38869030584</v>
      </c>
      <c r="DC104">
        <f>AT104/CE104</f>
        <v>224826.2579265729</v>
      </c>
    </row>
    <row r="105" spans="1:107" x14ac:dyDescent="0.25">
      <c r="A105" s="1">
        <v>43980</v>
      </c>
      <c r="B105">
        <v>8566</v>
      </c>
      <c r="C105">
        <v>20</v>
      </c>
      <c r="D105">
        <v>4</v>
      </c>
      <c r="E105">
        <v>3</v>
      </c>
      <c r="F105" s="1">
        <v>43979</v>
      </c>
      <c r="G105" s="1">
        <v>43983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s="1">
        <v>43969</v>
      </c>
      <c r="AE105" s="1">
        <v>43955</v>
      </c>
      <c r="AF105" s="1">
        <v>43957</v>
      </c>
      <c r="AG105" s="1">
        <v>43952</v>
      </c>
      <c r="AH105" s="1">
        <v>43952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8603.65</v>
      </c>
      <c r="AO105">
        <v>20</v>
      </c>
      <c r="AP105">
        <v>31</v>
      </c>
      <c r="AQ105">
        <v>172073</v>
      </c>
      <c r="AR105" s="2">
        <v>43952</v>
      </c>
      <c r="AS105">
        <v>0.64516129032257996</v>
      </c>
      <c r="AT105">
        <v>204363.57115251399</v>
      </c>
      <c r="AU105">
        <v>195013.48936614301</v>
      </c>
      <c r="AV105">
        <v>214161.95028331899</v>
      </c>
      <c r="AW105">
        <v>-0.37754401088244199</v>
      </c>
      <c r="AX105">
        <v>0</v>
      </c>
      <c r="AY105">
        <v>0</v>
      </c>
      <c r="AZ105">
        <v>0</v>
      </c>
      <c r="BA105">
        <v>0.69859300389304002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0.21096992103935699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0.60409188713917294</v>
      </c>
      <c r="BP105">
        <v>0</v>
      </c>
      <c r="BQ105">
        <v>0</v>
      </c>
      <c r="BR105">
        <v>0</v>
      </c>
      <c r="BS105">
        <v>-0.13598583751920601</v>
      </c>
      <c r="BT105">
        <v>1.0001249636699201</v>
      </c>
      <c r="BU105">
        <v>8564.9296949526797</v>
      </c>
      <c r="BV105">
        <v>29</v>
      </c>
      <c r="BW105">
        <v>5</v>
      </c>
      <c r="BX105">
        <v>2020</v>
      </c>
      <c r="BY105">
        <v>0</v>
      </c>
      <c r="BZ105">
        <v>19.405637705969301</v>
      </c>
      <c r="CA105">
        <v>172073</v>
      </c>
      <c r="CB105">
        <v>177343.30879223699</v>
      </c>
      <c r="CC105">
        <v>19.405637705969301</v>
      </c>
      <c r="CD105">
        <v>1.0306283309539399</v>
      </c>
      <c r="CE105">
        <f>INDEX('X-13 output'!G:G, MATCH('daily-predicted-data'!AR105,'X-13 output'!A:A,0))</f>
        <v>0.90898444442044701</v>
      </c>
      <c r="CH105">
        <f>AT105/AO105</f>
        <v>10218.178557625699</v>
      </c>
      <c r="CI105" s="9">
        <f>BT105*CH105*CD105</f>
        <v>10532.460322676827</v>
      </c>
      <c r="CJ105" s="8">
        <f>B105</f>
        <v>8566</v>
      </c>
      <c r="CK105" s="9">
        <f t="shared" si="27"/>
        <v>-1966.4603226768268</v>
      </c>
      <c r="CL105" s="9">
        <f t="shared" si="28"/>
        <v>-75078.218018823361</v>
      </c>
      <c r="CM105">
        <f t="shared" si="29"/>
        <v>1140766.2180188233</v>
      </c>
      <c r="CN105">
        <f>B104+CN104</f>
        <v>1089885</v>
      </c>
      <c r="CO105">
        <f t="shared" si="30"/>
        <v>0.95539733100863644</v>
      </c>
      <c r="CP105" s="22">
        <f t="shared" si="18"/>
        <v>204363.57115251347</v>
      </c>
      <c r="CQ105" s="22">
        <f t="shared" si="19"/>
        <v>172073</v>
      </c>
      <c r="CR105">
        <f t="shared" si="24"/>
        <v>0.8419944857568793</v>
      </c>
      <c r="CT105">
        <f>IF(MONTH(A105)&lt;&gt;MONTH(A104),B105,B105+CT104)</f>
        <v>172073</v>
      </c>
      <c r="CU105">
        <f>IF(MONTH(A105)&lt;&gt;MONTH(A104),BT105,BT105+CU104)</f>
        <v>19.405637705969269</v>
      </c>
      <c r="CV105">
        <f>AO105</f>
        <v>20</v>
      </c>
      <c r="CW105">
        <f t="shared" si="31"/>
        <v>177343.30879223772</v>
      </c>
      <c r="CX105" s="11">
        <f>CW105/AT105-1</f>
        <v>-0.13221662847196669</v>
      </c>
      <c r="CY105" s="20">
        <f>AT105/CE105</f>
        <v>224826.2579265729</v>
      </c>
      <c r="CZ105" s="20">
        <f t="shared" si="14"/>
        <v>195100.48811155267</v>
      </c>
      <c r="DA105" s="19">
        <f>CJ105/(BT105*CD105*CE105*(CV105/20))</f>
        <v>9142.5064343824906</v>
      </c>
      <c r="DB105" s="21">
        <f t="shared" si="25"/>
        <v>196133.38370137956</v>
      </c>
      <c r="DC105">
        <f>AT105/CE105</f>
        <v>224826.2579265729</v>
      </c>
    </row>
    <row r="106" spans="1:107" x14ac:dyDescent="0.25">
      <c r="A106" s="1">
        <v>43983</v>
      </c>
      <c r="B106">
        <v>27845</v>
      </c>
      <c r="C106">
        <v>1</v>
      </c>
      <c r="D106">
        <v>0</v>
      </c>
      <c r="E106">
        <v>4</v>
      </c>
      <c r="F106" s="1">
        <v>43980</v>
      </c>
      <c r="G106" s="1">
        <v>43984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s="1">
        <v>43997</v>
      </c>
      <c r="AE106" s="1">
        <v>43983</v>
      </c>
      <c r="AF106" s="1">
        <v>43985</v>
      </c>
      <c r="AG106" s="1">
        <v>43987</v>
      </c>
      <c r="AH106" s="1">
        <v>43985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8599.3636363636306</v>
      </c>
      <c r="AO106">
        <v>22</v>
      </c>
      <c r="AP106">
        <v>30</v>
      </c>
      <c r="AQ106">
        <v>189186</v>
      </c>
      <c r="AR106" s="2">
        <v>43983</v>
      </c>
      <c r="AS106">
        <v>0.73333333333333295</v>
      </c>
      <c r="AT106">
        <v>217949.83913484999</v>
      </c>
      <c r="AU106">
        <v>207739.08593305299</v>
      </c>
      <c r="AV106">
        <v>228662.469393051</v>
      </c>
      <c r="AW106">
        <v>-0.37754401088244199</v>
      </c>
      <c r="AX106">
        <v>1.3903905739156901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1.6552411404617999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0.68665111171486004</v>
      </c>
      <c r="BP106">
        <v>0</v>
      </c>
      <c r="BQ106">
        <v>0</v>
      </c>
      <c r="BR106">
        <v>0</v>
      </c>
      <c r="BS106">
        <v>0</v>
      </c>
      <c r="BT106">
        <v>3.3547388152099198</v>
      </c>
      <c r="BU106">
        <v>8300.1990717592107</v>
      </c>
      <c r="BV106">
        <v>1</v>
      </c>
      <c r="BW106">
        <v>6</v>
      </c>
      <c r="BX106">
        <v>2020</v>
      </c>
      <c r="BY106">
        <v>21</v>
      </c>
      <c r="BZ106">
        <v>3.3547388152099198</v>
      </c>
      <c r="CA106">
        <v>27845</v>
      </c>
      <c r="CB106">
        <v>182604.37957870201</v>
      </c>
      <c r="CC106">
        <v>22.5028198066897</v>
      </c>
      <c r="CD106">
        <v>0.97765525338560999</v>
      </c>
      <c r="CE106">
        <f>INDEX('X-13 output'!G:G, MATCH('daily-predicted-data'!AR106,'X-13 output'!A:A,0))</f>
        <v>0.98341442481102803</v>
      </c>
      <c r="CH106">
        <f>AT106/AO106</f>
        <v>9906.8108697659081</v>
      </c>
      <c r="CI106" s="9">
        <f>BT106*CH106*CD106</f>
        <v>32492.140602622374</v>
      </c>
      <c r="CJ106" s="8">
        <f>B106</f>
        <v>27845</v>
      </c>
      <c r="CK106" s="9">
        <f t="shared" si="27"/>
        <v>-4647.140602622374</v>
      </c>
      <c r="CL106" s="9">
        <f t="shared" si="28"/>
        <v>-79725.358621445732</v>
      </c>
      <c r="CM106">
        <f t="shared" si="29"/>
        <v>1173258.3586214457</v>
      </c>
      <c r="CN106">
        <f>B105+CN105</f>
        <v>1098451</v>
      </c>
      <c r="CO106">
        <f t="shared" si="30"/>
        <v>0.93623965423153443</v>
      </c>
      <c r="CP106" s="22">
        <f t="shared" si="18"/>
        <v>211113.42279471343</v>
      </c>
      <c r="CQ106" s="22">
        <f t="shared" si="19"/>
        <v>177366</v>
      </c>
      <c r="CR106">
        <f t="shared" si="24"/>
        <v>0.84014553718107532</v>
      </c>
      <c r="CT106">
        <f>IF(MONTH(A106)&lt;&gt;MONTH(A105),B106,B106+CT105)</f>
        <v>27845</v>
      </c>
      <c r="CU106">
        <f>IF(MONTH(A106)&lt;&gt;MONTH(A105),BT106,BT106+CU105)</f>
        <v>3.3547388152099198</v>
      </c>
      <c r="CV106">
        <f>AO106</f>
        <v>22</v>
      </c>
      <c r="CW106">
        <f t="shared" si="31"/>
        <v>182604.37957870285</v>
      </c>
      <c r="CX106" s="11">
        <f>CW106/AT106-1</f>
        <v>-0.16217245076413289</v>
      </c>
      <c r="CY106" s="20">
        <f>AT106/CE106</f>
        <v>221625.62764597542</v>
      </c>
      <c r="CZ106" s="20">
        <f t="shared" si="14"/>
        <v>185684.05645848843</v>
      </c>
      <c r="DA106" s="19">
        <f>CJ106/(BT106*CD106*CE106*(CV106/20))</f>
        <v>7848.2623280626822</v>
      </c>
      <c r="DB106" s="21">
        <f t="shared" si="25"/>
        <v>194133.48960373472</v>
      </c>
      <c r="DC106">
        <f>AT106/CE106</f>
        <v>221625.62764597542</v>
      </c>
    </row>
    <row r="107" spans="1:107" x14ac:dyDescent="0.25">
      <c r="A107" s="1">
        <v>43984</v>
      </c>
      <c r="B107">
        <v>6718</v>
      </c>
      <c r="C107">
        <v>2</v>
      </c>
      <c r="D107">
        <v>1</v>
      </c>
      <c r="E107">
        <v>0</v>
      </c>
      <c r="F107" s="1">
        <v>43983</v>
      </c>
      <c r="G107" s="1">
        <v>43985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s="1">
        <v>43997</v>
      </c>
      <c r="AE107" s="1">
        <v>43983</v>
      </c>
      <c r="AF107" s="1">
        <v>43985</v>
      </c>
      <c r="AG107" s="1">
        <v>43987</v>
      </c>
      <c r="AH107" s="1">
        <v>43985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8599.3636363636306</v>
      </c>
      <c r="AO107">
        <v>22</v>
      </c>
      <c r="AP107">
        <v>30</v>
      </c>
      <c r="AQ107">
        <v>189186</v>
      </c>
      <c r="AR107" s="2">
        <v>43983</v>
      </c>
      <c r="AS107">
        <v>0.73333333333333295</v>
      </c>
      <c r="AT107">
        <v>217949.83913484999</v>
      </c>
      <c r="AU107">
        <v>207739.08593305299</v>
      </c>
      <c r="AV107">
        <v>228662.469393051</v>
      </c>
      <c r="AW107">
        <v>-0.37754401088244199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0.301424388573374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0.68665111171486004</v>
      </c>
      <c r="BP107">
        <v>0</v>
      </c>
      <c r="BQ107">
        <v>0</v>
      </c>
      <c r="BR107">
        <v>0</v>
      </c>
      <c r="BS107">
        <v>0</v>
      </c>
      <c r="BT107">
        <v>0.61053148940579205</v>
      </c>
      <c r="BU107">
        <v>11003.527445469401</v>
      </c>
      <c r="BV107">
        <v>2</v>
      </c>
      <c r="BW107">
        <v>6</v>
      </c>
      <c r="BX107">
        <v>2020</v>
      </c>
      <c r="BY107">
        <v>20</v>
      </c>
      <c r="BZ107">
        <v>3.9652703046157098</v>
      </c>
      <c r="CA107">
        <v>34563</v>
      </c>
      <c r="CB107">
        <v>191761.45422290199</v>
      </c>
      <c r="CC107">
        <v>22.5028198066897</v>
      </c>
      <c r="CD107">
        <v>0.97765525338560999</v>
      </c>
      <c r="CE107">
        <f>INDEX('X-13 output'!G:G, MATCH('daily-predicted-data'!AR107,'X-13 output'!A:A,0))</f>
        <v>0.98341442481102803</v>
      </c>
      <c r="CH107">
        <f>AT107/AO107</f>
        <v>9906.8108697659081</v>
      </c>
      <c r="CI107" s="9">
        <f>BT107*CH107*CD107</f>
        <v>5913.2695833610323</v>
      </c>
      <c r="CJ107" s="8">
        <f>B107</f>
        <v>6718</v>
      </c>
      <c r="CK107" s="9">
        <f t="shared" si="27"/>
        <v>804.73041663896765</v>
      </c>
      <c r="CL107" s="9">
        <f t="shared" si="28"/>
        <v>-78920.628204806766</v>
      </c>
      <c r="CM107">
        <f t="shared" si="29"/>
        <v>1179171.6282048067</v>
      </c>
      <c r="CN107">
        <f>B106+CN106</f>
        <v>1126296</v>
      </c>
      <c r="CO107">
        <f t="shared" si="30"/>
        <v>0.95515866652481662</v>
      </c>
      <c r="CP107" s="22">
        <f t="shared" si="18"/>
        <v>196824.13648001346</v>
      </c>
      <c r="CQ107" s="22">
        <f t="shared" si="19"/>
        <v>166062</v>
      </c>
      <c r="CR107">
        <f t="shared" si="24"/>
        <v>0.84370749934352074</v>
      </c>
      <c r="CT107">
        <f>IF(MONTH(A107)&lt;&gt;MONTH(A106),B107,B107+CT106)</f>
        <v>34563</v>
      </c>
      <c r="CU107">
        <f>IF(MONTH(A107)&lt;&gt;MONTH(A106),BT107,BT107+CU106)</f>
        <v>3.9652703046157116</v>
      </c>
      <c r="CV107">
        <f>AO107</f>
        <v>22</v>
      </c>
      <c r="CW107">
        <f t="shared" si="31"/>
        <v>191761.45422290236</v>
      </c>
      <c r="CX107" s="11">
        <f>CW107/AT107-1</f>
        <v>-0.12015785382500022</v>
      </c>
      <c r="CY107" s="20">
        <f>AT107/CE107</f>
        <v>221625.62764597542</v>
      </c>
      <c r="CZ107" s="20">
        <f t="shared" si="14"/>
        <v>194995.56787541637</v>
      </c>
      <c r="DA107" s="19">
        <f>CJ107/(BT107*CD107*CE107*(CV107/20))</f>
        <v>10404.39743426279</v>
      </c>
      <c r="DB107" s="21">
        <f t="shared" si="25"/>
        <v>194509.90136925946</v>
      </c>
      <c r="DC107">
        <f>AT107/CE107</f>
        <v>221625.62764597542</v>
      </c>
    </row>
    <row r="108" spans="1:107" x14ac:dyDescent="0.25">
      <c r="A108" s="1">
        <v>43985</v>
      </c>
      <c r="B108">
        <v>11377</v>
      </c>
      <c r="C108">
        <v>3</v>
      </c>
      <c r="D108">
        <v>2</v>
      </c>
      <c r="E108">
        <v>1</v>
      </c>
      <c r="F108" s="1">
        <v>43984</v>
      </c>
      <c r="G108" s="1">
        <v>43986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s="1">
        <v>43997</v>
      </c>
      <c r="AE108" s="1">
        <v>43983</v>
      </c>
      <c r="AF108" s="1">
        <v>43985</v>
      </c>
      <c r="AG108" s="1">
        <v>43987</v>
      </c>
      <c r="AH108" s="1">
        <v>43985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8599.3636363636306</v>
      </c>
      <c r="AO108">
        <v>22</v>
      </c>
      <c r="AP108">
        <v>30</v>
      </c>
      <c r="AQ108">
        <v>189186</v>
      </c>
      <c r="AR108" s="2">
        <v>43983</v>
      </c>
      <c r="AS108">
        <v>0.73333333333333295</v>
      </c>
      <c r="AT108">
        <v>217949.83913484999</v>
      </c>
      <c r="AU108">
        <v>207739.08593305299</v>
      </c>
      <c r="AV108">
        <v>228662.469393051</v>
      </c>
      <c r="AW108">
        <v>-0.37754401088244199</v>
      </c>
      <c r="AX108">
        <v>0</v>
      </c>
      <c r="AY108">
        <v>0.126823655535797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7.6911934290227801E-2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0.68665111171486004</v>
      </c>
      <c r="BP108">
        <v>0.118178928632738</v>
      </c>
      <c r="BQ108">
        <v>0</v>
      </c>
      <c r="BR108">
        <v>0.52241715020244495</v>
      </c>
      <c r="BS108">
        <v>0</v>
      </c>
      <c r="BT108">
        <v>1.1534387694936199</v>
      </c>
      <c r="BU108">
        <v>9863.5491548412392</v>
      </c>
      <c r="BV108">
        <v>3</v>
      </c>
      <c r="BW108">
        <v>6</v>
      </c>
      <c r="BX108">
        <v>2020</v>
      </c>
      <c r="BY108">
        <v>19</v>
      </c>
      <c r="BZ108">
        <v>5.11870907410934</v>
      </c>
      <c r="CA108">
        <v>45940</v>
      </c>
      <c r="CB108">
        <v>197448.22090242701</v>
      </c>
      <c r="CC108">
        <v>22.5028198066897</v>
      </c>
      <c r="CD108">
        <v>0.97765525338560999</v>
      </c>
      <c r="CE108">
        <f>INDEX('X-13 output'!G:G, MATCH('daily-predicted-data'!AR108,'X-13 output'!A:A,0))</f>
        <v>0.98341442481102803</v>
      </c>
      <c r="CH108">
        <f>AT108/AO108</f>
        <v>9906.8108697659081</v>
      </c>
      <c r="CI108" s="9">
        <f>BT108*CH108*CD108</f>
        <v>11171.5685599677</v>
      </c>
      <c r="CJ108" s="8">
        <f>B108</f>
        <v>11377</v>
      </c>
      <c r="CK108" s="9">
        <f t="shared" si="27"/>
        <v>205.43144003230009</v>
      </c>
      <c r="CL108" s="9">
        <f t="shared" si="28"/>
        <v>-78715.19676477446</v>
      </c>
      <c r="CM108">
        <f t="shared" si="29"/>
        <v>1190343.1967647744</v>
      </c>
      <c r="CN108">
        <f>B107+CN107</f>
        <v>1133014</v>
      </c>
      <c r="CO108">
        <f t="shared" si="30"/>
        <v>0.95183809432389832</v>
      </c>
      <c r="CP108" s="22">
        <f t="shared" si="18"/>
        <v>204799.92598214757</v>
      </c>
      <c r="CQ108" s="22">
        <f t="shared" si="19"/>
        <v>174971</v>
      </c>
      <c r="CR108">
        <f t="shared" si="24"/>
        <v>0.85435089471298065</v>
      </c>
      <c r="CT108">
        <f>IF(MONTH(A108)&lt;&gt;MONTH(A107),B108,B108+CT107)</f>
        <v>45940</v>
      </c>
      <c r="CU108">
        <f>IF(MONTH(A108)&lt;&gt;MONTH(A107),BT108,BT108+CU107)</f>
        <v>5.1187090741093311</v>
      </c>
      <c r="CV108">
        <f>AO108</f>
        <v>22</v>
      </c>
      <c r="CW108">
        <f t="shared" si="31"/>
        <v>197448.22090242762</v>
      </c>
      <c r="CX108" s="11">
        <f>CW108/AT108-1</f>
        <v>-9.4065764461232715E-2</v>
      </c>
      <c r="CY108" s="20">
        <f>AT108/CE108</f>
        <v>221625.62764597542</v>
      </c>
      <c r="CZ108" s="20">
        <f t="shared" si="14"/>
        <v>200778.24355725621</v>
      </c>
      <c r="DA108" s="19">
        <f>CJ108/(BT108*CD108*CE108*(CV108/20))</f>
        <v>9326.4897123158098</v>
      </c>
      <c r="DB108" s="21">
        <f t="shared" si="25"/>
        <v>195155.0774719459</v>
      </c>
      <c r="DC108">
        <f>AT108/CE108</f>
        <v>221625.62764597542</v>
      </c>
    </row>
    <row r="109" spans="1:107" x14ac:dyDescent="0.25">
      <c r="A109" s="1">
        <v>43986</v>
      </c>
      <c r="B109">
        <v>2321</v>
      </c>
      <c r="C109">
        <v>4</v>
      </c>
      <c r="D109">
        <v>3</v>
      </c>
      <c r="E109">
        <v>2</v>
      </c>
      <c r="F109" s="1">
        <v>43985</v>
      </c>
      <c r="G109" s="1">
        <v>43987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s="1">
        <v>43997</v>
      </c>
      <c r="AE109" s="1">
        <v>43983</v>
      </c>
      <c r="AF109" s="1">
        <v>43985</v>
      </c>
      <c r="AG109" s="1">
        <v>43987</v>
      </c>
      <c r="AH109" s="1">
        <v>43985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8599.3636363636306</v>
      </c>
      <c r="AO109">
        <v>22</v>
      </c>
      <c r="AP109">
        <v>30</v>
      </c>
      <c r="AQ109">
        <v>189186</v>
      </c>
      <c r="AR109" s="2">
        <v>43983</v>
      </c>
      <c r="AS109">
        <v>0.73333333333333295</v>
      </c>
      <c r="AT109">
        <v>217949.83913484999</v>
      </c>
      <c r="AU109">
        <v>207739.08593305299</v>
      </c>
      <c r="AV109">
        <v>228662.469393051</v>
      </c>
      <c r="AW109">
        <v>-0.37754401088244199</v>
      </c>
      <c r="AX109">
        <v>0</v>
      </c>
      <c r="AY109">
        <v>0</v>
      </c>
      <c r="AZ109">
        <v>4.5558176529040699E-2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0.68665111171486004</v>
      </c>
      <c r="BP109">
        <v>0</v>
      </c>
      <c r="BQ109">
        <v>0</v>
      </c>
      <c r="BR109">
        <v>0</v>
      </c>
      <c r="BS109">
        <v>0</v>
      </c>
      <c r="BT109">
        <v>0.35466527736145897</v>
      </c>
      <c r="BU109">
        <v>6544.1985673566196</v>
      </c>
      <c r="BV109">
        <v>4</v>
      </c>
      <c r="BW109">
        <v>6</v>
      </c>
      <c r="BX109">
        <v>2020</v>
      </c>
      <c r="BY109">
        <v>18</v>
      </c>
      <c r="BZ109">
        <v>5.4733743514707998</v>
      </c>
      <c r="CA109">
        <v>48261</v>
      </c>
      <c r="CB109">
        <v>193983.077315859</v>
      </c>
      <c r="CC109">
        <v>22.5028198066897</v>
      </c>
      <c r="CD109">
        <v>0.97765525338560999</v>
      </c>
      <c r="CE109">
        <f>INDEX('X-13 output'!G:G, MATCH('daily-predicted-data'!AR109,'X-13 output'!A:A,0))</f>
        <v>0.98341442481102803</v>
      </c>
      <c r="CH109">
        <f>AT109/AO109</f>
        <v>9906.8108697659081</v>
      </c>
      <c r="CI109" s="9">
        <f>BT109*CH109*CD109</f>
        <v>3435.0912824119487</v>
      </c>
      <c r="CJ109" s="8">
        <f>B109</f>
        <v>2321</v>
      </c>
      <c r="CK109" s="9">
        <f t="shared" si="27"/>
        <v>-1114.0912824119487</v>
      </c>
      <c r="CL109" s="9">
        <f t="shared" si="28"/>
        <v>-79829.288047186405</v>
      </c>
      <c r="CM109">
        <f t="shared" si="29"/>
        <v>1193778.2880471863</v>
      </c>
      <c r="CN109">
        <f>B108+CN108</f>
        <v>1144391</v>
      </c>
      <c r="CO109">
        <f t="shared" si="30"/>
        <v>0.95862943015325286</v>
      </c>
      <c r="CP109" s="22">
        <f t="shared" si="18"/>
        <v>197767.40091535161</v>
      </c>
      <c r="CQ109" s="22">
        <f t="shared" si="19"/>
        <v>167538</v>
      </c>
      <c r="CR109">
        <f t="shared" si="24"/>
        <v>0.84714669467547687</v>
      </c>
      <c r="CT109">
        <f>IF(MONTH(A109)&lt;&gt;MONTH(A108),B109,B109+CT108)</f>
        <v>48261</v>
      </c>
      <c r="CU109">
        <f>IF(MONTH(A109)&lt;&gt;MONTH(A108),BT109,BT109+CU108)</f>
        <v>5.47337435147079</v>
      </c>
      <c r="CV109">
        <f>AO109</f>
        <v>22</v>
      </c>
      <c r="CW109">
        <f t="shared" si="31"/>
        <v>193983.07731585938</v>
      </c>
      <c r="CX109" s="11">
        <f>CW109/AT109-1</f>
        <v>-0.10996457677659444</v>
      </c>
      <c r="CY109" s="20">
        <f>AT109/CE109</f>
        <v>221625.62764597542</v>
      </c>
      <c r="CZ109" s="20">
        <f t="shared" si="14"/>
        <v>197254.65929903864</v>
      </c>
      <c r="DA109" s="19">
        <f>CJ109/(BT109*CD109*CE109*(CV109/20))</f>
        <v>6187.8741268142794</v>
      </c>
      <c r="DB109" s="21">
        <f t="shared" si="25"/>
        <v>190868.00082364064</v>
      </c>
      <c r="DC109">
        <f>AT109/CE109</f>
        <v>221625.62764597542</v>
      </c>
    </row>
    <row r="110" spans="1:107" x14ac:dyDescent="0.25">
      <c r="A110" s="1">
        <v>43987</v>
      </c>
      <c r="B110">
        <v>5698</v>
      </c>
      <c r="C110">
        <v>5</v>
      </c>
      <c r="D110">
        <v>4</v>
      </c>
      <c r="E110">
        <v>3</v>
      </c>
      <c r="F110" s="1">
        <v>43986</v>
      </c>
      <c r="G110" s="1">
        <v>43990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1">
        <v>43997</v>
      </c>
      <c r="AE110" s="1">
        <v>43983</v>
      </c>
      <c r="AF110" s="1">
        <v>43985</v>
      </c>
      <c r="AG110" s="1">
        <v>43987</v>
      </c>
      <c r="AH110" s="1">
        <v>43985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8599.3636363636306</v>
      </c>
      <c r="AO110">
        <v>22</v>
      </c>
      <c r="AP110">
        <v>30</v>
      </c>
      <c r="AQ110">
        <v>189186</v>
      </c>
      <c r="AR110" s="2">
        <v>43983</v>
      </c>
      <c r="AS110">
        <v>0.73333333333333295</v>
      </c>
      <c r="AT110">
        <v>217949.83913484999</v>
      </c>
      <c r="AU110">
        <v>207739.08593305299</v>
      </c>
      <c r="AV110">
        <v>228662.469393051</v>
      </c>
      <c r="AW110">
        <v>-0.37754401088244199</v>
      </c>
      <c r="AX110">
        <v>0</v>
      </c>
      <c r="AY110">
        <v>0</v>
      </c>
      <c r="AZ110">
        <v>0</v>
      </c>
      <c r="BA110">
        <v>0.69859300389304002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0.68665111171486004</v>
      </c>
      <c r="BP110">
        <v>0</v>
      </c>
      <c r="BQ110">
        <v>0</v>
      </c>
      <c r="BR110">
        <v>0</v>
      </c>
      <c r="BS110">
        <v>-0.13598583751920601</v>
      </c>
      <c r="BT110">
        <v>0.871714267206252</v>
      </c>
      <c r="BU110">
        <v>6536.5455337348703</v>
      </c>
      <c r="BV110">
        <v>5</v>
      </c>
      <c r="BW110">
        <v>6</v>
      </c>
      <c r="BX110">
        <v>2020</v>
      </c>
      <c r="BY110">
        <v>17</v>
      </c>
      <c r="BZ110">
        <v>6.3450886186770497</v>
      </c>
      <c r="CA110">
        <v>53959</v>
      </c>
      <c r="CB110">
        <v>187089.270354037</v>
      </c>
      <c r="CC110">
        <v>22.5028198066897</v>
      </c>
      <c r="CD110">
        <v>0.97765525338560999</v>
      </c>
      <c r="CE110">
        <f>INDEX('X-13 output'!G:G, MATCH('daily-predicted-data'!AR110,'X-13 output'!A:A,0))</f>
        <v>0.98341442481102803</v>
      </c>
      <c r="CH110">
        <f>AT110/AO110</f>
        <v>9906.8108697659081</v>
      </c>
      <c r="CI110" s="9">
        <f>BT110*CH110*CD110</f>
        <v>8442.9411932043731</v>
      </c>
      <c r="CJ110" s="8">
        <f>B110</f>
        <v>5698</v>
      </c>
      <c r="CK110" s="9">
        <f t="shared" si="27"/>
        <v>-2744.9411932043731</v>
      </c>
      <c r="CL110" s="9">
        <f t="shared" si="28"/>
        <v>-82574.229240390778</v>
      </c>
      <c r="CM110">
        <f t="shared" si="29"/>
        <v>1202221.2292403907</v>
      </c>
      <c r="CN110">
        <f>B109+CN109</f>
        <v>1146712</v>
      </c>
      <c r="CO110">
        <f t="shared" si="30"/>
        <v>0.95382777488011627</v>
      </c>
      <c r="CP110" s="22">
        <f t="shared" si="18"/>
        <v>203344.75399843635</v>
      </c>
      <c r="CQ110" s="22">
        <f t="shared" si="19"/>
        <v>171021</v>
      </c>
      <c r="CR110">
        <f t="shared" si="24"/>
        <v>0.84103964639931206</v>
      </c>
      <c r="CT110">
        <f>IF(MONTH(A110)&lt;&gt;MONTH(A109),B110,B110+CT109)</f>
        <v>53959</v>
      </c>
      <c r="CU110">
        <f>IF(MONTH(A110)&lt;&gt;MONTH(A109),BT110,BT110+CU109)</f>
        <v>6.3450886186770417</v>
      </c>
      <c r="CV110">
        <f>AO110</f>
        <v>22</v>
      </c>
      <c r="CW110">
        <f t="shared" si="31"/>
        <v>187089.27035403822</v>
      </c>
      <c r="CX110" s="11">
        <f>CW110/AT110-1</f>
        <v>-0.14159482247526556</v>
      </c>
      <c r="CY110" s="20">
        <f>AT110/CE110</f>
        <v>221625.62764597542</v>
      </c>
      <c r="CZ110" s="20">
        <f t="shared" si="14"/>
        <v>190244.58624347422</v>
      </c>
      <c r="DA110" s="19">
        <f>CJ110/(BT110*CD110*CE110*(CV110/20))</f>
        <v>6180.6377924866729</v>
      </c>
      <c r="DB110" s="21">
        <f t="shared" si="25"/>
        <v>188359.49450032189</v>
      </c>
      <c r="DC110">
        <f>AT110/CE110</f>
        <v>221625.62764597542</v>
      </c>
    </row>
    <row r="111" spans="1:107" x14ac:dyDescent="0.25">
      <c r="A111" s="1">
        <v>43990</v>
      </c>
      <c r="B111">
        <v>12726</v>
      </c>
      <c r="C111">
        <v>6</v>
      </c>
      <c r="D111">
        <v>0</v>
      </c>
      <c r="E111">
        <v>4</v>
      </c>
      <c r="F111" s="1">
        <v>43987</v>
      </c>
      <c r="G111" s="1">
        <v>43991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s="1">
        <v>43997</v>
      </c>
      <c r="AE111" s="1">
        <v>43983</v>
      </c>
      <c r="AF111" s="1">
        <v>43985</v>
      </c>
      <c r="AG111" s="1">
        <v>43987</v>
      </c>
      <c r="AH111" s="1">
        <v>43985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8599.3636363636306</v>
      </c>
      <c r="AO111">
        <v>22</v>
      </c>
      <c r="AP111">
        <v>30</v>
      </c>
      <c r="AQ111">
        <v>189186</v>
      </c>
      <c r="AR111" s="2">
        <v>43983</v>
      </c>
      <c r="AS111">
        <v>0.73333333333333295</v>
      </c>
      <c r="AT111">
        <v>217949.83913484999</v>
      </c>
      <c r="AU111">
        <v>207739.08593305299</v>
      </c>
      <c r="AV111">
        <v>228662.469393051</v>
      </c>
      <c r="AW111">
        <v>-0.37754401088244199</v>
      </c>
      <c r="AX111">
        <v>1.3903905739156901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0.68665111171486004</v>
      </c>
      <c r="BP111">
        <v>0</v>
      </c>
      <c r="BQ111">
        <v>0</v>
      </c>
      <c r="BR111">
        <v>0</v>
      </c>
      <c r="BS111">
        <v>0</v>
      </c>
      <c r="BT111">
        <v>1.6994976747481101</v>
      </c>
      <c r="BU111">
        <v>7488.0949759970299</v>
      </c>
      <c r="BV111">
        <v>8</v>
      </c>
      <c r="BW111">
        <v>6</v>
      </c>
      <c r="BX111">
        <v>2020</v>
      </c>
      <c r="BY111">
        <v>16</v>
      </c>
      <c r="BZ111">
        <v>8.0445862934251693</v>
      </c>
      <c r="CA111">
        <v>66685</v>
      </c>
      <c r="CB111">
        <v>182367.36439747401</v>
      </c>
      <c r="CC111">
        <v>22.5028198066897</v>
      </c>
      <c r="CD111">
        <v>0.97765525338560999</v>
      </c>
      <c r="CE111">
        <f>INDEX('X-13 output'!G:G, MATCH('daily-predicted-data'!AR111,'X-13 output'!A:A,0))</f>
        <v>0.98341442481102803</v>
      </c>
      <c r="CH111">
        <f>AT111/AO111</f>
        <v>9906.8108697659081</v>
      </c>
      <c r="CI111" s="9">
        <f>BT111*CH111*CD111</f>
        <v>16460.392430964857</v>
      </c>
      <c r="CJ111" s="8">
        <f>B111</f>
        <v>12726</v>
      </c>
      <c r="CK111" s="9">
        <f t="shared" si="27"/>
        <v>-3734.3924309648573</v>
      </c>
      <c r="CL111" s="9">
        <f t="shared" si="28"/>
        <v>-86308.621671355635</v>
      </c>
      <c r="CM111">
        <f t="shared" si="29"/>
        <v>1218681.6216713556</v>
      </c>
      <c r="CN111">
        <f>B110+CN110</f>
        <v>1152410</v>
      </c>
      <c r="CO111">
        <f t="shared" si="30"/>
        <v>0.945620233789636</v>
      </c>
      <c r="CP111" s="22">
        <f t="shared" si="18"/>
        <v>211494.44079073064</v>
      </c>
      <c r="CQ111" s="22">
        <f t="shared" si="19"/>
        <v>177577</v>
      </c>
      <c r="CR111">
        <f t="shared" si="24"/>
        <v>0.83962963440589322</v>
      </c>
      <c r="CT111">
        <f>IF(MONTH(A111)&lt;&gt;MONTH(A110),B111,B111+CT110)</f>
        <v>66685</v>
      </c>
      <c r="CU111">
        <f>IF(MONTH(A111)&lt;&gt;MONTH(A110),BT111,BT111+CU110)</f>
        <v>8.0445862934251515</v>
      </c>
      <c r="CV111">
        <f>AO111</f>
        <v>22</v>
      </c>
      <c r="CW111">
        <f t="shared" si="31"/>
        <v>182367.36439747532</v>
      </c>
      <c r="CX111" s="11">
        <f>CW111/AT111-1</f>
        <v>-0.16325992658961797</v>
      </c>
      <c r="CY111" s="20">
        <f>AT111/CE111</f>
        <v>221625.62764597542</v>
      </c>
      <c r="CZ111" s="20">
        <f t="shared" si="14"/>
        <v>185443.04394611545</v>
      </c>
      <c r="DA111" s="19">
        <f>CJ111/(BT111*CD111*CE111*(CV111/20))</f>
        <v>7080.3764103717076</v>
      </c>
      <c r="DB111" s="21">
        <f t="shared" si="25"/>
        <v>187094.1414881986</v>
      </c>
      <c r="DC111">
        <f>AT111/CE111</f>
        <v>221625.62764597542</v>
      </c>
    </row>
    <row r="112" spans="1:107" x14ac:dyDescent="0.25">
      <c r="A112" s="1">
        <v>43991</v>
      </c>
      <c r="B112">
        <v>2077</v>
      </c>
      <c r="C112">
        <v>7</v>
      </c>
      <c r="D112">
        <v>1</v>
      </c>
      <c r="E112">
        <v>0</v>
      </c>
      <c r="F112" s="1">
        <v>43990</v>
      </c>
      <c r="G112" s="1">
        <v>43992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1">
        <v>43997</v>
      </c>
      <c r="AE112" s="1">
        <v>43983</v>
      </c>
      <c r="AF112" s="1">
        <v>43985</v>
      </c>
      <c r="AG112" s="1">
        <v>43987</v>
      </c>
      <c r="AH112" s="1">
        <v>43985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8599.3636363636306</v>
      </c>
      <c r="AO112">
        <v>22</v>
      </c>
      <c r="AP112">
        <v>30</v>
      </c>
      <c r="AQ112">
        <v>189186</v>
      </c>
      <c r="AR112" s="2">
        <v>43983</v>
      </c>
      <c r="AS112">
        <v>0.73333333333333295</v>
      </c>
      <c r="AT112">
        <v>217949.83913484999</v>
      </c>
      <c r="AU112">
        <v>207739.08593305299</v>
      </c>
      <c r="AV112">
        <v>228662.469393051</v>
      </c>
      <c r="AW112">
        <v>-0.37754401088244199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0.68665111171486004</v>
      </c>
      <c r="BP112">
        <v>0</v>
      </c>
      <c r="BQ112">
        <v>0</v>
      </c>
      <c r="BR112">
        <v>0</v>
      </c>
      <c r="BS112">
        <v>0</v>
      </c>
      <c r="BT112">
        <v>0.30910710083241799</v>
      </c>
      <c r="BU112">
        <v>6719.3538886899896</v>
      </c>
      <c r="BV112">
        <v>9</v>
      </c>
      <c r="BW112">
        <v>6</v>
      </c>
      <c r="BX112">
        <v>2020</v>
      </c>
      <c r="BY112">
        <v>15</v>
      </c>
      <c r="BZ112">
        <v>8.3536933942575793</v>
      </c>
      <c r="CA112">
        <v>68762</v>
      </c>
      <c r="CB112">
        <v>181089.241441383</v>
      </c>
      <c r="CC112">
        <v>22.5028198066897</v>
      </c>
      <c r="CD112">
        <v>0.97765525338560999</v>
      </c>
      <c r="CE112">
        <f>INDEX('X-13 output'!G:G, MATCH('daily-predicted-data'!AR112,'X-13 output'!A:A,0))</f>
        <v>0.98341442481102803</v>
      </c>
      <c r="CH112">
        <f>AT112/AO112</f>
        <v>9906.8108697659081</v>
      </c>
      <c r="CI112" s="9">
        <f>BT112*CH112*CD112</f>
        <v>2993.8400378532683</v>
      </c>
      <c r="CJ112" s="8">
        <f>B112</f>
        <v>2077</v>
      </c>
      <c r="CK112" s="9">
        <f t="shared" si="27"/>
        <v>-916.84003785326831</v>
      </c>
      <c r="CL112" s="9">
        <f t="shared" si="28"/>
        <v>-87225.461709208903</v>
      </c>
      <c r="CM112">
        <f t="shared" si="29"/>
        <v>1221675.4617092088</v>
      </c>
      <c r="CN112">
        <f>B111+CN111</f>
        <v>1165136</v>
      </c>
      <c r="CO112">
        <f t="shared" si="30"/>
        <v>0.95371973696671775</v>
      </c>
      <c r="CP112" s="22">
        <f t="shared" si="18"/>
        <v>197460.06866581639</v>
      </c>
      <c r="CQ112" s="22">
        <f t="shared" si="19"/>
        <v>167702</v>
      </c>
      <c r="CR112">
        <f t="shared" si="24"/>
        <v>0.84929576462277401</v>
      </c>
      <c r="CT112">
        <f>IF(MONTH(A112)&lt;&gt;MONTH(A111),B112,B112+CT111)</f>
        <v>68762</v>
      </c>
      <c r="CU112">
        <f>IF(MONTH(A112)&lt;&gt;MONTH(A111),BT112,BT112+CU111)</f>
        <v>8.3536933942575686</v>
      </c>
      <c r="CV112">
        <f>AO112</f>
        <v>22</v>
      </c>
      <c r="CW112">
        <f t="shared" si="31"/>
        <v>181089.24144138358</v>
      </c>
      <c r="CX112" s="11">
        <f>CW112/AT112-1</f>
        <v>-0.16912422527946902</v>
      </c>
      <c r="CY112" s="20">
        <f>AT112/CE112</f>
        <v>221625.62764597542</v>
      </c>
      <c r="CZ112" s="20">
        <f t="shared" si="14"/>
        <v>184143.36506827374</v>
      </c>
      <c r="DA112" s="19">
        <f>CJ112/(BT112*CD112*CE112*(CV112/20))</f>
        <v>6353.4924328447505</v>
      </c>
      <c r="DB112" s="21">
        <f t="shared" si="25"/>
        <v>185557.42381250992</v>
      </c>
      <c r="DC112">
        <f>AT112/CE112</f>
        <v>221625.62764597542</v>
      </c>
    </row>
    <row r="113" spans="1:107" x14ac:dyDescent="0.25">
      <c r="A113" s="1">
        <v>43992</v>
      </c>
      <c r="B113">
        <v>8459</v>
      </c>
      <c r="C113">
        <v>8</v>
      </c>
      <c r="D113">
        <v>2</v>
      </c>
      <c r="E113">
        <v>1</v>
      </c>
      <c r="F113" s="1">
        <v>43991</v>
      </c>
      <c r="G113" s="1">
        <v>43993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1">
        <v>43997</v>
      </c>
      <c r="AE113" s="1">
        <v>43983</v>
      </c>
      <c r="AF113" s="1">
        <v>43985</v>
      </c>
      <c r="AG113" s="1">
        <v>43987</v>
      </c>
      <c r="AH113" s="1">
        <v>43985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8599.3636363636306</v>
      </c>
      <c r="AO113">
        <v>22</v>
      </c>
      <c r="AP113">
        <v>30</v>
      </c>
      <c r="AQ113">
        <v>189186</v>
      </c>
      <c r="AR113" s="2">
        <v>43983</v>
      </c>
      <c r="AS113">
        <v>0.73333333333333295</v>
      </c>
      <c r="AT113">
        <v>217949.83913484999</v>
      </c>
      <c r="AU113">
        <v>207739.08593305299</v>
      </c>
      <c r="AV113">
        <v>228662.469393051</v>
      </c>
      <c r="AW113">
        <v>-0.37754401088244199</v>
      </c>
      <c r="AX113">
        <v>0</v>
      </c>
      <c r="AY113">
        <v>0.126823655535797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0.68665111171486004</v>
      </c>
      <c r="BP113">
        <v>0</v>
      </c>
      <c r="BQ113">
        <v>0</v>
      </c>
      <c r="BR113">
        <v>0.52241715020244495</v>
      </c>
      <c r="BS113">
        <v>0</v>
      </c>
      <c r="BT113">
        <v>0.95834790657066105</v>
      </c>
      <c r="BU113">
        <v>8826.6483831216992</v>
      </c>
      <c r="BV113">
        <v>10</v>
      </c>
      <c r="BW113">
        <v>6</v>
      </c>
      <c r="BX113">
        <v>2020</v>
      </c>
      <c r="BY113">
        <v>14</v>
      </c>
      <c r="BZ113">
        <v>9.3120413008282394</v>
      </c>
      <c r="CA113">
        <v>77221</v>
      </c>
      <c r="CB113">
        <v>182437.12040333101</v>
      </c>
      <c r="CC113">
        <v>22.5028198066897</v>
      </c>
      <c r="CD113">
        <v>0.97765525338560999</v>
      </c>
      <c r="CE113">
        <f>INDEX('X-13 output'!G:G, MATCH('daily-predicted-data'!AR113,'X-13 output'!A:A,0))</f>
        <v>0.98341442481102803</v>
      </c>
      <c r="CH113">
        <f>AT113/AO113</f>
        <v>9906.8108697659081</v>
      </c>
      <c r="CI113" s="9">
        <f>BT113*CH113*CD113</f>
        <v>9282.0266022928063</v>
      </c>
      <c r="CJ113" s="8">
        <f>B113</f>
        <v>8459</v>
      </c>
      <c r="CK113" s="9">
        <f t="shared" si="27"/>
        <v>-823.02660229280627</v>
      </c>
      <c r="CL113" s="9">
        <f t="shared" si="28"/>
        <v>-88048.488311501715</v>
      </c>
      <c r="CM113">
        <f t="shared" si="29"/>
        <v>1230957.4883115017</v>
      </c>
      <c r="CN113">
        <f>B112+CN112</f>
        <v>1167213</v>
      </c>
      <c r="CO113">
        <f t="shared" si="30"/>
        <v>0.948215524161651</v>
      </c>
      <c r="CP113" s="22">
        <f t="shared" si="18"/>
        <v>204356.28688961919</v>
      </c>
      <c r="CQ113" s="22">
        <f t="shared" si="19"/>
        <v>173576</v>
      </c>
      <c r="CR113">
        <f t="shared" si="24"/>
        <v>0.84937930044577081</v>
      </c>
      <c r="CT113">
        <f>IF(MONTH(A113)&lt;&gt;MONTH(A112),B113,B113+CT112)</f>
        <v>77221</v>
      </c>
      <c r="CU113">
        <f>IF(MONTH(A113)&lt;&gt;MONTH(A112),BT113,BT113+CU112)</f>
        <v>9.3120413008282306</v>
      </c>
      <c r="CV113">
        <f>AO113</f>
        <v>22</v>
      </c>
      <c r="CW113">
        <f t="shared" si="31"/>
        <v>182437.120403332</v>
      </c>
      <c r="CX113" s="11">
        <f>CW113/AT113-1</f>
        <v>-0.16293987126801934</v>
      </c>
      <c r="CY113" s="20">
        <f>AT113/CE113</f>
        <v>221625.62764597542</v>
      </c>
      <c r="CZ113" s="20">
        <f t="shared" si="14"/>
        <v>185513.97640764617</v>
      </c>
      <c r="DA113" s="19">
        <f>CJ113/(BT113*CD113*CE113*(CV113/20))</f>
        <v>8346.0470513301752</v>
      </c>
      <c r="DB113" s="21">
        <f t="shared" si="25"/>
        <v>181723.61849220877</v>
      </c>
      <c r="DC113">
        <f>AT113/CE113</f>
        <v>221625.62764597542</v>
      </c>
    </row>
    <row r="114" spans="1:107" x14ac:dyDescent="0.25">
      <c r="A114" s="1">
        <v>43993</v>
      </c>
      <c r="B114">
        <v>3335</v>
      </c>
      <c r="C114">
        <v>9</v>
      </c>
      <c r="D114">
        <v>3</v>
      </c>
      <c r="E114">
        <v>2</v>
      </c>
      <c r="F114" s="1">
        <v>43992</v>
      </c>
      <c r="G114" s="1">
        <v>43994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s="1">
        <v>43997</v>
      </c>
      <c r="AE114" s="1">
        <v>43983</v>
      </c>
      <c r="AF114" s="1">
        <v>43985</v>
      </c>
      <c r="AG114" s="1">
        <v>43987</v>
      </c>
      <c r="AH114" s="1">
        <v>43985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8599.3636363636306</v>
      </c>
      <c r="AO114">
        <v>22</v>
      </c>
      <c r="AP114">
        <v>30</v>
      </c>
      <c r="AQ114">
        <v>189186</v>
      </c>
      <c r="AR114" s="2">
        <v>43983</v>
      </c>
      <c r="AS114">
        <v>0.73333333333333295</v>
      </c>
      <c r="AT114">
        <v>217949.83913484999</v>
      </c>
      <c r="AU114">
        <v>207739.08593305299</v>
      </c>
      <c r="AV114">
        <v>228662.469393051</v>
      </c>
      <c r="AW114">
        <v>-0.37754401088244199</v>
      </c>
      <c r="AX114">
        <v>0</v>
      </c>
      <c r="AY114">
        <v>0</v>
      </c>
      <c r="AZ114">
        <v>4.5558176529040699E-2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0.68665111171486004</v>
      </c>
      <c r="BP114">
        <v>0</v>
      </c>
      <c r="BQ114">
        <v>0</v>
      </c>
      <c r="BR114">
        <v>0</v>
      </c>
      <c r="BS114">
        <v>0</v>
      </c>
      <c r="BT114">
        <v>0.35466527736145897</v>
      </c>
      <c r="BU114">
        <v>9403.2323231944592</v>
      </c>
      <c r="BV114">
        <v>11</v>
      </c>
      <c r="BW114">
        <v>6</v>
      </c>
      <c r="BX114">
        <v>2020</v>
      </c>
      <c r="BY114">
        <v>13</v>
      </c>
      <c r="BZ114">
        <v>9.6667065781897001</v>
      </c>
      <c r="CA114">
        <v>80556</v>
      </c>
      <c r="CB114">
        <v>183333.587883856</v>
      </c>
      <c r="CC114">
        <v>22.5028198066897</v>
      </c>
      <c r="CD114">
        <v>0.97765525338560999</v>
      </c>
      <c r="CE114">
        <f>INDEX('X-13 output'!G:G, MATCH('daily-predicted-data'!AR114,'X-13 output'!A:A,0))</f>
        <v>0.98341442481102803</v>
      </c>
      <c r="CH114">
        <f>AT114/AO114</f>
        <v>9906.8108697659081</v>
      </c>
      <c r="CI114" s="9">
        <f>BT114*CH114*CD114</f>
        <v>3435.0912824119487</v>
      </c>
      <c r="CJ114" s="8">
        <f>B114</f>
        <v>3335</v>
      </c>
      <c r="CK114" s="9">
        <f t="shared" si="27"/>
        <v>-100.09128241194867</v>
      </c>
      <c r="CL114" s="9">
        <f t="shared" si="28"/>
        <v>-88148.579593913659</v>
      </c>
      <c r="CM114">
        <f t="shared" si="29"/>
        <v>1234392.5795939136</v>
      </c>
      <c r="CN114">
        <f>B113+CN113</f>
        <v>1175672</v>
      </c>
      <c r="CO114">
        <f t="shared" si="30"/>
        <v>0.95242957502771819</v>
      </c>
      <c r="CP114" s="22">
        <f t="shared" si="18"/>
        <v>198568.32117491987</v>
      </c>
      <c r="CQ114" s="22">
        <f t="shared" si="19"/>
        <v>169686</v>
      </c>
      <c r="CR114">
        <f t="shared" si="24"/>
        <v>0.85454718555293985</v>
      </c>
      <c r="CT114">
        <f>IF(MONTH(A114)&lt;&gt;MONTH(A113),B114,B114+CT113)</f>
        <v>80556</v>
      </c>
      <c r="CU114">
        <f>IF(MONTH(A114)&lt;&gt;MONTH(A113),BT114,BT114+CU113)</f>
        <v>9.6667065781896895</v>
      </c>
      <c r="CV114">
        <f>AO114</f>
        <v>22</v>
      </c>
      <c r="CW114">
        <f t="shared" si="31"/>
        <v>183333.58788385722</v>
      </c>
      <c r="CX114" s="11">
        <f>CW114/AT114-1</f>
        <v>-0.1588266886931492</v>
      </c>
      <c r="CY114" s="20">
        <f>AT114/CE114</f>
        <v>221625.62764597542</v>
      </c>
      <c r="CZ114" s="20">
        <f t="shared" si="14"/>
        <v>186425.56307742427</v>
      </c>
      <c r="DA114" s="19">
        <f>CJ114/(BT114*CD114*CE114*(CV114/20))</f>
        <v>8891.2366277146157</v>
      </c>
      <c r="DB114" s="21">
        <f t="shared" si="25"/>
        <v>181808.82847372434</v>
      </c>
      <c r="DC114">
        <f>AT114/CE114</f>
        <v>221625.62764597542</v>
      </c>
    </row>
    <row r="115" spans="1:107" x14ac:dyDescent="0.25">
      <c r="A115" s="1">
        <v>43994</v>
      </c>
      <c r="B115">
        <v>6624</v>
      </c>
      <c r="C115">
        <v>10</v>
      </c>
      <c r="D115">
        <v>4</v>
      </c>
      <c r="E115">
        <v>3</v>
      </c>
      <c r="F115" s="1">
        <v>43993</v>
      </c>
      <c r="G115" s="1">
        <v>43997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1">
        <v>43997</v>
      </c>
      <c r="AE115" s="1">
        <v>43983</v>
      </c>
      <c r="AF115" s="1">
        <v>43985</v>
      </c>
      <c r="AG115" s="1">
        <v>43987</v>
      </c>
      <c r="AH115" s="1">
        <v>43985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8599.3636363636306</v>
      </c>
      <c r="AO115">
        <v>22</v>
      </c>
      <c r="AP115">
        <v>30</v>
      </c>
      <c r="AQ115">
        <v>189186</v>
      </c>
      <c r="AR115" s="2">
        <v>43983</v>
      </c>
      <c r="AS115">
        <v>0.73333333333333295</v>
      </c>
      <c r="AT115">
        <v>217949.83913484999</v>
      </c>
      <c r="AU115">
        <v>207739.08593305299</v>
      </c>
      <c r="AV115">
        <v>228662.469393051</v>
      </c>
      <c r="AW115">
        <v>-0.37754401088244199</v>
      </c>
      <c r="AX115">
        <v>0</v>
      </c>
      <c r="AY115">
        <v>0</v>
      </c>
      <c r="AZ115">
        <v>0</v>
      </c>
      <c r="BA115">
        <v>0.69859300389304002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0.68665111171486004</v>
      </c>
      <c r="BP115">
        <v>0</v>
      </c>
      <c r="BQ115">
        <v>0</v>
      </c>
      <c r="BR115">
        <v>0</v>
      </c>
      <c r="BS115">
        <v>-0.13598583751920601</v>
      </c>
      <c r="BT115">
        <v>0.871714267206252</v>
      </c>
      <c r="BU115">
        <v>7598.8202203334104</v>
      </c>
      <c r="BV115">
        <v>12</v>
      </c>
      <c r="BW115">
        <v>6</v>
      </c>
      <c r="BX115">
        <v>2020</v>
      </c>
      <c r="BY115">
        <v>12</v>
      </c>
      <c r="BZ115">
        <v>10.538420845395899</v>
      </c>
      <c r="CA115">
        <v>87180</v>
      </c>
      <c r="CB115">
        <v>181996.90713983201</v>
      </c>
      <c r="CC115">
        <v>22.5028198066897</v>
      </c>
      <c r="CD115">
        <v>0.97765525338560999</v>
      </c>
      <c r="CE115">
        <f>INDEX('X-13 output'!G:G, MATCH('daily-predicted-data'!AR115,'X-13 output'!A:A,0))</f>
        <v>0.98341442481102803</v>
      </c>
      <c r="CH115">
        <f>AT115/AO115</f>
        <v>9906.8108697659081</v>
      </c>
      <c r="CI115" s="9">
        <f>BT115*CH115*CD115</f>
        <v>8442.9411932043731</v>
      </c>
      <c r="CJ115" s="8">
        <f>B115</f>
        <v>6624</v>
      </c>
      <c r="CK115" s="9">
        <f t="shared" si="27"/>
        <v>-1818.9411932043731</v>
      </c>
      <c r="CL115" s="9">
        <f t="shared" si="28"/>
        <v>-89967.520787118032</v>
      </c>
      <c r="CM115">
        <f t="shared" si="29"/>
        <v>1242835.520787118</v>
      </c>
      <c r="CN115">
        <f>B114+CN114</f>
        <v>1179007</v>
      </c>
      <c r="CO115">
        <f t="shared" si="30"/>
        <v>0.94864282544266687</v>
      </c>
      <c r="CP115" s="22">
        <f t="shared" si="18"/>
        <v>204145.67425800461</v>
      </c>
      <c r="CQ115" s="22">
        <f t="shared" si="19"/>
        <v>174151</v>
      </c>
      <c r="CR115">
        <f t="shared" si="24"/>
        <v>0.85307220264634864</v>
      </c>
      <c r="CT115">
        <f>IF(MONTH(A115)&lt;&gt;MONTH(A114),B115,B115+CT114)</f>
        <v>87180</v>
      </c>
      <c r="CU115">
        <f>IF(MONTH(A115)&lt;&gt;MONTH(A114),BT115,BT115+CU114)</f>
        <v>10.538420845395942</v>
      </c>
      <c r="CV115">
        <f>AO115</f>
        <v>22</v>
      </c>
      <c r="CW115">
        <f t="shared" si="31"/>
        <v>181996.90713983244</v>
      </c>
      <c r="CX115" s="11">
        <f>CW115/AT115-1</f>
        <v>-0.1649596629102017</v>
      </c>
      <c r="CY115" s="20">
        <f>AT115/CE115</f>
        <v>221625.62764597542</v>
      </c>
      <c r="CZ115" s="20">
        <f t="shared" si="14"/>
        <v>185066.33881723342</v>
      </c>
      <c r="DA115" s="19">
        <f>CJ115/(BT115*CD115*CE115*(CV115/20))</f>
        <v>7185.0727864920536</v>
      </c>
      <c r="DB115" s="21">
        <f t="shared" si="25"/>
        <v>180524.43753740648</v>
      </c>
      <c r="DC115">
        <f>AT115/CE115</f>
        <v>221625.62764597542</v>
      </c>
    </row>
    <row r="116" spans="1:107" x14ac:dyDescent="0.25">
      <c r="A116" s="1">
        <v>43997</v>
      </c>
      <c r="B116">
        <v>19083</v>
      </c>
      <c r="C116">
        <v>11</v>
      </c>
      <c r="D116">
        <v>0</v>
      </c>
      <c r="E116">
        <v>4</v>
      </c>
      <c r="F116" s="1">
        <v>43994</v>
      </c>
      <c r="G116" s="1">
        <v>43998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1">
        <v>43997</v>
      </c>
      <c r="AE116" s="1">
        <v>43983</v>
      </c>
      <c r="AF116" s="1">
        <v>43985</v>
      </c>
      <c r="AG116" s="1">
        <v>43987</v>
      </c>
      <c r="AH116" s="1">
        <v>43985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8599.3636363636306</v>
      </c>
      <c r="AO116">
        <v>22</v>
      </c>
      <c r="AP116">
        <v>30</v>
      </c>
      <c r="AQ116">
        <v>189186</v>
      </c>
      <c r="AR116" s="2">
        <v>43983</v>
      </c>
      <c r="AS116">
        <v>0.73333333333333295</v>
      </c>
      <c r="AT116">
        <v>217949.83913484999</v>
      </c>
      <c r="AU116">
        <v>207739.08593305299</v>
      </c>
      <c r="AV116">
        <v>228662.469393051</v>
      </c>
      <c r="AW116">
        <v>-0.37754401088244199</v>
      </c>
      <c r="AX116">
        <v>1.3903905739156901</v>
      </c>
      <c r="AY116">
        <v>0</v>
      </c>
      <c r="AZ116">
        <v>0</v>
      </c>
      <c r="BA116">
        <v>0</v>
      </c>
      <c r="BB116">
        <v>0.33457122130290101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0.68665111171486004</v>
      </c>
      <c r="BP116">
        <v>0</v>
      </c>
      <c r="BQ116">
        <v>0</v>
      </c>
      <c r="BR116">
        <v>0</v>
      </c>
      <c r="BS116">
        <v>0</v>
      </c>
      <c r="BT116">
        <v>2.0340688960510098</v>
      </c>
      <c r="BU116">
        <v>9381.6881213060697</v>
      </c>
      <c r="BV116">
        <v>15</v>
      </c>
      <c r="BW116">
        <v>6</v>
      </c>
      <c r="BX116">
        <v>2020</v>
      </c>
      <c r="BY116">
        <v>11</v>
      </c>
      <c r="BZ116">
        <v>12.572489741446899</v>
      </c>
      <c r="CA116">
        <v>106263</v>
      </c>
      <c r="CB116">
        <v>185944.554187478</v>
      </c>
      <c r="CC116">
        <v>22.5028198066897</v>
      </c>
      <c r="CD116">
        <v>0.97765525338560999</v>
      </c>
      <c r="CE116">
        <f>INDEX('X-13 output'!G:G, MATCH('daily-predicted-data'!AR116,'X-13 output'!A:A,0))</f>
        <v>0.98341442481102803</v>
      </c>
      <c r="CH116">
        <f>AT116/AO116</f>
        <v>9906.8108697659081</v>
      </c>
      <c r="CI116" s="9">
        <f>BT116*CH116*CD116</f>
        <v>19700.863824707223</v>
      </c>
      <c r="CJ116" s="8">
        <f>B116</f>
        <v>19083</v>
      </c>
      <c r="CK116" s="9">
        <f t="shared" si="27"/>
        <v>-617.8638247072231</v>
      </c>
      <c r="CL116" s="9">
        <f t="shared" si="28"/>
        <v>-90585.384611825255</v>
      </c>
      <c r="CM116">
        <f t="shared" si="29"/>
        <v>1262536.3846118252</v>
      </c>
      <c r="CN116">
        <f>B115+CN115</f>
        <v>1185631</v>
      </c>
      <c r="CO116">
        <f t="shared" si="30"/>
        <v>0.93908659936523708</v>
      </c>
      <c r="CP116" s="22">
        <f t="shared" si="18"/>
        <v>212012.41462977979</v>
      </c>
      <c r="CQ116" s="22">
        <f t="shared" si="19"/>
        <v>184093</v>
      </c>
      <c r="CR116">
        <f t="shared" si="24"/>
        <v>0.86831235954492003</v>
      </c>
      <c r="CT116">
        <f>IF(MONTH(A116)&lt;&gt;MONTH(A115),B116,B116+CT115)</f>
        <v>106263</v>
      </c>
      <c r="CU116">
        <f>IF(MONTH(A116)&lt;&gt;MONTH(A115),BT116,BT116+CU115)</f>
        <v>12.572489741446951</v>
      </c>
      <c r="CV116">
        <f>AO116</f>
        <v>22</v>
      </c>
      <c r="CW116">
        <f t="shared" si="31"/>
        <v>185944.55418747847</v>
      </c>
      <c r="CX116" s="11">
        <f>CW116/AT116-1</f>
        <v>-0.14684702257370885</v>
      </c>
      <c r="CY116" s="20">
        <f>AT116/CE116</f>
        <v>221625.62764597542</v>
      </c>
      <c r="CZ116" s="20">
        <f t="shared" si="14"/>
        <v>189080.56410013448</v>
      </c>
      <c r="DA116" s="19">
        <f>CJ116/(BT116*CD116*CE116*(CV116/20))</f>
        <v>8870.865484009908</v>
      </c>
      <c r="DB116" s="21">
        <f t="shared" si="25"/>
        <v>180712.20607773183</v>
      </c>
      <c r="DC116">
        <f>AT116/CE116</f>
        <v>221625.62764597542</v>
      </c>
    </row>
    <row r="117" spans="1:107" x14ac:dyDescent="0.25">
      <c r="A117" s="1">
        <v>43998</v>
      </c>
      <c r="B117">
        <v>10734</v>
      </c>
      <c r="C117">
        <v>12</v>
      </c>
      <c r="D117">
        <v>1</v>
      </c>
      <c r="E117">
        <v>0</v>
      </c>
      <c r="F117" s="1">
        <v>43997</v>
      </c>
      <c r="G117" s="1">
        <v>43999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 s="1">
        <v>43997</v>
      </c>
      <c r="AE117" s="1">
        <v>43983</v>
      </c>
      <c r="AF117" s="1">
        <v>43985</v>
      </c>
      <c r="AG117" s="1">
        <v>43987</v>
      </c>
      <c r="AH117" s="1">
        <v>43985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8599.3636363636306</v>
      </c>
      <c r="AO117">
        <v>22</v>
      </c>
      <c r="AP117">
        <v>30</v>
      </c>
      <c r="AQ117">
        <v>189186</v>
      </c>
      <c r="AR117" s="2">
        <v>43983</v>
      </c>
      <c r="AS117">
        <v>0.73333333333333295</v>
      </c>
      <c r="AT117">
        <v>217949.83913484999</v>
      </c>
      <c r="AU117">
        <v>207739.08593305299</v>
      </c>
      <c r="AV117">
        <v>228662.469393051</v>
      </c>
      <c r="AW117">
        <v>-0.37754401088244199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0.91210168405352599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0.68665111171486004</v>
      </c>
      <c r="BP117">
        <v>0</v>
      </c>
      <c r="BQ117">
        <v>0.11148690587966401</v>
      </c>
      <c r="BR117">
        <v>0</v>
      </c>
      <c r="BS117">
        <v>0</v>
      </c>
      <c r="BT117">
        <v>1.3326956907656</v>
      </c>
      <c r="BU117">
        <v>8054.3518481953797</v>
      </c>
      <c r="BV117">
        <v>16</v>
      </c>
      <c r="BW117">
        <v>6</v>
      </c>
      <c r="BX117">
        <v>2020</v>
      </c>
      <c r="BY117">
        <v>10</v>
      </c>
      <c r="BZ117">
        <v>13.9051854322125</v>
      </c>
      <c r="CA117">
        <v>116997</v>
      </c>
      <c r="CB117">
        <v>185106.05360481201</v>
      </c>
      <c r="CC117">
        <v>22.5028198066897</v>
      </c>
      <c r="CD117">
        <v>0.97765525338560999</v>
      </c>
      <c r="CE117">
        <f>INDEX('X-13 output'!G:G, MATCH('daily-predicted-data'!AR117,'X-13 output'!A:A,0))</f>
        <v>0.98341442481102803</v>
      </c>
      <c r="CH117">
        <f>AT117/AO117</f>
        <v>9906.8108697659081</v>
      </c>
      <c r="CI117" s="9">
        <f>BT117*CH117*CD117</f>
        <v>12907.751735705608</v>
      </c>
      <c r="CJ117" s="8">
        <f>B117</f>
        <v>10734</v>
      </c>
      <c r="CK117" s="9">
        <f t="shared" si="27"/>
        <v>-2173.7517357056076</v>
      </c>
      <c r="CL117" s="9">
        <f t="shared" si="28"/>
        <v>-92759.136347530861</v>
      </c>
      <c r="CM117">
        <f t="shared" si="29"/>
        <v>1275444.1363475309</v>
      </c>
      <c r="CN117">
        <f>B116+CN116</f>
        <v>1204714</v>
      </c>
      <c r="CO117">
        <f t="shared" si="30"/>
        <v>0.94454470067965524</v>
      </c>
      <c r="CP117" s="22">
        <f t="shared" ref="CP117:CP148" si="32">SUM(CI98:CI117)</f>
        <v>197112.39504577417</v>
      </c>
      <c r="CQ117" s="22">
        <f t="shared" ref="CQ117:CQ148" si="33">SUM(CJ98:CJ117)</f>
        <v>171676</v>
      </c>
      <c r="CR117">
        <f t="shared" si="24"/>
        <v>0.87095486795811472</v>
      </c>
      <c r="CT117">
        <f>IF(MONTH(A117)&lt;&gt;MONTH(A116),B117,B117+CT116)</f>
        <v>116997</v>
      </c>
      <c r="CU117">
        <f>IF(MONTH(A117)&lt;&gt;MONTH(A116),BT117,BT117+CU116)</f>
        <v>13.905185432212551</v>
      </c>
      <c r="CV117">
        <f>AO117</f>
        <v>22</v>
      </c>
      <c r="CW117">
        <f t="shared" si="31"/>
        <v>185106.05360481291</v>
      </c>
      <c r="CX117" s="11">
        <f>CW117/AT117-1</f>
        <v>-0.15069424075012028</v>
      </c>
      <c r="CY117" s="20">
        <f>AT117/CE117</f>
        <v>221625.62764597542</v>
      </c>
      <c r="CZ117" s="20">
        <f t="shared" si="14"/>
        <v>188227.92195709629</v>
      </c>
      <c r="DA117" s="19">
        <f>CJ117/(BT117*CD117*CE117*(CV117/20))</f>
        <v>7615.8012164106312</v>
      </c>
      <c r="DB117" s="21">
        <f t="shared" si="25"/>
        <v>178969.1977775225</v>
      </c>
      <c r="DC117">
        <f>AT117/CE117</f>
        <v>221625.62764597542</v>
      </c>
    </row>
    <row r="118" spans="1:107" x14ac:dyDescent="0.25">
      <c r="A118" s="1">
        <v>43999</v>
      </c>
      <c r="B118">
        <v>8344</v>
      </c>
      <c r="C118">
        <v>13</v>
      </c>
      <c r="D118">
        <v>2</v>
      </c>
      <c r="E118">
        <v>1</v>
      </c>
      <c r="F118" s="1">
        <v>43998</v>
      </c>
      <c r="G118" s="1">
        <v>44000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1">
        <v>43997</v>
      </c>
      <c r="AE118" s="1">
        <v>43983</v>
      </c>
      <c r="AF118" s="1">
        <v>43985</v>
      </c>
      <c r="AG118" s="1">
        <v>43987</v>
      </c>
      <c r="AH118" s="1">
        <v>43985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8599.3636363636306</v>
      </c>
      <c r="AO118">
        <v>22</v>
      </c>
      <c r="AP118">
        <v>30</v>
      </c>
      <c r="AQ118">
        <v>189186</v>
      </c>
      <c r="AR118" s="2">
        <v>43983</v>
      </c>
      <c r="AS118">
        <v>0.73333333333333295</v>
      </c>
      <c r="AT118">
        <v>217949.83913484999</v>
      </c>
      <c r="AU118">
        <v>207739.08593305299</v>
      </c>
      <c r="AV118">
        <v>228662.469393051</v>
      </c>
      <c r="AW118">
        <v>-0.37754401088244199</v>
      </c>
      <c r="AX118">
        <v>0</v>
      </c>
      <c r="AY118">
        <v>0.126823655535797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0.68665111171486004</v>
      </c>
      <c r="BP118">
        <v>0</v>
      </c>
      <c r="BQ118">
        <v>0</v>
      </c>
      <c r="BR118">
        <v>0.52241715020244495</v>
      </c>
      <c r="BS118">
        <v>0</v>
      </c>
      <c r="BT118">
        <v>0.95834790657066105</v>
      </c>
      <c r="BU118">
        <v>8706.6502079167094</v>
      </c>
      <c r="BV118">
        <v>17</v>
      </c>
      <c r="BW118">
        <v>6</v>
      </c>
      <c r="BX118">
        <v>2020</v>
      </c>
      <c r="BY118">
        <v>9</v>
      </c>
      <c r="BZ118">
        <v>14.863533338783199</v>
      </c>
      <c r="CA118">
        <v>125341</v>
      </c>
      <c r="CB118">
        <v>185521.29814280901</v>
      </c>
      <c r="CC118">
        <v>22.5028198066897</v>
      </c>
      <c r="CD118">
        <v>0.97765525338560999</v>
      </c>
      <c r="CE118">
        <f>INDEX('X-13 output'!G:G, MATCH('daily-predicted-data'!AR118,'X-13 output'!A:A,0))</f>
        <v>0.98341442481102803</v>
      </c>
      <c r="CH118">
        <f>AT118/AO118</f>
        <v>9906.8108697659081</v>
      </c>
      <c r="CI118" s="9">
        <f>BT118*CH118*CD118</f>
        <v>9282.0266022928063</v>
      </c>
      <c r="CJ118" s="8">
        <f>B118</f>
        <v>8344</v>
      </c>
      <c r="CK118" s="9">
        <f t="shared" si="27"/>
        <v>-938.02660229280627</v>
      </c>
      <c r="CL118" s="9">
        <f t="shared" si="28"/>
        <v>-93697.162949823673</v>
      </c>
      <c r="CM118">
        <f t="shared" si="29"/>
        <v>1284726.1629498238</v>
      </c>
      <c r="CN118">
        <f>B117+CN117</f>
        <v>1215448</v>
      </c>
      <c r="CO118">
        <f t="shared" si="30"/>
        <v>0.94607554127273619</v>
      </c>
      <c r="CP118" s="22">
        <f t="shared" si="32"/>
        <v>204008.61326957698</v>
      </c>
      <c r="CQ118" s="22">
        <f t="shared" si="33"/>
        <v>176863</v>
      </c>
      <c r="CR118">
        <f t="shared" si="24"/>
        <v>0.86693888638071004</v>
      </c>
      <c r="CT118">
        <f>IF(MONTH(A118)&lt;&gt;MONTH(A117),B118,B118+CT117)</f>
        <v>125341</v>
      </c>
      <c r="CU118">
        <f>IF(MONTH(A118)&lt;&gt;MONTH(A117),BT118,BT118+CU117)</f>
        <v>14.863533338783213</v>
      </c>
      <c r="CV118">
        <f>AO118</f>
        <v>22</v>
      </c>
      <c r="CW118">
        <f t="shared" si="31"/>
        <v>185521.29814281024</v>
      </c>
      <c r="CX118" s="11">
        <f>CW118/AT118-1</f>
        <v>-0.14878901090620011</v>
      </c>
      <c r="CY118" s="20">
        <f>AT118/CE118</f>
        <v>221625.62764597542</v>
      </c>
      <c r="CZ118" s="20">
        <f t="shared" si="14"/>
        <v>188650.16971706494</v>
      </c>
      <c r="DA118" s="19">
        <f>CJ118/(BT118*CD118*CE118*(CV118/20))</f>
        <v>8232.5826452652764</v>
      </c>
      <c r="DB118" s="21">
        <f t="shared" si="25"/>
        <v>172326.81178168906</v>
      </c>
      <c r="DC118">
        <f>AT118/CE118</f>
        <v>221625.62764597542</v>
      </c>
    </row>
    <row r="119" spans="1:107" x14ac:dyDescent="0.25">
      <c r="A119" s="1">
        <v>44000</v>
      </c>
      <c r="B119">
        <v>2836</v>
      </c>
      <c r="C119">
        <v>14</v>
      </c>
      <c r="D119">
        <v>3</v>
      </c>
      <c r="E119">
        <v>2</v>
      </c>
      <c r="F119" s="1">
        <v>43999</v>
      </c>
      <c r="G119" s="1">
        <v>44001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s="1">
        <v>43997</v>
      </c>
      <c r="AE119" s="1">
        <v>43983</v>
      </c>
      <c r="AF119" s="1">
        <v>43985</v>
      </c>
      <c r="AG119" s="1">
        <v>43987</v>
      </c>
      <c r="AH119" s="1">
        <v>43985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8599.3636363636306</v>
      </c>
      <c r="AO119">
        <v>22</v>
      </c>
      <c r="AP119">
        <v>30</v>
      </c>
      <c r="AQ119">
        <v>189186</v>
      </c>
      <c r="AR119" s="2">
        <v>43983</v>
      </c>
      <c r="AS119">
        <v>0.73333333333333295</v>
      </c>
      <c r="AT119">
        <v>217949.83913484999</v>
      </c>
      <c r="AU119">
        <v>207739.08593305299</v>
      </c>
      <c r="AV119">
        <v>228662.469393051</v>
      </c>
      <c r="AW119">
        <v>-0.37754401088244199</v>
      </c>
      <c r="AX119">
        <v>0</v>
      </c>
      <c r="AY119">
        <v>0</v>
      </c>
      <c r="AZ119">
        <v>4.5558176529040699E-2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0.68665111171486004</v>
      </c>
      <c r="BP119">
        <v>0</v>
      </c>
      <c r="BQ119">
        <v>0</v>
      </c>
      <c r="BR119">
        <v>0</v>
      </c>
      <c r="BS119">
        <v>0</v>
      </c>
      <c r="BT119">
        <v>0.35466527736145897</v>
      </c>
      <c r="BU119">
        <v>7996.2719246115403</v>
      </c>
      <c r="BV119">
        <v>18</v>
      </c>
      <c r="BW119">
        <v>6</v>
      </c>
      <c r="BX119">
        <v>2020</v>
      </c>
      <c r="BY119">
        <v>8</v>
      </c>
      <c r="BZ119">
        <v>15.218198616144701</v>
      </c>
      <c r="CA119">
        <v>128177</v>
      </c>
      <c r="CB119">
        <v>185297.48961275999</v>
      </c>
      <c r="CC119">
        <v>22.5028198066897</v>
      </c>
      <c r="CD119">
        <v>0.97765525338560999</v>
      </c>
      <c r="CE119">
        <f>INDEX('X-13 output'!G:G, MATCH('daily-predicted-data'!AR119,'X-13 output'!A:A,0))</f>
        <v>0.98341442481102803</v>
      </c>
      <c r="CH119">
        <f>AT119/AO119</f>
        <v>9906.8108697659081</v>
      </c>
      <c r="CI119" s="9">
        <f>BT119*CH119*CD119</f>
        <v>3435.0912824119487</v>
      </c>
      <c r="CJ119" s="8">
        <f>B119</f>
        <v>2836</v>
      </c>
      <c r="CK119" s="9">
        <f t="shared" ref="CK119:CK137" si="34">CJ119-CI119</f>
        <v>-599.09128241194867</v>
      </c>
      <c r="CL119" s="9">
        <f t="shared" ref="CL119:CL137" si="35">CK119+CL118</f>
        <v>-94296.254232235617</v>
      </c>
      <c r="CM119">
        <f t="shared" ref="CM119:CM137" si="36">CI119+CM118</f>
        <v>1288161.2542322357</v>
      </c>
      <c r="CN119">
        <f>B118+CN118</f>
        <v>1223792</v>
      </c>
      <c r="CO119">
        <f t="shared" ref="CO119:CO137" si="37">CN119/CM119</f>
        <v>0.950030127035143</v>
      </c>
      <c r="CP119" s="22">
        <f t="shared" si="32"/>
        <v>198220.64755487765</v>
      </c>
      <c r="CQ119" s="22">
        <f t="shared" si="33"/>
        <v>170151</v>
      </c>
      <c r="CR119">
        <f t="shared" si="24"/>
        <v>0.85839190870816562</v>
      </c>
      <c r="CT119">
        <f>IF(MONTH(A119)&lt;&gt;MONTH(A118),B119,B119+CT118)</f>
        <v>128177</v>
      </c>
      <c r="CU119">
        <f>IF(MONTH(A119)&lt;&gt;MONTH(A118),BT119,BT119+CU118)</f>
        <v>15.218198616144672</v>
      </c>
      <c r="CV119">
        <f>AO119</f>
        <v>22</v>
      </c>
      <c r="CW119">
        <f t="shared" ref="CW119:CW137" si="38">CT119*(CV119/CU119)</f>
        <v>185297.48961276092</v>
      </c>
      <c r="CX119" s="11">
        <f>CW119/AT119-1</f>
        <v>-0.1498158918203486</v>
      </c>
      <c r="CY119" s="20">
        <f>AT119/CE119</f>
        <v>221625.62764597542</v>
      </c>
      <c r="CZ119" s="20">
        <f t="shared" si="14"/>
        <v>188422.58658994912</v>
      </c>
      <c r="DA119" s="19">
        <f>CJ119/(BT119*CD119*CE119*(CV119/20))</f>
        <v>7560.883681019086</v>
      </c>
      <c r="DB119" s="21">
        <f t="shared" si="25"/>
        <v>168250.33319033324</v>
      </c>
      <c r="DC119">
        <f>AT119/CE119</f>
        <v>221625.62764597542</v>
      </c>
    </row>
    <row r="120" spans="1:107" x14ac:dyDescent="0.25">
      <c r="A120" s="1">
        <v>44001</v>
      </c>
      <c r="B120">
        <v>7779</v>
      </c>
      <c r="C120">
        <v>15</v>
      </c>
      <c r="D120">
        <v>4</v>
      </c>
      <c r="E120">
        <v>3</v>
      </c>
      <c r="F120" s="1">
        <v>44000</v>
      </c>
      <c r="G120" s="1">
        <v>44004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s="1">
        <v>43997</v>
      </c>
      <c r="AE120" s="1">
        <v>43983</v>
      </c>
      <c r="AF120" s="1">
        <v>43985</v>
      </c>
      <c r="AG120" s="1">
        <v>43987</v>
      </c>
      <c r="AH120" s="1">
        <v>43985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8599.3636363636306</v>
      </c>
      <c r="AO120">
        <v>22</v>
      </c>
      <c r="AP120">
        <v>30</v>
      </c>
      <c r="AQ120">
        <v>189186</v>
      </c>
      <c r="AR120" s="2">
        <v>43983</v>
      </c>
      <c r="AS120">
        <v>0.73333333333333295</v>
      </c>
      <c r="AT120">
        <v>217949.83913484999</v>
      </c>
      <c r="AU120">
        <v>207739.08593305299</v>
      </c>
      <c r="AV120">
        <v>228662.469393051</v>
      </c>
      <c r="AW120">
        <v>-0.37754401088244199</v>
      </c>
      <c r="AX120">
        <v>0</v>
      </c>
      <c r="AY120">
        <v>0</v>
      </c>
      <c r="AZ120">
        <v>0</v>
      </c>
      <c r="BA120">
        <v>0.69859300389304002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0.68665111171486004</v>
      </c>
      <c r="BP120">
        <v>0</v>
      </c>
      <c r="BQ120">
        <v>0</v>
      </c>
      <c r="BR120">
        <v>0</v>
      </c>
      <c r="BS120">
        <v>-0.13598583751920601</v>
      </c>
      <c r="BT120">
        <v>0.871714267206252</v>
      </c>
      <c r="BU120">
        <v>8923.7956663607602</v>
      </c>
      <c r="BV120">
        <v>19</v>
      </c>
      <c r="BW120">
        <v>6</v>
      </c>
      <c r="BX120">
        <v>2020</v>
      </c>
      <c r="BY120">
        <v>7</v>
      </c>
      <c r="BZ120">
        <v>16.089912883350902</v>
      </c>
      <c r="CA120">
        <v>135956</v>
      </c>
      <c r="CB120">
        <v>185894.853607005</v>
      </c>
      <c r="CC120">
        <v>22.5028198066897</v>
      </c>
      <c r="CD120">
        <v>0.97765525338560999</v>
      </c>
      <c r="CE120">
        <f>INDEX('X-13 output'!G:G, MATCH('daily-predicted-data'!AR120,'X-13 output'!A:A,0))</f>
        <v>0.98341442481102803</v>
      </c>
      <c r="CH120">
        <f>AT120/AO120</f>
        <v>9906.8108697659081</v>
      </c>
      <c r="CI120" s="9">
        <f>BT120*CH120*CD120</f>
        <v>8442.9411932043731</v>
      </c>
      <c r="CJ120" s="8">
        <f>B120</f>
        <v>7779</v>
      </c>
      <c r="CK120" s="9">
        <f t="shared" si="34"/>
        <v>-663.94119320437312</v>
      </c>
      <c r="CL120" s="9">
        <f t="shared" si="35"/>
        <v>-94960.19542543999</v>
      </c>
      <c r="CM120">
        <f t="shared" si="36"/>
        <v>1296604.1954254401</v>
      </c>
      <c r="CN120">
        <f>B119+CN119</f>
        <v>1226628</v>
      </c>
      <c r="CO120">
        <f t="shared" si="37"/>
        <v>0.94603118232046168</v>
      </c>
      <c r="CP120" s="22">
        <f t="shared" si="32"/>
        <v>203798.0006379624</v>
      </c>
      <c r="CQ120" s="22">
        <f t="shared" si="33"/>
        <v>175224</v>
      </c>
      <c r="CR120">
        <f t="shared" si="24"/>
        <v>0.85979253698017</v>
      </c>
      <c r="CT120">
        <f>IF(MONTH(A120)&lt;&gt;MONTH(A119),B120,B120+CT119)</f>
        <v>135956</v>
      </c>
      <c r="CU120">
        <f>IF(MONTH(A120)&lt;&gt;MONTH(A119),BT120,BT120+CU119)</f>
        <v>16.089912883350923</v>
      </c>
      <c r="CV120">
        <f>AO120</f>
        <v>22</v>
      </c>
      <c r="CW120">
        <f t="shared" si="38"/>
        <v>185894.85360700602</v>
      </c>
      <c r="CX120" s="11">
        <f>CW120/AT120-1</f>
        <v>-0.14707505935808873</v>
      </c>
      <c r="CY120" s="20">
        <f>AT120/CE120</f>
        <v>221625.62764597542</v>
      </c>
      <c r="CZ120" s="20">
        <f t="shared" si="14"/>
        <v>189030.02530466989</v>
      </c>
      <c r="DA120" s="19">
        <f>CJ120/(BT120*CD120*CE120*(CV120/20))</f>
        <v>8437.9047714555691</v>
      </c>
      <c r="DB120" s="21">
        <f t="shared" si="25"/>
        <v>166072.96754311182</v>
      </c>
      <c r="DC120">
        <f>AT120/CE120</f>
        <v>221625.62764597542</v>
      </c>
    </row>
    <row r="121" spans="1:107" x14ac:dyDescent="0.25">
      <c r="A121" s="1">
        <v>44004</v>
      </c>
      <c r="B121">
        <v>12302</v>
      </c>
      <c r="C121">
        <v>16</v>
      </c>
      <c r="D121">
        <v>0</v>
      </c>
      <c r="E121">
        <v>4</v>
      </c>
      <c r="F121" s="1">
        <v>44001</v>
      </c>
      <c r="G121" s="1">
        <v>44005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s="1">
        <v>43997</v>
      </c>
      <c r="AE121" s="1">
        <v>43983</v>
      </c>
      <c r="AF121" s="1">
        <v>43985</v>
      </c>
      <c r="AG121" s="1">
        <v>43987</v>
      </c>
      <c r="AH121" s="1">
        <v>43985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8599.3636363636306</v>
      </c>
      <c r="AO121">
        <v>22</v>
      </c>
      <c r="AP121">
        <v>30</v>
      </c>
      <c r="AQ121">
        <v>189186</v>
      </c>
      <c r="AR121" s="2">
        <v>43983</v>
      </c>
      <c r="AS121">
        <v>0.73333333333333295</v>
      </c>
      <c r="AT121">
        <v>217949.83913484999</v>
      </c>
      <c r="AU121">
        <v>207739.08593305299</v>
      </c>
      <c r="AV121">
        <v>228662.469393051</v>
      </c>
      <c r="AW121">
        <v>-0.37754401088244199</v>
      </c>
      <c r="AX121">
        <v>1.3903905739156901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0.68665111171486004</v>
      </c>
      <c r="BP121">
        <v>0</v>
      </c>
      <c r="BQ121">
        <v>0</v>
      </c>
      <c r="BR121">
        <v>0</v>
      </c>
      <c r="BS121">
        <v>0</v>
      </c>
      <c r="BT121">
        <v>1.6994976747481101</v>
      </c>
      <c r="BU121">
        <v>7238.6094919625502</v>
      </c>
      <c r="BV121">
        <v>22</v>
      </c>
      <c r="BW121">
        <v>6</v>
      </c>
      <c r="BX121">
        <v>2020</v>
      </c>
      <c r="BY121">
        <v>6</v>
      </c>
      <c r="BZ121">
        <v>17.789410558099</v>
      </c>
      <c r="CA121">
        <v>148258</v>
      </c>
      <c r="CB121">
        <v>183349.30150426101</v>
      </c>
      <c r="CC121">
        <v>22.5028198066897</v>
      </c>
      <c r="CD121">
        <v>0.97765525338560999</v>
      </c>
      <c r="CE121">
        <f>INDEX('X-13 output'!G:G, MATCH('daily-predicted-data'!AR121,'X-13 output'!A:A,0))</f>
        <v>0.98341442481102803</v>
      </c>
      <c r="CH121">
        <f>AT121/AO121</f>
        <v>9906.8108697659081</v>
      </c>
      <c r="CI121" s="9">
        <f>BT121*CH121*CD121</f>
        <v>16460.392430964857</v>
      </c>
      <c r="CJ121" s="8">
        <f>B121</f>
        <v>12302</v>
      </c>
      <c r="CK121" s="9">
        <f t="shared" si="34"/>
        <v>-4158.3924309648573</v>
      </c>
      <c r="CL121" s="9">
        <f t="shared" si="35"/>
        <v>-99118.587856404847</v>
      </c>
      <c r="CM121">
        <f t="shared" si="36"/>
        <v>1313064.5878564049</v>
      </c>
      <c r="CN121">
        <f>B120+CN120</f>
        <v>1234407</v>
      </c>
      <c r="CO121">
        <f t="shared" si="37"/>
        <v>0.94009617761087105</v>
      </c>
      <c r="CP121" s="22">
        <f t="shared" si="32"/>
        <v>211947.68743025674</v>
      </c>
      <c r="CQ121" s="22">
        <f t="shared" si="33"/>
        <v>181962</v>
      </c>
      <c r="CR121">
        <f t="shared" si="24"/>
        <v>0.858523167703239</v>
      </c>
      <c r="CT121">
        <f>IF(MONTH(A121)&lt;&gt;MONTH(A120),B121,B121+CT120)</f>
        <v>148258</v>
      </c>
      <c r="CU121">
        <f>IF(MONTH(A121)&lt;&gt;MONTH(A120),BT121,BT121+CU120)</f>
        <v>17.789410558099032</v>
      </c>
      <c r="CV121">
        <f>AO121</f>
        <v>22</v>
      </c>
      <c r="CW121">
        <f t="shared" si="38"/>
        <v>183349.30150426194</v>
      </c>
      <c r="CX121" s="11">
        <f>CW121/AT121-1</f>
        <v>-0.15875459127629821</v>
      </c>
      <c r="CY121" s="20">
        <f>AT121/CE121</f>
        <v>221625.62764597542</v>
      </c>
      <c r="CZ121" s="20">
        <f t="shared" si="14"/>
        <v>186441.54171268555</v>
      </c>
      <c r="DA121" s="19">
        <f>CJ121/(BT121*CD121*CE121*(CV121/20))</f>
        <v>6844.4751375446131</v>
      </c>
      <c r="DB121" s="21">
        <f t="shared" si="25"/>
        <v>165391.40726627034</v>
      </c>
      <c r="DC121">
        <f>AT121/CE121</f>
        <v>221625.62764597542</v>
      </c>
    </row>
    <row r="122" spans="1:107" x14ac:dyDescent="0.25">
      <c r="A122" s="1">
        <v>44005</v>
      </c>
      <c r="B122">
        <v>2208</v>
      </c>
      <c r="C122">
        <v>17</v>
      </c>
      <c r="D122">
        <v>1</v>
      </c>
      <c r="E122">
        <v>0</v>
      </c>
      <c r="F122" s="1">
        <v>44004</v>
      </c>
      <c r="G122" s="1">
        <v>44006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s="1">
        <v>43997</v>
      </c>
      <c r="AE122" s="1">
        <v>43983</v>
      </c>
      <c r="AF122" s="1">
        <v>43985</v>
      </c>
      <c r="AG122" s="1">
        <v>43987</v>
      </c>
      <c r="AH122" s="1">
        <v>43985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8599.3636363636306</v>
      </c>
      <c r="AO122">
        <v>22</v>
      </c>
      <c r="AP122">
        <v>30</v>
      </c>
      <c r="AQ122">
        <v>189186</v>
      </c>
      <c r="AR122" s="2">
        <v>43983</v>
      </c>
      <c r="AS122">
        <v>0.73333333333333295</v>
      </c>
      <c r="AT122">
        <v>217949.83913484999</v>
      </c>
      <c r="AU122">
        <v>207739.08593305299</v>
      </c>
      <c r="AV122">
        <v>228662.469393051</v>
      </c>
      <c r="AW122">
        <v>-0.37754401088244199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0.68665111171486004</v>
      </c>
      <c r="BP122">
        <v>0</v>
      </c>
      <c r="BQ122">
        <v>0</v>
      </c>
      <c r="BR122">
        <v>0</v>
      </c>
      <c r="BS122">
        <v>0</v>
      </c>
      <c r="BT122">
        <v>0.30910710083241799</v>
      </c>
      <c r="BU122">
        <v>7143.1552172496404</v>
      </c>
      <c r="BV122">
        <v>23</v>
      </c>
      <c r="BW122">
        <v>6</v>
      </c>
      <c r="BX122">
        <v>2020</v>
      </c>
      <c r="BY122">
        <v>5</v>
      </c>
      <c r="BZ122">
        <v>18.098517658931399</v>
      </c>
      <c r="CA122">
        <v>150466</v>
      </c>
      <c r="CB122">
        <v>182901.82999414901</v>
      </c>
      <c r="CC122">
        <v>22.5028198066897</v>
      </c>
      <c r="CD122">
        <v>0.97765525338560999</v>
      </c>
      <c r="CE122">
        <f>INDEX('X-13 output'!G:G, MATCH('daily-predicted-data'!AR122,'X-13 output'!A:A,0))</f>
        <v>0.98341442481102803</v>
      </c>
      <c r="CH122">
        <f>AT122/AO122</f>
        <v>9906.8108697659081</v>
      </c>
      <c r="CI122" s="9">
        <f>BT122*CH122*CD122</f>
        <v>2993.8400378532683</v>
      </c>
      <c r="CJ122" s="8">
        <f>B122</f>
        <v>2208</v>
      </c>
      <c r="CK122" s="9">
        <f t="shared" si="34"/>
        <v>-785.84003785326831</v>
      </c>
      <c r="CL122" s="9">
        <f t="shared" si="35"/>
        <v>-99904.427894258115</v>
      </c>
      <c r="CM122">
        <f t="shared" si="36"/>
        <v>1316058.4278942582</v>
      </c>
      <c r="CN122">
        <f>B121+CN121</f>
        <v>1246709</v>
      </c>
      <c r="CO122">
        <f t="shared" si="37"/>
        <v>0.94730520589027356</v>
      </c>
      <c r="CP122" s="22">
        <f t="shared" si="32"/>
        <v>197913.31530534249</v>
      </c>
      <c r="CQ122" s="22">
        <f t="shared" si="33"/>
        <v>170557</v>
      </c>
      <c r="CR122">
        <f t="shared" si="24"/>
        <v>0.86177627683545743</v>
      </c>
      <c r="CT122">
        <f>IF(MONTH(A122)&lt;&gt;MONTH(A121),B122,B122+CT121)</f>
        <v>150466</v>
      </c>
      <c r="CU122">
        <f>IF(MONTH(A122)&lt;&gt;MONTH(A121),BT122,BT122+CU121)</f>
        <v>18.098517658931449</v>
      </c>
      <c r="CV122">
        <f>AO122</f>
        <v>22</v>
      </c>
      <c r="CW122">
        <f t="shared" si="38"/>
        <v>182901.82999414991</v>
      </c>
      <c r="CX122" s="11">
        <f>CW122/AT122-1</f>
        <v>-0.16080768529044498</v>
      </c>
      <c r="CY122" s="20">
        <f>AT122/CE122</f>
        <v>221625.62764597542</v>
      </c>
      <c r="CZ122" s="20">
        <f t="shared" si="14"/>
        <v>185986.52346318404</v>
      </c>
      <c r="DA122" s="19">
        <f>CJ122/(BT122*CD122*CE122*(CV122/20))</f>
        <v>6754.2182434863789</v>
      </c>
      <c r="DB122" s="21">
        <f t="shared" si="25"/>
        <v>163158.89272800763</v>
      </c>
      <c r="DC122">
        <f>AT122/CE122</f>
        <v>221625.62764597542</v>
      </c>
    </row>
    <row r="123" spans="1:107" x14ac:dyDescent="0.25">
      <c r="A123" s="1">
        <v>44006</v>
      </c>
      <c r="B123">
        <v>7808</v>
      </c>
      <c r="C123">
        <v>18</v>
      </c>
      <c r="D123">
        <v>2</v>
      </c>
      <c r="E123">
        <v>1</v>
      </c>
      <c r="F123" s="1">
        <v>44005</v>
      </c>
      <c r="G123" s="1">
        <v>44007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s="1">
        <v>43997</v>
      </c>
      <c r="AE123" s="1">
        <v>43983</v>
      </c>
      <c r="AF123" s="1">
        <v>43985</v>
      </c>
      <c r="AG123" s="1">
        <v>43987</v>
      </c>
      <c r="AH123" s="1">
        <v>43985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8599.3636363636306</v>
      </c>
      <c r="AO123">
        <v>22</v>
      </c>
      <c r="AP123">
        <v>30</v>
      </c>
      <c r="AQ123">
        <v>189186</v>
      </c>
      <c r="AR123" s="2">
        <v>43983</v>
      </c>
      <c r="AS123">
        <v>0.73333333333333295</v>
      </c>
      <c r="AT123">
        <v>217949.83913484999</v>
      </c>
      <c r="AU123">
        <v>207739.08593305299</v>
      </c>
      <c r="AV123">
        <v>228662.469393051</v>
      </c>
      <c r="AW123">
        <v>-0.37754401088244199</v>
      </c>
      <c r="AX123">
        <v>0</v>
      </c>
      <c r="AY123">
        <v>0.126823655535797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0.68665111171486004</v>
      </c>
      <c r="BP123">
        <v>0</v>
      </c>
      <c r="BQ123">
        <v>0</v>
      </c>
      <c r="BR123">
        <v>0.52241715020244495</v>
      </c>
      <c r="BS123">
        <v>0</v>
      </c>
      <c r="BT123">
        <v>0.95834790657066105</v>
      </c>
      <c r="BU123">
        <v>8147.3543652221597</v>
      </c>
      <c r="BV123">
        <v>24</v>
      </c>
      <c r="BW123">
        <v>6</v>
      </c>
      <c r="BX123">
        <v>2020</v>
      </c>
      <c r="BY123">
        <v>4</v>
      </c>
      <c r="BZ123">
        <v>19.0568655655021</v>
      </c>
      <c r="CA123">
        <v>158274</v>
      </c>
      <c r="CB123">
        <v>182717.77108526</v>
      </c>
      <c r="CC123">
        <v>22.5028198066897</v>
      </c>
      <c r="CD123">
        <v>0.97765525338560999</v>
      </c>
      <c r="CE123">
        <f>INDEX('X-13 output'!G:G, MATCH('daily-predicted-data'!AR123,'X-13 output'!A:A,0))</f>
        <v>0.98341442481102803</v>
      </c>
      <c r="CH123">
        <f>AT123/AO123</f>
        <v>9906.8108697659081</v>
      </c>
      <c r="CI123" s="9">
        <f>BT123*CH123*CD123</f>
        <v>9282.0266022928063</v>
      </c>
      <c r="CJ123" s="8">
        <f>B123</f>
        <v>7808</v>
      </c>
      <c r="CK123" s="9">
        <f t="shared" si="34"/>
        <v>-1474.0266022928063</v>
      </c>
      <c r="CL123" s="9">
        <f t="shared" si="35"/>
        <v>-101378.45449655093</v>
      </c>
      <c r="CM123">
        <f t="shared" si="36"/>
        <v>1325340.4544965511</v>
      </c>
      <c r="CN123">
        <f>B122+CN122</f>
        <v>1248917</v>
      </c>
      <c r="CO123">
        <f t="shared" si="37"/>
        <v>0.94233673752486369</v>
      </c>
      <c r="CP123" s="22">
        <f t="shared" si="32"/>
        <v>203473.93531049261</v>
      </c>
      <c r="CQ123" s="22">
        <f t="shared" si="33"/>
        <v>174542</v>
      </c>
      <c r="CR123">
        <f t="shared" si="24"/>
        <v>0.85781011574606003</v>
      </c>
      <c r="CT123">
        <f>IF(MONTH(A123)&lt;&gt;MONTH(A122),B123,B123+CT122)</f>
        <v>158274</v>
      </c>
      <c r="CU123">
        <f>IF(MONTH(A123)&lt;&gt;MONTH(A122),BT123,BT123+CU122)</f>
        <v>19.056865565502111</v>
      </c>
      <c r="CV123">
        <f>AO123</f>
        <v>22</v>
      </c>
      <c r="CW123">
        <f t="shared" si="38"/>
        <v>182717.77108526061</v>
      </c>
      <c r="CX123" s="11">
        <f>CW123/AT123-1</f>
        <v>-0.1616521865280689</v>
      </c>
      <c r="CY123" s="20">
        <f>AT123/CE123</f>
        <v>221625.62764597542</v>
      </c>
      <c r="CZ123" s="20">
        <f t="shared" si="14"/>
        <v>185799.36034634785</v>
      </c>
      <c r="DA123" s="19">
        <f>CJ123/(BT123*CD123*CE123*(CV123/20))</f>
        <v>7703.7398483019279</v>
      </c>
      <c r="DB123" s="21">
        <f t="shared" si="25"/>
        <v>159314.43485030421</v>
      </c>
      <c r="DC123">
        <f>AT123/CE123</f>
        <v>221625.62764597542</v>
      </c>
    </row>
    <row r="124" spans="1:107" x14ac:dyDescent="0.25">
      <c r="A124" s="1">
        <v>44007</v>
      </c>
      <c r="B124">
        <v>2500</v>
      </c>
      <c r="C124">
        <v>19</v>
      </c>
      <c r="D124">
        <v>3</v>
      </c>
      <c r="E124">
        <v>2</v>
      </c>
      <c r="F124" s="1">
        <v>44006</v>
      </c>
      <c r="G124" s="1">
        <v>44008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s="1">
        <v>43997</v>
      </c>
      <c r="AE124" s="1">
        <v>43983</v>
      </c>
      <c r="AF124" s="1">
        <v>43985</v>
      </c>
      <c r="AG124" s="1">
        <v>43987</v>
      </c>
      <c r="AH124" s="1">
        <v>43985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8599.3636363636306</v>
      </c>
      <c r="AO124">
        <v>22</v>
      </c>
      <c r="AP124">
        <v>30</v>
      </c>
      <c r="AQ124">
        <v>189186</v>
      </c>
      <c r="AR124" s="2">
        <v>43983</v>
      </c>
      <c r="AS124">
        <v>0.73333333333333295</v>
      </c>
      <c r="AT124">
        <v>217949.83913484999</v>
      </c>
      <c r="AU124">
        <v>207739.08593305299</v>
      </c>
      <c r="AV124">
        <v>228662.469393051</v>
      </c>
      <c r="AW124">
        <v>-0.37754401088244199</v>
      </c>
      <c r="AX124">
        <v>0</v>
      </c>
      <c r="AY124">
        <v>0</v>
      </c>
      <c r="AZ124">
        <v>4.5558176529040699E-2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0.68665111171486004</v>
      </c>
      <c r="BP124">
        <v>0</v>
      </c>
      <c r="BQ124">
        <v>0</v>
      </c>
      <c r="BR124">
        <v>0</v>
      </c>
      <c r="BS124">
        <v>0</v>
      </c>
      <c r="BT124">
        <v>0.35466527736145897</v>
      </c>
      <c r="BU124">
        <v>7048.8997924995901</v>
      </c>
      <c r="BV124">
        <v>25</v>
      </c>
      <c r="BW124">
        <v>6</v>
      </c>
      <c r="BX124">
        <v>2020</v>
      </c>
      <c r="BY124">
        <v>3</v>
      </c>
      <c r="BZ124">
        <v>19.411530842863598</v>
      </c>
      <c r="CA124">
        <v>160774</v>
      </c>
      <c r="CB124">
        <v>182212.72853914701</v>
      </c>
      <c r="CC124">
        <v>22.5028198066897</v>
      </c>
      <c r="CD124">
        <v>0.97765525338560999</v>
      </c>
      <c r="CE124">
        <f>INDEX('X-13 output'!G:G, MATCH('daily-predicted-data'!AR124,'X-13 output'!A:A,0))</f>
        <v>0.98341442481102803</v>
      </c>
      <c r="CH124">
        <f>AT124/AO124</f>
        <v>9906.8108697659081</v>
      </c>
      <c r="CI124" s="9">
        <f>BT124*CH124*CD124</f>
        <v>3435.0912824119487</v>
      </c>
      <c r="CJ124" s="8">
        <f>B124</f>
        <v>2500</v>
      </c>
      <c r="CK124" s="9">
        <f t="shared" si="34"/>
        <v>-935.09128241194867</v>
      </c>
      <c r="CL124" s="9">
        <f t="shared" si="35"/>
        <v>-102313.54577896287</v>
      </c>
      <c r="CM124">
        <f t="shared" si="36"/>
        <v>1328775.545778963</v>
      </c>
      <c r="CN124">
        <f>B123+CN123</f>
        <v>1256725</v>
      </c>
      <c r="CO124">
        <f t="shared" si="37"/>
        <v>0.94577673708111099</v>
      </c>
      <c r="CP124" s="22">
        <f t="shared" si="32"/>
        <v>198541.78808281638</v>
      </c>
      <c r="CQ124" s="22">
        <f t="shared" si="33"/>
        <v>169340</v>
      </c>
      <c r="CR124">
        <f t="shared" si="24"/>
        <v>0.85291868092456369</v>
      </c>
      <c r="CT124">
        <f>IF(MONTH(A124)&lt;&gt;MONTH(A123),B124,B124+CT123)</f>
        <v>160774</v>
      </c>
      <c r="CU124">
        <f>IF(MONTH(A124)&lt;&gt;MONTH(A123),BT124,BT124+CU123)</f>
        <v>19.41153084286357</v>
      </c>
      <c r="CV124">
        <f>AO124</f>
        <v>22</v>
      </c>
      <c r="CW124">
        <f t="shared" si="38"/>
        <v>182212.72853914808</v>
      </c>
      <c r="CX124" s="11">
        <f>CW124/AT124-1</f>
        <v>-0.16396942864266406</v>
      </c>
      <c r="CY124" s="20">
        <f>AT124/CE124</f>
        <v>221625.62764597542</v>
      </c>
      <c r="CZ124" s="20">
        <f t="shared" si="14"/>
        <v>185285.80010829301</v>
      </c>
      <c r="DA124" s="19">
        <f>CJ124/(BT124*CD124*CE124*(CV124/20))</f>
        <v>6665.0949233243</v>
      </c>
      <c r="DB124" s="21">
        <f t="shared" si="25"/>
        <v>155631.9590878957</v>
      </c>
      <c r="DC124">
        <f>AT124/CE124</f>
        <v>221625.62764597542</v>
      </c>
    </row>
    <row r="125" spans="1:107" x14ac:dyDescent="0.25">
      <c r="A125" s="1">
        <v>44008</v>
      </c>
      <c r="B125">
        <v>7793</v>
      </c>
      <c r="C125">
        <v>20</v>
      </c>
      <c r="D125">
        <v>4</v>
      </c>
      <c r="E125">
        <v>3</v>
      </c>
      <c r="F125" s="1">
        <v>44007</v>
      </c>
      <c r="G125" s="1">
        <v>44011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s="1">
        <v>43997</v>
      </c>
      <c r="AE125" s="1">
        <v>43983</v>
      </c>
      <c r="AF125" s="1">
        <v>43985</v>
      </c>
      <c r="AG125" s="1">
        <v>43987</v>
      </c>
      <c r="AH125" s="1">
        <v>43985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8599.3636363636306</v>
      </c>
      <c r="AO125">
        <v>22</v>
      </c>
      <c r="AP125">
        <v>30</v>
      </c>
      <c r="AQ125">
        <v>189186</v>
      </c>
      <c r="AR125" s="2">
        <v>43983</v>
      </c>
      <c r="AS125">
        <v>0.73333333333333295</v>
      </c>
      <c r="AT125">
        <v>217949.83913484999</v>
      </c>
      <c r="AU125">
        <v>207739.08593305299</v>
      </c>
      <c r="AV125">
        <v>228662.469393051</v>
      </c>
      <c r="AW125">
        <v>-0.37754401088244199</v>
      </c>
      <c r="AX125">
        <v>0</v>
      </c>
      <c r="AY125">
        <v>0</v>
      </c>
      <c r="AZ125">
        <v>0</v>
      </c>
      <c r="BA125">
        <v>0.69859300389304002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0.68665111171486004</v>
      </c>
      <c r="BP125">
        <v>0</v>
      </c>
      <c r="BQ125">
        <v>0</v>
      </c>
      <c r="BR125">
        <v>0</v>
      </c>
      <c r="BS125">
        <v>-0.13598583751920601</v>
      </c>
      <c r="BT125">
        <v>0.871714267206252</v>
      </c>
      <c r="BU125">
        <v>8939.8559747974505</v>
      </c>
      <c r="BV125">
        <v>26</v>
      </c>
      <c r="BW125">
        <v>6</v>
      </c>
      <c r="BX125">
        <v>2020</v>
      </c>
      <c r="BY125">
        <v>2</v>
      </c>
      <c r="BZ125">
        <v>20.283245110069799</v>
      </c>
      <c r="CA125">
        <v>168567</v>
      </c>
      <c r="CB125">
        <v>182834.35317551199</v>
      </c>
      <c r="CC125">
        <v>22.5028198066897</v>
      </c>
      <c r="CD125">
        <v>0.97765525338560999</v>
      </c>
      <c r="CE125">
        <f>INDEX('X-13 output'!G:G, MATCH('daily-predicted-data'!AR125,'X-13 output'!A:A,0))</f>
        <v>0.98341442481102803</v>
      </c>
      <c r="CH125">
        <f>AT125/AO125</f>
        <v>9906.8108697659081</v>
      </c>
      <c r="CI125" s="9">
        <f>BT125*CH125*CD125</f>
        <v>8442.9411932043731</v>
      </c>
      <c r="CJ125" s="8">
        <f>B125</f>
        <v>7793</v>
      </c>
      <c r="CK125" s="9">
        <f t="shared" si="34"/>
        <v>-649.94119320437312</v>
      </c>
      <c r="CL125" s="9">
        <f t="shared" si="35"/>
        <v>-102963.48697216724</v>
      </c>
      <c r="CM125">
        <f t="shared" si="36"/>
        <v>1337218.4869721674</v>
      </c>
      <c r="CN125">
        <f>B124+CN124</f>
        <v>1259225</v>
      </c>
      <c r="CO125">
        <f t="shared" si="37"/>
        <v>0.94167483643696381</v>
      </c>
      <c r="CP125" s="22">
        <f t="shared" si="32"/>
        <v>196452.26895334391</v>
      </c>
      <c r="CQ125" s="22">
        <f t="shared" si="33"/>
        <v>168567</v>
      </c>
      <c r="CR125">
        <f t="shared" si="24"/>
        <v>0.85805575521264932</v>
      </c>
      <c r="CT125">
        <f>IF(MONTH(A125)&lt;&gt;MONTH(A124),B125,B125+CT124)</f>
        <v>168567</v>
      </c>
      <c r="CU125">
        <f>IF(MONTH(A125)&lt;&gt;MONTH(A124),BT125,BT125+CU124)</f>
        <v>20.283245110069821</v>
      </c>
      <c r="CV125">
        <f>AO125</f>
        <v>22</v>
      </c>
      <c r="CW125">
        <f t="shared" si="38"/>
        <v>182834.35317551286</v>
      </c>
      <c r="CX125" s="11">
        <f>CW125/AT125-1</f>
        <v>-0.16111728321859631</v>
      </c>
      <c r="CY125" s="20">
        <f>AT125/CE125</f>
        <v>221625.62764597542</v>
      </c>
      <c r="CZ125" s="20">
        <f t="shared" si="14"/>
        <v>185917.90862803964</v>
      </c>
      <c r="DA125" s="19">
        <f>CJ125/(BT125*CD125*CE125*(CV125/20))</f>
        <v>8453.09061369755</v>
      </c>
      <c r="DB125" s="21">
        <f t="shared" si="25"/>
        <v>154942.54326721071</v>
      </c>
      <c r="DC125">
        <f>AT125/CE125</f>
        <v>221625.62764597542</v>
      </c>
    </row>
    <row r="126" spans="1:107" x14ac:dyDescent="0.25">
      <c r="A126" s="1">
        <v>44011</v>
      </c>
      <c r="B126">
        <v>15674</v>
      </c>
      <c r="C126">
        <v>21</v>
      </c>
      <c r="D126">
        <v>0</v>
      </c>
      <c r="E126">
        <v>4</v>
      </c>
      <c r="F126" s="1">
        <v>44008</v>
      </c>
      <c r="G126" s="1">
        <v>44012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s="1">
        <v>43997</v>
      </c>
      <c r="AE126" s="1">
        <v>43983</v>
      </c>
      <c r="AF126" s="1">
        <v>43985</v>
      </c>
      <c r="AG126" s="1">
        <v>43987</v>
      </c>
      <c r="AH126" s="1">
        <v>43985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8599.3636363636306</v>
      </c>
      <c r="AO126">
        <v>22</v>
      </c>
      <c r="AP126">
        <v>30</v>
      </c>
      <c r="AQ126">
        <v>189186</v>
      </c>
      <c r="AR126" s="2">
        <v>43983</v>
      </c>
      <c r="AS126">
        <v>0.73333333333333295</v>
      </c>
      <c r="AT126">
        <v>217949.83913484999</v>
      </c>
      <c r="AU126">
        <v>207739.08593305299</v>
      </c>
      <c r="AV126">
        <v>228662.469393051</v>
      </c>
      <c r="AW126">
        <v>-0.37754401088244199</v>
      </c>
      <c r="AX126">
        <v>1.3903905739156901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0.68665111171486004</v>
      </c>
      <c r="BP126">
        <v>0</v>
      </c>
      <c r="BQ126">
        <v>0</v>
      </c>
      <c r="BR126">
        <v>0</v>
      </c>
      <c r="BS126">
        <v>0</v>
      </c>
      <c r="BT126">
        <v>1.6994976747481101</v>
      </c>
      <c r="BU126">
        <v>9222.7251810291891</v>
      </c>
      <c r="BV126">
        <v>29</v>
      </c>
      <c r="BW126">
        <v>6</v>
      </c>
      <c r="BX126">
        <v>2020</v>
      </c>
      <c r="BY126">
        <v>1</v>
      </c>
      <c r="BZ126">
        <v>21.982742784817901</v>
      </c>
      <c r="CA126">
        <v>184241</v>
      </c>
      <c r="CB126">
        <v>184385.63557225201</v>
      </c>
      <c r="CC126">
        <v>22.5028198066897</v>
      </c>
      <c r="CD126">
        <v>0.97765525338560999</v>
      </c>
      <c r="CE126">
        <f>INDEX('X-13 output'!G:G, MATCH('daily-predicted-data'!AR126,'X-13 output'!A:A,0))</f>
        <v>0.98341442481102803</v>
      </c>
      <c r="CH126">
        <f>AT126/AO126</f>
        <v>9906.8108697659081</v>
      </c>
      <c r="CI126" s="9">
        <f>BT126*CH126*CD126</f>
        <v>16460.392430964857</v>
      </c>
      <c r="CJ126" s="8">
        <f>B126</f>
        <v>15674</v>
      </c>
      <c r="CK126" s="9">
        <f t="shared" si="34"/>
        <v>-786.39243096485734</v>
      </c>
      <c r="CL126" s="9">
        <f t="shared" si="35"/>
        <v>-103749.8794031321</v>
      </c>
      <c r="CM126">
        <f t="shared" si="36"/>
        <v>1353678.8794031322</v>
      </c>
      <c r="CN126">
        <f>B125+CN125</f>
        <v>1267018</v>
      </c>
      <c r="CO126">
        <f t="shared" si="37"/>
        <v>0.93598121332782924</v>
      </c>
      <c r="CP126" s="22">
        <f t="shared" si="32"/>
        <v>180420.52078168638</v>
      </c>
      <c r="CQ126" s="22">
        <f t="shared" si="33"/>
        <v>156396</v>
      </c>
      <c r="CR126">
        <f t="shared" si="24"/>
        <v>0.86684152846029805</v>
      </c>
      <c r="CT126">
        <f>IF(MONTH(A126)&lt;&gt;MONTH(A125),B126,B126+CT125)</f>
        <v>184241</v>
      </c>
      <c r="CU126">
        <f>IF(MONTH(A126)&lt;&gt;MONTH(A125),BT126,BT126+CU125)</f>
        <v>21.98274278481793</v>
      </c>
      <c r="CV126">
        <f>AO126</f>
        <v>22</v>
      </c>
      <c r="CW126">
        <f t="shared" si="38"/>
        <v>184385.63557225245</v>
      </c>
      <c r="CX126" s="11">
        <f>CW126/AT126-1</f>
        <v>-0.15399967118962032</v>
      </c>
      <c r="CY126" s="20">
        <f>AT126/CE126</f>
        <v>221625.62764597542</v>
      </c>
      <c r="CZ126" s="20">
        <f t="shared" si="14"/>
        <v>187495.35386130196</v>
      </c>
      <c r="DA126" s="19">
        <f>CJ126/(BT126*CD126*CE126*(CV126/20))</f>
        <v>8720.5579016317897</v>
      </c>
      <c r="DB126" s="21">
        <f t="shared" si="25"/>
        <v>155814.83884077985</v>
      </c>
      <c r="DC126">
        <f>AT126/CE126</f>
        <v>221625.62764597542</v>
      </c>
    </row>
    <row r="127" spans="1:107" x14ac:dyDescent="0.25">
      <c r="A127" s="1">
        <v>44012</v>
      </c>
      <c r="B127">
        <v>4945</v>
      </c>
      <c r="C127">
        <v>22</v>
      </c>
      <c r="D127">
        <v>1</v>
      </c>
      <c r="E127">
        <v>0</v>
      </c>
      <c r="F127" s="1">
        <v>44011</v>
      </c>
      <c r="G127" s="1">
        <v>44013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s="1">
        <v>43997</v>
      </c>
      <c r="AE127" s="1">
        <v>43983</v>
      </c>
      <c r="AF127" s="1">
        <v>43985</v>
      </c>
      <c r="AG127" s="1">
        <v>43987</v>
      </c>
      <c r="AH127" s="1">
        <v>43985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8599.3636363636306</v>
      </c>
      <c r="AO127">
        <v>22</v>
      </c>
      <c r="AP127">
        <v>30</v>
      </c>
      <c r="AQ127">
        <v>189186</v>
      </c>
      <c r="AR127" s="2">
        <v>43983</v>
      </c>
      <c r="AS127">
        <v>0.73333333333333295</v>
      </c>
      <c r="AT127">
        <v>217949.83913484999</v>
      </c>
      <c r="AU127">
        <v>207739.08593305299</v>
      </c>
      <c r="AV127">
        <v>228662.469393051</v>
      </c>
      <c r="AW127">
        <v>-0.37754401088244199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0.21096992103935699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0.68665111171486004</v>
      </c>
      <c r="BP127">
        <v>0</v>
      </c>
      <c r="BQ127">
        <v>0</v>
      </c>
      <c r="BR127">
        <v>0</v>
      </c>
      <c r="BS127">
        <v>0</v>
      </c>
      <c r="BT127">
        <v>0.52007702187177596</v>
      </c>
      <c r="BU127">
        <v>9508.2070386474006</v>
      </c>
      <c r="BV127">
        <v>30</v>
      </c>
      <c r="BW127">
        <v>6</v>
      </c>
      <c r="BX127">
        <v>2020</v>
      </c>
      <c r="BY127">
        <v>0</v>
      </c>
      <c r="BZ127">
        <v>22.5028198066897</v>
      </c>
      <c r="CA127">
        <v>189186</v>
      </c>
      <c r="CB127">
        <v>184958.68676700999</v>
      </c>
      <c r="CC127">
        <v>22.5028198066897</v>
      </c>
      <c r="CD127">
        <v>0.97765525338560999</v>
      </c>
      <c r="CE127">
        <f>INDEX('X-13 output'!G:G, MATCH('daily-predicted-data'!AR127,'X-13 output'!A:A,0))</f>
        <v>0.98341442481102803</v>
      </c>
      <c r="CH127">
        <f>AT127/AO127</f>
        <v>9906.8108697659081</v>
      </c>
      <c r="CI127" s="9">
        <f>BT127*CH127*CD127</f>
        <v>5037.1777505407526</v>
      </c>
      <c r="CJ127" s="8">
        <f>B127</f>
        <v>4945</v>
      </c>
      <c r="CK127" s="9">
        <f t="shared" si="34"/>
        <v>-92.177750540752641</v>
      </c>
      <c r="CL127" s="9">
        <f t="shared" si="35"/>
        <v>-103842.05715367285</v>
      </c>
      <c r="CM127">
        <f t="shared" si="36"/>
        <v>1358716.0571536729</v>
      </c>
      <c r="CN127">
        <f>B126+CN126</f>
        <v>1282692</v>
      </c>
      <c r="CO127">
        <f t="shared" si="37"/>
        <v>0.94404713423867748</v>
      </c>
      <c r="CP127" s="22">
        <f t="shared" si="32"/>
        <v>179544.42894886612</v>
      </c>
      <c r="CQ127" s="22">
        <f t="shared" si="33"/>
        <v>154623</v>
      </c>
      <c r="CR127">
        <f t="shared" si="24"/>
        <v>0.86119631171645161</v>
      </c>
      <c r="CT127">
        <f>IF(MONTH(A127)&lt;&gt;MONTH(A126),B127,B127+CT126)</f>
        <v>189186</v>
      </c>
      <c r="CU127">
        <f>IF(MONTH(A127)&lt;&gt;MONTH(A126),BT127,BT127+CU126)</f>
        <v>22.502819806689704</v>
      </c>
      <c r="CV127">
        <f>AO127</f>
        <v>22</v>
      </c>
      <c r="CW127">
        <f t="shared" si="38"/>
        <v>184958.68676701048</v>
      </c>
      <c r="CX127" s="11">
        <f>CW127/AT127-1</f>
        <v>-0.15137039099821137</v>
      </c>
      <c r="CY127" s="20">
        <f>AT127/CE127</f>
        <v>221625.62764597542</v>
      </c>
      <c r="CZ127" s="20">
        <f t="shared" si="14"/>
        <v>188078.06973398011</v>
      </c>
      <c r="DA127" s="19">
        <f>CJ127/(BT127*CD127*CE127*(CV127/20))</f>
        <v>8990.49558494753</v>
      </c>
      <c r="DB127" s="21">
        <f t="shared" si="25"/>
        <v>154400.93699146458</v>
      </c>
      <c r="DC127">
        <f>AT127/CE127</f>
        <v>221625.62764597542</v>
      </c>
    </row>
    <row r="128" spans="1:107" x14ac:dyDescent="0.25">
      <c r="A128" s="1">
        <v>44013</v>
      </c>
      <c r="B128">
        <v>21471</v>
      </c>
      <c r="C128">
        <v>1</v>
      </c>
      <c r="D128">
        <v>2</v>
      </c>
      <c r="E128">
        <v>1</v>
      </c>
      <c r="F128" s="1">
        <v>44012</v>
      </c>
      <c r="G128" s="1">
        <v>44014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1">
        <v>44032</v>
      </c>
      <c r="AE128" s="1">
        <v>44018</v>
      </c>
      <c r="AF128" s="1">
        <v>44013</v>
      </c>
      <c r="AG128" s="1">
        <v>44015</v>
      </c>
      <c r="AH128" s="1">
        <v>44013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8458.04347826087</v>
      </c>
      <c r="AO128">
        <v>23</v>
      </c>
      <c r="AP128">
        <v>31</v>
      </c>
      <c r="AQ128">
        <v>194535</v>
      </c>
      <c r="AR128" s="2">
        <v>44013</v>
      </c>
      <c r="AS128">
        <v>0.74193548387096697</v>
      </c>
      <c r="AT128">
        <v>216115.76705857099</v>
      </c>
      <c r="AU128">
        <v>205718.167962979</v>
      </c>
      <c r="AV128">
        <v>227038.891284118</v>
      </c>
      <c r="AW128">
        <v>-0.37754401088244199</v>
      </c>
      <c r="AX128">
        <v>0</v>
      </c>
      <c r="AY128">
        <v>0.126823655535797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1.6552411404617999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0.69470567021004903</v>
      </c>
      <c r="BP128">
        <v>0.118178928632738</v>
      </c>
      <c r="BQ128">
        <v>0</v>
      </c>
      <c r="BR128">
        <v>0.52241715020244495</v>
      </c>
      <c r="BS128">
        <v>0</v>
      </c>
      <c r="BT128">
        <v>2.7398225341603899</v>
      </c>
      <c r="BU128">
        <v>7836.6389546393302</v>
      </c>
      <c r="BV128">
        <v>1</v>
      </c>
      <c r="BW128">
        <v>7</v>
      </c>
      <c r="BX128">
        <v>2020</v>
      </c>
      <c r="BY128">
        <v>22</v>
      </c>
      <c r="BZ128">
        <v>2.7398225341603899</v>
      </c>
      <c r="CA128">
        <v>21471</v>
      </c>
      <c r="CB128">
        <v>180242.695956704</v>
      </c>
      <c r="CC128">
        <v>22.864197327636901</v>
      </c>
      <c r="CD128">
        <v>1.0059395337792501</v>
      </c>
      <c r="CE128">
        <f>INDEX('X-13 output'!G:G, MATCH('daily-predicted-data'!AR128,'X-13 output'!A:A,0))</f>
        <v>0.99270211370844097</v>
      </c>
      <c r="CH128">
        <f>AT128/AO128</f>
        <v>9396.3376981987385</v>
      </c>
      <c r="CI128" s="9">
        <f>BT128*CH128*CD128</f>
        <v>25897.20689029865</v>
      </c>
      <c r="CJ128" s="8">
        <f>B128</f>
        <v>21471</v>
      </c>
      <c r="CK128" s="9">
        <f t="shared" si="34"/>
        <v>-4426.2068902986503</v>
      </c>
      <c r="CL128" s="9">
        <f t="shared" si="35"/>
        <v>-108268.2640439715</v>
      </c>
      <c r="CM128">
        <f t="shared" si="36"/>
        <v>1384613.2640439717</v>
      </c>
      <c r="CN128">
        <f>B127+CN127</f>
        <v>1287637</v>
      </c>
      <c r="CO128">
        <f t="shared" si="37"/>
        <v>0.92996147981369337</v>
      </c>
      <c r="CP128" s="22">
        <f t="shared" si="32"/>
        <v>194270.06727919704</v>
      </c>
      <c r="CQ128" s="22">
        <f t="shared" si="33"/>
        <v>164717</v>
      </c>
      <c r="CR128">
        <f t="shared" si="24"/>
        <v>0.84787637286023798</v>
      </c>
      <c r="CT128">
        <f>IF(MONTH(A128)&lt;&gt;MONTH(A127),B128,B128+CT127)</f>
        <v>21471</v>
      </c>
      <c r="CU128">
        <f>IF(MONTH(A128)&lt;&gt;MONTH(A127),BT128,BT128+CU127)</f>
        <v>2.7398225341603899</v>
      </c>
      <c r="CV128">
        <f>AO128</f>
        <v>23</v>
      </c>
      <c r="CW128">
        <f t="shared" si="38"/>
        <v>180242.69595670493</v>
      </c>
      <c r="CX128" s="11">
        <f>CW128/AT128-1</f>
        <v>-0.16599006907322889</v>
      </c>
      <c r="CY128" s="20">
        <f>AT128/CE128</f>
        <v>217704.55011043194</v>
      </c>
      <c r="CZ128" s="20">
        <f t="shared" si="14"/>
        <v>181567.75680004511</v>
      </c>
      <c r="DA128" s="19">
        <f>CJ128/(BT128*CD128*CE128*(CV128/20))</f>
        <v>6824.0338946538131</v>
      </c>
      <c r="DB128" s="21">
        <f t="shared" si="25"/>
        <v>151898.48117380263</v>
      </c>
      <c r="DC128">
        <f>AT128/CE128</f>
        <v>217704.55011043194</v>
      </c>
    </row>
    <row r="129" spans="1:107" x14ac:dyDescent="0.25">
      <c r="A129" s="1">
        <v>44014</v>
      </c>
      <c r="B129">
        <v>9435</v>
      </c>
      <c r="C129">
        <v>2</v>
      </c>
      <c r="D129">
        <v>3</v>
      </c>
      <c r="E129">
        <v>2</v>
      </c>
      <c r="F129" s="1">
        <v>44013</v>
      </c>
      <c r="G129" s="1">
        <v>44015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s="1">
        <v>44032</v>
      </c>
      <c r="AE129" s="1">
        <v>44018</v>
      </c>
      <c r="AF129" s="1">
        <v>44013</v>
      </c>
      <c r="AG129" s="1">
        <v>44015</v>
      </c>
      <c r="AH129" s="1">
        <v>44013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8458.04347826087</v>
      </c>
      <c r="AO129">
        <v>23</v>
      </c>
      <c r="AP129">
        <v>31</v>
      </c>
      <c r="AQ129">
        <v>194535</v>
      </c>
      <c r="AR129" s="2">
        <v>44013</v>
      </c>
      <c r="AS129">
        <v>0.74193548387096697</v>
      </c>
      <c r="AT129">
        <v>216115.76705857099</v>
      </c>
      <c r="AU129">
        <v>205718.167962979</v>
      </c>
      <c r="AV129">
        <v>227038.891284118</v>
      </c>
      <c r="AW129">
        <v>-0.37754401088244199</v>
      </c>
      <c r="AX129">
        <v>0</v>
      </c>
      <c r="AY129">
        <v>0</v>
      </c>
      <c r="AZ129">
        <v>4.5558176529040699E-2</v>
      </c>
      <c r="BA129">
        <v>0</v>
      </c>
      <c r="BB129">
        <v>0</v>
      </c>
      <c r="BC129">
        <v>0</v>
      </c>
      <c r="BD129">
        <v>0.301424388573374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0.69470567021004903</v>
      </c>
      <c r="BP129">
        <v>0</v>
      </c>
      <c r="BQ129">
        <v>0</v>
      </c>
      <c r="BR129">
        <v>0</v>
      </c>
      <c r="BS129">
        <v>0</v>
      </c>
      <c r="BT129">
        <v>0.66414422443002197</v>
      </c>
      <c r="BU129">
        <v>14206.2516738698</v>
      </c>
      <c r="BV129">
        <v>2</v>
      </c>
      <c r="BW129">
        <v>7</v>
      </c>
      <c r="BX129">
        <v>2020</v>
      </c>
      <c r="BY129">
        <v>21</v>
      </c>
      <c r="BZ129">
        <v>3.4039667585904101</v>
      </c>
      <c r="CA129">
        <v>30906</v>
      </c>
      <c r="CB129">
        <v>208826.36359655799</v>
      </c>
      <c r="CC129">
        <v>22.864197327636901</v>
      </c>
      <c r="CD129">
        <v>1.0059395337792501</v>
      </c>
      <c r="CE129">
        <f>INDEX('X-13 output'!G:G, MATCH('daily-predicted-data'!AR129,'X-13 output'!A:A,0))</f>
        <v>0.99270211370844097</v>
      </c>
      <c r="CH129">
        <f>AT129/AO129</f>
        <v>9396.3376981987385</v>
      </c>
      <c r="CI129" s="9">
        <f>BT129*CH129*CD129</f>
        <v>6277.5892126648068</v>
      </c>
      <c r="CJ129" s="8">
        <f>B129</f>
        <v>9435</v>
      </c>
      <c r="CK129" s="9">
        <f t="shared" si="34"/>
        <v>3157.4107873351932</v>
      </c>
      <c r="CL129" s="9">
        <f t="shared" si="35"/>
        <v>-105110.85325663631</v>
      </c>
      <c r="CM129">
        <f t="shared" si="36"/>
        <v>1390890.8532566365</v>
      </c>
      <c r="CN129">
        <f>B128+CN128</f>
        <v>1309108</v>
      </c>
      <c r="CO129">
        <f t="shared" si="37"/>
        <v>0.94120109923424267</v>
      </c>
      <c r="CP129" s="22">
        <f t="shared" si="32"/>
        <v>197112.56520944991</v>
      </c>
      <c r="CQ129" s="22">
        <f t="shared" si="33"/>
        <v>171831</v>
      </c>
      <c r="CR129">
        <f t="shared" si="24"/>
        <v>0.87174046878956724</v>
      </c>
      <c r="CT129">
        <f>IF(MONTH(A129)&lt;&gt;MONTH(A128),B129,B129+CT128)</f>
        <v>30906</v>
      </c>
      <c r="CU129">
        <f>IF(MONTH(A129)&lt;&gt;MONTH(A128),BT129,BT129+CU128)</f>
        <v>3.4039667585904119</v>
      </c>
      <c r="CV129">
        <f>AO129</f>
        <v>23</v>
      </c>
      <c r="CW129">
        <f t="shared" si="38"/>
        <v>208826.36359655848</v>
      </c>
      <c r="CX129" s="11">
        <f>CW129/AT129-1</f>
        <v>-3.3729160816096115E-2</v>
      </c>
      <c r="CY129" s="20">
        <f>AT129/CE129</f>
        <v>217704.55011043194</v>
      </c>
      <c r="CZ129" s="20">
        <f t="shared" si="14"/>
        <v>210361.55832936132</v>
      </c>
      <c r="DA129" s="19">
        <f>CJ129/(BT129*CD129*CE129*(CV129/20))</f>
        <v>12370.602180298089</v>
      </c>
      <c r="DB129" s="21">
        <f t="shared" si="25"/>
        <v>158081.20922728645</v>
      </c>
      <c r="DC129">
        <f>AT129/CE129</f>
        <v>217704.55011043194</v>
      </c>
    </row>
    <row r="130" spans="1:107" x14ac:dyDescent="0.25">
      <c r="A130" s="1">
        <v>44015</v>
      </c>
      <c r="B130">
        <v>5553</v>
      </c>
      <c r="C130">
        <v>3</v>
      </c>
      <c r="D130">
        <v>4</v>
      </c>
      <c r="E130">
        <v>3</v>
      </c>
      <c r="F130" s="1">
        <v>44014</v>
      </c>
      <c r="G130" s="1">
        <v>44018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s="1">
        <v>44032</v>
      </c>
      <c r="AE130" s="1">
        <v>44018</v>
      </c>
      <c r="AF130" s="1">
        <v>44013</v>
      </c>
      <c r="AG130" s="1">
        <v>44015</v>
      </c>
      <c r="AH130" s="1">
        <v>44013</v>
      </c>
      <c r="AI130">
        <v>0</v>
      </c>
      <c r="AJ130">
        <v>0</v>
      </c>
      <c r="AK130">
        <v>0</v>
      </c>
      <c r="AL130">
        <v>1</v>
      </c>
      <c r="AM130">
        <v>1</v>
      </c>
      <c r="AN130">
        <v>8458.04347826087</v>
      </c>
      <c r="AO130">
        <v>23</v>
      </c>
      <c r="AP130">
        <v>31</v>
      </c>
      <c r="AQ130">
        <v>194535</v>
      </c>
      <c r="AR130" s="2">
        <v>44013</v>
      </c>
      <c r="AS130">
        <v>0.74193548387096697</v>
      </c>
      <c r="AT130">
        <v>216115.76705857099</v>
      </c>
      <c r="AU130">
        <v>205718.167962979</v>
      </c>
      <c r="AV130">
        <v>227038.891284118</v>
      </c>
      <c r="AW130">
        <v>-0.37754401088244199</v>
      </c>
      <c r="AX130">
        <v>0</v>
      </c>
      <c r="AY130">
        <v>0</v>
      </c>
      <c r="AZ130">
        <v>0</v>
      </c>
      <c r="BA130">
        <v>0.69859300389304002</v>
      </c>
      <c r="BB130">
        <v>0</v>
      </c>
      <c r="BC130">
        <v>0</v>
      </c>
      <c r="BD130">
        <v>0</v>
      </c>
      <c r="BE130">
        <v>7.6911934290227801E-2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0.69470567021004903</v>
      </c>
      <c r="BP130">
        <v>0</v>
      </c>
      <c r="BQ130">
        <v>0</v>
      </c>
      <c r="BR130">
        <v>0</v>
      </c>
      <c r="BS130">
        <v>-0.13598583751920601</v>
      </c>
      <c r="BT130">
        <v>0.95668075999166902</v>
      </c>
      <c r="BU130">
        <v>5804.4441074035503</v>
      </c>
      <c r="BV130">
        <v>3</v>
      </c>
      <c r="BW130">
        <v>7</v>
      </c>
      <c r="BX130">
        <v>2020</v>
      </c>
      <c r="BY130">
        <v>20</v>
      </c>
      <c r="BZ130">
        <v>4.3606475185820797</v>
      </c>
      <c r="CA130">
        <v>36459</v>
      </c>
      <c r="CB130">
        <v>192301.027869518</v>
      </c>
      <c r="CC130">
        <v>22.864197327636901</v>
      </c>
      <c r="CD130">
        <v>1.0059395337792501</v>
      </c>
      <c r="CE130">
        <f>INDEX('X-13 output'!G:G, MATCH('daily-predicted-data'!AR130,'X-13 output'!A:A,0))</f>
        <v>0.99270211370844097</v>
      </c>
      <c r="CH130">
        <f>AT130/AO130</f>
        <v>9396.3376981987385</v>
      </c>
      <c r="CI130" s="9">
        <f>BT130*CH130*CD130</f>
        <v>9042.6877144671453</v>
      </c>
      <c r="CJ130" s="8">
        <f>B130</f>
        <v>5553</v>
      </c>
      <c r="CK130" s="9">
        <f t="shared" si="34"/>
        <v>-3489.6877144671453</v>
      </c>
      <c r="CL130" s="9">
        <f t="shared" si="35"/>
        <v>-108600.54097110346</v>
      </c>
      <c r="CM130">
        <f t="shared" si="36"/>
        <v>1399933.5409711036</v>
      </c>
      <c r="CN130">
        <f>B129+CN129</f>
        <v>1318543</v>
      </c>
      <c r="CO130">
        <f t="shared" si="37"/>
        <v>0.94186113941191474</v>
      </c>
      <c r="CP130" s="22">
        <f t="shared" si="32"/>
        <v>197712.31173071268</v>
      </c>
      <c r="CQ130" s="22">
        <f t="shared" si="33"/>
        <v>171686</v>
      </c>
      <c r="CR130">
        <f t="shared" si="24"/>
        <v>0.86836271599433357</v>
      </c>
      <c r="CT130">
        <f>IF(MONTH(A130)&lt;&gt;MONTH(A129),B130,B130+CT129)</f>
        <v>36459</v>
      </c>
      <c r="CU130">
        <f>IF(MONTH(A130)&lt;&gt;MONTH(A129),BT130,BT130+CU129)</f>
        <v>4.3606475185820806</v>
      </c>
      <c r="CV130">
        <f>AO130</f>
        <v>23</v>
      </c>
      <c r="CW130">
        <f t="shared" si="38"/>
        <v>192301.02786951864</v>
      </c>
      <c r="CX130" s="11">
        <f>CW130/AT130-1</f>
        <v>-0.11019436255476056</v>
      </c>
      <c r="CY130" s="20">
        <f>AT130/CE130</f>
        <v>217704.55011043194</v>
      </c>
      <c r="CZ130" s="20">
        <f t="shared" si="14"/>
        <v>193714.73598574198</v>
      </c>
      <c r="DA130" s="19">
        <f>CJ130/(BT130*CD130*CE130*(CV130/20))</f>
        <v>5054.4274857904802</v>
      </c>
      <c r="DB130" s="21">
        <f t="shared" si="25"/>
        <v>156954.99892059024</v>
      </c>
      <c r="DC130">
        <f>AT130/CE130</f>
        <v>217704.55011043194</v>
      </c>
    </row>
    <row r="131" spans="1:107" x14ac:dyDescent="0.25">
      <c r="A131" s="1">
        <v>44018</v>
      </c>
      <c r="B131">
        <v>13462</v>
      </c>
      <c r="C131">
        <v>4</v>
      </c>
      <c r="D131">
        <v>0</v>
      </c>
      <c r="E131">
        <v>4</v>
      </c>
      <c r="F131" s="1">
        <v>44015</v>
      </c>
      <c r="G131" s="1">
        <v>44019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s="1">
        <v>44032</v>
      </c>
      <c r="AE131" s="1">
        <v>44018</v>
      </c>
      <c r="AF131" s="1">
        <v>44013</v>
      </c>
      <c r="AG131" s="1">
        <v>44015</v>
      </c>
      <c r="AH131" s="1">
        <v>44013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8458.04347826087</v>
      </c>
      <c r="AO131">
        <v>23</v>
      </c>
      <c r="AP131">
        <v>31</v>
      </c>
      <c r="AQ131">
        <v>194535</v>
      </c>
      <c r="AR131" s="2">
        <v>44013</v>
      </c>
      <c r="AS131">
        <v>0.74193548387096697</v>
      </c>
      <c r="AT131">
        <v>216115.76705857099</v>
      </c>
      <c r="AU131">
        <v>205718.167962979</v>
      </c>
      <c r="AV131">
        <v>227038.891284118</v>
      </c>
      <c r="AW131">
        <v>-0.37754401088244199</v>
      </c>
      <c r="AX131">
        <v>1.3903905739156901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0.69470567021004903</v>
      </c>
      <c r="BP131">
        <v>0</v>
      </c>
      <c r="BQ131">
        <v>0</v>
      </c>
      <c r="BR131">
        <v>0</v>
      </c>
      <c r="BS131">
        <v>0</v>
      </c>
      <c r="BT131">
        <v>1.7075522332433</v>
      </c>
      <c r="BU131">
        <v>7883.7998263926802</v>
      </c>
      <c r="BV131">
        <v>6</v>
      </c>
      <c r="BW131">
        <v>7</v>
      </c>
      <c r="BX131">
        <v>2020</v>
      </c>
      <c r="BY131">
        <v>19</v>
      </c>
      <c r="BZ131">
        <v>6.0681997518253903</v>
      </c>
      <c r="CA131">
        <v>49921</v>
      </c>
      <c r="CB131">
        <v>189213.11871030799</v>
      </c>
      <c r="CC131">
        <v>22.864197327636901</v>
      </c>
      <c r="CD131">
        <v>1.0059395337792501</v>
      </c>
      <c r="CE131">
        <f>INDEX('X-13 output'!G:G, MATCH('daily-predicted-data'!AR131,'X-13 output'!A:A,0))</f>
        <v>0.99270211370844097</v>
      </c>
      <c r="CH131">
        <f>AT131/AO131</f>
        <v>9396.3376981987385</v>
      </c>
      <c r="CI131" s="9">
        <f>BT131*CH131*CD131</f>
        <v>16140.035680757905</v>
      </c>
      <c r="CJ131" s="8">
        <f>B131</f>
        <v>13462</v>
      </c>
      <c r="CK131" s="9">
        <f t="shared" si="34"/>
        <v>-2678.0356807579046</v>
      </c>
      <c r="CL131" s="9">
        <f t="shared" si="35"/>
        <v>-111278.57665186137</v>
      </c>
      <c r="CM131">
        <f t="shared" si="36"/>
        <v>1416073.5766518614</v>
      </c>
      <c r="CN131">
        <f>B130+CN130</f>
        <v>1324096</v>
      </c>
      <c r="CO131">
        <f t="shared" si="37"/>
        <v>0.93504745927868271</v>
      </c>
      <c r="CP131" s="22">
        <f t="shared" si="32"/>
        <v>197391.95498050572</v>
      </c>
      <c r="CQ131" s="22">
        <f t="shared" si="33"/>
        <v>172422</v>
      </c>
      <c r="CR131">
        <f t="shared" si="24"/>
        <v>0.87350064503403024</v>
      </c>
      <c r="CT131">
        <f>IF(MONTH(A131)&lt;&gt;MONTH(A130),B131,B131+CT130)</f>
        <v>49921</v>
      </c>
      <c r="CU131">
        <f>IF(MONTH(A131)&lt;&gt;MONTH(A130),BT131,BT131+CU130)</f>
        <v>6.0681997518253805</v>
      </c>
      <c r="CV131">
        <f>AO131</f>
        <v>23</v>
      </c>
      <c r="CW131">
        <f t="shared" si="38"/>
        <v>189213.11871030845</v>
      </c>
      <c r="CX131" s="11">
        <f>CW131/AT131-1</f>
        <v>-0.12448258039854843</v>
      </c>
      <c r="CY131" s="20">
        <f>AT131/CE131</f>
        <v>217704.55011043194</v>
      </c>
      <c r="CZ131" s="20">
        <f t="shared" ref="CZ131:CZ190" si="39">CW131/CE131</f>
        <v>190604.12594818027</v>
      </c>
      <c r="DA131" s="19">
        <f>CJ131/(BT131*CD131*CE131*(CV131/20))</f>
        <v>6865.1009119311393</v>
      </c>
      <c r="DB131" s="21">
        <f t="shared" si="25"/>
        <v>156739.72342214969</v>
      </c>
      <c r="DC131">
        <f>AT131/CE131</f>
        <v>217704.55011043194</v>
      </c>
    </row>
    <row r="132" spans="1:107" x14ac:dyDescent="0.25">
      <c r="A132" s="1">
        <v>44019</v>
      </c>
      <c r="B132">
        <v>2468</v>
      </c>
      <c r="C132">
        <v>5</v>
      </c>
      <c r="D132">
        <v>1</v>
      </c>
      <c r="E132">
        <v>0</v>
      </c>
      <c r="F132" s="1">
        <v>44018</v>
      </c>
      <c r="G132" s="1">
        <v>44020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s="1">
        <v>44032</v>
      </c>
      <c r="AE132" s="1">
        <v>44018</v>
      </c>
      <c r="AF132" s="1">
        <v>44013</v>
      </c>
      <c r="AG132" s="1">
        <v>44015</v>
      </c>
      <c r="AH132" s="1">
        <v>44013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8458.04347826087</v>
      </c>
      <c r="AO132">
        <v>23</v>
      </c>
      <c r="AP132">
        <v>31</v>
      </c>
      <c r="AQ132">
        <v>194535</v>
      </c>
      <c r="AR132" s="2">
        <v>44013</v>
      </c>
      <c r="AS132">
        <v>0.74193548387096697</v>
      </c>
      <c r="AT132">
        <v>216115.76705857099</v>
      </c>
      <c r="AU132">
        <v>205718.167962979</v>
      </c>
      <c r="AV132">
        <v>227038.891284118</v>
      </c>
      <c r="AW132">
        <v>-0.37754401088244199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0.69470567021004903</v>
      </c>
      <c r="BP132">
        <v>0</v>
      </c>
      <c r="BQ132">
        <v>0</v>
      </c>
      <c r="BR132">
        <v>0</v>
      </c>
      <c r="BS132">
        <v>0</v>
      </c>
      <c r="BT132">
        <v>0.31716165932760698</v>
      </c>
      <c r="BU132">
        <v>7781.5206454406798</v>
      </c>
      <c r="BV132">
        <v>7</v>
      </c>
      <c r="BW132">
        <v>7</v>
      </c>
      <c r="BX132">
        <v>2020</v>
      </c>
      <c r="BY132">
        <v>18</v>
      </c>
      <c r="BZ132">
        <v>6.3853614111529904</v>
      </c>
      <c r="CA132">
        <v>52389</v>
      </c>
      <c r="CB132">
        <v>188704.58888910699</v>
      </c>
      <c r="CC132">
        <v>22.864197327636901</v>
      </c>
      <c r="CD132">
        <v>1.0059395337792501</v>
      </c>
      <c r="CE132">
        <f>INDEX('X-13 output'!G:G, MATCH('daily-predicted-data'!AR132,'X-13 output'!A:A,0))</f>
        <v>0.99270211370844097</v>
      </c>
      <c r="CH132">
        <f>AT132/AO132</f>
        <v>9396.3376981987385</v>
      </c>
      <c r="CI132" s="9">
        <f>BT132*CH132*CD132</f>
        <v>2997.858805404157</v>
      </c>
      <c r="CJ132" s="8">
        <f>B132</f>
        <v>2468</v>
      </c>
      <c r="CK132" s="9">
        <f t="shared" si="34"/>
        <v>-529.85880540415701</v>
      </c>
      <c r="CL132" s="9">
        <f t="shared" si="35"/>
        <v>-111808.43545726553</v>
      </c>
      <c r="CM132">
        <f t="shared" si="36"/>
        <v>1419071.4354572655</v>
      </c>
      <c r="CN132">
        <f>B131+CN131</f>
        <v>1337558</v>
      </c>
      <c r="CO132">
        <f t="shared" si="37"/>
        <v>0.94255861021471443</v>
      </c>
      <c r="CP132" s="22">
        <f t="shared" si="32"/>
        <v>197395.9737480566</v>
      </c>
      <c r="CQ132" s="22">
        <f t="shared" si="33"/>
        <v>172813</v>
      </c>
      <c r="CR132">
        <f t="shared" si="24"/>
        <v>0.87546365165769435</v>
      </c>
      <c r="CT132">
        <f>IF(MONTH(A132)&lt;&gt;MONTH(A131),B132,B132+CT131)</f>
        <v>52389</v>
      </c>
      <c r="CU132">
        <f>IF(MONTH(A132)&lt;&gt;MONTH(A131),BT132,BT132+CU131)</f>
        <v>6.3853614111529877</v>
      </c>
      <c r="CV132">
        <f>AO132</f>
        <v>23</v>
      </c>
      <c r="CW132">
        <f t="shared" si="38"/>
        <v>188704.58888910813</v>
      </c>
      <c r="CX132" s="11">
        <f>CW132/AT132-1</f>
        <v>-0.12683562399236692</v>
      </c>
      <c r="CY132" s="20">
        <f>AT132/CE132</f>
        <v>217704.55011043194</v>
      </c>
      <c r="CZ132" s="20">
        <f t="shared" si="39"/>
        <v>190091.85765119779</v>
      </c>
      <c r="DA132" s="19">
        <f>CJ132/(BT132*CD132*CE132*(CV132/20))</f>
        <v>6776.0376538719192</v>
      </c>
      <c r="DB132" s="21">
        <f t="shared" si="25"/>
        <v>157162.26864317685</v>
      </c>
      <c r="DC132">
        <f>AT132/CE132</f>
        <v>217704.55011043194</v>
      </c>
    </row>
    <row r="133" spans="1:107" x14ac:dyDescent="0.25">
      <c r="A133" s="1">
        <v>44020</v>
      </c>
      <c r="B133">
        <v>8853</v>
      </c>
      <c r="C133">
        <v>6</v>
      </c>
      <c r="D133">
        <v>2</v>
      </c>
      <c r="E133">
        <v>1</v>
      </c>
      <c r="F133" s="1">
        <v>44019</v>
      </c>
      <c r="G133" s="1">
        <v>44021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s="1">
        <v>44032</v>
      </c>
      <c r="AE133" s="1">
        <v>44018</v>
      </c>
      <c r="AF133" s="1">
        <v>44013</v>
      </c>
      <c r="AG133" s="1">
        <v>44015</v>
      </c>
      <c r="AH133" s="1">
        <v>44013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8458.04347826087</v>
      </c>
      <c r="AO133">
        <v>23</v>
      </c>
      <c r="AP133">
        <v>31</v>
      </c>
      <c r="AQ133">
        <v>194535</v>
      </c>
      <c r="AR133" s="2">
        <v>44013</v>
      </c>
      <c r="AS133">
        <v>0.74193548387096697</v>
      </c>
      <c r="AT133">
        <v>216115.76705857099</v>
      </c>
      <c r="AU133">
        <v>205718.167962979</v>
      </c>
      <c r="AV133">
        <v>227038.891284118</v>
      </c>
      <c r="AW133">
        <v>-0.37754401088244199</v>
      </c>
      <c r="AX133">
        <v>0</v>
      </c>
      <c r="AY133">
        <v>0.126823655535797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0.69470567021004903</v>
      </c>
      <c r="BP133">
        <v>0</v>
      </c>
      <c r="BQ133">
        <v>0</v>
      </c>
      <c r="BR133">
        <v>0.52241715020244495</v>
      </c>
      <c r="BS133">
        <v>0</v>
      </c>
      <c r="BT133">
        <v>0.96640246506585004</v>
      </c>
      <c r="BU133">
        <v>9160.7796130743009</v>
      </c>
      <c r="BV133">
        <v>8</v>
      </c>
      <c r="BW133">
        <v>7</v>
      </c>
      <c r="BX133">
        <v>2020</v>
      </c>
      <c r="BY133">
        <v>17</v>
      </c>
      <c r="BZ133">
        <v>7.3517638762188398</v>
      </c>
      <c r="CA133">
        <v>61242</v>
      </c>
      <c r="CB133">
        <v>191595.65292301599</v>
      </c>
      <c r="CC133">
        <v>22.864197327636901</v>
      </c>
      <c r="CD133">
        <v>1.0059395337792501</v>
      </c>
      <c r="CE133">
        <f>INDEX('X-13 output'!G:G, MATCH('daily-predicted-data'!AR133,'X-13 output'!A:A,0))</f>
        <v>0.99270211370844097</v>
      </c>
      <c r="CH133">
        <f>AT133/AO133</f>
        <v>9396.3376981987385</v>
      </c>
      <c r="CI133" s="9">
        <f>BT133*CH133*CD133</f>
        <v>9134.5787053957556</v>
      </c>
      <c r="CJ133" s="8">
        <f>B133</f>
        <v>8853</v>
      </c>
      <c r="CK133" s="9">
        <f t="shared" si="34"/>
        <v>-281.57870539575561</v>
      </c>
      <c r="CL133" s="9">
        <f t="shared" si="35"/>
        <v>-112090.01416266129</v>
      </c>
      <c r="CM133">
        <f t="shared" si="36"/>
        <v>1428206.0141626613</v>
      </c>
      <c r="CN133">
        <f>B132+CN132</f>
        <v>1340026</v>
      </c>
      <c r="CO133">
        <f t="shared" si="37"/>
        <v>0.93825819714506653</v>
      </c>
      <c r="CP133" s="22">
        <f t="shared" si="32"/>
        <v>197248.52585115956</v>
      </c>
      <c r="CQ133" s="22">
        <f t="shared" si="33"/>
        <v>173207</v>
      </c>
      <c r="CR133">
        <f t="shared" si="24"/>
        <v>0.87811556133351842</v>
      </c>
      <c r="CT133">
        <f>IF(MONTH(A133)&lt;&gt;MONTH(A132),B133,B133+CT132)</f>
        <v>61242</v>
      </c>
      <c r="CU133">
        <f>IF(MONTH(A133)&lt;&gt;MONTH(A132),BT133,BT133+CU132)</f>
        <v>7.351763876218838</v>
      </c>
      <c r="CV133">
        <f>AO133</f>
        <v>23</v>
      </c>
      <c r="CW133">
        <f t="shared" si="38"/>
        <v>191595.65292301719</v>
      </c>
      <c r="CX133" s="11">
        <f>CW133/AT133-1</f>
        <v>-0.11345823800495058</v>
      </c>
      <c r="CY133" s="20">
        <f>AT133/CE133</f>
        <v>217704.55011043194</v>
      </c>
      <c r="CZ133" s="20">
        <f t="shared" si="39"/>
        <v>193004.17544924185</v>
      </c>
      <c r="DA133" s="19">
        <f>CJ133/(BT133*CD133*CE133*(CV133/20))</f>
        <v>7977.0767726978593</v>
      </c>
      <c r="DB133" s="21">
        <f t="shared" si="25"/>
        <v>156793.29836454449</v>
      </c>
      <c r="DC133">
        <f>AT133/CE133</f>
        <v>217704.55011043194</v>
      </c>
    </row>
    <row r="134" spans="1:107" x14ac:dyDescent="0.25">
      <c r="A134" s="1">
        <v>44021</v>
      </c>
      <c r="B134">
        <v>2732</v>
      </c>
      <c r="C134">
        <v>7</v>
      </c>
      <c r="D134">
        <v>3</v>
      </c>
      <c r="E134">
        <v>2</v>
      </c>
      <c r="F134" s="1">
        <v>44020</v>
      </c>
      <c r="G134" s="1">
        <v>44022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s="1">
        <v>44032</v>
      </c>
      <c r="AE134" s="1">
        <v>44018</v>
      </c>
      <c r="AF134" s="1">
        <v>44013</v>
      </c>
      <c r="AG134" s="1">
        <v>44015</v>
      </c>
      <c r="AH134" s="1">
        <v>44013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8458.04347826087</v>
      </c>
      <c r="AO134">
        <v>23</v>
      </c>
      <c r="AP134">
        <v>31</v>
      </c>
      <c r="AQ134">
        <v>194535</v>
      </c>
      <c r="AR134" s="2">
        <v>44013</v>
      </c>
      <c r="AS134">
        <v>0.74193548387096697</v>
      </c>
      <c r="AT134">
        <v>216115.76705857099</v>
      </c>
      <c r="AU134">
        <v>205718.167962979</v>
      </c>
      <c r="AV134">
        <v>227038.891284118</v>
      </c>
      <c r="AW134">
        <v>-0.37754401088244199</v>
      </c>
      <c r="AX134">
        <v>0</v>
      </c>
      <c r="AY134">
        <v>0</v>
      </c>
      <c r="AZ134">
        <v>4.5558176529040699E-2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0.69470567021004903</v>
      </c>
      <c r="BP134">
        <v>0</v>
      </c>
      <c r="BQ134">
        <v>0</v>
      </c>
      <c r="BR134">
        <v>0</v>
      </c>
      <c r="BS134">
        <v>0</v>
      </c>
      <c r="BT134">
        <v>0.36271983585664702</v>
      </c>
      <c r="BU134">
        <v>7531.9839995729499</v>
      </c>
      <c r="BV134">
        <v>9</v>
      </c>
      <c r="BW134">
        <v>7</v>
      </c>
      <c r="BX134">
        <v>2020</v>
      </c>
      <c r="BY134">
        <v>16</v>
      </c>
      <c r="BZ134">
        <v>7.7144837120754897</v>
      </c>
      <c r="CA134">
        <v>63974</v>
      </c>
      <c r="CB134">
        <v>190732.40088598599</v>
      </c>
      <c r="CC134">
        <v>22.864197327636901</v>
      </c>
      <c r="CD134">
        <v>1.0059395337792501</v>
      </c>
      <c r="CE134">
        <f>INDEX('X-13 output'!G:G, MATCH('daily-predicted-data'!AR134,'X-13 output'!A:A,0))</f>
        <v>0.99270211370844097</v>
      </c>
      <c r="CH134">
        <f>AT134/AO134</f>
        <v>9396.3376981987385</v>
      </c>
      <c r="CI134" s="9">
        <f>BT134*CH134*CD134</f>
        <v>3428.4814126741762</v>
      </c>
      <c r="CJ134" s="8">
        <f>B134</f>
        <v>2732</v>
      </c>
      <c r="CK134" s="9">
        <f t="shared" si="34"/>
        <v>-696.48141267417623</v>
      </c>
      <c r="CL134" s="9">
        <f t="shared" si="35"/>
        <v>-112786.49557533546</v>
      </c>
      <c r="CM134">
        <f t="shared" si="36"/>
        <v>1431634.4955753353</v>
      </c>
      <c r="CN134">
        <f>B133+CN133</f>
        <v>1348879</v>
      </c>
      <c r="CO134">
        <f t="shared" si="37"/>
        <v>0.94219509530463075</v>
      </c>
      <c r="CP134" s="22">
        <f t="shared" si="32"/>
        <v>197241.9159814218</v>
      </c>
      <c r="CQ134" s="22">
        <f t="shared" si="33"/>
        <v>172604</v>
      </c>
      <c r="CR134">
        <f t="shared" si="24"/>
        <v>0.87508782877701086</v>
      </c>
      <c r="CT134">
        <f>IF(MONTH(A134)&lt;&gt;MONTH(A133),B134,B134+CT133)</f>
        <v>63974</v>
      </c>
      <c r="CU134">
        <f>IF(MONTH(A134)&lt;&gt;MONTH(A133),BT134,BT134+CU133)</f>
        <v>7.7144837120754852</v>
      </c>
      <c r="CV134">
        <f>AO134</f>
        <v>23</v>
      </c>
      <c r="CW134">
        <f t="shared" si="38"/>
        <v>190732.40088598721</v>
      </c>
      <c r="CX134" s="11">
        <f>CW134/AT134-1</f>
        <v>-0.11745263438231446</v>
      </c>
      <c r="CY134" s="20">
        <f>AT134/CE134</f>
        <v>217704.55011043194</v>
      </c>
      <c r="CZ134" s="20">
        <f t="shared" si="39"/>
        <v>192134.57718294513</v>
      </c>
      <c r="DA134" s="19">
        <f>CJ134/(BT134*CD134*CE134*(CV134/20))</f>
        <v>6558.7446869231962</v>
      </c>
      <c r="DB134" s="21">
        <f t="shared" si="25"/>
        <v>154460.80642375312</v>
      </c>
      <c r="DC134">
        <f>AT134/CE134</f>
        <v>217704.55011043194</v>
      </c>
    </row>
    <row r="135" spans="1:107" x14ac:dyDescent="0.25">
      <c r="A135" s="1">
        <v>44022</v>
      </c>
      <c r="B135">
        <v>8160</v>
      </c>
      <c r="C135">
        <v>8</v>
      </c>
      <c r="D135">
        <v>4</v>
      </c>
      <c r="E135">
        <v>3</v>
      </c>
      <c r="F135" s="1">
        <v>44021</v>
      </c>
      <c r="G135" s="1">
        <v>44025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s="1">
        <v>44032</v>
      </c>
      <c r="AE135" s="1">
        <v>44018</v>
      </c>
      <c r="AF135" s="1">
        <v>44013</v>
      </c>
      <c r="AG135" s="1">
        <v>44015</v>
      </c>
      <c r="AH135" s="1">
        <v>44013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8458.04347826087</v>
      </c>
      <c r="AO135">
        <v>23</v>
      </c>
      <c r="AP135">
        <v>31</v>
      </c>
      <c r="AQ135">
        <v>194535</v>
      </c>
      <c r="AR135" s="2">
        <v>44013</v>
      </c>
      <c r="AS135">
        <v>0.74193548387096697</v>
      </c>
      <c r="AT135">
        <v>216115.76705857099</v>
      </c>
      <c r="AU135">
        <v>205718.167962979</v>
      </c>
      <c r="AV135">
        <v>227038.891284118</v>
      </c>
      <c r="AW135">
        <v>-0.37754401088244199</v>
      </c>
      <c r="AX135">
        <v>0</v>
      </c>
      <c r="AY135">
        <v>0</v>
      </c>
      <c r="AZ135">
        <v>0</v>
      </c>
      <c r="BA135">
        <v>0.69859300389304002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0.69470567021004903</v>
      </c>
      <c r="BP135">
        <v>0</v>
      </c>
      <c r="BQ135">
        <v>0</v>
      </c>
      <c r="BR135">
        <v>0</v>
      </c>
      <c r="BS135">
        <v>-0.13598583751920601</v>
      </c>
      <c r="BT135">
        <v>0.87976882570144099</v>
      </c>
      <c r="BU135">
        <v>9275.1638403350007</v>
      </c>
      <c r="BV135">
        <v>10</v>
      </c>
      <c r="BW135">
        <v>7</v>
      </c>
      <c r="BX135">
        <v>2020</v>
      </c>
      <c r="BY135">
        <v>15</v>
      </c>
      <c r="BZ135">
        <v>8.5942525377769297</v>
      </c>
      <c r="CA135">
        <v>72134</v>
      </c>
      <c r="CB135">
        <v>193045.525798471</v>
      </c>
      <c r="CC135">
        <v>22.864197327636901</v>
      </c>
      <c r="CD135">
        <v>1.0059395337792501</v>
      </c>
      <c r="CE135">
        <f>INDEX('X-13 output'!G:G, MATCH('daily-predicted-data'!AR135,'X-13 output'!A:A,0))</f>
        <v>0.99270211370844097</v>
      </c>
      <c r="CH135">
        <f>AT135/AO135</f>
        <v>9396.3376981987385</v>
      </c>
      <c r="CI135" s="9">
        <f>BT135*CH135*CD135</f>
        <v>8315.7047621725833</v>
      </c>
      <c r="CJ135" s="8">
        <f>B135</f>
        <v>8160</v>
      </c>
      <c r="CK135" s="9">
        <f t="shared" si="34"/>
        <v>-155.70476217258329</v>
      </c>
      <c r="CL135" s="9">
        <f t="shared" si="35"/>
        <v>-112942.20033750804</v>
      </c>
      <c r="CM135">
        <f t="shared" si="36"/>
        <v>1439950.200337508</v>
      </c>
      <c r="CN135">
        <f>B134+CN134</f>
        <v>1351611</v>
      </c>
      <c r="CO135">
        <f t="shared" si="37"/>
        <v>0.93865121146772834</v>
      </c>
      <c r="CP135" s="22">
        <f t="shared" si="32"/>
        <v>197114.67955039002</v>
      </c>
      <c r="CQ135" s="22">
        <f t="shared" si="33"/>
        <v>174140</v>
      </c>
      <c r="CR135">
        <f t="shared" si="24"/>
        <v>0.88344511122766578</v>
      </c>
      <c r="CT135">
        <f>IF(MONTH(A135)&lt;&gt;MONTH(A134),B135,B135+CT134)</f>
        <v>72134</v>
      </c>
      <c r="CU135">
        <f>IF(MONTH(A135)&lt;&gt;MONTH(A134),BT135,BT135+CU134)</f>
        <v>8.5942525377769261</v>
      </c>
      <c r="CV135">
        <f>AO135</f>
        <v>23</v>
      </c>
      <c r="CW135">
        <f t="shared" si="38"/>
        <v>193045.52579847211</v>
      </c>
      <c r="CX135" s="11">
        <f>CW135/AT135-1</f>
        <v>-0.10674945920926937</v>
      </c>
      <c r="CY135" s="20">
        <f>AT135/CE135</f>
        <v>217704.55011043194</v>
      </c>
      <c r="CZ135" s="20">
        <f t="shared" si="39"/>
        <v>194464.70711874604</v>
      </c>
      <c r="DA135" s="19">
        <f>CJ135/(BT135*CD135*CE135*(CV135/20))</f>
        <v>8076.6809331496688</v>
      </c>
      <c r="DB135" s="21">
        <f t="shared" si="25"/>
        <v>155352.41457041071</v>
      </c>
      <c r="DC135">
        <f>AT135/CE135</f>
        <v>217704.55011043194</v>
      </c>
    </row>
    <row r="136" spans="1:107" x14ac:dyDescent="0.25">
      <c r="A136" s="1">
        <v>44025</v>
      </c>
      <c r="B136">
        <v>15961</v>
      </c>
      <c r="C136">
        <v>9</v>
      </c>
      <c r="D136">
        <v>0</v>
      </c>
      <c r="E136">
        <v>4</v>
      </c>
      <c r="F136" s="1">
        <v>44022</v>
      </c>
      <c r="G136" s="1">
        <v>44026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s="1">
        <v>44032</v>
      </c>
      <c r="AE136" s="1">
        <v>44018</v>
      </c>
      <c r="AF136" s="1">
        <v>44013</v>
      </c>
      <c r="AG136" s="1">
        <v>44015</v>
      </c>
      <c r="AH136" s="1">
        <v>44013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8458.04347826087</v>
      </c>
      <c r="AO136">
        <v>23</v>
      </c>
      <c r="AP136">
        <v>31</v>
      </c>
      <c r="AQ136">
        <v>194535</v>
      </c>
      <c r="AR136" s="2">
        <v>44013</v>
      </c>
      <c r="AS136">
        <v>0.74193548387096697</v>
      </c>
      <c r="AT136">
        <v>216115.76705857099</v>
      </c>
      <c r="AU136">
        <v>205718.167962979</v>
      </c>
      <c r="AV136">
        <v>227038.891284118</v>
      </c>
      <c r="AW136">
        <v>-0.37754401088244199</v>
      </c>
      <c r="AX136">
        <v>1.3903905739156901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0.69470567021004903</v>
      </c>
      <c r="BP136">
        <v>0</v>
      </c>
      <c r="BQ136">
        <v>0</v>
      </c>
      <c r="BR136">
        <v>0</v>
      </c>
      <c r="BS136">
        <v>0</v>
      </c>
      <c r="BT136">
        <v>1.7075522332433</v>
      </c>
      <c r="BU136">
        <v>9347.2982490754403</v>
      </c>
      <c r="BV136">
        <v>13</v>
      </c>
      <c r="BW136">
        <v>7</v>
      </c>
      <c r="BX136">
        <v>2020</v>
      </c>
      <c r="BY136">
        <v>14</v>
      </c>
      <c r="BZ136">
        <v>10.301804771020199</v>
      </c>
      <c r="CA136">
        <v>88095</v>
      </c>
      <c r="CB136">
        <v>196682.52748293299</v>
      </c>
      <c r="CC136">
        <v>22.864197327636901</v>
      </c>
      <c r="CD136">
        <v>1.0059395337792501</v>
      </c>
      <c r="CE136">
        <f>INDEX('X-13 output'!G:G, MATCH('daily-predicted-data'!AR136,'X-13 output'!A:A,0))</f>
        <v>0.99270211370844097</v>
      </c>
      <c r="CH136">
        <f>AT136/AO136</f>
        <v>9396.3376981987385</v>
      </c>
      <c r="CI136" s="9">
        <f>BT136*CH136*CD136</f>
        <v>16140.035680757905</v>
      </c>
      <c r="CJ136" s="8">
        <f>B136</f>
        <v>15961</v>
      </c>
      <c r="CK136" s="9">
        <f t="shared" si="34"/>
        <v>-179.03568075790463</v>
      </c>
      <c r="CL136" s="9">
        <f t="shared" si="35"/>
        <v>-113121.23601826595</v>
      </c>
      <c r="CM136">
        <f t="shared" si="36"/>
        <v>1456090.2360182658</v>
      </c>
      <c r="CN136">
        <f>B135+CN135</f>
        <v>1359771</v>
      </c>
      <c r="CO136">
        <f t="shared" si="37"/>
        <v>0.93385077817590867</v>
      </c>
      <c r="CP136" s="22">
        <f t="shared" si="32"/>
        <v>193553.85140644066</v>
      </c>
      <c r="CQ136" s="22">
        <f t="shared" si="33"/>
        <v>171018</v>
      </c>
      <c r="CR136">
        <f t="shared" si="24"/>
        <v>0.88356805487110668</v>
      </c>
      <c r="CT136">
        <f>IF(MONTH(A136)&lt;&gt;MONTH(A135),B136,B136+CT135)</f>
        <v>88095</v>
      </c>
      <c r="CU136">
        <f>IF(MONTH(A136)&lt;&gt;MONTH(A135),BT136,BT136+CU135)</f>
        <v>10.301804771020226</v>
      </c>
      <c r="CV136">
        <f>AO136</f>
        <v>23</v>
      </c>
      <c r="CW136">
        <f t="shared" si="38"/>
        <v>196682.52748293339</v>
      </c>
      <c r="CX136" s="11">
        <f>CW136/AT136-1</f>
        <v>-8.9920508069042726E-2</v>
      </c>
      <c r="CY136" s="20">
        <f>AT136/CE136</f>
        <v>217704.55011043194</v>
      </c>
      <c r="CZ136" s="20">
        <f t="shared" si="39"/>
        <v>198128.44635555951</v>
      </c>
      <c r="DA136" s="19">
        <f>CJ136/(BT136*CD136*CE136*(CV136/20))</f>
        <v>8139.4945517258138</v>
      </c>
      <c r="DB136" s="21">
        <f t="shared" si="25"/>
        <v>154621.0436381266</v>
      </c>
      <c r="DC136">
        <f>AT136/CE136</f>
        <v>217704.55011043194</v>
      </c>
    </row>
    <row r="137" spans="1:107" x14ac:dyDescent="0.25">
      <c r="A137" s="1">
        <v>44026</v>
      </c>
      <c r="B137">
        <v>3288</v>
      </c>
      <c r="C137">
        <v>10</v>
      </c>
      <c r="D137">
        <v>1</v>
      </c>
      <c r="E137">
        <v>0</v>
      </c>
      <c r="F137" s="1">
        <v>44025</v>
      </c>
      <c r="G137" s="1">
        <v>44027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s="1">
        <v>44032</v>
      </c>
      <c r="AE137" s="1">
        <v>44018</v>
      </c>
      <c r="AF137" s="1">
        <v>44013</v>
      </c>
      <c r="AG137" s="1">
        <v>44015</v>
      </c>
      <c r="AH137" s="1">
        <v>44013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8458.04347826087</v>
      </c>
      <c r="AO137">
        <v>23</v>
      </c>
      <c r="AP137">
        <v>31</v>
      </c>
      <c r="AQ137">
        <v>194535</v>
      </c>
      <c r="AR137" s="2">
        <v>44013</v>
      </c>
      <c r="AS137">
        <v>0.74193548387096697</v>
      </c>
      <c r="AT137">
        <v>216115.76705857099</v>
      </c>
      <c r="AU137">
        <v>205718.167962979</v>
      </c>
      <c r="AV137">
        <v>227038.891284118</v>
      </c>
      <c r="AW137">
        <v>-0.37754401088244199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0.69470567021004903</v>
      </c>
      <c r="BP137">
        <v>0</v>
      </c>
      <c r="BQ137">
        <v>0</v>
      </c>
      <c r="BR137">
        <v>0</v>
      </c>
      <c r="BS137">
        <v>0</v>
      </c>
      <c r="BT137">
        <v>0.31716165932760698</v>
      </c>
      <c r="BU137">
        <v>10366.952950651899</v>
      </c>
      <c r="BV137">
        <v>14</v>
      </c>
      <c r="BW137">
        <v>7</v>
      </c>
      <c r="BX137">
        <v>2020</v>
      </c>
      <c r="BY137">
        <v>13</v>
      </c>
      <c r="BZ137">
        <v>10.6189664303478</v>
      </c>
      <c r="CA137">
        <v>91383</v>
      </c>
      <c r="CB137">
        <v>197929.715079733</v>
      </c>
      <c r="CC137">
        <v>22.864197327636901</v>
      </c>
      <c r="CD137">
        <v>1.0059395337792501</v>
      </c>
      <c r="CE137">
        <f>INDEX('X-13 output'!G:G, MATCH('daily-predicted-data'!AR137,'X-13 output'!A:A,0))</f>
        <v>0.99270211370844097</v>
      </c>
      <c r="CH137">
        <f>AT137/AO137</f>
        <v>9396.3376981987385</v>
      </c>
      <c r="CI137" s="9">
        <f>BT137*CH137*CD137</f>
        <v>2997.858805404157</v>
      </c>
      <c r="CJ137" s="8">
        <f>B137</f>
        <v>3288</v>
      </c>
      <c r="CK137" s="9">
        <f t="shared" si="34"/>
        <v>290.14119459584299</v>
      </c>
      <c r="CL137" s="9">
        <f t="shared" si="35"/>
        <v>-112831.09482367011</v>
      </c>
      <c r="CM137">
        <f t="shared" si="36"/>
        <v>1459088.0948236699</v>
      </c>
      <c r="CN137">
        <f>B136+CN136</f>
        <v>1375732</v>
      </c>
      <c r="CO137">
        <f t="shared" si="37"/>
        <v>0.94287110208123281</v>
      </c>
      <c r="CP137" s="22">
        <f t="shared" si="32"/>
        <v>183643.95847613923</v>
      </c>
      <c r="CQ137" s="22">
        <f t="shared" si="33"/>
        <v>163572</v>
      </c>
      <c r="CR137">
        <f t="shared" si="24"/>
        <v>0.89070177618313984</v>
      </c>
      <c r="CT137">
        <f>IF(MONTH(A137)&lt;&gt;MONTH(A136),B137,B137+CT136)</f>
        <v>91383</v>
      </c>
      <c r="CU137">
        <f>IF(MONTH(A137)&lt;&gt;MONTH(A136),BT137,BT137+CU136)</f>
        <v>10.618966430347832</v>
      </c>
      <c r="CV137">
        <f>AO137</f>
        <v>23</v>
      </c>
      <c r="CW137">
        <f t="shared" si="38"/>
        <v>197929.71507973337</v>
      </c>
      <c r="CX137" s="11">
        <f>CW137/AT137-1</f>
        <v>-8.4149584393390819E-2</v>
      </c>
      <c r="CY137" s="20">
        <f>AT137/CE137</f>
        <v>217704.55011043194</v>
      </c>
      <c r="CZ137" s="20">
        <f t="shared" si="39"/>
        <v>199384.80269808896</v>
      </c>
      <c r="DA137" s="19">
        <f>CJ137/(BT137*CD137*CE137*(CV137/20))</f>
        <v>9027.39538327831</v>
      </c>
      <c r="DB137" s="21">
        <f t="shared" si="25"/>
        <v>156032.6378049943</v>
      </c>
      <c r="DC137">
        <f>AT137/CE137</f>
        <v>217704.55011043194</v>
      </c>
    </row>
    <row r="138" spans="1:107" x14ac:dyDescent="0.25">
      <c r="A138" s="1">
        <v>44027</v>
      </c>
      <c r="B138">
        <v>15144</v>
      </c>
      <c r="C138">
        <v>11</v>
      </c>
      <c r="D138">
        <v>2</v>
      </c>
      <c r="E138">
        <v>1</v>
      </c>
      <c r="F138" s="1">
        <v>44026</v>
      </c>
      <c r="G138" s="1">
        <v>44028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s="1">
        <v>44032</v>
      </c>
      <c r="AE138" s="1">
        <v>44018</v>
      </c>
      <c r="AF138" s="1">
        <v>44013</v>
      </c>
      <c r="AG138" s="1">
        <v>44015</v>
      </c>
      <c r="AH138" s="1">
        <v>44013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8458.04347826087</v>
      </c>
      <c r="AO138">
        <v>23</v>
      </c>
      <c r="AP138">
        <v>31</v>
      </c>
      <c r="AQ138">
        <v>194535</v>
      </c>
      <c r="AR138" s="2">
        <v>44013</v>
      </c>
      <c r="AS138">
        <v>0.74193548387096697</v>
      </c>
      <c r="AT138">
        <v>216115.76705857099</v>
      </c>
      <c r="AU138">
        <v>205718.167962979</v>
      </c>
      <c r="AV138">
        <v>227038.891284118</v>
      </c>
      <c r="AW138">
        <v>-0.37754401088244199</v>
      </c>
      <c r="AX138">
        <v>0</v>
      </c>
      <c r="AY138">
        <v>0.126823655535797</v>
      </c>
      <c r="AZ138">
        <v>0</v>
      </c>
      <c r="BA138">
        <v>0</v>
      </c>
      <c r="BB138">
        <v>0.33457122130290101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0.69470567021004903</v>
      </c>
      <c r="BP138">
        <v>0</v>
      </c>
      <c r="BQ138">
        <v>0</v>
      </c>
      <c r="BR138">
        <v>0.52241715020244495</v>
      </c>
      <c r="BS138">
        <v>0</v>
      </c>
      <c r="BT138">
        <v>1.30097368636875</v>
      </c>
      <c r="BU138">
        <v>11640.5121476896</v>
      </c>
      <c r="BV138">
        <v>15</v>
      </c>
      <c r="BW138">
        <v>7</v>
      </c>
      <c r="BX138">
        <v>2020</v>
      </c>
      <c r="BY138">
        <v>12</v>
      </c>
      <c r="BZ138">
        <v>11.919940116716599</v>
      </c>
      <c r="CA138">
        <v>106527</v>
      </c>
      <c r="CB138">
        <v>205548.09638380099</v>
      </c>
      <c r="CC138">
        <v>22.864197327636901</v>
      </c>
      <c r="CD138">
        <v>1.0059395337792501</v>
      </c>
      <c r="CE138">
        <f>INDEX('X-13 output'!G:G, MATCH('daily-predicted-data'!AR138,'X-13 output'!A:A,0))</f>
        <v>0.99270211370844097</v>
      </c>
      <c r="CH138">
        <f>AT138/AO138</f>
        <v>9396.3376981987385</v>
      </c>
      <c r="CI138" s="9">
        <f>BT138*CH138*CD138</f>
        <v>12296.995259603815</v>
      </c>
      <c r="CJ138" s="8">
        <f>B138</f>
        <v>15144</v>
      </c>
      <c r="CK138" s="9">
        <f t="shared" ref="CK138:CK149" si="40">CJ138-CI138</f>
        <v>2847.0047403961853</v>
      </c>
      <c r="CL138" s="9">
        <f t="shared" ref="CL138:CL149" si="41">CK138+CL137</f>
        <v>-109984.09008327393</v>
      </c>
      <c r="CM138">
        <f t="shared" ref="CM138:CM149" si="42">CI138+CM137</f>
        <v>1471385.0900832736</v>
      </c>
      <c r="CN138">
        <f>B137+CN137</f>
        <v>1379020</v>
      </c>
      <c r="CO138">
        <f t="shared" ref="CO138:CO149" si="43">CN138/CM138</f>
        <v>0.9372257536753712</v>
      </c>
      <c r="CP138" s="22">
        <f t="shared" si="32"/>
        <v>186658.92713345026</v>
      </c>
      <c r="CQ138" s="22">
        <f t="shared" si="33"/>
        <v>170372</v>
      </c>
      <c r="CR138">
        <f t="shared" si="24"/>
        <v>0.91274498689362948</v>
      </c>
      <c r="CT138">
        <f>IF(MONTH(A138)&lt;&gt;MONTH(A137),B138,B138+CT137)</f>
        <v>106527</v>
      </c>
      <c r="CU138">
        <f>IF(MONTH(A138)&lt;&gt;MONTH(A137),BT138,BT138+CU137)</f>
        <v>11.919940116716582</v>
      </c>
      <c r="CV138">
        <f>AO138</f>
        <v>23</v>
      </c>
      <c r="CW138">
        <f t="shared" ref="CW138:CW149" si="44">CT138*(CV138/CU138)</f>
        <v>205548.09638380134</v>
      </c>
      <c r="CX138" s="11">
        <f>CW138/AT138-1</f>
        <v>-4.8898193864335804E-2</v>
      </c>
      <c r="CY138" s="20">
        <f>AT138/CE138</f>
        <v>217704.55011043194</v>
      </c>
      <c r="CZ138" s="20">
        <f t="shared" si="39"/>
        <v>207059.19081398402</v>
      </c>
      <c r="DA138" s="19">
        <f>CJ138/(BT138*CD138*CE138*(CV138/20))</f>
        <v>10136.39264316717</v>
      </c>
      <c r="DB138" s="21">
        <f t="shared" si="25"/>
        <v>157936.44780289617</v>
      </c>
      <c r="DC138">
        <f>AT138/CE138</f>
        <v>217704.55011043194</v>
      </c>
    </row>
    <row r="139" spans="1:107" x14ac:dyDescent="0.25">
      <c r="A139" s="1">
        <v>44028</v>
      </c>
      <c r="B139">
        <v>10963</v>
      </c>
      <c r="C139">
        <v>12</v>
      </c>
      <c r="D139">
        <v>3</v>
      </c>
      <c r="E139">
        <v>2</v>
      </c>
      <c r="F139" s="1">
        <v>44027</v>
      </c>
      <c r="G139" s="1">
        <v>44029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 s="1">
        <v>44032</v>
      </c>
      <c r="AE139" s="1">
        <v>44018</v>
      </c>
      <c r="AF139" s="1">
        <v>44013</v>
      </c>
      <c r="AG139" s="1">
        <v>44015</v>
      </c>
      <c r="AH139" s="1">
        <v>44013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8458.04347826087</v>
      </c>
      <c r="AO139">
        <v>23</v>
      </c>
      <c r="AP139">
        <v>31</v>
      </c>
      <c r="AQ139">
        <v>194535</v>
      </c>
      <c r="AR139" s="2">
        <v>44013</v>
      </c>
      <c r="AS139">
        <v>0.74193548387096697</v>
      </c>
      <c r="AT139">
        <v>216115.76705857099</v>
      </c>
      <c r="AU139">
        <v>205718.167962979</v>
      </c>
      <c r="AV139">
        <v>227038.891284118</v>
      </c>
      <c r="AW139">
        <v>-0.37754401088244199</v>
      </c>
      <c r="AX139">
        <v>0</v>
      </c>
      <c r="AY139">
        <v>0</v>
      </c>
      <c r="AZ139">
        <v>4.5558176529040699E-2</v>
      </c>
      <c r="BA139">
        <v>0</v>
      </c>
      <c r="BB139">
        <v>0</v>
      </c>
      <c r="BC139">
        <v>0.91210168405352599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0.69470567021004903</v>
      </c>
      <c r="BP139">
        <v>0</v>
      </c>
      <c r="BQ139">
        <v>0.11148690587966401</v>
      </c>
      <c r="BR139">
        <v>0</v>
      </c>
      <c r="BS139">
        <v>0</v>
      </c>
      <c r="BT139">
        <v>1.3863084257898299</v>
      </c>
      <c r="BU139">
        <v>7908.0526353678597</v>
      </c>
      <c r="BV139">
        <v>16</v>
      </c>
      <c r="BW139">
        <v>7</v>
      </c>
      <c r="BX139">
        <v>2020</v>
      </c>
      <c r="BY139">
        <v>11</v>
      </c>
      <c r="BZ139">
        <v>13.306248542506401</v>
      </c>
      <c r="CA139">
        <v>117490</v>
      </c>
      <c r="CB139">
        <v>203082.78410460101</v>
      </c>
      <c r="CC139">
        <v>22.864197327636901</v>
      </c>
      <c r="CD139">
        <v>1.0059395337792501</v>
      </c>
      <c r="CE139">
        <f>INDEX('X-13 output'!G:G, MATCH('daily-predicted-data'!AR139,'X-13 output'!A:A,0))</f>
        <v>0.99270211370844097</v>
      </c>
      <c r="CH139">
        <f>AT139/AO139</f>
        <v>9396.3376981987385</v>
      </c>
      <c r="CI139" s="9">
        <f>BT139*CH139*CD139</f>
        <v>13103.591808892603</v>
      </c>
      <c r="CJ139" s="8">
        <f>B139</f>
        <v>10963</v>
      </c>
      <c r="CK139" s="9">
        <f t="shared" si="40"/>
        <v>-2140.5918088926028</v>
      </c>
      <c r="CL139" s="9">
        <f t="shared" si="41"/>
        <v>-112124.68189216653</v>
      </c>
      <c r="CM139">
        <f t="shared" si="42"/>
        <v>1484488.6818921661</v>
      </c>
      <c r="CN139">
        <f>B138+CN138</f>
        <v>1394164</v>
      </c>
      <c r="CO139">
        <f t="shared" si="43"/>
        <v>0.93915434789503682</v>
      </c>
      <c r="CP139" s="22">
        <f t="shared" si="32"/>
        <v>196327.42765993092</v>
      </c>
      <c r="CQ139" s="22">
        <f t="shared" si="33"/>
        <v>178499</v>
      </c>
      <c r="CR139">
        <f t="shared" si="24"/>
        <v>0.9091903364067272</v>
      </c>
      <c r="CT139">
        <f>IF(MONTH(A139)&lt;&gt;MONTH(A138),B139,B139+CT138)</f>
        <v>117490</v>
      </c>
      <c r="CU139">
        <f>IF(MONTH(A139)&lt;&gt;MONTH(A138),BT139,BT139+CU138)</f>
        <v>13.306248542506411</v>
      </c>
      <c r="CV139">
        <f>AO139</f>
        <v>23</v>
      </c>
      <c r="CW139">
        <f t="shared" si="44"/>
        <v>203082.78410460165</v>
      </c>
      <c r="CX139" s="11">
        <f>CW139/AT139-1</f>
        <v>-6.0305562760893716E-2</v>
      </c>
      <c r="CY139" s="20">
        <f>AT139/CE139</f>
        <v>217704.55011043194</v>
      </c>
      <c r="CZ139" s="20">
        <f t="shared" si="39"/>
        <v>204575.75470041516</v>
      </c>
      <c r="DA139" s="19">
        <f>CJ139/(BT139*CD139*CE139*(CV139/20))</f>
        <v>6886.2199135140027</v>
      </c>
      <c r="DB139" s="21">
        <f t="shared" si="25"/>
        <v>157261.78403539112</v>
      </c>
      <c r="DC139">
        <f>AT139/CE139</f>
        <v>217704.55011043194</v>
      </c>
    </row>
    <row r="140" spans="1:107" x14ac:dyDescent="0.25">
      <c r="A140" s="1">
        <v>44029</v>
      </c>
      <c r="B140">
        <v>5615</v>
      </c>
      <c r="C140">
        <v>13</v>
      </c>
      <c r="D140">
        <v>4</v>
      </c>
      <c r="E140">
        <v>3</v>
      </c>
      <c r="F140" s="1">
        <v>44028</v>
      </c>
      <c r="G140" s="1">
        <v>44032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s="1">
        <v>44032</v>
      </c>
      <c r="AE140" s="1">
        <v>44018</v>
      </c>
      <c r="AF140" s="1">
        <v>44013</v>
      </c>
      <c r="AG140" s="1">
        <v>44015</v>
      </c>
      <c r="AH140" s="1">
        <v>44013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8458.04347826087</v>
      </c>
      <c r="AO140">
        <v>23</v>
      </c>
      <c r="AP140">
        <v>31</v>
      </c>
      <c r="AQ140">
        <v>194535</v>
      </c>
      <c r="AR140" s="2">
        <v>44013</v>
      </c>
      <c r="AS140">
        <v>0.74193548387096697</v>
      </c>
      <c r="AT140">
        <v>216115.76705857099</v>
      </c>
      <c r="AU140">
        <v>205718.167962979</v>
      </c>
      <c r="AV140">
        <v>227038.891284118</v>
      </c>
      <c r="AW140">
        <v>-0.37754401088244199</v>
      </c>
      <c r="AX140">
        <v>0</v>
      </c>
      <c r="AY140">
        <v>0</v>
      </c>
      <c r="AZ140">
        <v>0</v>
      </c>
      <c r="BA140">
        <v>0.69859300389304002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0.69470567021004903</v>
      </c>
      <c r="BP140">
        <v>0</v>
      </c>
      <c r="BQ140">
        <v>0</v>
      </c>
      <c r="BR140">
        <v>0</v>
      </c>
      <c r="BS140">
        <v>-0.13598583751920601</v>
      </c>
      <c r="BT140">
        <v>0.87976882570144099</v>
      </c>
      <c r="BU140">
        <v>6382.3584514069898</v>
      </c>
      <c r="BV140">
        <v>17</v>
      </c>
      <c r="BW140">
        <v>7</v>
      </c>
      <c r="BX140">
        <v>2020</v>
      </c>
      <c r="BY140">
        <v>10</v>
      </c>
      <c r="BZ140">
        <v>14.1860173682078</v>
      </c>
      <c r="CA140">
        <v>123105</v>
      </c>
      <c r="CB140">
        <v>199591.95921650599</v>
      </c>
      <c r="CC140">
        <v>22.864197327636901</v>
      </c>
      <c r="CD140">
        <v>1.0059395337792501</v>
      </c>
      <c r="CE140">
        <f>INDEX('X-13 output'!G:G, MATCH('daily-predicted-data'!AR140,'X-13 output'!A:A,0))</f>
        <v>0.99270211370844097</v>
      </c>
      <c r="CH140">
        <f>AT140/AO140</f>
        <v>9396.3376981987385</v>
      </c>
      <c r="CI140" s="9">
        <f>BT140*CH140*CD140</f>
        <v>8315.7047621725833</v>
      </c>
      <c r="CJ140" s="8">
        <f>B140</f>
        <v>5615</v>
      </c>
      <c r="CK140" s="9">
        <f t="shared" si="40"/>
        <v>-2700.7047621725833</v>
      </c>
      <c r="CL140" s="9">
        <f t="shared" si="41"/>
        <v>-114825.38665433911</v>
      </c>
      <c r="CM140">
        <f t="shared" si="42"/>
        <v>1492804.3866543388</v>
      </c>
      <c r="CN140">
        <f>B139+CN139</f>
        <v>1405127</v>
      </c>
      <c r="CO140">
        <f t="shared" si="43"/>
        <v>0.94126666063003694</v>
      </c>
      <c r="CP140" s="22">
        <f t="shared" si="32"/>
        <v>196200.19122889914</v>
      </c>
      <c r="CQ140" s="22">
        <f t="shared" si="33"/>
        <v>176335</v>
      </c>
      <c r="CR140">
        <f t="shared" si="24"/>
        <v>0.89875039823114544</v>
      </c>
      <c r="CT140">
        <f>IF(MONTH(A140)&lt;&gt;MONTH(A139),B140,B140+CT139)</f>
        <v>123105</v>
      </c>
      <c r="CU140">
        <f>IF(MONTH(A140)&lt;&gt;MONTH(A139),BT140,BT140+CU139)</f>
        <v>14.186017368207853</v>
      </c>
      <c r="CV140">
        <f>AO140</f>
        <v>23</v>
      </c>
      <c r="CW140">
        <f t="shared" si="44"/>
        <v>199591.95921650686</v>
      </c>
      <c r="CX140" s="11">
        <f>CW140/AT140-1</f>
        <v>-7.645813198620488E-2</v>
      </c>
      <c r="CY140" s="20">
        <f>AT140/CE140</f>
        <v>217704.55011043194</v>
      </c>
      <c r="CZ140" s="20">
        <f t="shared" si="39"/>
        <v>201059.26688409116</v>
      </c>
      <c r="DA140" s="19">
        <f>CJ140/(BT140*CD140*CE140*(CV140/20))</f>
        <v>5557.6670881906111</v>
      </c>
      <c r="DB140" s="21">
        <f t="shared" si="25"/>
        <v>154381.54635212617</v>
      </c>
      <c r="DC140">
        <f>AT140/CE140</f>
        <v>217704.55011043194</v>
      </c>
    </row>
    <row r="141" spans="1:107" x14ac:dyDescent="0.25">
      <c r="A141" s="1">
        <v>44032</v>
      </c>
      <c r="B141">
        <v>12144</v>
      </c>
      <c r="C141">
        <v>14</v>
      </c>
      <c r="D141">
        <v>0</v>
      </c>
      <c r="E141">
        <v>4</v>
      </c>
      <c r="F141" s="1">
        <v>44029</v>
      </c>
      <c r="G141" s="1">
        <v>44033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s="1">
        <v>44032</v>
      </c>
      <c r="AE141" s="1">
        <v>44018</v>
      </c>
      <c r="AF141" s="1">
        <v>44013</v>
      </c>
      <c r="AG141" s="1">
        <v>44015</v>
      </c>
      <c r="AH141" s="1">
        <v>44013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8458.04347826087</v>
      </c>
      <c r="AO141">
        <v>23</v>
      </c>
      <c r="AP141">
        <v>31</v>
      </c>
      <c r="AQ141">
        <v>194535</v>
      </c>
      <c r="AR141" s="2">
        <v>44013</v>
      </c>
      <c r="AS141">
        <v>0.74193548387096697</v>
      </c>
      <c r="AT141">
        <v>216115.76705857099</v>
      </c>
      <c r="AU141">
        <v>205718.167962979</v>
      </c>
      <c r="AV141">
        <v>227038.891284118</v>
      </c>
      <c r="AW141">
        <v>-0.37754401088244199</v>
      </c>
      <c r="AX141">
        <v>1.3903905739156901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0.69470567021004903</v>
      </c>
      <c r="BP141">
        <v>0</v>
      </c>
      <c r="BQ141">
        <v>0</v>
      </c>
      <c r="BR141">
        <v>0</v>
      </c>
      <c r="BS141">
        <v>0</v>
      </c>
      <c r="BT141">
        <v>1.7075522332433</v>
      </c>
      <c r="BU141">
        <v>7111.9347119085296</v>
      </c>
      <c r="BV141">
        <v>20</v>
      </c>
      <c r="BW141">
        <v>7</v>
      </c>
      <c r="BX141">
        <v>2020</v>
      </c>
      <c r="BY141">
        <v>9</v>
      </c>
      <c r="BZ141">
        <v>15.8935696014511</v>
      </c>
      <c r="CA141">
        <v>135249</v>
      </c>
      <c r="CB141">
        <v>195722.36306914699</v>
      </c>
      <c r="CC141">
        <v>22.864197327636901</v>
      </c>
      <c r="CD141">
        <v>1.0059395337792501</v>
      </c>
      <c r="CE141">
        <f>INDEX('X-13 output'!G:G, MATCH('daily-predicted-data'!AR141,'X-13 output'!A:A,0))</f>
        <v>0.99270211370844097</v>
      </c>
      <c r="CH141">
        <f>AT141/AO141</f>
        <v>9396.3376981987385</v>
      </c>
      <c r="CI141" s="9">
        <f>BT141*CH141*CD141</f>
        <v>16140.035680757905</v>
      </c>
      <c r="CJ141" s="8">
        <f>B141</f>
        <v>12144</v>
      </c>
      <c r="CK141" s="9">
        <f t="shared" si="40"/>
        <v>-3996.0356807579046</v>
      </c>
      <c r="CL141" s="9">
        <f t="shared" si="41"/>
        <v>-118821.42233509701</v>
      </c>
      <c r="CM141">
        <f t="shared" si="42"/>
        <v>1508944.4223350966</v>
      </c>
      <c r="CN141">
        <f>B140+CN140</f>
        <v>1410742</v>
      </c>
      <c r="CO141">
        <f t="shared" si="43"/>
        <v>0.93491978837555323</v>
      </c>
      <c r="CP141" s="22">
        <f t="shared" si="32"/>
        <v>195879.83447869215</v>
      </c>
      <c r="CQ141" s="22">
        <f t="shared" si="33"/>
        <v>176177</v>
      </c>
      <c r="CR141">
        <f t="shared" si="24"/>
        <v>0.89941366587771221</v>
      </c>
      <c r="CT141">
        <f>IF(MONTH(A141)&lt;&gt;MONTH(A140),B141,B141+CT140)</f>
        <v>135249</v>
      </c>
      <c r="CU141">
        <f>IF(MONTH(A141)&lt;&gt;MONTH(A140),BT141,BT141+CU140)</f>
        <v>15.893569601451153</v>
      </c>
      <c r="CV141">
        <f>AO141</f>
        <v>23</v>
      </c>
      <c r="CW141">
        <f t="shared" si="44"/>
        <v>195722.36306914821</v>
      </c>
      <c r="CX141" s="11">
        <f>CW141/AT141-1</f>
        <v>-9.4363332518426657E-2</v>
      </c>
      <c r="CY141" s="20">
        <f>AT141/CE141</f>
        <v>217704.55011043194</v>
      </c>
      <c r="CZ141" s="20">
        <f t="shared" si="39"/>
        <v>197161.22325758677</v>
      </c>
      <c r="DA141" s="19">
        <f>CJ141/(BT141*CD141*CE141*(CV141/20))</f>
        <v>6192.9717333599574</v>
      </c>
      <c r="DB141" s="21">
        <f t="shared" si="25"/>
        <v>153730.04294794152</v>
      </c>
      <c r="DC141">
        <f>AT141/CE141</f>
        <v>217704.55011043194</v>
      </c>
    </row>
    <row r="142" spans="1:107" x14ac:dyDescent="0.25">
      <c r="A142" s="1">
        <v>44033</v>
      </c>
      <c r="B142">
        <v>2426</v>
      </c>
      <c r="C142">
        <v>15</v>
      </c>
      <c r="D142">
        <v>1</v>
      </c>
      <c r="E142">
        <v>0</v>
      </c>
      <c r="F142" s="1">
        <v>44032</v>
      </c>
      <c r="G142" s="1">
        <v>44034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1">
        <v>44032</v>
      </c>
      <c r="AE142" s="1">
        <v>44018</v>
      </c>
      <c r="AF142" s="1">
        <v>44013</v>
      </c>
      <c r="AG142" s="1">
        <v>44015</v>
      </c>
      <c r="AH142" s="1">
        <v>44013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8458.04347826087</v>
      </c>
      <c r="AO142">
        <v>23</v>
      </c>
      <c r="AP142">
        <v>31</v>
      </c>
      <c r="AQ142">
        <v>194535</v>
      </c>
      <c r="AR142" s="2">
        <v>44013</v>
      </c>
      <c r="AS142">
        <v>0.74193548387096697</v>
      </c>
      <c r="AT142">
        <v>216115.76705857099</v>
      </c>
      <c r="AU142">
        <v>205718.167962979</v>
      </c>
      <c r="AV142">
        <v>227038.891284118</v>
      </c>
      <c r="AW142">
        <v>-0.37754401088244199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0.69470567021004903</v>
      </c>
      <c r="BP142">
        <v>0</v>
      </c>
      <c r="BQ142">
        <v>0</v>
      </c>
      <c r="BR142">
        <v>0</v>
      </c>
      <c r="BS142">
        <v>0</v>
      </c>
      <c r="BT142">
        <v>0.31716165932760698</v>
      </c>
      <c r="BU142">
        <v>7649.09606395425</v>
      </c>
      <c r="BV142">
        <v>21</v>
      </c>
      <c r="BW142">
        <v>7</v>
      </c>
      <c r="BX142">
        <v>2020</v>
      </c>
      <c r="BY142">
        <v>8</v>
      </c>
      <c r="BZ142">
        <v>16.210731260778701</v>
      </c>
      <c r="CA142">
        <v>137675</v>
      </c>
      <c r="CB142">
        <v>195335.11160358801</v>
      </c>
      <c r="CC142">
        <v>22.864197327636901</v>
      </c>
      <c r="CD142">
        <v>1.0059395337792501</v>
      </c>
      <c r="CE142">
        <f>INDEX('X-13 output'!G:G, MATCH('daily-predicted-data'!AR142,'X-13 output'!A:A,0))</f>
        <v>0.99270211370844097</v>
      </c>
      <c r="CH142">
        <f>AT142/AO142</f>
        <v>9396.3376981987385</v>
      </c>
      <c r="CI142" s="9">
        <f>BT142*CH142*CD142</f>
        <v>2997.858805404157</v>
      </c>
      <c r="CJ142" s="8">
        <f>B142</f>
        <v>2426</v>
      </c>
      <c r="CK142" s="9">
        <f t="shared" si="40"/>
        <v>-571.85880540415701</v>
      </c>
      <c r="CL142" s="9">
        <f t="shared" si="41"/>
        <v>-119393.28114050117</v>
      </c>
      <c r="CM142">
        <f t="shared" si="42"/>
        <v>1511942.2811405007</v>
      </c>
      <c r="CN142">
        <f>B141+CN141</f>
        <v>1422886</v>
      </c>
      <c r="CO142">
        <f t="shared" si="43"/>
        <v>0.94109809464861116</v>
      </c>
      <c r="CP142" s="22">
        <f t="shared" si="32"/>
        <v>195883.85324624306</v>
      </c>
      <c r="CQ142" s="22">
        <f t="shared" si="33"/>
        <v>176395</v>
      </c>
      <c r="CR142">
        <f t="shared" si="24"/>
        <v>0.9005081178296821</v>
      </c>
      <c r="CT142">
        <f>IF(MONTH(A142)&lt;&gt;MONTH(A141),B142,B142+CT141)</f>
        <v>137675</v>
      </c>
      <c r="CU142">
        <f>IF(MONTH(A142)&lt;&gt;MONTH(A141),BT142,BT142+CU141)</f>
        <v>16.210731260778761</v>
      </c>
      <c r="CV142">
        <f>AO142</f>
        <v>23</v>
      </c>
      <c r="CW142">
        <f t="shared" si="44"/>
        <v>195335.11160358851</v>
      </c>
      <c r="CX142" s="11">
        <f>CW142/AT142-1</f>
        <v>-9.615520300909175E-2</v>
      </c>
      <c r="CY142" s="20">
        <f>AT142/CE142</f>
        <v>217704.55011043194</v>
      </c>
      <c r="CZ142" s="20">
        <f t="shared" si="39"/>
        <v>196771.12489856035</v>
      </c>
      <c r="DA142" s="19">
        <f>CJ142/(BT142*CD142*CE142*(CV142/20))</f>
        <v>6660.7242091950066</v>
      </c>
      <c r="DB142" s="21">
        <f t="shared" si="25"/>
        <v>153636.54891365016</v>
      </c>
      <c r="DC142">
        <f>AT142/CE142</f>
        <v>217704.55011043194</v>
      </c>
    </row>
    <row r="143" spans="1:107" x14ac:dyDescent="0.25">
      <c r="A143" s="1">
        <v>44034</v>
      </c>
      <c r="B143">
        <v>9760</v>
      </c>
      <c r="C143">
        <v>16</v>
      </c>
      <c r="D143">
        <v>2</v>
      </c>
      <c r="E143">
        <v>1</v>
      </c>
      <c r="F143" s="1">
        <v>44033</v>
      </c>
      <c r="G143" s="1">
        <v>44035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s="1">
        <v>44032</v>
      </c>
      <c r="AE143" s="1">
        <v>44018</v>
      </c>
      <c r="AF143" s="1">
        <v>44013</v>
      </c>
      <c r="AG143" s="1">
        <v>44015</v>
      </c>
      <c r="AH143" s="1">
        <v>44013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8458.04347826087</v>
      </c>
      <c r="AO143">
        <v>23</v>
      </c>
      <c r="AP143">
        <v>31</v>
      </c>
      <c r="AQ143">
        <v>194535</v>
      </c>
      <c r="AR143" s="2">
        <v>44013</v>
      </c>
      <c r="AS143">
        <v>0.74193548387096697</v>
      </c>
      <c r="AT143">
        <v>216115.76705857099</v>
      </c>
      <c r="AU143">
        <v>205718.167962979</v>
      </c>
      <c r="AV143">
        <v>227038.891284118</v>
      </c>
      <c r="AW143">
        <v>-0.37754401088244199</v>
      </c>
      <c r="AX143">
        <v>0</v>
      </c>
      <c r="AY143">
        <v>0.126823655535797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0.69470567021004903</v>
      </c>
      <c r="BP143">
        <v>0</v>
      </c>
      <c r="BQ143">
        <v>0</v>
      </c>
      <c r="BR143">
        <v>0.52241715020244495</v>
      </c>
      <c r="BS143">
        <v>0</v>
      </c>
      <c r="BT143">
        <v>0.96640246506585004</v>
      </c>
      <c r="BU143">
        <v>10099.3119873043</v>
      </c>
      <c r="BV143">
        <v>22</v>
      </c>
      <c r="BW143">
        <v>7</v>
      </c>
      <c r="BX143">
        <v>2020</v>
      </c>
      <c r="BY143">
        <v>7</v>
      </c>
      <c r="BZ143">
        <v>17.177133725844602</v>
      </c>
      <c r="CA143">
        <v>147435</v>
      </c>
      <c r="CB143">
        <v>197413.902349604</v>
      </c>
      <c r="CC143">
        <v>22.864197327636901</v>
      </c>
      <c r="CD143">
        <v>1.0059395337792501</v>
      </c>
      <c r="CE143">
        <f>INDEX('X-13 output'!G:G, MATCH('daily-predicted-data'!AR143,'X-13 output'!A:A,0))</f>
        <v>0.99270211370844097</v>
      </c>
      <c r="CH143">
        <f>AT143/AO143</f>
        <v>9396.3376981987385</v>
      </c>
      <c r="CI143" s="9">
        <f>BT143*CH143*CD143</f>
        <v>9134.5787053957556</v>
      </c>
      <c r="CJ143" s="8">
        <f>B143</f>
        <v>9760</v>
      </c>
      <c r="CK143" s="9">
        <f t="shared" si="40"/>
        <v>625.42129460424439</v>
      </c>
      <c r="CL143" s="9">
        <f t="shared" si="41"/>
        <v>-118767.85984589694</v>
      </c>
      <c r="CM143">
        <f t="shared" si="42"/>
        <v>1521076.8598458965</v>
      </c>
      <c r="CN143">
        <f>B142+CN142</f>
        <v>1425312</v>
      </c>
      <c r="CO143">
        <f t="shared" si="43"/>
        <v>0.93704140640493427</v>
      </c>
      <c r="CP143" s="22">
        <f t="shared" si="32"/>
        <v>195736.40534934599</v>
      </c>
      <c r="CQ143" s="22">
        <f t="shared" si="33"/>
        <v>178347</v>
      </c>
      <c r="CR143">
        <f t="shared" si="24"/>
        <v>0.91115906456793372</v>
      </c>
      <c r="CT143">
        <f>IF(MONTH(A143)&lt;&gt;MONTH(A142),B143,B143+CT142)</f>
        <v>147435</v>
      </c>
      <c r="CU143">
        <f>IF(MONTH(A143)&lt;&gt;MONTH(A142),BT143,BT143+CU142)</f>
        <v>17.177133725844612</v>
      </c>
      <c r="CV143">
        <f>AO143</f>
        <v>23</v>
      </c>
      <c r="CW143">
        <f t="shared" si="44"/>
        <v>197413.90234960528</v>
      </c>
      <c r="CX143" s="11">
        <f>CW143/AT143-1</f>
        <v>-8.6536327096843335E-2</v>
      </c>
      <c r="CY143" s="20">
        <f>AT143/CE143</f>
        <v>217704.55011043194</v>
      </c>
      <c r="CZ143" s="20">
        <f t="shared" si="39"/>
        <v>198865.19795160447</v>
      </c>
      <c r="DA143" s="19">
        <f>CJ143/(BT143*CD143*CE143*(CV143/20))</f>
        <v>8794.3374338112626</v>
      </c>
      <c r="DB143" s="21">
        <f t="shared" si="25"/>
        <v>154727.14649915945</v>
      </c>
      <c r="DC143">
        <f>AT143/CE143</f>
        <v>217704.55011043194</v>
      </c>
    </row>
    <row r="144" spans="1:107" x14ac:dyDescent="0.25">
      <c r="A144" s="1">
        <v>44035</v>
      </c>
      <c r="B144">
        <v>2450</v>
      </c>
      <c r="C144">
        <v>17</v>
      </c>
      <c r="D144">
        <v>3</v>
      </c>
      <c r="E144">
        <v>2</v>
      </c>
      <c r="F144" s="1">
        <v>44034</v>
      </c>
      <c r="G144" s="1">
        <v>44036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s="1">
        <v>44032</v>
      </c>
      <c r="AE144" s="1">
        <v>44018</v>
      </c>
      <c r="AF144" s="1">
        <v>44013</v>
      </c>
      <c r="AG144" s="1">
        <v>44015</v>
      </c>
      <c r="AH144" s="1">
        <v>44013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8458.04347826087</v>
      </c>
      <c r="AO144">
        <v>23</v>
      </c>
      <c r="AP144">
        <v>31</v>
      </c>
      <c r="AQ144">
        <v>194535</v>
      </c>
      <c r="AR144" s="2">
        <v>44013</v>
      </c>
      <c r="AS144">
        <v>0.74193548387096697</v>
      </c>
      <c r="AT144">
        <v>216115.76705857099</v>
      </c>
      <c r="AU144">
        <v>205718.167962979</v>
      </c>
      <c r="AV144">
        <v>227038.891284118</v>
      </c>
      <c r="AW144">
        <v>-0.37754401088244199</v>
      </c>
      <c r="AX144">
        <v>0</v>
      </c>
      <c r="AY144">
        <v>0</v>
      </c>
      <c r="AZ144">
        <v>4.5558176529040699E-2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0.69470567021004903</v>
      </c>
      <c r="BP144">
        <v>0</v>
      </c>
      <c r="BQ144">
        <v>0</v>
      </c>
      <c r="BR144">
        <v>0</v>
      </c>
      <c r="BS144">
        <v>0</v>
      </c>
      <c r="BT144">
        <v>0.36271983585664702</v>
      </c>
      <c r="BU144">
        <v>6754.5244505687097</v>
      </c>
      <c r="BV144">
        <v>23</v>
      </c>
      <c r="BW144">
        <v>7</v>
      </c>
      <c r="BX144">
        <v>2020</v>
      </c>
      <c r="BY144">
        <v>6</v>
      </c>
      <c r="BZ144">
        <v>17.5398535617012</v>
      </c>
      <c r="CA144">
        <v>149885</v>
      </c>
      <c r="CB144">
        <v>196544.11525574999</v>
      </c>
      <c r="CC144">
        <v>22.864197327636901</v>
      </c>
      <c r="CD144">
        <v>1.0059395337792501</v>
      </c>
      <c r="CE144">
        <f>INDEX('X-13 output'!G:G, MATCH('daily-predicted-data'!AR144,'X-13 output'!A:A,0))</f>
        <v>0.99270211370844097</v>
      </c>
      <c r="CH144">
        <f>AT144/AO144</f>
        <v>9396.3376981987385</v>
      </c>
      <c r="CI144" s="9">
        <f>BT144*CH144*CD144</f>
        <v>3428.4814126741762</v>
      </c>
      <c r="CJ144" s="8">
        <f>B144</f>
        <v>2450</v>
      </c>
      <c r="CK144" s="9">
        <f t="shared" si="40"/>
        <v>-978.48141267417623</v>
      </c>
      <c r="CL144" s="9">
        <f t="shared" si="41"/>
        <v>-119746.3412585711</v>
      </c>
      <c r="CM144">
        <f t="shared" si="42"/>
        <v>1524505.3412585706</v>
      </c>
      <c r="CN144">
        <f>B143+CN143</f>
        <v>1435072</v>
      </c>
      <c r="CO144">
        <f t="shared" si="43"/>
        <v>0.94133615748126009</v>
      </c>
      <c r="CP144" s="22">
        <f t="shared" si="32"/>
        <v>195729.79547960823</v>
      </c>
      <c r="CQ144" s="22">
        <f t="shared" si="33"/>
        <v>178297</v>
      </c>
      <c r="CR144">
        <f t="shared" si="24"/>
        <v>0.91093438054798126</v>
      </c>
      <c r="CT144">
        <f>IF(MONTH(A144)&lt;&gt;MONTH(A143),B144,B144+CT143)</f>
        <v>149885</v>
      </c>
      <c r="CU144">
        <f>IF(MONTH(A144)&lt;&gt;MONTH(A143),BT144,BT144+CU143)</f>
        <v>17.539853561701261</v>
      </c>
      <c r="CV144">
        <f>AO144</f>
        <v>23</v>
      </c>
      <c r="CW144">
        <f t="shared" si="44"/>
        <v>196544.11525575057</v>
      </c>
      <c r="CX144" s="11">
        <f>CW144/AT144-1</f>
        <v>-9.0560962160230352E-2</v>
      </c>
      <c r="CY144" s="20">
        <f>AT144/CE144</f>
        <v>217704.55011043194</v>
      </c>
      <c r="CZ144" s="20">
        <f t="shared" si="39"/>
        <v>197989.01658577111</v>
      </c>
      <c r="DA144" s="19">
        <f>CJ144/(BT144*CD144*CE144*(CV144/20))</f>
        <v>5881.7439542320026</v>
      </c>
      <c r="DB144" s="21">
        <f t="shared" si="25"/>
        <v>153943.79553006715</v>
      </c>
      <c r="DC144">
        <f>AT144/CE144</f>
        <v>217704.55011043194</v>
      </c>
    </row>
    <row r="145" spans="1:107" x14ac:dyDescent="0.25">
      <c r="A145" s="1">
        <v>44036</v>
      </c>
      <c r="B145">
        <v>7633</v>
      </c>
      <c r="C145">
        <v>18</v>
      </c>
      <c r="D145">
        <v>4</v>
      </c>
      <c r="E145">
        <v>3</v>
      </c>
      <c r="F145" s="1">
        <v>44035</v>
      </c>
      <c r="G145" s="1">
        <v>44039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1">
        <v>44032</v>
      </c>
      <c r="AE145" s="1">
        <v>44018</v>
      </c>
      <c r="AF145" s="1">
        <v>44013</v>
      </c>
      <c r="AG145" s="1">
        <v>44015</v>
      </c>
      <c r="AH145" s="1">
        <v>44013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8458.04347826087</v>
      </c>
      <c r="AO145">
        <v>23</v>
      </c>
      <c r="AP145">
        <v>31</v>
      </c>
      <c r="AQ145">
        <v>194535</v>
      </c>
      <c r="AR145" s="2">
        <v>44013</v>
      </c>
      <c r="AS145">
        <v>0.74193548387096697</v>
      </c>
      <c r="AT145">
        <v>216115.76705857099</v>
      </c>
      <c r="AU145">
        <v>205718.167962979</v>
      </c>
      <c r="AV145">
        <v>227038.891284118</v>
      </c>
      <c r="AW145">
        <v>-0.37754401088244199</v>
      </c>
      <c r="AX145">
        <v>0</v>
      </c>
      <c r="AY145">
        <v>0</v>
      </c>
      <c r="AZ145">
        <v>0</v>
      </c>
      <c r="BA145">
        <v>0.69859300389304002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0.69470567021004903</v>
      </c>
      <c r="BP145">
        <v>0</v>
      </c>
      <c r="BQ145">
        <v>0</v>
      </c>
      <c r="BR145">
        <v>0</v>
      </c>
      <c r="BS145">
        <v>-0.13598583751920601</v>
      </c>
      <c r="BT145">
        <v>0.87976882570144099</v>
      </c>
      <c r="BU145">
        <v>8676.1428423133693</v>
      </c>
      <c r="BV145">
        <v>24</v>
      </c>
      <c r="BW145">
        <v>7</v>
      </c>
      <c r="BX145">
        <v>2020</v>
      </c>
      <c r="BY145">
        <v>5</v>
      </c>
      <c r="BZ145">
        <v>18.419622387402701</v>
      </c>
      <c r="CA145">
        <v>157518</v>
      </c>
      <c r="CB145">
        <v>196687.74548156399</v>
      </c>
      <c r="CC145">
        <v>22.864197327636901</v>
      </c>
      <c r="CD145">
        <v>1.0059395337792501</v>
      </c>
      <c r="CE145">
        <f>INDEX('X-13 output'!G:G, MATCH('daily-predicted-data'!AR145,'X-13 output'!A:A,0))</f>
        <v>0.99270211370844097</v>
      </c>
      <c r="CH145">
        <f>AT145/AO145</f>
        <v>9396.3376981987385</v>
      </c>
      <c r="CI145" s="9">
        <f>BT145*CH145*CD145</f>
        <v>8315.7047621725833</v>
      </c>
      <c r="CJ145" s="8">
        <f>B145</f>
        <v>7633</v>
      </c>
      <c r="CK145" s="9">
        <f t="shared" si="40"/>
        <v>-682.70476217258329</v>
      </c>
      <c r="CL145" s="9">
        <f t="shared" si="41"/>
        <v>-120429.04602074368</v>
      </c>
      <c r="CM145">
        <f t="shared" si="42"/>
        <v>1532821.0460207432</v>
      </c>
      <c r="CN145">
        <f>B144+CN144</f>
        <v>1437522</v>
      </c>
      <c r="CO145">
        <f t="shared" si="43"/>
        <v>0.93782767644785225</v>
      </c>
      <c r="CP145" s="22">
        <f t="shared" si="32"/>
        <v>195602.55904857646</v>
      </c>
      <c r="CQ145" s="22">
        <f t="shared" si="33"/>
        <v>178137</v>
      </c>
      <c r="CR145">
        <f t="shared" si="24"/>
        <v>0.91070894402644798</v>
      </c>
      <c r="CT145">
        <f>IF(MONTH(A145)&lt;&gt;MONTH(A144),B145,B145+CT144)</f>
        <v>157518</v>
      </c>
      <c r="CU145">
        <f>IF(MONTH(A145)&lt;&gt;MONTH(A144),BT145,BT145+CU144)</f>
        <v>18.419622387402701</v>
      </c>
      <c r="CV145">
        <f>AO145</f>
        <v>23</v>
      </c>
      <c r="CW145">
        <f t="shared" si="44"/>
        <v>196687.74548156507</v>
      </c>
      <c r="CX145" s="11">
        <f>CW145/AT145-1</f>
        <v>-8.9896363608401586E-2</v>
      </c>
      <c r="CY145" s="20">
        <f>AT145/CE145</f>
        <v>217704.55011043194</v>
      </c>
      <c r="CZ145" s="20">
        <f t="shared" si="39"/>
        <v>198133.70271450107</v>
      </c>
      <c r="DA145" s="19">
        <f>CJ145/(BT145*CD145*CE145*(CV145/20))</f>
        <v>7555.0619562170859</v>
      </c>
      <c r="DB145" s="21">
        <f t="shared" si="25"/>
        <v>153045.76687258668</v>
      </c>
      <c r="DC145">
        <f>AT145/CE145</f>
        <v>217704.55011043194</v>
      </c>
    </row>
    <row r="146" spans="1:107" x14ac:dyDescent="0.25">
      <c r="A146" s="1">
        <v>44039</v>
      </c>
      <c r="B146">
        <v>15745</v>
      </c>
      <c r="C146">
        <v>19</v>
      </c>
      <c r="D146">
        <v>0</v>
      </c>
      <c r="E146">
        <v>4</v>
      </c>
      <c r="F146" s="1">
        <v>44036</v>
      </c>
      <c r="G146" s="1">
        <v>44040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s="1">
        <v>44032</v>
      </c>
      <c r="AE146" s="1">
        <v>44018</v>
      </c>
      <c r="AF146" s="1">
        <v>44013</v>
      </c>
      <c r="AG146" s="1">
        <v>44015</v>
      </c>
      <c r="AH146" s="1">
        <v>44013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8458.04347826087</v>
      </c>
      <c r="AO146">
        <v>23</v>
      </c>
      <c r="AP146">
        <v>31</v>
      </c>
      <c r="AQ146">
        <v>194535</v>
      </c>
      <c r="AR146" s="2">
        <v>44013</v>
      </c>
      <c r="AS146">
        <v>0.74193548387096697</v>
      </c>
      <c r="AT146">
        <v>216115.76705857099</v>
      </c>
      <c r="AU146">
        <v>205718.167962979</v>
      </c>
      <c r="AV146">
        <v>227038.891284118</v>
      </c>
      <c r="AW146">
        <v>-0.37754401088244199</v>
      </c>
      <c r="AX146">
        <v>1.3903905739156901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0.69470567021004903</v>
      </c>
      <c r="BP146">
        <v>0</v>
      </c>
      <c r="BQ146">
        <v>0</v>
      </c>
      <c r="BR146">
        <v>0</v>
      </c>
      <c r="BS146">
        <v>0</v>
      </c>
      <c r="BT146">
        <v>1.7075522332433</v>
      </c>
      <c r="BU146">
        <v>9220.8013866106594</v>
      </c>
      <c r="BV146">
        <v>27</v>
      </c>
      <c r="BW146">
        <v>7</v>
      </c>
      <c r="BX146">
        <v>2020</v>
      </c>
      <c r="BY146">
        <v>4</v>
      </c>
      <c r="BZ146">
        <v>20.127174620645999</v>
      </c>
      <c r="CA146">
        <v>173263</v>
      </c>
      <c r="CB146">
        <v>197993.462823749</v>
      </c>
      <c r="CC146">
        <v>22.864197327636901</v>
      </c>
      <c r="CD146">
        <v>1.0059395337792501</v>
      </c>
      <c r="CE146">
        <f>INDEX('X-13 output'!G:G, MATCH('daily-predicted-data'!AR146,'X-13 output'!A:A,0))</f>
        <v>0.99270211370844097</v>
      </c>
      <c r="CH146">
        <f>AT146/AO146</f>
        <v>9396.3376981987385</v>
      </c>
      <c r="CI146" s="9">
        <f>BT146*CH146*CD146</f>
        <v>16140.035680757905</v>
      </c>
      <c r="CJ146" s="8">
        <f>B146</f>
        <v>15745</v>
      </c>
      <c r="CK146" s="9">
        <f t="shared" si="40"/>
        <v>-395.03568075790463</v>
      </c>
      <c r="CL146" s="9">
        <f t="shared" si="41"/>
        <v>-120824.08170150159</v>
      </c>
      <c r="CM146">
        <f t="shared" si="42"/>
        <v>1548961.081701501</v>
      </c>
      <c r="CN146">
        <f>B145+CN145</f>
        <v>1445155</v>
      </c>
      <c r="CO146">
        <f t="shared" si="43"/>
        <v>0.932983415188539</v>
      </c>
      <c r="CP146" s="22">
        <f t="shared" si="32"/>
        <v>195282.20229836946</v>
      </c>
      <c r="CQ146" s="22">
        <f t="shared" si="33"/>
        <v>178208</v>
      </c>
      <c r="CR146">
        <f t="shared" si="24"/>
        <v>0.91256652118106507</v>
      </c>
      <c r="CT146">
        <f>IF(MONTH(A146)&lt;&gt;MONTH(A145),B146,B146+CT145)</f>
        <v>173263</v>
      </c>
      <c r="CU146">
        <f>IF(MONTH(A146)&lt;&gt;MONTH(A145),BT146,BT146+CU145)</f>
        <v>20.127174620646002</v>
      </c>
      <c r="CV146">
        <f>AO146</f>
        <v>23</v>
      </c>
      <c r="CW146">
        <f t="shared" si="44"/>
        <v>197993.46282375007</v>
      </c>
      <c r="CX146" s="11">
        <f>CW146/AT146-1</f>
        <v>-8.3854614040767661E-2</v>
      </c>
      <c r="CY146" s="20">
        <f>AT146/CE146</f>
        <v>217704.55011043194</v>
      </c>
      <c r="CZ146" s="20">
        <f t="shared" si="39"/>
        <v>199449.01908600272</v>
      </c>
      <c r="DA146" s="19">
        <f>CJ146/(BT146*CD146*CE146*(CV146/20))</f>
        <v>8029.3428805790954</v>
      </c>
      <c r="DB146" s="21">
        <f t="shared" si="25"/>
        <v>152354.55185153399</v>
      </c>
      <c r="DC146">
        <f>AT146/CE146</f>
        <v>217704.55011043194</v>
      </c>
    </row>
    <row r="147" spans="1:107" x14ac:dyDescent="0.25">
      <c r="A147" s="1">
        <v>44040</v>
      </c>
      <c r="B147">
        <v>1982</v>
      </c>
      <c r="C147">
        <v>20</v>
      </c>
      <c r="D147">
        <v>1</v>
      </c>
      <c r="E147">
        <v>0</v>
      </c>
      <c r="F147" s="1">
        <v>44039</v>
      </c>
      <c r="G147" s="1">
        <v>44041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s="1">
        <v>44032</v>
      </c>
      <c r="AE147" s="1">
        <v>44018</v>
      </c>
      <c r="AF147" s="1">
        <v>44013</v>
      </c>
      <c r="AG147" s="1">
        <v>44015</v>
      </c>
      <c r="AH147" s="1">
        <v>44013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8458.04347826087</v>
      </c>
      <c r="AO147">
        <v>23</v>
      </c>
      <c r="AP147">
        <v>31</v>
      </c>
      <c r="AQ147">
        <v>194535</v>
      </c>
      <c r="AR147" s="2">
        <v>44013</v>
      </c>
      <c r="AS147">
        <v>0.74193548387096697</v>
      </c>
      <c r="AT147">
        <v>216115.76705857099</v>
      </c>
      <c r="AU147">
        <v>205718.167962979</v>
      </c>
      <c r="AV147">
        <v>227038.891284118</v>
      </c>
      <c r="AW147">
        <v>-0.37754401088244199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0.69470567021004903</v>
      </c>
      <c r="BP147">
        <v>0</v>
      </c>
      <c r="BQ147">
        <v>0</v>
      </c>
      <c r="BR147">
        <v>0</v>
      </c>
      <c r="BS147">
        <v>0</v>
      </c>
      <c r="BT147">
        <v>0.31716165932760698</v>
      </c>
      <c r="BU147">
        <v>6249.1790596691299</v>
      </c>
      <c r="BV147">
        <v>28</v>
      </c>
      <c r="BW147">
        <v>7</v>
      </c>
      <c r="BX147">
        <v>2020</v>
      </c>
      <c r="BY147">
        <v>3</v>
      </c>
      <c r="BZ147">
        <v>20.444336279973601</v>
      </c>
      <c r="CA147">
        <v>175245</v>
      </c>
      <c r="CB147">
        <v>197151.66806115501</v>
      </c>
      <c r="CC147">
        <v>22.864197327636901</v>
      </c>
      <c r="CD147">
        <v>1.0059395337792501</v>
      </c>
      <c r="CE147">
        <f>INDEX('X-13 output'!G:G, MATCH('daily-predicted-data'!AR147,'X-13 output'!A:A,0))</f>
        <v>0.99270211370844097</v>
      </c>
      <c r="CH147">
        <f>AT147/AO147</f>
        <v>9396.3376981987385</v>
      </c>
      <c r="CI147" s="9">
        <f>BT147*CH147*CD147</f>
        <v>2997.858805404157</v>
      </c>
      <c r="CJ147" s="8">
        <f>B147</f>
        <v>1982</v>
      </c>
      <c r="CK147" s="9">
        <f t="shared" si="40"/>
        <v>-1015.858805404157</v>
      </c>
      <c r="CL147" s="9">
        <f t="shared" si="41"/>
        <v>-121839.94050690575</v>
      </c>
      <c r="CM147">
        <f t="shared" si="42"/>
        <v>1551958.9405069051</v>
      </c>
      <c r="CN147">
        <f>B146+CN146</f>
        <v>1460900</v>
      </c>
      <c r="CO147">
        <f t="shared" si="43"/>
        <v>0.94132644999154225</v>
      </c>
      <c r="CP147" s="22">
        <f t="shared" si="32"/>
        <v>193242.88335323287</v>
      </c>
      <c r="CQ147" s="22">
        <f t="shared" si="33"/>
        <v>175245</v>
      </c>
      <c r="CR147">
        <f t="shared" si="24"/>
        <v>0.90686392667649163</v>
      </c>
      <c r="CT147">
        <f>IF(MONTH(A147)&lt;&gt;MONTH(A146),B147,B147+CT146)</f>
        <v>175245</v>
      </c>
      <c r="CU147">
        <f>IF(MONTH(A147)&lt;&gt;MONTH(A146),BT147,BT147+CU146)</f>
        <v>20.444336279973609</v>
      </c>
      <c r="CV147">
        <f>AO147</f>
        <v>23</v>
      </c>
      <c r="CW147">
        <f t="shared" si="44"/>
        <v>197151.66806115574</v>
      </c>
      <c r="CX147" s="11">
        <f>CW147/AT147-1</f>
        <v>-8.774972439783002E-2</v>
      </c>
      <c r="CY147" s="20">
        <f>AT147/CE147</f>
        <v>217704.55011043194</v>
      </c>
      <c r="CZ147" s="20">
        <f t="shared" si="39"/>
        <v>198601.03583808793</v>
      </c>
      <c r="DA147" s="19">
        <f>CJ147/(BT147*CD147*CE147*(CV147/20))</f>
        <v>5441.6963654676429</v>
      </c>
      <c r="DB147" s="21">
        <f t="shared" si="25"/>
        <v>148805.75263205412</v>
      </c>
      <c r="DC147">
        <f>AT147/CE147</f>
        <v>217704.55011043194</v>
      </c>
    </row>
    <row r="148" spans="1:107" x14ac:dyDescent="0.25">
      <c r="A148" s="1">
        <v>44041</v>
      </c>
      <c r="B148">
        <v>7994</v>
      </c>
      <c r="C148">
        <v>21</v>
      </c>
      <c r="D148">
        <v>2</v>
      </c>
      <c r="E148">
        <v>1</v>
      </c>
      <c r="F148" s="1">
        <v>44040</v>
      </c>
      <c r="G148" s="1">
        <v>44042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s="1">
        <v>44032</v>
      </c>
      <c r="AE148" s="1">
        <v>44018</v>
      </c>
      <c r="AF148" s="1">
        <v>44013</v>
      </c>
      <c r="AG148" s="1">
        <v>44015</v>
      </c>
      <c r="AH148" s="1">
        <v>44013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8458.04347826087</v>
      </c>
      <c r="AO148">
        <v>23</v>
      </c>
      <c r="AP148">
        <v>31</v>
      </c>
      <c r="AQ148">
        <v>194535</v>
      </c>
      <c r="AR148" s="2">
        <v>44013</v>
      </c>
      <c r="AS148">
        <v>0.74193548387096697</v>
      </c>
      <c r="AT148">
        <v>216115.76705857099</v>
      </c>
      <c r="AU148">
        <v>205718.167962979</v>
      </c>
      <c r="AV148">
        <v>227038.891284118</v>
      </c>
      <c r="AW148">
        <v>-0.37754401088244199</v>
      </c>
      <c r="AX148">
        <v>0</v>
      </c>
      <c r="AY148">
        <v>0.126823655535797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0.69470567021004903</v>
      </c>
      <c r="BP148">
        <v>0</v>
      </c>
      <c r="BQ148">
        <v>0</v>
      </c>
      <c r="BR148">
        <v>0.52241715020244495</v>
      </c>
      <c r="BS148">
        <v>0</v>
      </c>
      <c r="BT148">
        <v>0.96640246506585004</v>
      </c>
      <c r="BU148">
        <v>8271.9159863228197</v>
      </c>
      <c r="BV148">
        <v>29</v>
      </c>
      <c r="BW148">
        <v>7</v>
      </c>
      <c r="BX148">
        <v>2020</v>
      </c>
      <c r="BY148">
        <v>2</v>
      </c>
      <c r="BZ148">
        <v>21.410738745039399</v>
      </c>
      <c r="CA148">
        <v>183239</v>
      </c>
      <c r="CB148">
        <v>196840.335599182</v>
      </c>
      <c r="CC148">
        <v>22.864197327636901</v>
      </c>
      <c r="CD148">
        <v>1.0059395337792501</v>
      </c>
      <c r="CE148">
        <f>INDEX('X-13 output'!G:G, MATCH('daily-predicted-data'!AR148,'X-13 output'!A:A,0))</f>
        <v>0.99270211370844097</v>
      </c>
      <c r="CH148">
        <f>AT148/AO148</f>
        <v>9396.3376981987385</v>
      </c>
      <c r="CI148" s="9">
        <f>BT148*CH148*CD148</f>
        <v>9134.5787053957556</v>
      </c>
      <c r="CJ148" s="8">
        <f>B148</f>
        <v>7994</v>
      </c>
      <c r="CK148" s="9">
        <f t="shared" si="40"/>
        <v>-1140.5787053957556</v>
      </c>
      <c r="CL148" s="9">
        <f t="shared" si="41"/>
        <v>-122980.51921230151</v>
      </c>
      <c r="CM148">
        <f t="shared" si="42"/>
        <v>1561093.5192123009</v>
      </c>
      <c r="CN148">
        <f>B147+CN147</f>
        <v>1462882</v>
      </c>
      <c r="CO148">
        <f t="shared" si="43"/>
        <v>0.9370879976096137</v>
      </c>
      <c r="CP148" s="22">
        <f t="shared" si="32"/>
        <v>176480.25516832998</v>
      </c>
      <c r="CQ148" s="22">
        <f t="shared" si="33"/>
        <v>161768</v>
      </c>
      <c r="CR148">
        <f t="shared" si="24"/>
        <v>0.91663512071479514</v>
      </c>
      <c r="CT148">
        <f>IF(MONTH(A148)&lt;&gt;MONTH(A147),B148,B148+CT147)</f>
        <v>183239</v>
      </c>
      <c r="CU148">
        <f>IF(MONTH(A148)&lt;&gt;MONTH(A147),BT148,BT148+CU147)</f>
        <v>21.41073874503946</v>
      </c>
      <c r="CV148">
        <f>AO148</f>
        <v>23</v>
      </c>
      <c r="CW148">
        <f t="shared" si="44"/>
        <v>196840.33559918313</v>
      </c>
      <c r="CX148" s="11">
        <f>CW148/AT148-1</f>
        <v>-8.9190306296180077E-2</v>
      </c>
      <c r="CY148" s="20">
        <f>AT148/CE148</f>
        <v>217704.55011043194</v>
      </c>
      <c r="CZ148" s="20">
        <f t="shared" si="39"/>
        <v>198287.41460401041</v>
      </c>
      <c r="DA148" s="19">
        <f>CJ148/(BT148*CD148*CE148*(CV148/20))</f>
        <v>7203.0669514228721</v>
      </c>
      <c r="DB148" s="21">
        <f t="shared" si="25"/>
        <v>149184.78568882321</v>
      </c>
      <c r="DC148">
        <f>AT148/CE148</f>
        <v>217704.55011043194</v>
      </c>
    </row>
    <row r="149" spans="1:107" x14ac:dyDescent="0.25">
      <c r="A149" s="1">
        <v>44042</v>
      </c>
      <c r="B149">
        <v>2820</v>
      </c>
      <c r="C149">
        <v>22</v>
      </c>
      <c r="D149">
        <v>3</v>
      </c>
      <c r="E149">
        <v>2</v>
      </c>
      <c r="F149" s="1">
        <v>44041</v>
      </c>
      <c r="G149" s="1">
        <v>44043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s="1">
        <v>44032</v>
      </c>
      <c r="AE149" s="1">
        <v>44018</v>
      </c>
      <c r="AF149" s="1">
        <v>44013</v>
      </c>
      <c r="AG149" s="1">
        <v>44015</v>
      </c>
      <c r="AH149" s="1">
        <v>44013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8458.04347826087</v>
      </c>
      <c r="AO149">
        <v>23</v>
      </c>
      <c r="AP149">
        <v>31</v>
      </c>
      <c r="AQ149">
        <v>194535</v>
      </c>
      <c r="AR149" s="2">
        <v>44013</v>
      </c>
      <c r="AS149">
        <v>0.74193548387096697</v>
      </c>
      <c r="AT149">
        <v>216115.76705857099</v>
      </c>
      <c r="AU149">
        <v>205718.167962979</v>
      </c>
      <c r="AV149">
        <v>227038.891284118</v>
      </c>
      <c r="AW149">
        <v>-0.37754401088244199</v>
      </c>
      <c r="AX149">
        <v>0</v>
      </c>
      <c r="AY149">
        <v>0</v>
      </c>
      <c r="AZ149">
        <v>4.5558176529040699E-2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0.69470567021004903</v>
      </c>
      <c r="BP149">
        <v>0</v>
      </c>
      <c r="BQ149">
        <v>0</v>
      </c>
      <c r="BR149">
        <v>0</v>
      </c>
      <c r="BS149">
        <v>0</v>
      </c>
      <c r="BT149">
        <v>0.36271983585664702</v>
      </c>
      <c r="BU149">
        <v>7774.5954900423503</v>
      </c>
      <c r="BV149">
        <v>30</v>
      </c>
      <c r="BW149">
        <v>7</v>
      </c>
      <c r="BX149">
        <v>2020</v>
      </c>
      <c r="BY149">
        <v>1</v>
      </c>
      <c r="BZ149">
        <v>21.773458580896101</v>
      </c>
      <c r="CA149">
        <v>186059</v>
      </c>
      <c r="CB149">
        <v>196540.06661829399</v>
      </c>
      <c r="CC149">
        <v>22.864197327636901</v>
      </c>
      <c r="CD149">
        <v>1.0059395337792501</v>
      </c>
      <c r="CE149">
        <f>INDEX('X-13 output'!G:G, MATCH('daily-predicted-data'!AR149,'X-13 output'!A:A,0))</f>
        <v>0.99270211370844097</v>
      </c>
      <c r="CH149">
        <f>AT149/AO149</f>
        <v>9396.3376981987385</v>
      </c>
      <c r="CI149" s="9">
        <f>BT149*CH149*CD149</f>
        <v>3428.4814126741762</v>
      </c>
      <c r="CJ149" s="8">
        <f>B149</f>
        <v>2820</v>
      </c>
      <c r="CK149" s="9">
        <f t="shared" si="40"/>
        <v>-608.48141267417623</v>
      </c>
      <c r="CL149" s="9">
        <f t="shared" si="41"/>
        <v>-123589.00062497568</v>
      </c>
      <c r="CM149">
        <f t="shared" si="42"/>
        <v>1564522.000624975</v>
      </c>
      <c r="CN149">
        <f>B148+CN148</f>
        <v>1470876</v>
      </c>
      <c r="CO149">
        <f t="shared" si="43"/>
        <v>0.94014401805307535</v>
      </c>
      <c r="CP149" s="22">
        <f t="shared" ref="CP149:CP180" si="45">SUM(CI130:CI149)</f>
        <v>173631.14736833939</v>
      </c>
      <c r="CQ149" s="22">
        <f t="shared" ref="CQ149:CQ180" si="46">SUM(CJ130:CJ149)</f>
        <v>155153</v>
      </c>
      <c r="CR149">
        <f t="shared" si="24"/>
        <v>0.89357815318043121</v>
      </c>
      <c r="CT149">
        <f>IF(MONTH(A149)&lt;&gt;MONTH(A148),B149,B149+CT148)</f>
        <v>186059</v>
      </c>
      <c r="CU149">
        <f>IF(MONTH(A149)&lt;&gt;MONTH(A148),BT149,BT149+CU148)</f>
        <v>21.773458580896108</v>
      </c>
      <c r="CV149">
        <f>AO149</f>
        <v>23</v>
      </c>
      <c r="CW149">
        <f t="shared" si="44"/>
        <v>196540.06661829463</v>
      </c>
      <c r="CX149" s="11">
        <f>CW149/AT149-1</f>
        <v>-9.0579695811694338E-2</v>
      </c>
      <c r="CY149" s="20">
        <f>AT149/CE149</f>
        <v>217704.55011043194</v>
      </c>
      <c r="CZ149" s="20">
        <f t="shared" si="39"/>
        <v>197984.93818460725</v>
      </c>
      <c r="DA149" s="19">
        <f>CJ149/(BT149*CD149*CE149*(CV149/20))</f>
        <v>6770.0073269119375</v>
      </c>
      <c r="DB149" s="21">
        <f t="shared" si="25"/>
        <v>143584.19083543701</v>
      </c>
      <c r="DC149">
        <f>AT149/CE149</f>
        <v>217704.55011043194</v>
      </c>
    </row>
    <row r="150" spans="1:107" x14ac:dyDescent="0.25">
      <c r="A150" s="1">
        <v>44043</v>
      </c>
      <c r="B150">
        <v>8476</v>
      </c>
      <c r="C150">
        <v>23</v>
      </c>
      <c r="D150">
        <v>4</v>
      </c>
      <c r="E150">
        <v>3</v>
      </c>
      <c r="F150" s="1">
        <v>44042</v>
      </c>
      <c r="G150" s="1">
        <v>44046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s="1">
        <v>44032</v>
      </c>
      <c r="AE150" s="1">
        <v>44018</v>
      </c>
      <c r="AF150" s="1">
        <v>44013</v>
      </c>
      <c r="AG150" s="1">
        <v>44015</v>
      </c>
      <c r="AH150" s="1">
        <v>44013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8458.04347826087</v>
      </c>
      <c r="AO150">
        <v>23</v>
      </c>
      <c r="AP150">
        <v>31</v>
      </c>
      <c r="AQ150">
        <v>194535</v>
      </c>
      <c r="AR150" s="2">
        <v>44013</v>
      </c>
      <c r="AS150">
        <v>0.74193548387096697</v>
      </c>
      <c r="AT150">
        <v>216115.76705857099</v>
      </c>
      <c r="AU150">
        <v>205718.167962979</v>
      </c>
      <c r="AV150">
        <v>227038.891284118</v>
      </c>
      <c r="AW150">
        <v>-0.37754401088244199</v>
      </c>
      <c r="AX150">
        <v>0</v>
      </c>
      <c r="AY150">
        <v>0</v>
      </c>
      <c r="AZ150">
        <v>0</v>
      </c>
      <c r="BA150">
        <v>0.69859300389304002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0.21096992103935699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0.69470567021004903</v>
      </c>
      <c r="BP150">
        <v>0</v>
      </c>
      <c r="BQ150">
        <v>0</v>
      </c>
      <c r="BR150">
        <v>0</v>
      </c>
      <c r="BS150">
        <v>-0.13598583751920601</v>
      </c>
      <c r="BT150">
        <v>1.0907387467407901</v>
      </c>
      <c r="BU150">
        <v>7770.8800804288403</v>
      </c>
      <c r="BV150">
        <v>31</v>
      </c>
      <c r="BW150">
        <v>7</v>
      </c>
      <c r="BX150">
        <v>2020</v>
      </c>
      <c r="BY150">
        <v>0</v>
      </c>
      <c r="BZ150">
        <v>22.864197327636901</v>
      </c>
      <c r="CA150">
        <v>194535</v>
      </c>
      <c r="CB150">
        <v>195690.447203747</v>
      </c>
      <c r="CC150">
        <v>22.864197327636901</v>
      </c>
      <c r="CD150">
        <v>1.0059395337792501</v>
      </c>
      <c r="CE150">
        <f>INDEX('X-13 output'!G:G, MATCH('daily-predicted-data'!AR150,'X-13 output'!A:A,0))</f>
        <v>0.99270211370844097</v>
      </c>
      <c r="CH150">
        <f>AT150/AO150</f>
        <v>9396.3376981987385</v>
      </c>
      <c r="CI150" s="9">
        <f>BT150*CH150*CD150</f>
        <v>10309.823587266588</v>
      </c>
      <c r="CJ150" s="8">
        <f>B150</f>
        <v>8476</v>
      </c>
      <c r="CK150" s="9">
        <f>CJ150-CI150</f>
        <v>-1833.8235872665882</v>
      </c>
      <c r="CL150" s="9">
        <f>CK150+CL149</f>
        <v>-125422.82421224227</v>
      </c>
      <c r="CM150">
        <f>CI150+CM149</f>
        <v>1574831.8242122415</v>
      </c>
      <c r="CN150">
        <f>B149+CN149</f>
        <v>1473696</v>
      </c>
      <c r="CO150">
        <f>CN150/CM150</f>
        <v>0.93577992096849361</v>
      </c>
      <c r="CP150" s="22">
        <f t="shared" si="45"/>
        <v>174898.28324113879</v>
      </c>
      <c r="CQ150" s="22">
        <f t="shared" si="46"/>
        <v>158076</v>
      </c>
      <c r="CR150">
        <f t="shared" ref="CR150:CR192" si="47">CQ150/CP150</f>
        <v>0.9038167617806443</v>
      </c>
      <c r="CT150">
        <f>IF(MONTH(A150)&lt;&gt;MONTH(A149),B150,B150+CT149)</f>
        <v>194535</v>
      </c>
      <c r="CU150">
        <f>IF(MONTH(A150)&lt;&gt;MONTH(A149),BT150,BT150+CU149)</f>
        <v>22.864197327636898</v>
      </c>
      <c r="CV150">
        <f>AO150</f>
        <v>23</v>
      </c>
      <c r="CW150">
        <f>CT150*(CV150/CU150)</f>
        <v>195690.44720374778</v>
      </c>
      <c r="CX150" s="11">
        <f>CW150/AT150-1</f>
        <v>-9.4511012004448558E-2</v>
      </c>
      <c r="CY150" s="20">
        <f>AT150/CE150</f>
        <v>217704.55011043194</v>
      </c>
      <c r="CZ150" s="20">
        <f t="shared" si="39"/>
        <v>197129.07276152185</v>
      </c>
      <c r="DA150" s="19">
        <f>CJ150/(BT150*CD150*CE150*(CV150/20))</f>
        <v>6766.7720009920386</v>
      </c>
      <c r="DB150" s="21">
        <f t="shared" ref="DB150:DB192" si="48">SUM(DA131:DA150)</f>
        <v>145296.53535063859</v>
      </c>
      <c r="DC150">
        <f>AT150/CE150</f>
        <v>217704.55011043194</v>
      </c>
    </row>
    <row r="151" spans="1:107" x14ac:dyDescent="0.25">
      <c r="A151" s="1">
        <v>44046</v>
      </c>
      <c r="B151">
        <v>30699</v>
      </c>
      <c r="C151">
        <v>1</v>
      </c>
      <c r="D151">
        <v>0</v>
      </c>
      <c r="E151">
        <v>4</v>
      </c>
      <c r="F151" s="1">
        <v>44043</v>
      </c>
      <c r="G151" s="1">
        <v>44047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s="1">
        <v>44060</v>
      </c>
      <c r="AE151" s="1">
        <v>44046</v>
      </c>
      <c r="AF151" s="1">
        <v>44048</v>
      </c>
      <c r="AG151" s="1">
        <v>44050</v>
      </c>
      <c r="AH151" s="1">
        <v>44048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8852</v>
      </c>
      <c r="AO151">
        <v>21</v>
      </c>
      <c r="AP151">
        <v>31</v>
      </c>
      <c r="AQ151">
        <v>185892</v>
      </c>
      <c r="AR151" s="2">
        <v>44044</v>
      </c>
      <c r="AS151">
        <v>0.67741935483870896</v>
      </c>
      <c r="AT151">
        <v>208706.42925438</v>
      </c>
      <c r="AU151">
        <v>198474.49215261801</v>
      </c>
      <c r="AV151">
        <v>219465.85246137899</v>
      </c>
      <c r="AW151">
        <v>-0.37754401088244199</v>
      </c>
      <c r="AX151">
        <v>1.3903905739156901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1.6552411404617999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0.63429648149613205</v>
      </c>
      <c r="BP151">
        <v>0</v>
      </c>
      <c r="BQ151">
        <v>0</v>
      </c>
      <c r="BR151">
        <v>0</v>
      </c>
      <c r="BS151">
        <v>0</v>
      </c>
      <c r="BT151">
        <v>3.3023841849911899</v>
      </c>
      <c r="BU151">
        <v>9296.0110878443593</v>
      </c>
      <c r="BV151">
        <v>3</v>
      </c>
      <c r="BW151">
        <v>8</v>
      </c>
      <c r="BX151">
        <v>2020</v>
      </c>
      <c r="BY151">
        <v>20</v>
      </c>
      <c r="BZ151">
        <v>3.3023841849911899</v>
      </c>
      <c r="CA151">
        <v>30699</v>
      </c>
      <c r="CB151">
        <v>195216.23284473101</v>
      </c>
      <c r="CC151">
        <v>21.094265471263999</v>
      </c>
      <c r="CD151">
        <v>0.99553122760342305</v>
      </c>
      <c r="CE151">
        <f>INDEX('X-13 output'!G:G, MATCH('daily-predicted-data'!AR151,'X-13 output'!A:A,0))</f>
        <v>0.93793638019490899</v>
      </c>
      <c r="CH151">
        <f>AT151/AO151</f>
        <v>9938.4013930657147</v>
      </c>
      <c r="CI151" s="9">
        <f>BT151*CH151*CD151</f>
        <v>32673.752599471096</v>
      </c>
      <c r="CJ151" s="8">
        <f>B151</f>
        <v>30699</v>
      </c>
      <c r="CK151" s="9">
        <f t="shared" ref="CK151:CK162" si="49">CJ151-CI151</f>
        <v>-1974.7525994710959</v>
      </c>
      <c r="CL151" s="9">
        <f t="shared" ref="CL151:CL162" si="50">CK151+CL150</f>
        <v>-127397.57681171337</v>
      </c>
      <c r="CM151">
        <f t="shared" ref="CM151:CM162" si="51">CI151+CM150</f>
        <v>1607505.5768117125</v>
      </c>
      <c r="CN151">
        <f>B150+CN150</f>
        <v>1482172</v>
      </c>
      <c r="CO151">
        <f t="shared" ref="CO151:CO162" si="52">CN151/CM151</f>
        <v>0.92203226003091321</v>
      </c>
      <c r="CP151" s="22">
        <f t="shared" si="45"/>
        <v>191432.00015985197</v>
      </c>
      <c r="CQ151" s="22">
        <f t="shared" si="46"/>
        <v>175313</v>
      </c>
      <c r="CR151">
        <f t="shared" si="47"/>
        <v>0.91579777599151613</v>
      </c>
      <c r="CT151">
        <f>IF(MONTH(A151)&lt;&gt;MONTH(A150),B151,B151+CT150)</f>
        <v>30699</v>
      </c>
      <c r="CU151">
        <f>IF(MONTH(A151)&lt;&gt;MONTH(A150),BT151,BT151+CU150)</f>
        <v>3.3023841849911899</v>
      </c>
      <c r="CV151">
        <f>AO151</f>
        <v>21</v>
      </c>
      <c r="CW151">
        <f t="shared" ref="CW151:CW162" si="53">CT151*(CV151/CU151)</f>
        <v>195216.2328447318</v>
      </c>
      <c r="CX151" s="11">
        <f>CW151/AT151-1</f>
        <v>-6.4637186587126139E-2</v>
      </c>
      <c r="CY151" s="20">
        <f>AT151/CE151</f>
        <v>222516.61590417198</v>
      </c>
      <c r="CZ151" s="20">
        <f t="shared" si="39"/>
        <v>208133.76788323815</v>
      </c>
      <c r="DA151" s="19">
        <f>CJ151/(BT151*CD151*CE151*(CV151/20))</f>
        <v>9481.5440087754614</v>
      </c>
      <c r="DB151" s="21">
        <f t="shared" si="48"/>
        <v>147912.97844748289</v>
      </c>
      <c r="DC151">
        <f>AT151/CE151</f>
        <v>222516.61590417198</v>
      </c>
    </row>
    <row r="152" spans="1:107" x14ac:dyDescent="0.25">
      <c r="A152" s="1">
        <v>44047</v>
      </c>
      <c r="B152">
        <v>3196</v>
      </c>
      <c r="C152">
        <v>2</v>
      </c>
      <c r="D152">
        <v>1</v>
      </c>
      <c r="E152">
        <v>0</v>
      </c>
      <c r="F152" s="1">
        <v>44046</v>
      </c>
      <c r="G152" s="1">
        <v>44048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s="1">
        <v>44060</v>
      </c>
      <c r="AE152" s="1">
        <v>44046</v>
      </c>
      <c r="AF152" s="1">
        <v>44048</v>
      </c>
      <c r="AG152" s="1">
        <v>44050</v>
      </c>
      <c r="AH152" s="1">
        <v>44048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8852</v>
      </c>
      <c r="AO152">
        <v>21</v>
      </c>
      <c r="AP152">
        <v>31</v>
      </c>
      <c r="AQ152">
        <v>185892</v>
      </c>
      <c r="AR152" s="2">
        <v>44044</v>
      </c>
      <c r="AS152">
        <v>0.67741935483870896</v>
      </c>
      <c r="AT152">
        <v>208706.42925438</v>
      </c>
      <c r="AU152">
        <v>198474.49215261801</v>
      </c>
      <c r="AV152">
        <v>219465.85246137899</v>
      </c>
      <c r="AW152">
        <v>-0.37754401088244199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0.301424388573374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0.63429648149613205</v>
      </c>
      <c r="BP152">
        <v>0</v>
      </c>
      <c r="BQ152">
        <v>0</v>
      </c>
      <c r="BR152">
        <v>0</v>
      </c>
      <c r="BS152">
        <v>0</v>
      </c>
      <c r="BT152">
        <v>0.55817685918706395</v>
      </c>
      <c r="BU152">
        <v>5725.7837679883296</v>
      </c>
      <c r="BV152">
        <v>4</v>
      </c>
      <c r="BW152">
        <v>8</v>
      </c>
      <c r="BX152">
        <v>2020</v>
      </c>
      <c r="BY152">
        <v>19</v>
      </c>
      <c r="BZ152">
        <v>3.8605610441782501</v>
      </c>
      <c r="CA152">
        <v>33895</v>
      </c>
      <c r="CB152">
        <v>184376.05100776401</v>
      </c>
      <c r="CC152">
        <v>21.094265471263999</v>
      </c>
      <c r="CD152">
        <v>0.99553122760342305</v>
      </c>
      <c r="CE152">
        <f>INDEX('X-13 output'!G:G, MATCH('daily-predicted-data'!AR152,'X-13 output'!A:A,0))</f>
        <v>0.93793638019490899</v>
      </c>
      <c r="CH152">
        <f>AT152/AO152</f>
        <v>9938.4013930657147</v>
      </c>
      <c r="CI152" s="9">
        <f>BT152*CH152*CD152</f>
        <v>5522.5956709445045</v>
      </c>
      <c r="CJ152" s="8">
        <f>B152</f>
        <v>3196</v>
      </c>
      <c r="CK152" s="9">
        <f t="shared" si="49"/>
        <v>-2326.5956709445045</v>
      </c>
      <c r="CL152" s="9">
        <f t="shared" si="50"/>
        <v>-129724.17248265787</v>
      </c>
      <c r="CM152">
        <f t="shared" si="51"/>
        <v>1613028.172482657</v>
      </c>
      <c r="CN152">
        <f>B151+CN151</f>
        <v>1512871</v>
      </c>
      <c r="CO152">
        <f t="shared" si="52"/>
        <v>0.9379073631872763</v>
      </c>
      <c r="CP152" s="22">
        <f t="shared" si="45"/>
        <v>193956.73702539236</v>
      </c>
      <c r="CQ152" s="22">
        <f t="shared" si="46"/>
        <v>176041</v>
      </c>
      <c r="CR152">
        <f t="shared" si="47"/>
        <v>0.9076302411550321</v>
      </c>
      <c r="CT152">
        <f>IF(MONTH(A152)&lt;&gt;MONTH(A151),B152,B152+CT151)</f>
        <v>33895</v>
      </c>
      <c r="CU152">
        <f>IF(MONTH(A152)&lt;&gt;MONTH(A151),BT152,BT152+CU151)</f>
        <v>3.8605610441782536</v>
      </c>
      <c r="CV152">
        <f>AO152</f>
        <v>21</v>
      </c>
      <c r="CW152">
        <f t="shared" si="53"/>
        <v>184376.05100776494</v>
      </c>
      <c r="CX152" s="11">
        <f>CW152/AT152-1</f>
        <v>-0.11657704237256716</v>
      </c>
      <c r="CY152" s="20">
        <f>AT152/CE152</f>
        <v>222516.61590417198</v>
      </c>
      <c r="CZ152" s="20">
        <f t="shared" si="39"/>
        <v>196576.28694331108</v>
      </c>
      <c r="DA152" s="19">
        <f>CJ152/(BT152*CD152*CE152*(CV152/20))</f>
        <v>5840.0608893316803</v>
      </c>
      <c r="DB152" s="21">
        <f t="shared" si="48"/>
        <v>146977.00168294267</v>
      </c>
      <c r="DC152">
        <f>AT152/CE152</f>
        <v>222516.61590417198</v>
      </c>
    </row>
    <row r="153" spans="1:107" x14ac:dyDescent="0.25">
      <c r="A153" s="1">
        <v>44048</v>
      </c>
      <c r="B153">
        <v>10317</v>
      </c>
      <c r="C153">
        <v>3</v>
      </c>
      <c r="D153">
        <v>2</v>
      </c>
      <c r="E153">
        <v>1</v>
      </c>
      <c r="F153" s="1">
        <v>44047</v>
      </c>
      <c r="G153" s="1">
        <v>44049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s="1">
        <v>44060</v>
      </c>
      <c r="AE153" s="1">
        <v>44046</v>
      </c>
      <c r="AF153" s="1">
        <v>44048</v>
      </c>
      <c r="AG153" s="1">
        <v>44050</v>
      </c>
      <c r="AH153" s="1">
        <v>44048</v>
      </c>
      <c r="AI153">
        <v>0</v>
      </c>
      <c r="AJ153">
        <v>0</v>
      </c>
      <c r="AK153">
        <v>1</v>
      </c>
      <c r="AL153">
        <v>0</v>
      </c>
      <c r="AM153">
        <v>1</v>
      </c>
      <c r="AN153">
        <v>8852</v>
      </c>
      <c r="AO153">
        <v>21</v>
      </c>
      <c r="AP153">
        <v>31</v>
      </c>
      <c r="AQ153">
        <v>185892</v>
      </c>
      <c r="AR153" s="2">
        <v>44044</v>
      </c>
      <c r="AS153">
        <v>0.67741935483870896</v>
      </c>
      <c r="AT153">
        <v>208706.42925438</v>
      </c>
      <c r="AU153">
        <v>198474.49215261801</v>
      </c>
      <c r="AV153">
        <v>219465.85246137899</v>
      </c>
      <c r="AW153">
        <v>-0.37754401088244199</v>
      </c>
      <c r="AX153">
        <v>0</v>
      </c>
      <c r="AY153">
        <v>0.126823655535797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7.6911934290227801E-2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0.63429648149613205</v>
      </c>
      <c r="BP153">
        <v>0.118178928632738</v>
      </c>
      <c r="BQ153">
        <v>0</v>
      </c>
      <c r="BR153">
        <v>0.52241715020244495</v>
      </c>
      <c r="BS153">
        <v>0</v>
      </c>
      <c r="BT153">
        <v>1.10108413927489</v>
      </c>
      <c r="BU153">
        <v>9369.8561554016105</v>
      </c>
      <c r="BV153">
        <v>5</v>
      </c>
      <c r="BW153">
        <v>8</v>
      </c>
      <c r="BX153">
        <v>2020</v>
      </c>
      <c r="BY153">
        <v>18</v>
      </c>
      <c r="BZ153">
        <v>4.9616451834531503</v>
      </c>
      <c r="CA153">
        <v>44212</v>
      </c>
      <c r="CB153">
        <v>187125.83541772401</v>
      </c>
      <c r="CC153">
        <v>21.094265471263999</v>
      </c>
      <c r="CD153">
        <v>0.99553122760342305</v>
      </c>
      <c r="CE153">
        <f>INDEX('X-13 output'!G:G, MATCH('daily-predicted-data'!AR153,'X-13 output'!A:A,0))</f>
        <v>0.93793638019490899</v>
      </c>
      <c r="CH153">
        <f>AT153/AO153</f>
        <v>9938.4013930657147</v>
      </c>
      <c r="CI153" s="9">
        <f>BT153*CH153*CD153</f>
        <v>10894.114295174082</v>
      </c>
      <c r="CJ153" s="8">
        <f>B153</f>
        <v>10317</v>
      </c>
      <c r="CK153" s="9">
        <f t="shared" si="49"/>
        <v>-577.11429517408214</v>
      </c>
      <c r="CL153" s="9">
        <f t="shared" si="50"/>
        <v>-130301.28677783195</v>
      </c>
      <c r="CM153">
        <f t="shared" si="51"/>
        <v>1623922.2867778311</v>
      </c>
      <c r="CN153">
        <f>B152+CN152</f>
        <v>1516067</v>
      </c>
      <c r="CO153">
        <f t="shared" si="52"/>
        <v>0.93358346784448876</v>
      </c>
      <c r="CP153" s="22">
        <f t="shared" si="45"/>
        <v>195716.27261517069</v>
      </c>
      <c r="CQ153" s="22">
        <f t="shared" si="46"/>
        <v>177505</v>
      </c>
      <c r="CR153">
        <f t="shared" si="47"/>
        <v>0.90695064660781266</v>
      </c>
      <c r="CT153">
        <f>IF(MONTH(A153)&lt;&gt;MONTH(A152),B153,B153+CT152)</f>
        <v>44212</v>
      </c>
      <c r="CU153">
        <f>IF(MONTH(A153)&lt;&gt;MONTH(A152),BT153,BT153+CU152)</f>
        <v>4.9616451834531432</v>
      </c>
      <c r="CV153">
        <f>AO153</f>
        <v>21</v>
      </c>
      <c r="CW153">
        <f t="shared" si="53"/>
        <v>187125.83541772483</v>
      </c>
      <c r="CX153" s="11">
        <f>CW153/AT153-1</f>
        <v>-0.10340167245328058</v>
      </c>
      <c r="CY153" s="20">
        <f>AT153/CE153</f>
        <v>222516.61590417198</v>
      </c>
      <c r="CZ153" s="20">
        <f t="shared" si="39"/>
        <v>199508.02567103636</v>
      </c>
      <c r="DA153" s="19">
        <f>CJ153/(BT153*CD153*CE153*(CV153/20))</f>
        <v>9556.8629010680088</v>
      </c>
      <c r="DB153" s="21">
        <f t="shared" si="48"/>
        <v>148556.7878113128</v>
      </c>
      <c r="DC153">
        <f>AT153/CE153</f>
        <v>222516.61590417198</v>
      </c>
    </row>
    <row r="154" spans="1:107" x14ac:dyDescent="0.25">
      <c r="A154" s="1">
        <v>44049</v>
      </c>
      <c r="B154">
        <v>2692</v>
      </c>
      <c r="C154">
        <v>4</v>
      </c>
      <c r="D154">
        <v>3</v>
      </c>
      <c r="E154">
        <v>2</v>
      </c>
      <c r="F154" s="1">
        <v>44048</v>
      </c>
      <c r="G154" s="1">
        <v>44050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s="1">
        <v>44060</v>
      </c>
      <c r="AE154" s="1">
        <v>44046</v>
      </c>
      <c r="AF154" s="1">
        <v>44048</v>
      </c>
      <c r="AG154" s="1">
        <v>44050</v>
      </c>
      <c r="AH154" s="1">
        <v>44048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8852</v>
      </c>
      <c r="AO154">
        <v>21</v>
      </c>
      <c r="AP154">
        <v>31</v>
      </c>
      <c r="AQ154">
        <v>185892</v>
      </c>
      <c r="AR154" s="2">
        <v>44044</v>
      </c>
      <c r="AS154">
        <v>0.67741935483870896</v>
      </c>
      <c r="AT154">
        <v>208706.42925438</v>
      </c>
      <c r="AU154">
        <v>198474.49215261801</v>
      </c>
      <c r="AV154">
        <v>219465.85246137899</v>
      </c>
      <c r="AW154">
        <v>-0.37754401088244199</v>
      </c>
      <c r="AX154">
        <v>0</v>
      </c>
      <c r="AY154">
        <v>0</v>
      </c>
      <c r="AZ154">
        <v>4.5558176529040699E-2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0.63429648149613205</v>
      </c>
      <c r="BP154">
        <v>0</v>
      </c>
      <c r="BQ154">
        <v>0</v>
      </c>
      <c r="BR154">
        <v>0</v>
      </c>
      <c r="BS154">
        <v>0</v>
      </c>
      <c r="BT154">
        <v>0.30231064714272998</v>
      </c>
      <c r="BU154">
        <v>8904.7475682489603</v>
      </c>
      <c r="BV154">
        <v>6</v>
      </c>
      <c r="BW154">
        <v>8</v>
      </c>
      <c r="BX154">
        <v>2020</v>
      </c>
      <c r="BY154">
        <v>17</v>
      </c>
      <c r="BZ154">
        <v>5.2639558305958802</v>
      </c>
      <c r="CA154">
        <v>46904</v>
      </c>
      <c r="CB154">
        <v>187118.59135955101</v>
      </c>
      <c r="CC154">
        <v>21.094265471263999</v>
      </c>
      <c r="CD154">
        <v>0.99553122760342305</v>
      </c>
      <c r="CE154">
        <f>INDEX('X-13 output'!G:G, MATCH('daily-predicted-data'!AR154,'X-13 output'!A:A,0))</f>
        <v>0.93793638019490899</v>
      </c>
      <c r="CH154">
        <f>AT154/AO154</f>
        <v>9938.4013930657147</v>
      </c>
      <c r="CI154" s="9">
        <f>BT154*CH154*CD154</f>
        <v>2991.0581990489745</v>
      </c>
      <c r="CJ154" s="8">
        <f>B154</f>
        <v>2692</v>
      </c>
      <c r="CK154" s="9">
        <f t="shared" si="49"/>
        <v>-299.05819904897453</v>
      </c>
      <c r="CL154" s="9">
        <f t="shared" si="50"/>
        <v>-130600.34497688092</v>
      </c>
      <c r="CM154">
        <f t="shared" si="51"/>
        <v>1626913.3449768801</v>
      </c>
      <c r="CN154">
        <f>B153+CN153</f>
        <v>1526384</v>
      </c>
      <c r="CO154">
        <f t="shared" si="52"/>
        <v>0.93820854362817419</v>
      </c>
      <c r="CP154" s="22">
        <f t="shared" si="45"/>
        <v>195278.84940154548</v>
      </c>
      <c r="CQ154" s="22">
        <f t="shared" si="46"/>
        <v>177465</v>
      </c>
      <c r="CR154">
        <f t="shared" si="47"/>
        <v>0.90877737422082283</v>
      </c>
      <c r="CT154">
        <f>IF(MONTH(A154)&lt;&gt;MONTH(A153),B154,B154+CT153)</f>
        <v>46904</v>
      </c>
      <c r="CU154">
        <f>IF(MONTH(A154)&lt;&gt;MONTH(A153),BT154,BT154+CU153)</f>
        <v>5.2639558305958731</v>
      </c>
      <c r="CV154">
        <f>AO154</f>
        <v>21</v>
      </c>
      <c r="CW154">
        <f t="shared" si="53"/>
        <v>187118.59135955194</v>
      </c>
      <c r="CX154" s="11">
        <f>CW154/AT154-1</f>
        <v>-0.10343638177296355</v>
      </c>
      <c r="CY154" s="20">
        <f>AT154/CE154</f>
        <v>222516.61590417198</v>
      </c>
      <c r="CZ154" s="20">
        <f t="shared" si="39"/>
        <v>199500.30227068017</v>
      </c>
      <c r="DA154" s="19">
        <f>CJ154/(BT154*CD154*CE154*(CV154/20))</f>
        <v>9082.4715200471437</v>
      </c>
      <c r="DB154" s="21">
        <f t="shared" si="48"/>
        <v>151080.51464443674</v>
      </c>
      <c r="DC154">
        <f>AT154/CE154</f>
        <v>222516.61590417198</v>
      </c>
    </row>
    <row r="155" spans="1:107" x14ac:dyDescent="0.25">
      <c r="A155" s="1">
        <v>44050</v>
      </c>
      <c r="B155">
        <v>6847</v>
      </c>
      <c r="C155">
        <v>5</v>
      </c>
      <c r="D155">
        <v>4</v>
      </c>
      <c r="E155">
        <v>3</v>
      </c>
      <c r="F155" s="1">
        <v>44049</v>
      </c>
      <c r="G155" s="1">
        <v>44053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s="1">
        <v>44060</v>
      </c>
      <c r="AE155" s="1">
        <v>44046</v>
      </c>
      <c r="AF155" s="1">
        <v>44048</v>
      </c>
      <c r="AG155" s="1">
        <v>44050</v>
      </c>
      <c r="AH155" s="1">
        <v>44048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8852</v>
      </c>
      <c r="AO155">
        <v>21</v>
      </c>
      <c r="AP155">
        <v>31</v>
      </c>
      <c r="AQ155">
        <v>185892</v>
      </c>
      <c r="AR155" s="2">
        <v>44044</v>
      </c>
      <c r="AS155">
        <v>0.67741935483870896</v>
      </c>
      <c r="AT155">
        <v>208706.42925438</v>
      </c>
      <c r="AU155">
        <v>198474.49215261801</v>
      </c>
      <c r="AV155">
        <v>219465.85246137899</v>
      </c>
      <c r="AW155">
        <v>-0.37754401088244199</v>
      </c>
      <c r="AX155">
        <v>0</v>
      </c>
      <c r="AY155">
        <v>0</v>
      </c>
      <c r="AZ155">
        <v>0</v>
      </c>
      <c r="BA155">
        <v>0.69859300389304002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0.63429648149613205</v>
      </c>
      <c r="BP155">
        <v>0</v>
      </c>
      <c r="BQ155">
        <v>0</v>
      </c>
      <c r="BR155">
        <v>0</v>
      </c>
      <c r="BS155">
        <v>-0.13598583751920601</v>
      </c>
      <c r="BT155">
        <v>0.81935963698752301</v>
      </c>
      <c r="BU155">
        <v>8356.5258659479896</v>
      </c>
      <c r="BV155">
        <v>7</v>
      </c>
      <c r="BW155">
        <v>8</v>
      </c>
      <c r="BX155">
        <v>2020</v>
      </c>
      <c r="BY155">
        <v>16</v>
      </c>
      <c r="BZ155">
        <v>6.08331546758341</v>
      </c>
      <c r="CA155">
        <v>53751</v>
      </c>
      <c r="CB155">
        <v>185551.942195824</v>
      </c>
      <c r="CC155">
        <v>21.094265471263999</v>
      </c>
      <c r="CD155">
        <v>0.99553122760342305</v>
      </c>
      <c r="CE155">
        <f>INDEX('X-13 output'!G:G, MATCH('daily-predicted-data'!AR155,'X-13 output'!A:A,0))</f>
        <v>0.93793638019490899</v>
      </c>
      <c r="CH155">
        <f>AT155/AO155</f>
        <v>9938.4013930657147</v>
      </c>
      <c r="CI155" s="9">
        <f>BT155*CH155*CD155</f>
        <v>8106.7351856259556</v>
      </c>
      <c r="CJ155" s="8">
        <f>B155</f>
        <v>6847</v>
      </c>
      <c r="CK155" s="9">
        <f t="shared" si="49"/>
        <v>-1259.7351856259556</v>
      </c>
      <c r="CL155" s="9">
        <f t="shared" si="50"/>
        <v>-131860.08016250687</v>
      </c>
      <c r="CM155">
        <f t="shared" si="51"/>
        <v>1635020.0801625061</v>
      </c>
      <c r="CN155">
        <f>B154+CN154</f>
        <v>1529076</v>
      </c>
      <c r="CO155">
        <f t="shared" si="52"/>
        <v>0.9352031932525402</v>
      </c>
      <c r="CP155" s="22">
        <f t="shared" si="45"/>
        <v>195069.87982499888</v>
      </c>
      <c r="CQ155" s="22">
        <f t="shared" si="46"/>
        <v>176152</v>
      </c>
      <c r="CR155">
        <f t="shared" si="47"/>
        <v>0.90301998523826188</v>
      </c>
      <c r="CT155">
        <f>IF(MONTH(A155)&lt;&gt;MONTH(A154),B155,B155+CT154)</f>
        <v>53751</v>
      </c>
      <c r="CU155">
        <f>IF(MONTH(A155)&lt;&gt;MONTH(A154),BT155,BT155+CU154)</f>
        <v>6.0833154675833958</v>
      </c>
      <c r="CV155">
        <f>AO155</f>
        <v>21</v>
      </c>
      <c r="CW155">
        <f t="shared" si="53"/>
        <v>185551.94219582461</v>
      </c>
      <c r="CX155" s="11">
        <f>CW155/AT155-1</f>
        <v>-0.11094285471356391</v>
      </c>
      <c r="CY155" s="20">
        <f>AT155/CE155</f>
        <v>222516.61590417198</v>
      </c>
      <c r="CZ155" s="20">
        <f t="shared" si="39"/>
        <v>197829.98731456153</v>
      </c>
      <c r="DA155" s="19">
        <f>CJ155/(BT155*CD155*CE155*(CV155/20))</f>
        <v>8523.3082243267345</v>
      </c>
      <c r="DB155" s="21">
        <f t="shared" si="48"/>
        <v>151527.14193561382</v>
      </c>
      <c r="DC155">
        <f>AT155/CE155</f>
        <v>222516.61590417198</v>
      </c>
    </row>
    <row r="156" spans="1:107" x14ac:dyDescent="0.25">
      <c r="A156" s="1">
        <v>44053</v>
      </c>
      <c r="B156">
        <v>15316</v>
      </c>
      <c r="C156">
        <v>6</v>
      </c>
      <c r="D156">
        <v>0</v>
      </c>
      <c r="E156">
        <v>4</v>
      </c>
      <c r="F156" s="1">
        <v>44050</v>
      </c>
      <c r="G156" s="1">
        <v>44054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s="1">
        <v>44060</v>
      </c>
      <c r="AE156" s="1">
        <v>44046</v>
      </c>
      <c r="AF156" s="1">
        <v>44048</v>
      </c>
      <c r="AG156" s="1">
        <v>44050</v>
      </c>
      <c r="AH156" s="1">
        <v>44048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8852</v>
      </c>
      <c r="AO156">
        <v>21</v>
      </c>
      <c r="AP156">
        <v>31</v>
      </c>
      <c r="AQ156">
        <v>185892</v>
      </c>
      <c r="AR156" s="2">
        <v>44044</v>
      </c>
      <c r="AS156">
        <v>0.67741935483870896</v>
      </c>
      <c r="AT156">
        <v>208706.42925438</v>
      </c>
      <c r="AU156">
        <v>198474.49215261801</v>
      </c>
      <c r="AV156">
        <v>219465.85246137899</v>
      </c>
      <c r="AW156">
        <v>-0.37754401088244199</v>
      </c>
      <c r="AX156">
        <v>1.3903905739156901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0.63429648149613205</v>
      </c>
      <c r="BP156">
        <v>0</v>
      </c>
      <c r="BQ156">
        <v>0</v>
      </c>
      <c r="BR156">
        <v>0</v>
      </c>
      <c r="BS156">
        <v>0</v>
      </c>
      <c r="BT156">
        <v>1.64714304452938</v>
      </c>
      <c r="BU156">
        <v>9298.5245275864909</v>
      </c>
      <c r="BV156">
        <v>10</v>
      </c>
      <c r="BW156">
        <v>8</v>
      </c>
      <c r="BX156">
        <v>2020</v>
      </c>
      <c r="BY156">
        <v>15</v>
      </c>
      <c r="BZ156">
        <v>7.73045851211279</v>
      </c>
      <c r="CA156">
        <v>69067</v>
      </c>
      <c r="CB156">
        <v>187622.376826338</v>
      </c>
      <c r="CC156">
        <v>21.094265471263999</v>
      </c>
      <c r="CD156">
        <v>0.99553122760342305</v>
      </c>
      <c r="CE156">
        <f>INDEX('X-13 output'!G:G, MATCH('daily-predicted-data'!AR156,'X-13 output'!A:A,0))</f>
        <v>0.93793638019490899</v>
      </c>
      <c r="CH156">
        <f>AT156/AO156</f>
        <v>9938.4013930657147</v>
      </c>
      <c r="CI156" s="9">
        <f>BT156*CH156*CD156</f>
        <v>16296.815063943308</v>
      </c>
      <c r="CJ156" s="8">
        <f>B156</f>
        <v>15316</v>
      </c>
      <c r="CK156" s="9">
        <f t="shared" si="49"/>
        <v>-980.8150639433079</v>
      </c>
      <c r="CL156" s="9">
        <f t="shared" si="50"/>
        <v>-132840.89522645017</v>
      </c>
      <c r="CM156">
        <f t="shared" si="51"/>
        <v>1651316.8952264495</v>
      </c>
      <c r="CN156">
        <f>B155+CN155</f>
        <v>1535923</v>
      </c>
      <c r="CO156">
        <f t="shared" si="52"/>
        <v>0.93012007836895216</v>
      </c>
      <c r="CP156" s="22">
        <f t="shared" si="45"/>
        <v>195226.65920818422</v>
      </c>
      <c r="CQ156" s="22">
        <f t="shared" si="46"/>
        <v>175507</v>
      </c>
      <c r="CR156">
        <f t="shared" si="47"/>
        <v>0.89899095088670378</v>
      </c>
      <c r="CT156">
        <f>IF(MONTH(A156)&lt;&gt;MONTH(A155),B156,B156+CT155)</f>
        <v>69067</v>
      </c>
      <c r="CU156">
        <f>IF(MONTH(A156)&lt;&gt;MONTH(A155),BT156,BT156+CU155)</f>
        <v>7.7304585121127758</v>
      </c>
      <c r="CV156">
        <f>AO156</f>
        <v>21</v>
      </c>
      <c r="CW156">
        <f t="shared" si="53"/>
        <v>187622.37682633862</v>
      </c>
      <c r="CX156" s="11">
        <f>CW156/AT156-1</f>
        <v>-0.10102253439611708</v>
      </c>
      <c r="CY156" s="20">
        <f>AT156/CE156</f>
        <v>222516.61590417198</v>
      </c>
      <c r="CZ156" s="20">
        <f t="shared" si="39"/>
        <v>200037.42342028519</v>
      </c>
      <c r="DA156" s="19">
        <f>CJ156/(BT156*CD156*CE156*(CV156/20))</f>
        <v>9484.1076125947257</v>
      </c>
      <c r="DB156" s="21">
        <f t="shared" si="48"/>
        <v>152871.75499648272</v>
      </c>
      <c r="DC156">
        <f>AT156/CE156</f>
        <v>222516.61590417198</v>
      </c>
    </row>
    <row r="157" spans="1:107" x14ac:dyDescent="0.25">
      <c r="A157" s="1">
        <v>44054</v>
      </c>
      <c r="B157">
        <v>3071</v>
      </c>
      <c r="C157">
        <v>7</v>
      </c>
      <c r="D157">
        <v>1</v>
      </c>
      <c r="E157">
        <v>0</v>
      </c>
      <c r="F157" s="1">
        <v>44053</v>
      </c>
      <c r="G157" s="1">
        <v>44055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s="1">
        <v>44060</v>
      </c>
      <c r="AE157" s="1">
        <v>44046</v>
      </c>
      <c r="AF157" s="1">
        <v>44048</v>
      </c>
      <c r="AG157" s="1">
        <v>44050</v>
      </c>
      <c r="AH157" s="1">
        <v>44048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8852</v>
      </c>
      <c r="AO157">
        <v>21</v>
      </c>
      <c r="AP157">
        <v>31</v>
      </c>
      <c r="AQ157">
        <v>185892</v>
      </c>
      <c r="AR157" s="2">
        <v>44044</v>
      </c>
      <c r="AS157">
        <v>0.67741935483870896</v>
      </c>
      <c r="AT157">
        <v>208706.42925438</v>
      </c>
      <c r="AU157">
        <v>198474.49215261801</v>
      </c>
      <c r="AV157">
        <v>219465.85246137899</v>
      </c>
      <c r="AW157">
        <v>-0.37754401088244199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0.63429648149613205</v>
      </c>
      <c r="BP157">
        <v>0</v>
      </c>
      <c r="BQ157">
        <v>0</v>
      </c>
      <c r="BR157">
        <v>0</v>
      </c>
      <c r="BS157">
        <v>0</v>
      </c>
      <c r="BT157">
        <v>0.256752470613689</v>
      </c>
      <c r="BU157">
        <v>11960.9365107946</v>
      </c>
      <c r="BV157">
        <v>11</v>
      </c>
      <c r="BW157">
        <v>8</v>
      </c>
      <c r="BX157">
        <v>2020</v>
      </c>
      <c r="BY157">
        <v>14</v>
      </c>
      <c r="BZ157">
        <v>7.9872109827264799</v>
      </c>
      <c r="CA157">
        <v>72138</v>
      </c>
      <c r="CB157">
        <v>189665.45434647801</v>
      </c>
      <c r="CC157">
        <v>21.094265471263999</v>
      </c>
      <c r="CD157">
        <v>0.99553122760342305</v>
      </c>
      <c r="CE157">
        <f>INDEX('X-13 output'!G:G, MATCH('daily-predicted-data'!AR157,'X-13 output'!A:A,0))</f>
        <v>0.93793638019490899</v>
      </c>
      <c r="CH157">
        <f>AT157/AO157</f>
        <v>9938.4013930657147</v>
      </c>
      <c r="CI157" s="9">
        <f>BT157*CH157*CD157</f>
        <v>2540.306104378049</v>
      </c>
      <c r="CJ157" s="8">
        <f>B157</f>
        <v>3071</v>
      </c>
      <c r="CK157" s="9">
        <f t="shared" si="49"/>
        <v>530.69389562195101</v>
      </c>
      <c r="CL157" s="9">
        <f t="shared" si="50"/>
        <v>-132310.20133082822</v>
      </c>
      <c r="CM157">
        <f t="shared" si="51"/>
        <v>1653857.2013308275</v>
      </c>
      <c r="CN157">
        <f>B156+CN156</f>
        <v>1551239</v>
      </c>
      <c r="CO157">
        <f t="shared" si="52"/>
        <v>0.93795219971334121</v>
      </c>
      <c r="CP157" s="22">
        <f t="shared" si="45"/>
        <v>194769.10650715814</v>
      </c>
      <c r="CQ157" s="22">
        <f t="shared" si="46"/>
        <v>175290</v>
      </c>
      <c r="CR157">
        <f t="shared" si="47"/>
        <v>0.89998872584835599</v>
      </c>
      <c r="CT157">
        <f>IF(MONTH(A157)&lt;&gt;MONTH(A156),B157,B157+CT156)</f>
        <v>72138</v>
      </c>
      <c r="CU157">
        <f>IF(MONTH(A157)&lt;&gt;MONTH(A156),BT157,BT157+CU156)</f>
        <v>7.9872109827264648</v>
      </c>
      <c r="CV157">
        <f>AO157</f>
        <v>21</v>
      </c>
      <c r="CW157">
        <f t="shared" si="53"/>
        <v>189665.45434647874</v>
      </c>
      <c r="CX157" s="11">
        <f>CW157/AT157-1</f>
        <v>-9.1233293463582443E-2</v>
      </c>
      <c r="CY157" s="20">
        <f>AT157/CE157</f>
        <v>222516.61590417198</v>
      </c>
      <c r="CZ157" s="20">
        <f t="shared" si="39"/>
        <v>202215.69218486341</v>
      </c>
      <c r="DA157" s="19">
        <f>CJ157/(BT157*CD157*CE157*(CV157/20))</f>
        <v>12199.656911076952</v>
      </c>
      <c r="DB157" s="21">
        <f t="shared" si="48"/>
        <v>156044.01652428135</v>
      </c>
      <c r="DC157">
        <f>AT157/CE157</f>
        <v>222516.61590417198</v>
      </c>
    </row>
    <row r="158" spans="1:107" x14ac:dyDescent="0.25">
      <c r="A158" s="1">
        <v>44055</v>
      </c>
      <c r="B158">
        <v>7929</v>
      </c>
      <c r="C158">
        <v>8</v>
      </c>
      <c r="D158">
        <v>2</v>
      </c>
      <c r="E158">
        <v>1</v>
      </c>
      <c r="F158" s="1">
        <v>44054</v>
      </c>
      <c r="G158" s="1">
        <v>44056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s="1">
        <v>44060</v>
      </c>
      <c r="AE158" s="1">
        <v>44046</v>
      </c>
      <c r="AF158" s="1">
        <v>44048</v>
      </c>
      <c r="AG158" s="1">
        <v>44050</v>
      </c>
      <c r="AH158" s="1">
        <v>44048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8852</v>
      </c>
      <c r="AO158">
        <v>21</v>
      </c>
      <c r="AP158">
        <v>31</v>
      </c>
      <c r="AQ158">
        <v>185892</v>
      </c>
      <c r="AR158" s="2">
        <v>44044</v>
      </c>
      <c r="AS158">
        <v>0.67741935483870896</v>
      </c>
      <c r="AT158">
        <v>208706.42925438</v>
      </c>
      <c r="AU158">
        <v>198474.49215261801</v>
      </c>
      <c r="AV158">
        <v>219465.85246137899</v>
      </c>
      <c r="AW158">
        <v>-0.37754401088244199</v>
      </c>
      <c r="AX158">
        <v>0</v>
      </c>
      <c r="AY158">
        <v>0.126823655535797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0.63429648149613205</v>
      </c>
      <c r="BP158">
        <v>0</v>
      </c>
      <c r="BQ158">
        <v>0</v>
      </c>
      <c r="BR158">
        <v>0.52241715020244495</v>
      </c>
      <c r="BS158">
        <v>0</v>
      </c>
      <c r="BT158">
        <v>0.90599327635193305</v>
      </c>
      <c r="BU158">
        <v>8751.72057780258</v>
      </c>
      <c r="BV158">
        <v>12</v>
      </c>
      <c r="BW158">
        <v>8</v>
      </c>
      <c r="BX158">
        <v>2020</v>
      </c>
      <c r="BY158">
        <v>13</v>
      </c>
      <c r="BZ158">
        <v>8.8932042590784199</v>
      </c>
      <c r="CA158">
        <v>80067</v>
      </c>
      <c r="CB158">
        <v>189066.499657148</v>
      </c>
      <c r="CC158">
        <v>21.094265471263999</v>
      </c>
      <c r="CD158">
        <v>0.99553122760342305</v>
      </c>
      <c r="CE158">
        <f>INDEX('X-13 output'!G:G, MATCH('daily-predicted-data'!AR158,'X-13 output'!A:A,0))</f>
        <v>0.93793638019490899</v>
      </c>
      <c r="CH158">
        <f>AT158/AO158</f>
        <v>9938.4013930657147</v>
      </c>
      <c r="CI158" s="9">
        <f>BT158*CH158*CD158</f>
        <v>8963.8874552647721</v>
      </c>
      <c r="CJ158" s="8">
        <f>B158</f>
        <v>7929</v>
      </c>
      <c r="CK158" s="9">
        <f t="shared" si="49"/>
        <v>-1034.8874552647721</v>
      </c>
      <c r="CL158" s="9">
        <f t="shared" si="50"/>
        <v>-133345.08878609299</v>
      </c>
      <c r="CM158">
        <f t="shared" si="51"/>
        <v>1662821.0887860924</v>
      </c>
      <c r="CN158">
        <f>B157+CN157</f>
        <v>1554310</v>
      </c>
      <c r="CO158">
        <f t="shared" si="52"/>
        <v>0.93474277568532127</v>
      </c>
      <c r="CP158" s="22">
        <f t="shared" si="45"/>
        <v>191435.99870281908</v>
      </c>
      <c r="CQ158" s="22">
        <f t="shared" si="46"/>
        <v>168075</v>
      </c>
      <c r="CR158">
        <f t="shared" si="47"/>
        <v>0.87796966682800259</v>
      </c>
      <c r="CT158">
        <f>IF(MONTH(A158)&lt;&gt;MONTH(A157),B158,B158+CT157)</f>
        <v>80067</v>
      </c>
      <c r="CU158">
        <f>IF(MONTH(A158)&lt;&gt;MONTH(A157),BT158,BT158+CU157)</f>
        <v>8.8932042590783986</v>
      </c>
      <c r="CV158">
        <f>AO158</f>
        <v>21</v>
      </c>
      <c r="CW158">
        <f t="shared" si="53"/>
        <v>189066.49965714879</v>
      </c>
      <c r="CX158" s="11">
        <f>CW158/AT158-1</f>
        <v>-9.4103136484086192E-2</v>
      </c>
      <c r="CY158" s="20">
        <f>AT158/CE158</f>
        <v>222516.61590417198</v>
      </c>
      <c r="CZ158" s="20">
        <f t="shared" si="39"/>
        <v>201577.10442776472</v>
      </c>
      <c r="DA158" s="19">
        <f>CJ158/(BT158*CD158*CE158*(CV158/20))</f>
        <v>8926.3903653736961</v>
      </c>
      <c r="DB158" s="21">
        <f t="shared" si="48"/>
        <v>154834.0142464879</v>
      </c>
      <c r="DC158">
        <f>AT158/CE158</f>
        <v>222516.61590417198</v>
      </c>
    </row>
    <row r="159" spans="1:107" x14ac:dyDescent="0.25">
      <c r="A159" s="1">
        <v>44056</v>
      </c>
      <c r="B159">
        <v>2285</v>
      </c>
      <c r="C159">
        <v>9</v>
      </c>
      <c r="D159">
        <v>3</v>
      </c>
      <c r="E159">
        <v>2</v>
      </c>
      <c r="F159" s="1">
        <v>44055</v>
      </c>
      <c r="G159" s="1">
        <v>44057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s="1">
        <v>44060</v>
      </c>
      <c r="AE159" s="1">
        <v>44046</v>
      </c>
      <c r="AF159" s="1">
        <v>44048</v>
      </c>
      <c r="AG159" s="1">
        <v>44050</v>
      </c>
      <c r="AH159" s="1">
        <v>44048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8852</v>
      </c>
      <c r="AO159">
        <v>21</v>
      </c>
      <c r="AP159">
        <v>31</v>
      </c>
      <c r="AQ159">
        <v>185892</v>
      </c>
      <c r="AR159" s="2">
        <v>44044</v>
      </c>
      <c r="AS159">
        <v>0.67741935483870896</v>
      </c>
      <c r="AT159">
        <v>208706.42925438</v>
      </c>
      <c r="AU159">
        <v>198474.49215261801</v>
      </c>
      <c r="AV159">
        <v>219465.85246137899</v>
      </c>
      <c r="AW159">
        <v>-0.37754401088244199</v>
      </c>
      <c r="AX159">
        <v>0</v>
      </c>
      <c r="AY159">
        <v>0</v>
      </c>
      <c r="AZ159">
        <v>4.5558176529040699E-2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0.63429648149613205</v>
      </c>
      <c r="BP159">
        <v>0</v>
      </c>
      <c r="BQ159">
        <v>0</v>
      </c>
      <c r="BR159">
        <v>0</v>
      </c>
      <c r="BS159">
        <v>0</v>
      </c>
      <c r="BT159">
        <v>0.30231064714272998</v>
      </c>
      <c r="BU159">
        <v>7558.4502947432602</v>
      </c>
      <c r="BV159">
        <v>13</v>
      </c>
      <c r="BW159">
        <v>8</v>
      </c>
      <c r="BX159">
        <v>2020</v>
      </c>
      <c r="BY159">
        <v>12</v>
      </c>
      <c r="BZ159">
        <v>9.1955149062211508</v>
      </c>
      <c r="CA159">
        <v>82352</v>
      </c>
      <c r="CB159">
        <v>188069.07689638899</v>
      </c>
      <c r="CC159">
        <v>21.094265471263999</v>
      </c>
      <c r="CD159">
        <v>0.99553122760342305</v>
      </c>
      <c r="CE159">
        <f>INDEX('X-13 output'!G:G, MATCH('daily-predicted-data'!AR159,'X-13 output'!A:A,0))</f>
        <v>0.93793638019490899</v>
      </c>
      <c r="CH159">
        <f>AT159/AO159</f>
        <v>9938.4013930657147</v>
      </c>
      <c r="CI159" s="9">
        <f>BT159*CH159*CD159</f>
        <v>2991.0581990489745</v>
      </c>
      <c r="CJ159" s="8">
        <f>B159</f>
        <v>2285</v>
      </c>
      <c r="CK159" s="9">
        <f t="shared" si="49"/>
        <v>-706.05819904897453</v>
      </c>
      <c r="CL159" s="9">
        <f t="shared" si="50"/>
        <v>-134051.14698514197</v>
      </c>
      <c r="CM159">
        <f t="shared" si="51"/>
        <v>1665812.1469851413</v>
      </c>
      <c r="CN159">
        <f>B158+CN158</f>
        <v>1562239</v>
      </c>
      <c r="CO159">
        <f t="shared" si="52"/>
        <v>0.93782423355923272</v>
      </c>
      <c r="CP159" s="22">
        <f t="shared" si="45"/>
        <v>181323.46509297547</v>
      </c>
      <c r="CQ159" s="22">
        <f t="shared" si="46"/>
        <v>159397</v>
      </c>
      <c r="CR159">
        <f t="shared" si="47"/>
        <v>0.87907541320296056</v>
      </c>
      <c r="CT159">
        <f>IF(MONTH(A159)&lt;&gt;MONTH(A158),B159,B159+CT158)</f>
        <v>82352</v>
      </c>
      <c r="CU159">
        <f>IF(MONTH(A159)&lt;&gt;MONTH(A158),BT159,BT159+CU158)</f>
        <v>9.1955149062211294</v>
      </c>
      <c r="CV159">
        <f>AO159</f>
        <v>21</v>
      </c>
      <c r="CW159">
        <f t="shared" si="53"/>
        <v>188069.07689638977</v>
      </c>
      <c r="CX159" s="11">
        <f>CW159/AT159-1</f>
        <v>-9.888220708733686E-2</v>
      </c>
      <c r="CY159" s="20">
        <f>AT159/CE159</f>
        <v>222516.61590417198</v>
      </c>
      <c r="CZ159" s="20">
        <f t="shared" si="39"/>
        <v>200513.68180996226</v>
      </c>
      <c r="DA159" s="19">
        <f>CJ159/(BT159*CD159*CE159*(CV159/20))</f>
        <v>7709.3043920162418</v>
      </c>
      <c r="DB159" s="21">
        <f t="shared" si="48"/>
        <v>155657.09872499012</v>
      </c>
      <c r="DC159">
        <f>AT159/CE159</f>
        <v>222516.61590417198</v>
      </c>
    </row>
    <row r="160" spans="1:107" x14ac:dyDescent="0.25">
      <c r="A160" s="1">
        <v>44057</v>
      </c>
      <c r="B160">
        <v>6917</v>
      </c>
      <c r="C160">
        <v>10</v>
      </c>
      <c r="D160">
        <v>4</v>
      </c>
      <c r="E160">
        <v>3</v>
      </c>
      <c r="F160" s="1">
        <v>44056</v>
      </c>
      <c r="G160" s="1">
        <v>44060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s="1">
        <v>44060</v>
      </c>
      <c r="AE160" s="1">
        <v>44046</v>
      </c>
      <c r="AF160" s="1">
        <v>44048</v>
      </c>
      <c r="AG160" s="1">
        <v>44050</v>
      </c>
      <c r="AH160" s="1">
        <v>44048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8852</v>
      </c>
      <c r="AO160">
        <v>21</v>
      </c>
      <c r="AP160">
        <v>31</v>
      </c>
      <c r="AQ160">
        <v>185892</v>
      </c>
      <c r="AR160" s="2">
        <v>44044</v>
      </c>
      <c r="AS160">
        <v>0.67741935483870896</v>
      </c>
      <c r="AT160">
        <v>208706.42925438</v>
      </c>
      <c r="AU160">
        <v>198474.49215261801</v>
      </c>
      <c r="AV160">
        <v>219465.85246137899</v>
      </c>
      <c r="AW160">
        <v>-0.37754401088244199</v>
      </c>
      <c r="AX160">
        <v>0</v>
      </c>
      <c r="AY160">
        <v>0</v>
      </c>
      <c r="AZ160">
        <v>0</v>
      </c>
      <c r="BA160">
        <v>0.69859300389304002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0.63429648149613205</v>
      </c>
      <c r="BP160">
        <v>0</v>
      </c>
      <c r="BQ160">
        <v>0</v>
      </c>
      <c r="BR160">
        <v>0</v>
      </c>
      <c r="BS160">
        <v>-0.13598583751920601</v>
      </c>
      <c r="BT160">
        <v>0.81935963698752301</v>
      </c>
      <c r="BU160">
        <v>8441.9584365068295</v>
      </c>
      <c r="BV160">
        <v>14</v>
      </c>
      <c r="BW160">
        <v>8</v>
      </c>
      <c r="BX160">
        <v>2020</v>
      </c>
      <c r="BY160">
        <v>11</v>
      </c>
      <c r="BZ160">
        <v>10.014874543208601</v>
      </c>
      <c r="CA160">
        <v>89269</v>
      </c>
      <c r="CB160">
        <v>187186.468678356</v>
      </c>
      <c r="CC160">
        <v>21.094265471263999</v>
      </c>
      <c r="CD160">
        <v>0.99553122760342305</v>
      </c>
      <c r="CE160">
        <f>INDEX('X-13 output'!G:G, MATCH('daily-predicted-data'!AR160,'X-13 output'!A:A,0))</f>
        <v>0.93793638019490899</v>
      </c>
      <c r="CH160">
        <f>AT160/AO160</f>
        <v>9938.4013930657147</v>
      </c>
      <c r="CI160" s="9">
        <f>BT160*CH160*CD160</f>
        <v>8106.7351856259556</v>
      </c>
      <c r="CJ160" s="8">
        <f>B160</f>
        <v>6917</v>
      </c>
      <c r="CK160" s="9">
        <f t="shared" si="49"/>
        <v>-1189.7351856259556</v>
      </c>
      <c r="CL160" s="9">
        <f t="shared" si="50"/>
        <v>-135240.88217076793</v>
      </c>
      <c r="CM160">
        <f t="shared" si="51"/>
        <v>1673918.8821707673</v>
      </c>
      <c r="CN160">
        <f>B159+CN159</f>
        <v>1564524</v>
      </c>
      <c r="CO160">
        <f t="shared" si="52"/>
        <v>0.93464744120162979</v>
      </c>
      <c r="CP160" s="22">
        <f t="shared" si="45"/>
        <v>181114.49551642884</v>
      </c>
      <c r="CQ160" s="22">
        <f t="shared" si="46"/>
        <v>160699</v>
      </c>
      <c r="CR160">
        <f t="shared" si="47"/>
        <v>0.88727851153925474</v>
      </c>
      <c r="CT160">
        <f>IF(MONTH(A160)&lt;&gt;MONTH(A159),B160,B160+CT159)</f>
        <v>89269</v>
      </c>
      <c r="CU160">
        <f>IF(MONTH(A160)&lt;&gt;MONTH(A159),BT160,BT160+CU159)</f>
        <v>10.014874543208652</v>
      </c>
      <c r="CV160">
        <f>AO160</f>
        <v>21</v>
      </c>
      <c r="CW160">
        <f t="shared" si="53"/>
        <v>187186.46867835688</v>
      </c>
      <c r="CX160" s="11">
        <f>CW160/AT160-1</f>
        <v>-0.10311115308189045</v>
      </c>
      <c r="CY160" s="20">
        <f>AT160/CE160</f>
        <v>222516.61590417198</v>
      </c>
      <c r="CZ160" s="20">
        <f t="shared" si="39"/>
        <v>199572.6710584127</v>
      </c>
      <c r="DA160" s="19">
        <f>CJ160/(BT160*CD160*CE160*(CV160/20))</f>
        <v>8610.4458869093069</v>
      </c>
      <c r="DB160" s="21">
        <f t="shared" si="48"/>
        <v>158709.87752370886</v>
      </c>
      <c r="DC160">
        <f>AT160/CE160</f>
        <v>222516.61590417198</v>
      </c>
    </row>
    <row r="161" spans="1:107" x14ac:dyDescent="0.25">
      <c r="A161" s="1">
        <v>44060</v>
      </c>
      <c r="B161">
        <v>23962</v>
      </c>
      <c r="C161">
        <v>11</v>
      </c>
      <c r="D161">
        <v>0</v>
      </c>
      <c r="E161">
        <v>4</v>
      </c>
      <c r="F161" s="1">
        <v>44057</v>
      </c>
      <c r="G161" s="1">
        <v>44061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s="1">
        <v>44060</v>
      </c>
      <c r="AE161" s="1">
        <v>44046</v>
      </c>
      <c r="AF161" s="1">
        <v>44048</v>
      </c>
      <c r="AG161" s="1">
        <v>44050</v>
      </c>
      <c r="AH161" s="1">
        <v>44048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8852</v>
      </c>
      <c r="AO161">
        <v>21</v>
      </c>
      <c r="AP161">
        <v>31</v>
      </c>
      <c r="AQ161">
        <v>185892</v>
      </c>
      <c r="AR161" s="2">
        <v>44044</v>
      </c>
      <c r="AS161">
        <v>0.67741935483870896</v>
      </c>
      <c r="AT161">
        <v>208706.42925438</v>
      </c>
      <c r="AU161">
        <v>198474.49215261801</v>
      </c>
      <c r="AV161">
        <v>219465.85246137899</v>
      </c>
      <c r="AW161">
        <v>-0.37754401088244199</v>
      </c>
      <c r="AX161">
        <v>1.3903905739156901</v>
      </c>
      <c r="AY161">
        <v>0</v>
      </c>
      <c r="AZ161">
        <v>0</v>
      </c>
      <c r="BA161">
        <v>0</v>
      </c>
      <c r="BB161">
        <v>0.33457122130290101</v>
      </c>
      <c r="BC161">
        <v>0.91210168405352599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0.63429648149613205</v>
      </c>
      <c r="BP161">
        <v>0</v>
      </c>
      <c r="BQ161">
        <v>0</v>
      </c>
      <c r="BR161">
        <v>0</v>
      </c>
      <c r="BS161">
        <v>0</v>
      </c>
      <c r="BT161">
        <v>2.89381594988581</v>
      </c>
      <c r="BU161">
        <v>8280.4160371517391</v>
      </c>
      <c r="BV161">
        <v>17</v>
      </c>
      <c r="BW161">
        <v>8</v>
      </c>
      <c r="BX161">
        <v>2020</v>
      </c>
      <c r="BY161">
        <v>10</v>
      </c>
      <c r="BZ161">
        <v>12.908690493094401</v>
      </c>
      <c r="CA161">
        <v>113231</v>
      </c>
      <c r="CB161">
        <v>184205.43906231399</v>
      </c>
      <c r="CC161">
        <v>21.094265471263999</v>
      </c>
      <c r="CD161">
        <v>0.99553122760342305</v>
      </c>
      <c r="CE161">
        <f>INDEX('X-13 output'!G:G, MATCH('daily-predicted-data'!AR161,'X-13 output'!A:A,0))</f>
        <v>0.93793638019490899</v>
      </c>
      <c r="CH161">
        <f>AT161/AO161</f>
        <v>9938.4013930657147</v>
      </c>
      <c r="CI161" s="9">
        <f>BT161*CH161*CD161</f>
        <v>28631.383000407826</v>
      </c>
      <c r="CJ161" s="8">
        <f>B161</f>
        <v>23962</v>
      </c>
      <c r="CK161" s="9">
        <f t="shared" si="49"/>
        <v>-4669.3830004078263</v>
      </c>
      <c r="CL161" s="9">
        <f t="shared" si="50"/>
        <v>-139910.26517117576</v>
      </c>
      <c r="CM161">
        <f t="shared" si="51"/>
        <v>1702550.2651711751</v>
      </c>
      <c r="CN161">
        <f>B160+CN160</f>
        <v>1571441</v>
      </c>
      <c r="CO161">
        <f t="shared" si="52"/>
        <v>0.92299242621304145</v>
      </c>
      <c r="CP161" s="22">
        <f t="shared" si="45"/>
        <v>193605.84283607875</v>
      </c>
      <c r="CQ161" s="22">
        <f t="shared" si="46"/>
        <v>172517</v>
      </c>
      <c r="CR161">
        <f t="shared" si="47"/>
        <v>0.89107331407382084</v>
      </c>
      <c r="CT161">
        <f>IF(MONTH(A161)&lt;&gt;MONTH(A160),B161,B161+CT160)</f>
        <v>113231</v>
      </c>
      <c r="CU161">
        <f>IF(MONTH(A161)&lt;&gt;MONTH(A160),BT161,BT161+CU160)</f>
        <v>12.908690493094461</v>
      </c>
      <c r="CV161">
        <f>AO161</f>
        <v>21</v>
      </c>
      <c r="CW161">
        <f t="shared" si="53"/>
        <v>184205.43906231524</v>
      </c>
      <c r="CX161" s="11">
        <f>CW161/AT161-1</f>
        <v>-0.11739451573004456</v>
      </c>
      <c r="CY161" s="20">
        <f>AT161/CE161</f>
        <v>222516.61590417198</v>
      </c>
      <c r="CZ161" s="20">
        <f t="shared" si="39"/>
        <v>196394.38553821339</v>
      </c>
      <c r="DA161" s="19">
        <f>CJ161/(BT161*CD161*CE161*(CV161/20))</f>
        <v>8445.6793699274949</v>
      </c>
      <c r="DB161" s="21">
        <f t="shared" si="48"/>
        <v>160962.58516027639</v>
      </c>
      <c r="DC161">
        <f>AT161/CE161</f>
        <v>222516.61590417198</v>
      </c>
    </row>
    <row r="162" spans="1:107" x14ac:dyDescent="0.25">
      <c r="A162" s="1">
        <v>44061</v>
      </c>
      <c r="B162">
        <v>2209</v>
      </c>
      <c r="C162">
        <v>12</v>
      </c>
      <c r="D162">
        <v>1</v>
      </c>
      <c r="E162">
        <v>0</v>
      </c>
      <c r="F162" s="1">
        <v>44060</v>
      </c>
      <c r="G162" s="1">
        <v>44062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 s="1">
        <v>44060</v>
      </c>
      <c r="AE162" s="1">
        <v>44046</v>
      </c>
      <c r="AF162" s="1">
        <v>44048</v>
      </c>
      <c r="AG162" s="1">
        <v>44050</v>
      </c>
      <c r="AH162" s="1">
        <v>44048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8852</v>
      </c>
      <c r="AO162">
        <v>21</v>
      </c>
      <c r="AP162">
        <v>31</v>
      </c>
      <c r="AQ162">
        <v>185892</v>
      </c>
      <c r="AR162" s="2">
        <v>44044</v>
      </c>
      <c r="AS162">
        <v>0.67741935483870896</v>
      </c>
      <c r="AT162">
        <v>208706.42925438</v>
      </c>
      <c r="AU162">
        <v>198474.49215261801</v>
      </c>
      <c r="AV162">
        <v>219465.85246137899</v>
      </c>
      <c r="AW162">
        <v>-0.37754401088244199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0.63429648149613205</v>
      </c>
      <c r="BP162">
        <v>0</v>
      </c>
      <c r="BQ162">
        <v>0.11148690587966401</v>
      </c>
      <c r="BR162">
        <v>0</v>
      </c>
      <c r="BS162">
        <v>0</v>
      </c>
      <c r="BT162">
        <v>0.36823937649335298</v>
      </c>
      <c r="BU162">
        <v>5998.8152843286898</v>
      </c>
      <c r="BV162">
        <v>18</v>
      </c>
      <c r="BW162">
        <v>8</v>
      </c>
      <c r="BX162">
        <v>2020</v>
      </c>
      <c r="BY162">
        <v>9</v>
      </c>
      <c r="BZ162">
        <v>13.2769298695878</v>
      </c>
      <c r="CA162">
        <v>115440</v>
      </c>
      <c r="CB162">
        <v>182590.40484599999</v>
      </c>
      <c r="CC162">
        <v>21.094265471263999</v>
      </c>
      <c r="CD162">
        <v>0.99553122760342305</v>
      </c>
      <c r="CE162">
        <f>INDEX('X-13 output'!G:G, MATCH('daily-predicted-data'!AR162,'X-13 output'!A:A,0))</f>
        <v>0.93793638019490899</v>
      </c>
      <c r="CH162">
        <f>AT162/AO162</f>
        <v>9938.4013930657147</v>
      </c>
      <c r="CI162" s="9">
        <f>BT162*CH162*CD162</f>
        <v>3643.3563180231272</v>
      </c>
      <c r="CJ162" s="8">
        <f>B162</f>
        <v>2209</v>
      </c>
      <c r="CK162" s="9">
        <f t="shared" si="49"/>
        <v>-1434.3563180231272</v>
      </c>
      <c r="CL162" s="9">
        <f t="shared" si="50"/>
        <v>-141344.62148919888</v>
      </c>
      <c r="CM162">
        <f t="shared" si="51"/>
        <v>1706193.6214891982</v>
      </c>
      <c r="CN162">
        <f>B161+CN161</f>
        <v>1595403</v>
      </c>
      <c r="CO162">
        <f t="shared" si="52"/>
        <v>0.93506562204089239</v>
      </c>
      <c r="CP162" s="22">
        <f t="shared" si="45"/>
        <v>194251.3403486977</v>
      </c>
      <c r="CQ162" s="22">
        <f t="shared" si="46"/>
        <v>172300</v>
      </c>
      <c r="CR162">
        <f t="shared" si="47"/>
        <v>0.88699516662642752</v>
      </c>
      <c r="CT162">
        <f>IF(MONTH(A162)&lt;&gt;MONTH(A161),B162,B162+CT161)</f>
        <v>115440</v>
      </c>
      <c r="CU162">
        <f>IF(MONTH(A162)&lt;&gt;MONTH(A161),BT162,BT162+CU161)</f>
        <v>13.276929869587814</v>
      </c>
      <c r="CV162">
        <f>AO162</f>
        <v>21</v>
      </c>
      <c r="CW162">
        <f t="shared" si="53"/>
        <v>182590.40484600083</v>
      </c>
      <c r="CX162" s="11">
        <f>CW162/AT162-1</f>
        <v>-0.12513282174239049</v>
      </c>
      <c r="CY162" s="20">
        <f>AT162/CE162</f>
        <v>222516.61590417198</v>
      </c>
      <c r="CZ162" s="20">
        <f t="shared" si="39"/>
        <v>194672.48387151526</v>
      </c>
      <c r="DA162" s="19">
        <f>CJ162/(BT162*CD162*CE162*(CV162/20))</f>
        <v>6118.5416606540266</v>
      </c>
      <c r="DB162" s="21">
        <f t="shared" si="48"/>
        <v>160420.40261173542</v>
      </c>
      <c r="DC162">
        <f>AT162/CE162</f>
        <v>222516.61590417198</v>
      </c>
    </row>
    <row r="163" spans="1:107" x14ac:dyDescent="0.25">
      <c r="A163" s="1">
        <v>44062</v>
      </c>
      <c r="B163">
        <v>10285</v>
      </c>
      <c r="C163">
        <v>13</v>
      </c>
      <c r="D163">
        <v>2</v>
      </c>
      <c r="E163">
        <v>1</v>
      </c>
      <c r="F163" s="1">
        <v>44061</v>
      </c>
      <c r="G163" s="1">
        <v>44063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s="1">
        <v>44060</v>
      </c>
      <c r="AE163" s="1">
        <v>44046</v>
      </c>
      <c r="AF163" s="1">
        <v>44048</v>
      </c>
      <c r="AG163" s="1">
        <v>44050</v>
      </c>
      <c r="AH163" s="1">
        <v>44048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8852</v>
      </c>
      <c r="AO163">
        <v>21</v>
      </c>
      <c r="AP163">
        <v>31</v>
      </c>
      <c r="AQ163">
        <v>185892</v>
      </c>
      <c r="AR163" s="2">
        <v>44044</v>
      </c>
      <c r="AS163">
        <v>0.67741935483870896</v>
      </c>
      <c r="AT163">
        <v>208706.42925438</v>
      </c>
      <c r="AU163">
        <v>198474.49215261801</v>
      </c>
      <c r="AV163">
        <v>219465.85246137899</v>
      </c>
      <c r="AW163">
        <v>-0.37754401088244199</v>
      </c>
      <c r="AX163">
        <v>0</v>
      </c>
      <c r="AY163">
        <v>0.126823655535797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0.63429648149613205</v>
      </c>
      <c r="BP163">
        <v>0</v>
      </c>
      <c r="BQ163">
        <v>0</v>
      </c>
      <c r="BR163">
        <v>0.52241715020244495</v>
      </c>
      <c r="BS163">
        <v>0</v>
      </c>
      <c r="BT163">
        <v>0.90599327635193305</v>
      </c>
      <c r="BU163">
        <v>11352.1813775633</v>
      </c>
      <c r="BV163">
        <v>19</v>
      </c>
      <c r="BW163">
        <v>8</v>
      </c>
      <c r="BX163">
        <v>2020</v>
      </c>
      <c r="BY163">
        <v>8</v>
      </c>
      <c r="BZ163">
        <v>14.1829231459397</v>
      </c>
      <c r="CA163">
        <v>125725</v>
      </c>
      <c r="CB163">
        <v>186155.20741616801</v>
      </c>
      <c r="CC163">
        <v>21.094265471263999</v>
      </c>
      <c r="CD163">
        <v>0.99553122760342305</v>
      </c>
      <c r="CE163">
        <f>INDEX('X-13 output'!G:G, MATCH('daily-predicted-data'!AR163,'X-13 output'!A:A,0))</f>
        <v>0.93793638019490899</v>
      </c>
      <c r="CH163">
        <f>AT163/AO163</f>
        <v>9938.4013930657147</v>
      </c>
      <c r="CI163" s="9">
        <f>BT163*CH163*CD163</f>
        <v>8963.8874552647721</v>
      </c>
      <c r="CJ163" s="8">
        <f>B163</f>
        <v>10285</v>
      </c>
      <c r="CK163" s="9">
        <f t="shared" ref="CK163:CK176" si="54">CJ163-CI163</f>
        <v>1321.1125447352279</v>
      </c>
      <c r="CL163" s="9">
        <f t="shared" ref="CL163:CL176" si="55">CK163+CL162</f>
        <v>-140023.50894446365</v>
      </c>
      <c r="CM163">
        <f t="shared" ref="CM163:CM176" si="56">CI163+CM162</f>
        <v>1715157.508944463</v>
      </c>
      <c r="CN163">
        <f>B162+CN162</f>
        <v>1597612</v>
      </c>
      <c r="CO163">
        <f t="shared" ref="CO163:CO176" si="57">CN163/CM163</f>
        <v>0.9314666388763313</v>
      </c>
      <c r="CP163" s="22">
        <f t="shared" si="45"/>
        <v>194080.64909856673</v>
      </c>
      <c r="CQ163" s="22">
        <f t="shared" si="46"/>
        <v>172825</v>
      </c>
      <c r="CR163">
        <f t="shared" si="47"/>
        <v>0.89048032765094609</v>
      </c>
      <c r="CT163">
        <f>IF(MONTH(A163)&lt;&gt;MONTH(A162),B163,B163+CT162)</f>
        <v>125725</v>
      </c>
      <c r="CU163">
        <f>IF(MONTH(A163)&lt;&gt;MONTH(A162),BT163,BT163+CU162)</f>
        <v>14.182923145939748</v>
      </c>
      <c r="CV163">
        <f>AO163</f>
        <v>21</v>
      </c>
      <c r="CW163">
        <f t="shared" ref="CW163:CW176" si="58">CT163*(CV163/CU163)</f>
        <v>186155.20741616914</v>
      </c>
      <c r="CX163" s="11">
        <f>CW163/AT163-1</f>
        <v>-0.10805235813183545</v>
      </c>
      <c r="CY163" s="20">
        <f>AT163/CE163</f>
        <v>222516.61590417198</v>
      </c>
      <c r="CZ163" s="20">
        <f t="shared" si="39"/>
        <v>198473.17083221031</v>
      </c>
      <c r="DA163" s="19">
        <f>CJ163/(BT163*CD163*CE163*(CV163/20))</f>
        <v>11578.752037819204</v>
      </c>
      <c r="DB163" s="21">
        <f t="shared" si="48"/>
        <v>163204.81721574339</v>
      </c>
      <c r="DC163">
        <f>AT163/CE163</f>
        <v>222516.61590417198</v>
      </c>
    </row>
    <row r="164" spans="1:107" x14ac:dyDescent="0.25">
      <c r="A164" s="1">
        <v>44063</v>
      </c>
      <c r="B164">
        <v>2826</v>
      </c>
      <c r="C164">
        <v>14</v>
      </c>
      <c r="D164">
        <v>3</v>
      </c>
      <c r="E164">
        <v>2</v>
      </c>
      <c r="F164" s="1">
        <v>44062</v>
      </c>
      <c r="G164" s="1">
        <v>44064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1">
        <v>44060</v>
      </c>
      <c r="AE164" s="1">
        <v>44046</v>
      </c>
      <c r="AF164" s="1">
        <v>44048</v>
      </c>
      <c r="AG164" s="1">
        <v>44050</v>
      </c>
      <c r="AH164" s="1">
        <v>44048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8852</v>
      </c>
      <c r="AO164">
        <v>21</v>
      </c>
      <c r="AP164">
        <v>31</v>
      </c>
      <c r="AQ164">
        <v>185892</v>
      </c>
      <c r="AR164" s="2">
        <v>44044</v>
      </c>
      <c r="AS164">
        <v>0.67741935483870896</v>
      </c>
      <c r="AT164">
        <v>208706.42925438</v>
      </c>
      <c r="AU164">
        <v>198474.49215261801</v>
      </c>
      <c r="AV164">
        <v>219465.85246137899</v>
      </c>
      <c r="AW164">
        <v>-0.37754401088244199</v>
      </c>
      <c r="AX164">
        <v>0</v>
      </c>
      <c r="AY164">
        <v>0</v>
      </c>
      <c r="AZ164">
        <v>4.5558176529040699E-2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0.63429648149613205</v>
      </c>
      <c r="BP164">
        <v>0</v>
      </c>
      <c r="BQ164">
        <v>0</v>
      </c>
      <c r="BR164">
        <v>0</v>
      </c>
      <c r="BS164">
        <v>0</v>
      </c>
      <c r="BT164">
        <v>0.30231064714272998</v>
      </c>
      <c r="BU164">
        <v>9348.0002332360891</v>
      </c>
      <c r="BV164">
        <v>20</v>
      </c>
      <c r="BW164">
        <v>8</v>
      </c>
      <c r="BX164">
        <v>2020</v>
      </c>
      <c r="BY164">
        <v>7</v>
      </c>
      <c r="BZ164">
        <v>14.4852337930825</v>
      </c>
      <c r="CA164">
        <v>128551</v>
      </c>
      <c r="CB164">
        <v>186367.098975592</v>
      </c>
      <c r="CC164">
        <v>21.094265471263999</v>
      </c>
      <c r="CD164">
        <v>0.99553122760342305</v>
      </c>
      <c r="CE164">
        <f>INDEX('X-13 output'!G:G, MATCH('daily-predicted-data'!AR164,'X-13 output'!A:A,0))</f>
        <v>0.93793638019490899</v>
      </c>
      <c r="CH164">
        <f>AT164/AO164</f>
        <v>9938.4013930657147</v>
      </c>
      <c r="CI164" s="9">
        <f>BT164*CH164*CD164</f>
        <v>2991.0581990489745</v>
      </c>
      <c r="CJ164" s="8">
        <f>B164</f>
        <v>2826</v>
      </c>
      <c r="CK164" s="9">
        <f t="shared" si="54"/>
        <v>-165.05819904897453</v>
      </c>
      <c r="CL164" s="9">
        <f t="shared" si="55"/>
        <v>-140188.56714351263</v>
      </c>
      <c r="CM164">
        <f t="shared" si="56"/>
        <v>1718148.567143512</v>
      </c>
      <c r="CN164">
        <f>B163+CN163</f>
        <v>1607897</v>
      </c>
      <c r="CO164">
        <f t="shared" si="57"/>
        <v>0.93583117941493887</v>
      </c>
      <c r="CP164" s="22">
        <f t="shared" si="45"/>
        <v>193643.22588494152</v>
      </c>
      <c r="CQ164" s="22">
        <f t="shared" si="46"/>
        <v>173201</v>
      </c>
      <c r="CR164">
        <f t="shared" si="47"/>
        <v>0.89443356052595491</v>
      </c>
      <c r="CT164">
        <f>IF(MONTH(A164)&lt;&gt;MONTH(A163),B164,B164+CT163)</f>
        <v>128551</v>
      </c>
      <c r="CU164">
        <f>IF(MONTH(A164)&lt;&gt;MONTH(A163),BT164,BT164+CU163)</f>
        <v>14.485233793082479</v>
      </c>
      <c r="CV164">
        <f>AO164</f>
        <v>21</v>
      </c>
      <c r="CW164">
        <f t="shared" si="58"/>
        <v>186367.09897559253</v>
      </c>
      <c r="CX164" s="11">
        <f>CW164/AT164-1</f>
        <v>-0.10703709683787166</v>
      </c>
      <c r="CY164" s="20">
        <f>AT164/CE164</f>
        <v>222516.61590417198</v>
      </c>
      <c r="CZ164" s="20">
        <f t="shared" si="39"/>
        <v>198699.08333960167</v>
      </c>
      <c r="DA164" s="19">
        <f>CJ164/(BT164*CD164*CE164*(CV164/20))</f>
        <v>9534.5707710450333</v>
      </c>
      <c r="DB164" s="21">
        <f t="shared" si="48"/>
        <v>166857.64403255639</v>
      </c>
      <c r="DC164">
        <f>AT164/CE164</f>
        <v>222516.61590417198</v>
      </c>
    </row>
    <row r="165" spans="1:107" x14ac:dyDescent="0.25">
      <c r="A165" s="1">
        <v>44064</v>
      </c>
      <c r="B165">
        <v>7333</v>
      </c>
      <c r="C165">
        <v>15</v>
      </c>
      <c r="D165">
        <v>4</v>
      </c>
      <c r="E165">
        <v>3</v>
      </c>
      <c r="F165" s="1">
        <v>44063</v>
      </c>
      <c r="G165" s="1">
        <v>44067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s="1">
        <v>44060</v>
      </c>
      <c r="AE165" s="1">
        <v>44046</v>
      </c>
      <c r="AF165" s="1">
        <v>44048</v>
      </c>
      <c r="AG165" s="1">
        <v>44050</v>
      </c>
      <c r="AH165" s="1">
        <v>44048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8852</v>
      </c>
      <c r="AO165">
        <v>21</v>
      </c>
      <c r="AP165">
        <v>31</v>
      </c>
      <c r="AQ165">
        <v>185892</v>
      </c>
      <c r="AR165" s="2">
        <v>44044</v>
      </c>
      <c r="AS165">
        <v>0.67741935483870896</v>
      </c>
      <c r="AT165">
        <v>208706.42925438</v>
      </c>
      <c r="AU165">
        <v>198474.49215261801</v>
      </c>
      <c r="AV165">
        <v>219465.85246137899</v>
      </c>
      <c r="AW165">
        <v>-0.37754401088244199</v>
      </c>
      <c r="AX165">
        <v>0</v>
      </c>
      <c r="AY165">
        <v>0</v>
      </c>
      <c r="AZ165">
        <v>0</v>
      </c>
      <c r="BA165">
        <v>0.69859300389304002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0.63429648149613205</v>
      </c>
      <c r="BP165">
        <v>0</v>
      </c>
      <c r="BQ165">
        <v>0</v>
      </c>
      <c r="BR165">
        <v>0</v>
      </c>
      <c r="BS165">
        <v>-0.13598583751920601</v>
      </c>
      <c r="BT165">
        <v>0.81935963698752301</v>
      </c>
      <c r="BU165">
        <v>8949.6719986850603</v>
      </c>
      <c r="BV165">
        <v>21</v>
      </c>
      <c r="BW165">
        <v>8</v>
      </c>
      <c r="BX165">
        <v>2020</v>
      </c>
      <c r="BY165">
        <v>6</v>
      </c>
      <c r="BZ165">
        <v>15.30459343007</v>
      </c>
      <c r="CA165">
        <v>135884</v>
      </c>
      <c r="CB165">
        <v>186451.47373816499</v>
      </c>
      <c r="CC165">
        <v>21.094265471263999</v>
      </c>
      <c r="CD165">
        <v>0.99553122760342305</v>
      </c>
      <c r="CE165">
        <f>INDEX('X-13 output'!G:G, MATCH('daily-predicted-data'!AR165,'X-13 output'!A:A,0))</f>
        <v>0.93793638019490899</v>
      </c>
      <c r="CH165">
        <f>AT165/AO165</f>
        <v>9938.4013930657147</v>
      </c>
      <c r="CI165" s="9">
        <f>BT165*CH165*CD165</f>
        <v>8106.7351856259556</v>
      </c>
      <c r="CJ165" s="8">
        <f>B165</f>
        <v>7333</v>
      </c>
      <c r="CK165" s="9">
        <f t="shared" si="54"/>
        <v>-773.73518562595564</v>
      </c>
      <c r="CL165" s="9">
        <f t="shared" si="55"/>
        <v>-140962.30232913859</v>
      </c>
      <c r="CM165">
        <f t="shared" si="56"/>
        <v>1726255.3023291379</v>
      </c>
      <c r="CN165">
        <f>B164+CN164</f>
        <v>1610723</v>
      </c>
      <c r="CO165">
        <f t="shared" si="57"/>
        <v>0.93307345548873522</v>
      </c>
      <c r="CP165" s="22">
        <f t="shared" si="45"/>
        <v>193434.25630839489</v>
      </c>
      <c r="CQ165" s="22">
        <f t="shared" si="46"/>
        <v>172901</v>
      </c>
      <c r="CR165">
        <f t="shared" si="47"/>
        <v>0.89384891435331681</v>
      </c>
      <c r="CT165">
        <f>IF(MONTH(A165)&lt;&gt;MONTH(A164),B165,B165+CT164)</f>
        <v>135884</v>
      </c>
      <c r="CU165">
        <f>IF(MONTH(A165)&lt;&gt;MONTH(A164),BT165,BT165+CU164)</f>
        <v>15.304593430070002</v>
      </c>
      <c r="CV165">
        <f>AO165</f>
        <v>21</v>
      </c>
      <c r="CW165">
        <f t="shared" si="58"/>
        <v>186451.47373816569</v>
      </c>
      <c r="CX165" s="11">
        <f>CW165/AT165-1</f>
        <v>-0.10663282197736734</v>
      </c>
      <c r="CY165" s="20">
        <f>AT165/CE165</f>
        <v>222516.61590417198</v>
      </c>
      <c r="CZ165" s="20">
        <f t="shared" si="39"/>
        <v>198789.04121345619</v>
      </c>
      <c r="DA165" s="19">
        <f>CJ165/(BT165*CD165*CE165*(CV165/20))</f>
        <v>9128.2925674000198</v>
      </c>
      <c r="DB165" s="21">
        <f t="shared" si="48"/>
        <v>168430.87464373934</v>
      </c>
      <c r="DC165">
        <f>AT165/CE165</f>
        <v>222516.61590417198</v>
      </c>
    </row>
    <row r="166" spans="1:107" x14ac:dyDescent="0.25">
      <c r="A166" s="1">
        <v>44067</v>
      </c>
      <c r="B166">
        <v>16141</v>
      </c>
      <c r="C166">
        <v>16</v>
      </c>
      <c r="D166">
        <v>0</v>
      </c>
      <c r="E166">
        <v>4</v>
      </c>
      <c r="F166" s="1">
        <v>44064</v>
      </c>
      <c r="G166" s="1">
        <v>44068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s="1">
        <v>44060</v>
      </c>
      <c r="AE166" s="1">
        <v>44046</v>
      </c>
      <c r="AF166" s="1">
        <v>44048</v>
      </c>
      <c r="AG166" s="1">
        <v>44050</v>
      </c>
      <c r="AH166" s="1">
        <v>44048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8852</v>
      </c>
      <c r="AO166">
        <v>21</v>
      </c>
      <c r="AP166">
        <v>31</v>
      </c>
      <c r="AQ166">
        <v>185892</v>
      </c>
      <c r="AR166" s="2">
        <v>44044</v>
      </c>
      <c r="AS166">
        <v>0.67741935483870896</v>
      </c>
      <c r="AT166">
        <v>208706.42925438</v>
      </c>
      <c r="AU166">
        <v>198474.49215261801</v>
      </c>
      <c r="AV166">
        <v>219465.85246137899</v>
      </c>
      <c r="AW166">
        <v>-0.37754401088244199</v>
      </c>
      <c r="AX166">
        <v>1.3903905739156901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0.63429648149613205</v>
      </c>
      <c r="BP166">
        <v>0</v>
      </c>
      <c r="BQ166">
        <v>0</v>
      </c>
      <c r="BR166">
        <v>0</v>
      </c>
      <c r="BS166">
        <v>0</v>
      </c>
      <c r="BT166">
        <v>1.64714304452938</v>
      </c>
      <c r="BU166">
        <v>9799.39177329417</v>
      </c>
      <c r="BV166">
        <v>24</v>
      </c>
      <c r="BW166">
        <v>8</v>
      </c>
      <c r="BX166">
        <v>2020</v>
      </c>
      <c r="BY166">
        <v>5</v>
      </c>
      <c r="BZ166">
        <v>16.9517364745994</v>
      </c>
      <c r="CA166">
        <v>152025</v>
      </c>
      <c r="CB166">
        <v>188330.263674385</v>
      </c>
      <c r="CC166">
        <v>21.094265471263999</v>
      </c>
      <c r="CD166">
        <v>0.99553122760342305</v>
      </c>
      <c r="CE166">
        <f>INDEX('X-13 output'!G:G, MATCH('daily-predicted-data'!AR166,'X-13 output'!A:A,0))</f>
        <v>0.93793638019490899</v>
      </c>
      <c r="CH166">
        <f>AT166/AO166</f>
        <v>9938.4013930657147</v>
      </c>
      <c r="CI166" s="9">
        <f>BT166*CH166*CD166</f>
        <v>16296.815063943308</v>
      </c>
      <c r="CJ166" s="8">
        <f>B166</f>
        <v>16141</v>
      </c>
      <c r="CK166" s="9">
        <f t="shared" si="54"/>
        <v>-155.8150639433079</v>
      </c>
      <c r="CL166" s="9">
        <f t="shared" si="55"/>
        <v>-141118.11739308189</v>
      </c>
      <c r="CM166">
        <f t="shared" si="56"/>
        <v>1742552.1173930813</v>
      </c>
      <c r="CN166">
        <f>B165+CN165</f>
        <v>1618056</v>
      </c>
      <c r="CO166">
        <f t="shared" si="57"/>
        <v>0.92855529762901334</v>
      </c>
      <c r="CP166" s="22">
        <f t="shared" si="45"/>
        <v>193591.0356915803</v>
      </c>
      <c r="CQ166" s="22">
        <f t="shared" si="46"/>
        <v>173297</v>
      </c>
      <c r="CR166">
        <f t="shared" si="47"/>
        <v>0.89517058153502649</v>
      </c>
      <c r="CT166">
        <f>IF(MONTH(A166)&lt;&gt;MONTH(A165),B166,B166+CT165)</f>
        <v>152025</v>
      </c>
      <c r="CU166">
        <f>IF(MONTH(A166)&lt;&gt;MONTH(A165),BT166,BT166+CU165)</f>
        <v>16.951736474599382</v>
      </c>
      <c r="CV166">
        <f>AO166</f>
        <v>21</v>
      </c>
      <c r="CW166">
        <f t="shared" si="58"/>
        <v>188330.2636743855</v>
      </c>
      <c r="CX166" s="11">
        <f>CW166/AT166-1</f>
        <v>-9.7630751734816945E-2</v>
      </c>
      <c r="CY166" s="20">
        <f>AT166/CE166</f>
        <v>222516.61590417198</v>
      </c>
      <c r="CZ166" s="20">
        <f t="shared" si="39"/>
        <v>200792.15141996017</v>
      </c>
      <c r="DA166" s="19">
        <f>CJ166/(BT166*CD166*CE166*(CV166/20))</f>
        <v>9994.9713355243839</v>
      </c>
      <c r="DB166" s="21">
        <f t="shared" si="48"/>
        <v>170396.5030986846</v>
      </c>
      <c r="DC166">
        <f>AT166/CE166</f>
        <v>222516.61590417198</v>
      </c>
    </row>
    <row r="167" spans="1:107" x14ac:dyDescent="0.25">
      <c r="A167" s="1">
        <v>44068</v>
      </c>
      <c r="B167">
        <v>2040</v>
      </c>
      <c r="C167">
        <v>17</v>
      </c>
      <c r="D167">
        <v>1</v>
      </c>
      <c r="E167">
        <v>0</v>
      </c>
      <c r="F167" s="1">
        <v>44067</v>
      </c>
      <c r="G167" s="1">
        <v>44069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s="1">
        <v>44060</v>
      </c>
      <c r="AE167" s="1">
        <v>44046</v>
      </c>
      <c r="AF167" s="1">
        <v>44048</v>
      </c>
      <c r="AG167" s="1">
        <v>44050</v>
      </c>
      <c r="AH167" s="1">
        <v>44048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8852</v>
      </c>
      <c r="AO167">
        <v>21</v>
      </c>
      <c r="AP167">
        <v>31</v>
      </c>
      <c r="AQ167">
        <v>185892</v>
      </c>
      <c r="AR167" s="2">
        <v>44044</v>
      </c>
      <c r="AS167">
        <v>0.67741935483870896</v>
      </c>
      <c r="AT167">
        <v>208706.42925438</v>
      </c>
      <c r="AU167">
        <v>198474.49215261801</v>
      </c>
      <c r="AV167">
        <v>219465.85246137899</v>
      </c>
      <c r="AW167">
        <v>-0.37754401088244199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0.63429648149613205</v>
      </c>
      <c r="BP167">
        <v>0</v>
      </c>
      <c r="BQ167">
        <v>0</v>
      </c>
      <c r="BR167">
        <v>0</v>
      </c>
      <c r="BS167">
        <v>0</v>
      </c>
      <c r="BT167">
        <v>0.256752470613689</v>
      </c>
      <c r="BU167">
        <v>7945.3957935594199</v>
      </c>
      <c r="BV167">
        <v>25</v>
      </c>
      <c r="BW167">
        <v>8</v>
      </c>
      <c r="BX167">
        <v>2020</v>
      </c>
      <c r="BY167">
        <v>4</v>
      </c>
      <c r="BZ167">
        <v>17.208488945213102</v>
      </c>
      <c r="CA167">
        <v>154065</v>
      </c>
      <c r="CB167">
        <v>188009.825284513</v>
      </c>
      <c r="CC167">
        <v>21.094265471263999</v>
      </c>
      <c r="CD167">
        <v>0.99553122760342305</v>
      </c>
      <c r="CE167">
        <f>INDEX('X-13 output'!G:G, MATCH('daily-predicted-data'!AR167,'X-13 output'!A:A,0))</f>
        <v>0.93793638019490899</v>
      </c>
      <c r="CH167">
        <f>AT167/AO167</f>
        <v>9938.4013930657147</v>
      </c>
      <c r="CI167" s="9">
        <f>BT167*CH167*CD167</f>
        <v>2540.306104378049</v>
      </c>
      <c r="CJ167" s="8">
        <f>B167</f>
        <v>2040</v>
      </c>
      <c r="CK167" s="9">
        <f t="shared" si="54"/>
        <v>-500.30610437804899</v>
      </c>
      <c r="CL167" s="9">
        <f t="shared" si="55"/>
        <v>-141618.42349745994</v>
      </c>
      <c r="CM167">
        <f t="shared" si="56"/>
        <v>1745092.4234974594</v>
      </c>
      <c r="CN167">
        <f>B166+CN166</f>
        <v>1634197</v>
      </c>
      <c r="CO167">
        <f t="shared" si="57"/>
        <v>0.93645297979392617</v>
      </c>
      <c r="CP167" s="22">
        <f t="shared" si="45"/>
        <v>193133.48299055418</v>
      </c>
      <c r="CQ167" s="22">
        <f t="shared" si="46"/>
        <v>173355</v>
      </c>
      <c r="CR167">
        <f t="shared" si="47"/>
        <v>0.89759164136484038</v>
      </c>
      <c r="CT167">
        <f>IF(MONTH(A167)&lt;&gt;MONTH(A166),B167,B167+CT166)</f>
        <v>154065</v>
      </c>
      <c r="CU167">
        <f>IF(MONTH(A167)&lt;&gt;MONTH(A166),BT167,BT167+CU166)</f>
        <v>17.20848894521307</v>
      </c>
      <c r="CV167">
        <f>AO167</f>
        <v>21</v>
      </c>
      <c r="CW167">
        <f t="shared" si="58"/>
        <v>188009.82528451399</v>
      </c>
      <c r="CX167" s="11">
        <f>CW167/AT167-1</f>
        <v>-9.9166106400297438E-2</v>
      </c>
      <c r="CY167" s="20">
        <f>AT167/CE167</f>
        <v>222516.61590417198</v>
      </c>
      <c r="CZ167" s="20">
        <f t="shared" si="39"/>
        <v>200450.50949558476</v>
      </c>
      <c r="DA167" s="19">
        <f>CJ167/(BT167*CD167*CE167*(CV167/20))</f>
        <v>8103.9726794519638</v>
      </c>
      <c r="DB167" s="21">
        <f t="shared" si="48"/>
        <v>173058.7794126689</v>
      </c>
      <c r="DC167">
        <f>AT167/CE167</f>
        <v>222516.61590417198</v>
      </c>
    </row>
    <row r="168" spans="1:107" x14ac:dyDescent="0.25">
      <c r="A168" s="1">
        <v>44069</v>
      </c>
      <c r="B168">
        <v>8629</v>
      </c>
      <c r="C168">
        <v>18</v>
      </c>
      <c r="D168">
        <v>2</v>
      </c>
      <c r="E168">
        <v>1</v>
      </c>
      <c r="F168" s="1">
        <v>44068</v>
      </c>
      <c r="G168" s="1">
        <v>44070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s="1">
        <v>44060</v>
      </c>
      <c r="AE168" s="1">
        <v>44046</v>
      </c>
      <c r="AF168" s="1">
        <v>44048</v>
      </c>
      <c r="AG168" s="1">
        <v>44050</v>
      </c>
      <c r="AH168" s="1">
        <v>44048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8852</v>
      </c>
      <c r="AO168">
        <v>21</v>
      </c>
      <c r="AP168">
        <v>31</v>
      </c>
      <c r="AQ168">
        <v>185892</v>
      </c>
      <c r="AR168" s="2">
        <v>44044</v>
      </c>
      <c r="AS168">
        <v>0.67741935483870896</v>
      </c>
      <c r="AT168">
        <v>208706.42925438</v>
      </c>
      <c r="AU168">
        <v>198474.49215261801</v>
      </c>
      <c r="AV168">
        <v>219465.85246137899</v>
      </c>
      <c r="AW168">
        <v>-0.37754401088244199</v>
      </c>
      <c r="AX168">
        <v>0</v>
      </c>
      <c r="AY168">
        <v>0.126823655535797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0.63429648149613205</v>
      </c>
      <c r="BP168">
        <v>0</v>
      </c>
      <c r="BQ168">
        <v>0</v>
      </c>
      <c r="BR168">
        <v>0.52241715020244495</v>
      </c>
      <c r="BS168">
        <v>0</v>
      </c>
      <c r="BT168">
        <v>0.90599327635193305</v>
      </c>
      <c r="BU168">
        <v>9524.3532432662996</v>
      </c>
      <c r="BV168">
        <v>26</v>
      </c>
      <c r="BW168">
        <v>8</v>
      </c>
      <c r="BX168">
        <v>2020</v>
      </c>
      <c r="BY168">
        <v>3</v>
      </c>
      <c r="BZ168">
        <v>18.114482221565002</v>
      </c>
      <c r="CA168">
        <v>162694</v>
      </c>
      <c r="CB168">
        <v>188610.083258831</v>
      </c>
      <c r="CC168">
        <v>21.094265471263999</v>
      </c>
      <c r="CD168">
        <v>0.99553122760342305</v>
      </c>
      <c r="CE168">
        <f>INDEX('X-13 output'!G:G, MATCH('daily-predicted-data'!AR168,'X-13 output'!A:A,0))</f>
        <v>0.93793638019490899</v>
      </c>
      <c r="CH168">
        <f>AT168/AO168</f>
        <v>9938.4013930657147</v>
      </c>
      <c r="CI168" s="9">
        <f>BT168*CH168*CD168</f>
        <v>8963.8874552647721</v>
      </c>
      <c r="CJ168" s="8">
        <f>B168</f>
        <v>8629</v>
      </c>
      <c r="CK168" s="9">
        <f t="shared" si="54"/>
        <v>-334.88745526477214</v>
      </c>
      <c r="CL168" s="9">
        <f t="shared" si="55"/>
        <v>-141953.31095272471</v>
      </c>
      <c r="CM168">
        <f t="shared" si="56"/>
        <v>1754056.3109527242</v>
      </c>
      <c r="CN168">
        <f>B167+CN167</f>
        <v>1636237</v>
      </c>
      <c r="CO168">
        <f t="shared" si="57"/>
        <v>0.93283037139854985</v>
      </c>
      <c r="CP168" s="22">
        <f t="shared" si="45"/>
        <v>192962.79174042321</v>
      </c>
      <c r="CQ168" s="22">
        <f t="shared" si="46"/>
        <v>173990</v>
      </c>
      <c r="CR168">
        <f t="shared" si="47"/>
        <v>0.90167642388826064</v>
      </c>
      <c r="CT168">
        <f>IF(MONTH(A168)&lt;&gt;MONTH(A167),B168,B168+CT167)</f>
        <v>162694</v>
      </c>
      <c r="CU168">
        <f>IF(MONTH(A168)&lt;&gt;MONTH(A167),BT168,BT168+CU167)</f>
        <v>18.114482221565002</v>
      </c>
      <c r="CV168">
        <f>AO168</f>
        <v>21</v>
      </c>
      <c r="CW168">
        <f t="shared" si="58"/>
        <v>188610.08325883161</v>
      </c>
      <c r="CX168" s="11">
        <f>CW168/AT168-1</f>
        <v>-9.6290018795032517E-2</v>
      </c>
      <c r="CY168" s="20">
        <f>AT168/CE168</f>
        <v>222516.61590417198</v>
      </c>
      <c r="CZ168" s="20">
        <f t="shared" si="39"/>
        <v>201090.48677655222</v>
      </c>
      <c r="DA168" s="19">
        <f>CJ168/(BT168*CD168*CE168*(CV168/20))</f>
        <v>9714.443493859204</v>
      </c>
      <c r="DB168" s="21">
        <f t="shared" si="48"/>
        <v>175570.15595510523</v>
      </c>
      <c r="DC168">
        <f>AT168/CE168</f>
        <v>222516.61590417198</v>
      </c>
    </row>
    <row r="169" spans="1:107" x14ac:dyDescent="0.25">
      <c r="A169" s="1">
        <v>44070</v>
      </c>
      <c r="B169">
        <v>2565</v>
      </c>
      <c r="C169">
        <v>19</v>
      </c>
      <c r="D169">
        <v>3</v>
      </c>
      <c r="E169">
        <v>2</v>
      </c>
      <c r="F169" s="1">
        <v>44069</v>
      </c>
      <c r="G169" s="1">
        <v>44071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s="1">
        <v>44060</v>
      </c>
      <c r="AE169" s="1">
        <v>44046</v>
      </c>
      <c r="AF169" s="1">
        <v>44048</v>
      </c>
      <c r="AG169" s="1">
        <v>44050</v>
      </c>
      <c r="AH169" s="1">
        <v>44048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8852</v>
      </c>
      <c r="AO169">
        <v>21</v>
      </c>
      <c r="AP169">
        <v>31</v>
      </c>
      <c r="AQ169">
        <v>185892</v>
      </c>
      <c r="AR169" s="2">
        <v>44044</v>
      </c>
      <c r="AS169">
        <v>0.67741935483870896</v>
      </c>
      <c r="AT169">
        <v>208706.42925438</v>
      </c>
      <c r="AU169">
        <v>198474.49215261801</v>
      </c>
      <c r="AV169">
        <v>219465.85246137899</v>
      </c>
      <c r="AW169">
        <v>-0.37754401088244199</v>
      </c>
      <c r="AX169">
        <v>0</v>
      </c>
      <c r="AY169">
        <v>0</v>
      </c>
      <c r="AZ169">
        <v>4.5558176529040699E-2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0.63429648149613205</v>
      </c>
      <c r="BP169">
        <v>0</v>
      </c>
      <c r="BQ169">
        <v>0</v>
      </c>
      <c r="BR169">
        <v>0</v>
      </c>
      <c r="BS169">
        <v>0</v>
      </c>
      <c r="BT169">
        <v>0.30231064714272998</v>
      </c>
      <c r="BU169">
        <v>8484.6498932238392</v>
      </c>
      <c r="BV169">
        <v>27</v>
      </c>
      <c r="BW169">
        <v>8</v>
      </c>
      <c r="BX169">
        <v>2020</v>
      </c>
      <c r="BY169">
        <v>2</v>
      </c>
      <c r="BZ169">
        <v>18.416792868707699</v>
      </c>
      <c r="CA169">
        <v>165259</v>
      </c>
      <c r="CB169">
        <v>188438.83540096</v>
      </c>
      <c r="CC169">
        <v>21.094265471263999</v>
      </c>
      <c r="CD169">
        <v>0.99553122760342305</v>
      </c>
      <c r="CE169">
        <f>INDEX('X-13 output'!G:G, MATCH('daily-predicted-data'!AR169,'X-13 output'!A:A,0))</f>
        <v>0.93793638019490899</v>
      </c>
      <c r="CH169">
        <f>AT169/AO169</f>
        <v>9938.4013930657147</v>
      </c>
      <c r="CI169" s="9">
        <f>BT169*CH169*CD169</f>
        <v>2991.0581990489745</v>
      </c>
      <c r="CJ169" s="8">
        <f>B169</f>
        <v>2565</v>
      </c>
      <c r="CK169" s="9">
        <f t="shared" si="54"/>
        <v>-426.05819904897453</v>
      </c>
      <c r="CL169" s="9">
        <f t="shared" si="55"/>
        <v>-142379.36915177369</v>
      </c>
      <c r="CM169">
        <f t="shared" si="56"/>
        <v>1757047.3691517732</v>
      </c>
      <c r="CN169">
        <f>B168+CN168</f>
        <v>1644866</v>
      </c>
      <c r="CO169">
        <f t="shared" si="57"/>
        <v>0.93615347478882738</v>
      </c>
      <c r="CP169" s="22">
        <f t="shared" si="45"/>
        <v>192525.36852679803</v>
      </c>
      <c r="CQ169" s="22">
        <f t="shared" si="46"/>
        <v>173735</v>
      </c>
      <c r="CR169">
        <f t="shared" si="47"/>
        <v>0.90240055806368935</v>
      </c>
      <c r="CT169">
        <f>IF(MONTH(A169)&lt;&gt;MONTH(A168),B169,B169+CT168)</f>
        <v>165259</v>
      </c>
      <c r="CU169">
        <f>IF(MONTH(A169)&lt;&gt;MONTH(A168),BT169,BT169+CU168)</f>
        <v>18.416792868707731</v>
      </c>
      <c r="CV169">
        <f>AO169</f>
        <v>21</v>
      </c>
      <c r="CW169">
        <f t="shared" si="58"/>
        <v>188438.83540096055</v>
      </c>
      <c r="CX169" s="11">
        <f>CW169/AT169-1</f>
        <v>-9.7110539075518698E-2</v>
      </c>
      <c r="CY169" s="20">
        <f>AT169/CE169</f>
        <v>222516.61590417198</v>
      </c>
      <c r="CZ169" s="20">
        <f t="shared" si="39"/>
        <v>200907.90738045771</v>
      </c>
      <c r="DA169" s="19">
        <f>CJ169/(BT169*CD169*CE169*(CV169/20))</f>
        <v>8653.9893941013834</v>
      </c>
      <c r="DB169" s="21">
        <f t="shared" si="48"/>
        <v>177454.13802229468</v>
      </c>
      <c r="DC169">
        <f>AT169/CE169</f>
        <v>222516.61590417198</v>
      </c>
    </row>
    <row r="170" spans="1:107" x14ac:dyDescent="0.25">
      <c r="A170" s="1">
        <v>44071</v>
      </c>
      <c r="B170">
        <v>5393</v>
      </c>
      <c r="C170">
        <v>20</v>
      </c>
      <c r="D170">
        <v>4</v>
      </c>
      <c r="E170">
        <v>3</v>
      </c>
      <c r="F170" s="1">
        <v>44070</v>
      </c>
      <c r="G170" s="1">
        <v>44074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s="1">
        <v>44060</v>
      </c>
      <c r="AE170" s="1">
        <v>44046</v>
      </c>
      <c r="AF170" s="1">
        <v>44048</v>
      </c>
      <c r="AG170" s="1">
        <v>44050</v>
      </c>
      <c r="AH170" s="1">
        <v>44048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8852</v>
      </c>
      <c r="AO170">
        <v>21</v>
      </c>
      <c r="AP170">
        <v>31</v>
      </c>
      <c r="AQ170">
        <v>185892</v>
      </c>
      <c r="AR170" s="2">
        <v>44044</v>
      </c>
      <c r="AS170">
        <v>0.67741935483870896</v>
      </c>
      <c r="AT170">
        <v>208706.42925438</v>
      </c>
      <c r="AU170">
        <v>198474.49215261801</v>
      </c>
      <c r="AV170">
        <v>219465.85246137899</v>
      </c>
      <c r="AW170">
        <v>-0.37754401088244199</v>
      </c>
      <c r="AX170">
        <v>0</v>
      </c>
      <c r="AY170">
        <v>0</v>
      </c>
      <c r="AZ170">
        <v>0</v>
      </c>
      <c r="BA170">
        <v>0.69859300389304002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0.63429648149613205</v>
      </c>
      <c r="BP170">
        <v>0</v>
      </c>
      <c r="BQ170">
        <v>0</v>
      </c>
      <c r="BR170">
        <v>0</v>
      </c>
      <c r="BS170">
        <v>-0.13598583751920601</v>
      </c>
      <c r="BT170">
        <v>0.81935963698752301</v>
      </c>
      <c r="BU170">
        <v>6581.9693289115603</v>
      </c>
      <c r="BV170">
        <v>28</v>
      </c>
      <c r="BW170">
        <v>8</v>
      </c>
      <c r="BX170">
        <v>2020</v>
      </c>
      <c r="BY170">
        <v>1</v>
      </c>
      <c r="BZ170">
        <v>19.236152505695198</v>
      </c>
      <c r="CA170">
        <v>170652</v>
      </c>
      <c r="CB170">
        <v>186299.83303256499</v>
      </c>
      <c r="CC170">
        <v>21.094265471263999</v>
      </c>
      <c r="CD170">
        <v>0.99553122760342305</v>
      </c>
      <c r="CE170">
        <f>INDEX('X-13 output'!G:G, MATCH('daily-predicted-data'!AR170,'X-13 output'!A:A,0))</f>
        <v>0.93793638019490899</v>
      </c>
      <c r="CH170">
        <f>AT170/AO170</f>
        <v>9938.4013930657147</v>
      </c>
      <c r="CI170" s="9">
        <f>BT170*CH170*CD170</f>
        <v>8106.7351856259556</v>
      </c>
      <c r="CJ170" s="8">
        <f>B170</f>
        <v>5393</v>
      </c>
      <c r="CK170" s="9">
        <f t="shared" si="54"/>
        <v>-2713.7351856259556</v>
      </c>
      <c r="CL170" s="9">
        <f t="shared" si="55"/>
        <v>-145093.10433739965</v>
      </c>
      <c r="CM170">
        <f t="shared" si="56"/>
        <v>1765154.1043373991</v>
      </c>
      <c r="CN170">
        <f>B169+CN169</f>
        <v>1647431</v>
      </c>
      <c r="CO170">
        <f t="shared" si="57"/>
        <v>0.93330718034865867</v>
      </c>
      <c r="CP170" s="22">
        <f t="shared" si="45"/>
        <v>190322.28012515738</v>
      </c>
      <c r="CQ170" s="22">
        <f t="shared" si="46"/>
        <v>170652</v>
      </c>
      <c r="CR170">
        <f t="shared" si="47"/>
        <v>0.8966475175044033</v>
      </c>
      <c r="CT170">
        <f>IF(MONTH(A170)&lt;&gt;MONTH(A169),B170,B170+CT169)</f>
        <v>170652</v>
      </c>
      <c r="CU170">
        <f>IF(MONTH(A170)&lt;&gt;MONTH(A169),BT170,BT170+CU169)</f>
        <v>19.236152505695255</v>
      </c>
      <c r="CV170">
        <f>AO170</f>
        <v>21</v>
      </c>
      <c r="CW170">
        <f t="shared" si="58"/>
        <v>186299.83303256589</v>
      </c>
      <c r="CX170" s="11">
        <f>CW170/AT170-1</f>
        <v>-0.10735939617127954</v>
      </c>
      <c r="CY170" s="20">
        <f>AT170/CE170</f>
        <v>222516.61590417198</v>
      </c>
      <c r="CZ170" s="20">
        <f t="shared" si="39"/>
        <v>198627.36638262356</v>
      </c>
      <c r="DA170" s="19">
        <f>CJ170/(BT170*CD170*CE170*(CV170/20))</f>
        <v>6713.3344901115925</v>
      </c>
      <c r="DB170" s="21">
        <f t="shared" si="48"/>
        <v>177400.70051141421</v>
      </c>
      <c r="DC170">
        <f>AT170/CE170</f>
        <v>222516.61590417198</v>
      </c>
    </row>
    <row r="171" spans="1:107" x14ac:dyDescent="0.25">
      <c r="A171" s="1">
        <v>44074</v>
      </c>
      <c r="B171">
        <v>15240</v>
      </c>
      <c r="C171">
        <v>21</v>
      </c>
      <c r="D171">
        <v>0</v>
      </c>
      <c r="E171">
        <v>4</v>
      </c>
      <c r="F171" s="1">
        <v>44071</v>
      </c>
      <c r="G171" s="1">
        <v>44075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s="1">
        <v>44060</v>
      </c>
      <c r="AE171" s="1">
        <v>44046</v>
      </c>
      <c r="AF171" s="1">
        <v>44048</v>
      </c>
      <c r="AG171" s="1">
        <v>44050</v>
      </c>
      <c r="AH171" s="1">
        <v>44048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8852</v>
      </c>
      <c r="AO171">
        <v>21</v>
      </c>
      <c r="AP171">
        <v>31</v>
      </c>
      <c r="AQ171">
        <v>185892</v>
      </c>
      <c r="AR171" s="2">
        <v>44044</v>
      </c>
      <c r="AS171">
        <v>0.67741935483870896</v>
      </c>
      <c r="AT171">
        <v>208706.42925438</v>
      </c>
      <c r="AU171">
        <v>198474.49215261801</v>
      </c>
      <c r="AV171">
        <v>219465.85246137899</v>
      </c>
      <c r="AW171">
        <v>-0.37754401088244199</v>
      </c>
      <c r="AX171">
        <v>1.3903905739156901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0.21096992103935699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0.63429648149613205</v>
      </c>
      <c r="BP171">
        <v>0</v>
      </c>
      <c r="BQ171">
        <v>0</v>
      </c>
      <c r="BR171">
        <v>0</v>
      </c>
      <c r="BS171">
        <v>0</v>
      </c>
      <c r="BT171">
        <v>1.8581129655687401</v>
      </c>
      <c r="BU171">
        <v>8201.8694677883705</v>
      </c>
      <c r="BV171">
        <v>31</v>
      </c>
      <c r="BW171">
        <v>8</v>
      </c>
      <c r="BX171">
        <v>2020</v>
      </c>
      <c r="BY171">
        <v>0</v>
      </c>
      <c r="BZ171">
        <v>21.094265471263999</v>
      </c>
      <c r="CA171">
        <v>185892</v>
      </c>
      <c r="CB171">
        <v>185061.290961655</v>
      </c>
      <c r="CC171">
        <v>21.094265471263999</v>
      </c>
      <c r="CD171">
        <v>0.99553122760342305</v>
      </c>
      <c r="CE171">
        <f>INDEX('X-13 output'!G:G, MATCH('daily-predicted-data'!AR171,'X-13 output'!A:A,0))</f>
        <v>0.93793638019490899</v>
      </c>
      <c r="CH171">
        <f>AT171/AO171</f>
        <v>9938.4013930657147</v>
      </c>
      <c r="CI171" s="9">
        <f>BT171*CH171*CD171</f>
        <v>18384.149129222082</v>
      </c>
      <c r="CJ171" s="8">
        <f>B171</f>
        <v>15240</v>
      </c>
      <c r="CK171" s="9">
        <f t="shared" si="54"/>
        <v>-3144.1491292220817</v>
      </c>
      <c r="CL171" s="9">
        <f t="shared" si="55"/>
        <v>-148237.25346662174</v>
      </c>
      <c r="CM171">
        <f t="shared" si="56"/>
        <v>1783538.2534666213</v>
      </c>
      <c r="CN171">
        <f>B170+CN170</f>
        <v>1652824</v>
      </c>
      <c r="CO171">
        <f t="shared" si="57"/>
        <v>0.92671070933715327</v>
      </c>
      <c r="CP171" s="22">
        <f t="shared" si="45"/>
        <v>176032.67665490837</v>
      </c>
      <c r="CQ171" s="22">
        <f t="shared" si="46"/>
        <v>155193</v>
      </c>
      <c r="CR171">
        <f t="shared" si="47"/>
        <v>0.88161472602179347</v>
      </c>
      <c r="CT171">
        <f>IF(MONTH(A171)&lt;&gt;MONTH(A170),B171,B171+CT170)</f>
        <v>185892</v>
      </c>
      <c r="CU171">
        <f>IF(MONTH(A171)&lt;&gt;MONTH(A170),BT171,BT171+CU170)</f>
        <v>21.094265471263995</v>
      </c>
      <c r="CV171">
        <f>AO171</f>
        <v>21</v>
      </c>
      <c r="CW171">
        <f t="shared" si="58"/>
        <v>185061.29096165602</v>
      </c>
      <c r="CX171" s="11">
        <f>CW171/AT171-1</f>
        <v>-0.11329377047558176</v>
      </c>
      <c r="CY171" s="20">
        <f>AT171/CE171</f>
        <v>222516.61590417198</v>
      </c>
      <c r="CZ171" s="20">
        <f t="shared" si="39"/>
        <v>197306.86949492153</v>
      </c>
      <c r="DA171" s="19">
        <f>CJ171/(BT171*CD171*CE171*(CV171/20))</f>
        <v>8365.5651416720175</v>
      </c>
      <c r="DB171" s="21">
        <f t="shared" si="48"/>
        <v>176284.72164431078</v>
      </c>
      <c r="DC171">
        <f>AT171/CE171</f>
        <v>222516.61590417198</v>
      </c>
    </row>
    <row r="172" spans="1:107" x14ac:dyDescent="0.25">
      <c r="A172" s="1">
        <v>44075</v>
      </c>
      <c r="B172">
        <v>15853</v>
      </c>
      <c r="C172">
        <v>1</v>
      </c>
      <c r="D172">
        <v>1</v>
      </c>
      <c r="E172">
        <v>0</v>
      </c>
      <c r="F172" s="1">
        <v>44074</v>
      </c>
      <c r="G172" s="1">
        <v>44076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s="1">
        <v>44095</v>
      </c>
      <c r="AE172" s="1">
        <v>44081</v>
      </c>
      <c r="AF172" s="1">
        <v>44076</v>
      </c>
      <c r="AG172" s="1">
        <v>44078</v>
      </c>
      <c r="AH172" s="1">
        <v>44076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8844.4761904761908</v>
      </c>
      <c r="AO172">
        <v>21</v>
      </c>
      <c r="AP172">
        <v>30</v>
      </c>
      <c r="AQ172">
        <v>185734</v>
      </c>
      <c r="AR172" s="2">
        <v>44075</v>
      </c>
      <c r="AS172">
        <v>0.7</v>
      </c>
      <c r="AT172">
        <v>207111.23917343901</v>
      </c>
      <c r="AU172">
        <v>196753.53856041899</v>
      </c>
      <c r="AV172">
        <v>218014.20043475</v>
      </c>
      <c r="AW172">
        <v>-0.37754401088244199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1.6552411404617999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0.65543969754600295</v>
      </c>
      <c r="BP172">
        <v>0</v>
      </c>
      <c r="BQ172">
        <v>0</v>
      </c>
      <c r="BR172">
        <v>0</v>
      </c>
      <c r="BS172">
        <v>0</v>
      </c>
      <c r="BT172">
        <v>1.9331368271253599</v>
      </c>
      <c r="BU172">
        <v>8200.6611107677709</v>
      </c>
      <c r="BV172">
        <v>1</v>
      </c>
      <c r="BW172">
        <v>9</v>
      </c>
      <c r="BX172">
        <v>2020</v>
      </c>
      <c r="BY172">
        <v>20</v>
      </c>
      <c r="BZ172">
        <v>1.9331368271253599</v>
      </c>
      <c r="CA172">
        <v>15853</v>
      </c>
      <c r="CB172">
        <v>172213.883326123</v>
      </c>
      <c r="CC172">
        <v>20.7971232401338</v>
      </c>
      <c r="CD172">
        <v>1.0097550395563599</v>
      </c>
      <c r="CE172">
        <f>INDEX('X-13 output'!G:G, MATCH('daily-predicted-data'!AR172,'X-13 output'!A:A,0))</f>
        <v>0.93563096934550605</v>
      </c>
      <c r="CH172">
        <f>AT172/AO172</f>
        <v>9862.4399606399529</v>
      </c>
      <c r="CI172" s="9">
        <f>BT172*CH172*CD172</f>
        <v>19251.430072073937</v>
      </c>
      <c r="CJ172" s="8">
        <f>B172</f>
        <v>15853</v>
      </c>
      <c r="CK172" s="9">
        <f t="shared" si="54"/>
        <v>-3398.4300720739375</v>
      </c>
      <c r="CL172" s="9">
        <f t="shared" si="55"/>
        <v>-151635.68353869568</v>
      </c>
      <c r="CM172">
        <f t="shared" si="56"/>
        <v>1802789.6835386951</v>
      </c>
      <c r="CN172">
        <f>B171+CN171</f>
        <v>1668064</v>
      </c>
      <c r="CO172">
        <f t="shared" si="57"/>
        <v>0.9252682191556354</v>
      </c>
      <c r="CP172" s="22">
        <f t="shared" si="45"/>
        <v>189761.51105603782</v>
      </c>
      <c r="CQ172" s="22">
        <f t="shared" si="46"/>
        <v>167850</v>
      </c>
      <c r="CR172">
        <f t="shared" si="47"/>
        <v>0.88453132073991969</v>
      </c>
      <c r="CT172">
        <f>IF(MONTH(A172)&lt;&gt;MONTH(A171),B172,B172+CT171)</f>
        <v>15853</v>
      </c>
      <c r="CU172">
        <f>IF(MONTH(A172)&lt;&gt;MONTH(A171),BT172,BT172+CU171)</f>
        <v>1.9331368271253599</v>
      </c>
      <c r="CV172">
        <f>AO172</f>
        <v>21</v>
      </c>
      <c r="CW172">
        <f t="shared" si="58"/>
        <v>172213.88332612385</v>
      </c>
      <c r="CX172" s="11">
        <f>CW172/AT172-1</f>
        <v>-0.16849571267395791</v>
      </c>
      <c r="CY172" s="20">
        <f>AT172/CE172</f>
        <v>221359.96558377901</v>
      </c>
      <c r="CZ172" s="20">
        <f t="shared" si="39"/>
        <v>184061.76042525735</v>
      </c>
      <c r="DA172" s="19">
        <f>CJ172/(BT172*CD172*CE172*(CV172/20))</f>
        <v>8266.8288853473641</v>
      </c>
      <c r="DB172" s="21">
        <f t="shared" si="48"/>
        <v>178711.48964032647</v>
      </c>
      <c r="DC172">
        <f>AT172/CE172</f>
        <v>221359.96558377901</v>
      </c>
    </row>
    <row r="173" spans="1:107" x14ac:dyDescent="0.25">
      <c r="A173" s="1">
        <v>44076</v>
      </c>
      <c r="B173">
        <v>11595</v>
      </c>
      <c r="C173">
        <v>2</v>
      </c>
      <c r="D173">
        <v>2</v>
      </c>
      <c r="E173">
        <v>1</v>
      </c>
      <c r="F173" s="1">
        <v>44075</v>
      </c>
      <c r="G173" s="1">
        <v>44077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s="1">
        <v>44095</v>
      </c>
      <c r="AE173" s="1">
        <v>44081</v>
      </c>
      <c r="AF173" s="1">
        <v>44076</v>
      </c>
      <c r="AG173" s="1">
        <v>44078</v>
      </c>
      <c r="AH173" s="1">
        <v>44076</v>
      </c>
      <c r="AI173">
        <v>0</v>
      </c>
      <c r="AJ173">
        <v>0</v>
      </c>
      <c r="AK173">
        <v>1</v>
      </c>
      <c r="AL173">
        <v>0</v>
      </c>
      <c r="AM173">
        <v>1</v>
      </c>
      <c r="AN173">
        <v>8844.4761904761908</v>
      </c>
      <c r="AO173">
        <v>21</v>
      </c>
      <c r="AP173">
        <v>30</v>
      </c>
      <c r="AQ173">
        <v>185734</v>
      </c>
      <c r="AR173" s="2">
        <v>44075</v>
      </c>
      <c r="AS173">
        <v>0.7</v>
      </c>
      <c r="AT173">
        <v>207111.23917343901</v>
      </c>
      <c r="AU173">
        <v>196753.53856041899</v>
      </c>
      <c r="AV173">
        <v>218014.20043475</v>
      </c>
      <c r="AW173">
        <v>-0.37754401088244199</v>
      </c>
      <c r="AX173">
        <v>0</v>
      </c>
      <c r="AY173">
        <v>0.126823655535797</v>
      </c>
      <c r="AZ173">
        <v>0</v>
      </c>
      <c r="BA173">
        <v>0</v>
      </c>
      <c r="BB173">
        <v>0</v>
      </c>
      <c r="BC173">
        <v>0</v>
      </c>
      <c r="BD173">
        <v>0.301424388573374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0.65543969754600295</v>
      </c>
      <c r="BP173">
        <v>0.118178928632738</v>
      </c>
      <c r="BQ173">
        <v>0</v>
      </c>
      <c r="BR173">
        <v>0.52241715020244495</v>
      </c>
      <c r="BS173">
        <v>0</v>
      </c>
      <c r="BT173">
        <v>1.34673980960791</v>
      </c>
      <c r="BU173">
        <v>8609.6808880816407</v>
      </c>
      <c r="BV173">
        <v>2</v>
      </c>
      <c r="BW173">
        <v>9</v>
      </c>
      <c r="BX173">
        <v>2020</v>
      </c>
      <c r="BY173">
        <v>19</v>
      </c>
      <c r="BZ173">
        <v>3.2798766367332801</v>
      </c>
      <c r="CA173">
        <v>27448</v>
      </c>
      <c r="CB173">
        <v>175740.75608346501</v>
      </c>
      <c r="CC173">
        <v>20.7971232401338</v>
      </c>
      <c r="CD173">
        <v>1.0097550395563599</v>
      </c>
      <c r="CE173">
        <f>INDEX('X-13 output'!G:G, MATCH('daily-predicted-data'!AR173,'X-13 output'!A:A,0))</f>
        <v>0.93563096934550605</v>
      </c>
      <c r="CH173">
        <f>AT173/AO173</f>
        <v>9862.4399606399529</v>
      </c>
      <c r="CI173" s="9">
        <f>BT173*CH173*CD173</f>
        <v>13411.708320977299</v>
      </c>
      <c r="CJ173" s="8">
        <f>B173</f>
        <v>11595</v>
      </c>
      <c r="CK173" s="9">
        <f t="shared" si="54"/>
        <v>-1816.7083209772991</v>
      </c>
      <c r="CL173" s="9">
        <f t="shared" si="55"/>
        <v>-153452.39185967299</v>
      </c>
      <c r="CM173">
        <f t="shared" si="56"/>
        <v>1816201.3918596725</v>
      </c>
      <c r="CN173">
        <f>B172+CN172</f>
        <v>1683917</v>
      </c>
      <c r="CO173">
        <f t="shared" si="57"/>
        <v>0.92716424926630969</v>
      </c>
      <c r="CP173" s="22">
        <f t="shared" si="45"/>
        <v>192279.10508184106</v>
      </c>
      <c r="CQ173" s="22">
        <f t="shared" si="46"/>
        <v>169128</v>
      </c>
      <c r="CR173">
        <f t="shared" si="47"/>
        <v>0.87959635514224443</v>
      </c>
      <c r="CT173">
        <f>IF(MONTH(A173)&lt;&gt;MONTH(A172),B173,B173+CT172)</f>
        <v>27448</v>
      </c>
      <c r="CU173">
        <f>IF(MONTH(A173)&lt;&gt;MONTH(A172),BT173,BT173+CU172)</f>
        <v>3.2798766367332699</v>
      </c>
      <c r="CV173">
        <f>AO173</f>
        <v>21</v>
      </c>
      <c r="CW173">
        <f t="shared" si="58"/>
        <v>175740.75608346588</v>
      </c>
      <c r="CX173" s="11">
        <f>CW173/AT173-1</f>
        <v>-0.15146683113465842</v>
      </c>
      <c r="CY173" s="20">
        <f>AT173/CE173</f>
        <v>221359.96558377901</v>
      </c>
      <c r="CZ173" s="20">
        <f t="shared" si="39"/>
        <v>187831.27305672696</v>
      </c>
      <c r="DA173" s="19">
        <f>CJ173/(BT173*CD173*CE173*(CV173/20))</f>
        <v>8679.1488756633935</v>
      </c>
      <c r="DB173" s="21">
        <f t="shared" si="48"/>
        <v>177833.77561492188</v>
      </c>
      <c r="DC173">
        <f>AT173/CE173</f>
        <v>221359.96558377901</v>
      </c>
    </row>
    <row r="174" spans="1:107" x14ac:dyDescent="0.25">
      <c r="A174" s="1">
        <v>44077</v>
      </c>
      <c r="B174">
        <v>4328</v>
      </c>
      <c r="C174">
        <v>3</v>
      </c>
      <c r="D174">
        <v>3</v>
      </c>
      <c r="E174">
        <v>2</v>
      </c>
      <c r="F174" s="1">
        <v>44076</v>
      </c>
      <c r="G174" s="1">
        <v>44078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s="1">
        <v>44095</v>
      </c>
      <c r="AE174" s="1">
        <v>44081</v>
      </c>
      <c r="AF174" s="1">
        <v>44076</v>
      </c>
      <c r="AG174" s="1">
        <v>44078</v>
      </c>
      <c r="AH174" s="1">
        <v>44076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8844.4761904761908</v>
      </c>
      <c r="AO174">
        <v>21</v>
      </c>
      <c r="AP174">
        <v>30</v>
      </c>
      <c r="AQ174">
        <v>185734</v>
      </c>
      <c r="AR174" s="2">
        <v>44075</v>
      </c>
      <c r="AS174">
        <v>0.7</v>
      </c>
      <c r="AT174">
        <v>207111.23917343901</v>
      </c>
      <c r="AU174">
        <v>196753.53856041899</v>
      </c>
      <c r="AV174">
        <v>218014.20043475</v>
      </c>
      <c r="AW174">
        <v>-0.37754401088244199</v>
      </c>
      <c r="AX174">
        <v>0</v>
      </c>
      <c r="AY174">
        <v>0</v>
      </c>
      <c r="AZ174">
        <v>4.5558176529040699E-2</v>
      </c>
      <c r="BA174">
        <v>0</v>
      </c>
      <c r="BB174">
        <v>0</v>
      </c>
      <c r="BC174">
        <v>0</v>
      </c>
      <c r="BD174">
        <v>0</v>
      </c>
      <c r="BE174">
        <v>7.6911934290227801E-2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0.65543969754600295</v>
      </c>
      <c r="BP174">
        <v>0</v>
      </c>
      <c r="BQ174">
        <v>0</v>
      </c>
      <c r="BR174">
        <v>0</v>
      </c>
      <c r="BS174">
        <v>0</v>
      </c>
      <c r="BT174">
        <v>0.40036579748282902</v>
      </c>
      <c r="BU174">
        <v>10810.114218574299</v>
      </c>
      <c r="BV174">
        <v>3</v>
      </c>
      <c r="BW174">
        <v>9</v>
      </c>
      <c r="BX174">
        <v>2020</v>
      </c>
      <c r="BY174">
        <v>18</v>
      </c>
      <c r="BZ174">
        <v>3.68024243421611</v>
      </c>
      <c r="CA174">
        <v>31776</v>
      </c>
      <c r="CB174">
        <v>181318.48972665099</v>
      </c>
      <c r="CC174">
        <v>20.7971232401338</v>
      </c>
      <c r="CD174">
        <v>1.0097550395563599</v>
      </c>
      <c r="CE174">
        <f>INDEX('X-13 output'!G:G, MATCH('daily-predicted-data'!AR174,'X-13 output'!A:A,0))</f>
        <v>0.93563096934550605</v>
      </c>
      <c r="CH174">
        <f>AT174/AO174</f>
        <v>9862.4399606399529</v>
      </c>
      <c r="CI174" s="9">
        <f>BT174*CH174*CD174</f>
        <v>3987.1022295676207</v>
      </c>
      <c r="CJ174" s="8">
        <f>B174</f>
        <v>4328</v>
      </c>
      <c r="CK174" s="9">
        <f t="shared" si="54"/>
        <v>340.89777043237928</v>
      </c>
      <c r="CL174" s="9">
        <f t="shared" si="55"/>
        <v>-153111.49408924062</v>
      </c>
      <c r="CM174">
        <f t="shared" si="56"/>
        <v>1820188.4940892402</v>
      </c>
      <c r="CN174">
        <f>B173+CN173</f>
        <v>1695512</v>
      </c>
      <c r="CO174">
        <f t="shared" si="57"/>
        <v>0.93150352587432217</v>
      </c>
      <c r="CP174" s="22">
        <f t="shared" si="45"/>
        <v>193275.14911235971</v>
      </c>
      <c r="CQ174" s="22">
        <f t="shared" si="46"/>
        <v>170764</v>
      </c>
      <c r="CR174">
        <f t="shared" si="47"/>
        <v>0.88352796924102772</v>
      </c>
      <c r="CT174">
        <f>IF(MONTH(A174)&lt;&gt;MONTH(A173),B174,B174+CT173)</f>
        <v>31776</v>
      </c>
      <c r="CU174">
        <f>IF(MONTH(A174)&lt;&gt;MONTH(A173),BT174,BT174+CU173)</f>
        <v>3.6802424342160989</v>
      </c>
      <c r="CV174">
        <f>AO174</f>
        <v>21</v>
      </c>
      <c r="CW174">
        <f t="shared" si="58"/>
        <v>181318.48972665187</v>
      </c>
      <c r="CX174" s="11">
        <f>CW174/AT174-1</f>
        <v>-0.12453573041097876</v>
      </c>
      <c r="CY174" s="20">
        <f>AT174/CE174</f>
        <v>221359.96558377901</v>
      </c>
      <c r="CZ174" s="20">
        <f t="shared" si="39"/>
        <v>193792.74058605396</v>
      </c>
      <c r="DA174" s="19">
        <f>CJ174/(BT174*CD174*CE174*(CV174/20))</f>
        <v>10897.336601152136</v>
      </c>
      <c r="DB174" s="21">
        <f t="shared" si="48"/>
        <v>179648.64069602691</v>
      </c>
      <c r="DC174">
        <f>AT174/CE174</f>
        <v>221359.96558377901</v>
      </c>
    </row>
    <row r="175" spans="1:107" x14ac:dyDescent="0.25">
      <c r="A175" s="1">
        <v>44078</v>
      </c>
      <c r="B175">
        <v>9674</v>
      </c>
      <c r="C175">
        <v>4</v>
      </c>
      <c r="D175">
        <v>4</v>
      </c>
      <c r="E175">
        <v>3</v>
      </c>
      <c r="F175" s="1">
        <v>44077</v>
      </c>
      <c r="G175" s="1">
        <v>44082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s="1">
        <v>44095</v>
      </c>
      <c r="AE175" s="1">
        <v>44081</v>
      </c>
      <c r="AF175" s="1">
        <v>44076</v>
      </c>
      <c r="AG175" s="1">
        <v>44078</v>
      </c>
      <c r="AH175" s="1">
        <v>44076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8844.4761904761908</v>
      </c>
      <c r="AO175">
        <v>21</v>
      </c>
      <c r="AP175">
        <v>30</v>
      </c>
      <c r="AQ175">
        <v>185734</v>
      </c>
      <c r="AR175" s="2">
        <v>44075</v>
      </c>
      <c r="AS175">
        <v>0.7</v>
      </c>
      <c r="AT175">
        <v>207111.23917343901</v>
      </c>
      <c r="AU175">
        <v>196753.53856041899</v>
      </c>
      <c r="AV175">
        <v>218014.20043475</v>
      </c>
      <c r="AW175">
        <v>-0.37754401088244199</v>
      </c>
      <c r="AX175">
        <v>0</v>
      </c>
      <c r="AY175">
        <v>0</v>
      </c>
      <c r="AZ175">
        <v>0</v>
      </c>
      <c r="BA175">
        <v>0.69859300389304002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0.65543969754600295</v>
      </c>
      <c r="BP175">
        <v>0</v>
      </c>
      <c r="BQ175">
        <v>0</v>
      </c>
      <c r="BR175">
        <v>0</v>
      </c>
      <c r="BS175">
        <v>-0.13598583751920601</v>
      </c>
      <c r="BT175">
        <v>0.84050285303739503</v>
      </c>
      <c r="BU175">
        <v>11509.7765165701</v>
      </c>
      <c r="BV175">
        <v>4</v>
      </c>
      <c r="BW175">
        <v>9</v>
      </c>
      <c r="BX175">
        <v>2020</v>
      </c>
      <c r="BY175">
        <v>17</v>
      </c>
      <c r="BZ175">
        <v>4.5207452872534999</v>
      </c>
      <c r="CA175">
        <v>41450</v>
      </c>
      <c r="CB175">
        <v>192545.685432506</v>
      </c>
      <c r="CC175">
        <v>20.7971232401338</v>
      </c>
      <c r="CD175">
        <v>1.0097550395563599</v>
      </c>
      <c r="CE175">
        <f>INDEX('X-13 output'!G:G, MATCH('daily-predicted-data'!AR175,'X-13 output'!A:A,0))</f>
        <v>0.93563096934550605</v>
      </c>
      <c r="CH175">
        <f>AT175/AO175</f>
        <v>9862.4399606399529</v>
      </c>
      <c r="CI175" s="9">
        <f>BT175*CH175*CD175</f>
        <v>8370.272436788433</v>
      </c>
      <c r="CJ175" s="8">
        <f>B175</f>
        <v>9674</v>
      </c>
      <c r="CK175" s="9">
        <f t="shared" si="54"/>
        <v>1303.727563211567</v>
      </c>
      <c r="CL175" s="9">
        <f t="shared" si="55"/>
        <v>-151807.76652602904</v>
      </c>
      <c r="CM175">
        <f t="shared" si="56"/>
        <v>1828558.7665260287</v>
      </c>
      <c r="CN175">
        <f>B174+CN174</f>
        <v>1699840</v>
      </c>
      <c r="CO175">
        <f t="shared" si="57"/>
        <v>0.92960643711190427</v>
      </c>
      <c r="CP175" s="22">
        <f t="shared" si="45"/>
        <v>193538.68636352217</v>
      </c>
      <c r="CQ175" s="22">
        <f t="shared" si="46"/>
        <v>173591</v>
      </c>
      <c r="CR175">
        <f t="shared" si="47"/>
        <v>0.89693178796277151</v>
      </c>
      <c r="CT175">
        <f>IF(MONTH(A175)&lt;&gt;MONTH(A174),B175,B175+CT174)</f>
        <v>41450</v>
      </c>
      <c r="CU175">
        <f>IF(MONTH(A175)&lt;&gt;MONTH(A174),BT175,BT175+CU174)</f>
        <v>4.5207452872534937</v>
      </c>
      <c r="CV175">
        <f>AO175</f>
        <v>21</v>
      </c>
      <c r="CW175">
        <f t="shared" si="58"/>
        <v>192545.68543250707</v>
      </c>
      <c r="CX175" s="11">
        <f>CW175/AT175-1</f>
        <v>-7.0327200972103987E-2</v>
      </c>
      <c r="CY175" s="20">
        <f>AT175/CE175</f>
        <v>221359.96558377901</v>
      </c>
      <c r="CZ175" s="20">
        <f t="shared" si="39"/>
        <v>205792.33879699057</v>
      </c>
      <c r="DA175" s="19">
        <f>CJ175/(BT175*CD175*CE175*(CV175/20))</f>
        <v>11602.64418756918</v>
      </c>
      <c r="DB175" s="21">
        <f t="shared" si="48"/>
        <v>182727.97665926933</v>
      </c>
      <c r="DC175">
        <f>AT175/CE175</f>
        <v>221359.96558377901</v>
      </c>
    </row>
    <row r="176" spans="1:107" x14ac:dyDescent="0.25">
      <c r="A176" s="1">
        <v>44082</v>
      </c>
      <c r="B176">
        <v>16723</v>
      </c>
      <c r="C176">
        <v>5</v>
      </c>
      <c r="D176">
        <v>1</v>
      </c>
      <c r="E176">
        <v>4</v>
      </c>
      <c r="F176" s="1">
        <v>44078</v>
      </c>
      <c r="G176" s="1">
        <v>44083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s="1">
        <v>44095</v>
      </c>
      <c r="AE176" s="1">
        <v>44081</v>
      </c>
      <c r="AF176" s="1">
        <v>44076</v>
      </c>
      <c r="AG176" s="1">
        <v>44078</v>
      </c>
      <c r="AH176" s="1">
        <v>44076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8844.4761904761908</v>
      </c>
      <c r="AO176">
        <v>21</v>
      </c>
      <c r="AP176">
        <v>30</v>
      </c>
      <c r="AQ176">
        <v>185734</v>
      </c>
      <c r="AR176" s="2">
        <v>44075</v>
      </c>
      <c r="AS176">
        <v>0.7</v>
      </c>
      <c r="AT176">
        <v>207111.23917343901</v>
      </c>
      <c r="AU176">
        <v>196753.53856041899</v>
      </c>
      <c r="AV176">
        <v>218014.20043475</v>
      </c>
      <c r="AW176">
        <v>-0.37754401088244199</v>
      </c>
      <c r="AX176">
        <v>1.3903905739156901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0.65543969754600295</v>
      </c>
      <c r="BP176">
        <v>0</v>
      </c>
      <c r="BQ176">
        <v>0</v>
      </c>
      <c r="BR176">
        <v>0</v>
      </c>
      <c r="BS176">
        <v>0</v>
      </c>
      <c r="BT176">
        <v>1.6682862605792499</v>
      </c>
      <c r="BU176">
        <v>10024.0590569831</v>
      </c>
      <c r="BV176">
        <v>8</v>
      </c>
      <c r="BW176">
        <v>9</v>
      </c>
      <c r="BX176">
        <v>2020</v>
      </c>
      <c r="BY176">
        <v>16</v>
      </c>
      <c r="BZ176">
        <v>6.1890315478327604</v>
      </c>
      <c r="CA176">
        <v>58173</v>
      </c>
      <c r="CB176">
        <v>197386.77861931099</v>
      </c>
      <c r="CC176">
        <v>20.7971232401338</v>
      </c>
      <c r="CD176">
        <v>1.0097550395563599</v>
      </c>
      <c r="CE176">
        <f>INDEX('X-13 output'!G:G, MATCH('daily-predicted-data'!AR176,'X-13 output'!A:A,0))</f>
        <v>0.93563096934550605</v>
      </c>
      <c r="CH176">
        <f>AT176/AO176</f>
        <v>9862.4399606399529</v>
      </c>
      <c r="CI176" s="9">
        <f>BT176*CH176*CD176</f>
        <v>16613.876387375054</v>
      </c>
      <c r="CJ176" s="8">
        <f>B176</f>
        <v>16723</v>
      </c>
      <c r="CK176" s="9">
        <f t="shared" si="54"/>
        <v>109.12361262494596</v>
      </c>
      <c r="CL176" s="9">
        <f t="shared" si="55"/>
        <v>-151698.6429134041</v>
      </c>
      <c r="CM176">
        <f t="shared" si="56"/>
        <v>1845172.6429134037</v>
      </c>
      <c r="CN176">
        <f>B175+CN175</f>
        <v>1709514</v>
      </c>
      <c r="CO176">
        <f t="shared" si="57"/>
        <v>0.9264791598583384</v>
      </c>
      <c r="CP176" s="22">
        <f t="shared" si="45"/>
        <v>193855.74768695392</v>
      </c>
      <c r="CQ176" s="22">
        <f t="shared" si="46"/>
        <v>174998</v>
      </c>
      <c r="CR176">
        <f t="shared" si="47"/>
        <v>0.90272278272911377</v>
      </c>
      <c r="CT176">
        <f>IF(MONTH(A176)&lt;&gt;MONTH(A175),B176,B176+CT175)</f>
        <v>58173</v>
      </c>
      <c r="CU176">
        <f>IF(MONTH(A176)&lt;&gt;MONTH(A175),BT176,BT176+CU175)</f>
        <v>6.1890315478327436</v>
      </c>
      <c r="CV176">
        <f>AO176</f>
        <v>21</v>
      </c>
      <c r="CW176">
        <f t="shared" si="58"/>
        <v>197386.77861931207</v>
      </c>
      <c r="CX176" s="11">
        <f>CW176/AT176-1</f>
        <v>-4.6952838450179391E-2</v>
      </c>
      <c r="CY176" s="20">
        <f>AT176/CE176</f>
        <v>221359.96558377901</v>
      </c>
      <c r="CZ176" s="20">
        <f t="shared" si="39"/>
        <v>210966.48688038657</v>
      </c>
      <c r="DA176" s="19">
        <f>CJ176/(BT176*CD176*CE176*(CV176/20))</f>
        <v>10104.93908251961</v>
      </c>
      <c r="DB176" s="21">
        <f t="shared" si="48"/>
        <v>183348.80812919422</v>
      </c>
      <c r="DC176">
        <f>AT176/CE176</f>
        <v>221359.96558377901</v>
      </c>
    </row>
    <row r="177" spans="1:107" x14ac:dyDescent="0.25">
      <c r="A177" s="1">
        <v>44083</v>
      </c>
      <c r="B177">
        <v>3961</v>
      </c>
      <c r="C177">
        <v>6</v>
      </c>
      <c r="D177">
        <v>2</v>
      </c>
      <c r="E177">
        <v>1</v>
      </c>
      <c r="F177" s="1">
        <v>44082</v>
      </c>
      <c r="G177" s="1">
        <v>44084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s="1">
        <v>44095</v>
      </c>
      <c r="AE177" s="1">
        <v>44081</v>
      </c>
      <c r="AF177" s="1">
        <v>44076</v>
      </c>
      <c r="AG177" s="1">
        <v>44078</v>
      </c>
      <c r="AH177" s="1">
        <v>44076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8844.4761904761908</v>
      </c>
      <c r="AO177">
        <v>21</v>
      </c>
      <c r="AP177">
        <v>30</v>
      </c>
      <c r="AQ177">
        <v>185734</v>
      </c>
      <c r="AR177" s="2">
        <v>44075</v>
      </c>
      <c r="AS177">
        <v>0.7</v>
      </c>
      <c r="AT177">
        <v>207111.23917343901</v>
      </c>
      <c r="AU177">
        <v>196753.53856041899</v>
      </c>
      <c r="AV177">
        <v>218014.20043475</v>
      </c>
      <c r="AW177">
        <v>-0.37754401088244199</v>
      </c>
      <c r="AX177">
        <v>0</v>
      </c>
      <c r="AY177">
        <v>0.126823655535797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0.65543969754600295</v>
      </c>
      <c r="BP177">
        <v>0</v>
      </c>
      <c r="BQ177">
        <v>0</v>
      </c>
      <c r="BR177">
        <v>0</v>
      </c>
      <c r="BS177">
        <v>0</v>
      </c>
      <c r="BT177">
        <v>0.40471934219935801</v>
      </c>
      <c r="BU177">
        <v>9787.0291508056198</v>
      </c>
      <c r="BV177">
        <v>9</v>
      </c>
      <c r="BW177">
        <v>9</v>
      </c>
      <c r="BX177">
        <v>2020</v>
      </c>
      <c r="BY177">
        <v>15</v>
      </c>
      <c r="BZ177">
        <v>6.59375089003212</v>
      </c>
      <c r="CA177">
        <v>62134</v>
      </c>
      <c r="CB177">
        <v>197886.45670137499</v>
      </c>
      <c r="CC177">
        <v>20.7971232401338</v>
      </c>
      <c r="CD177">
        <v>1.0097550395563599</v>
      </c>
      <c r="CE177">
        <f>INDEX('X-13 output'!G:G, MATCH('daily-predicted-data'!AR177,'X-13 output'!A:A,0))</f>
        <v>0.93563096934550605</v>
      </c>
      <c r="CH177">
        <f>AT177/AO177</f>
        <v>9862.4399606399529</v>
      </c>
      <c r="CI177" s="9">
        <f>BT177*CH177*CD177</f>
        <v>4030.457650922112</v>
      </c>
      <c r="CJ177" s="8">
        <f>B177</f>
        <v>3961</v>
      </c>
      <c r="CK177" s="9">
        <f t="shared" ref="CK177:CK184" si="59">CJ177-CI177</f>
        <v>-69.457650922111952</v>
      </c>
      <c r="CL177" s="9">
        <f t="shared" ref="CL177:CL184" si="60">CK177+CL176</f>
        <v>-151768.10056432622</v>
      </c>
      <c r="CM177">
        <f t="shared" ref="CM177:CM184" si="61">CI177+CM176</f>
        <v>1849203.1005643257</v>
      </c>
      <c r="CN177">
        <f>B176+CN176</f>
        <v>1726237</v>
      </c>
      <c r="CO177">
        <f t="shared" ref="CO177:CO184" si="62">CN177/CM177</f>
        <v>0.93350319360442358</v>
      </c>
      <c r="CP177" s="22">
        <f t="shared" si="45"/>
        <v>195345.899233498</v>
      </c>
      <c r="CQ177" s="22">
        <f t="shared" si="46"/>
        <v>175888</v>
      </c>
      <c r="CR177">
        <f t="shared" si="47"/>
        <v>0.90039258919768839</v>
      </c>
      <c r="CT177">
        <f>IF(MONTH(A177)&lt;&gt;MONTH(A176),B177,B177+CT176)</f>
        <v>62134</v>
      </c>
      <c r="CU177">
        <f>IF(MONTH(A177)&lt;&gt;MONTH(A176),BT177,BT177+CU176)</f>
        <v>6.5937508900321014</v>
      </c>
      <c r="CV177">
        <f>AO177</f>
        <v>21</v>
      </c>
      <c r="CW177">
        <f t="shared" ref="CW177:CW184" si="63">CT177*(CV177/CU177)</f>
        <v>197886.45670137648</v>
      </c>
      <c r="CX177" s="11">
        <f>CW177/AT177-1</f>
        <v>-4.4540231176626421E-2</v>
      </c>
      <c r="CY177" s="20">
        <f>AT177/CE177</f>
        <v>221359.96558377901</v>
      </c>
      <c r="CZ177" s="20">
        <f t="shared" si="39"/>
        <v>211500.54154342742</v>
      </c>
      <c r="DA177" s="19">
        <f>CJ177/(BT177*CD177*CE177*(CV177/20))</f>
        <v>9865.9966791435418</v>
      </c>
      <c r="DB177" s="21">
        <f t="shared" si="48"/>
        <v>181015.14789726082</v>
      </c>
      <c r="DC177">
        <f>AT177/CE177</f>
        <v>221359.96558377901</v>
      </c>
    </row>
    <row r="178" spans="1:107" x14ac:dyDescent="0.25">
      <c r="A178" s="1">
        <v>44084</v>
      </c>
      <c r="B178">
        <v>7284</v>
      </c>
      <c r="C178">
        <v>7</v>
      </c>
      <c r="D178">
        <v>3</v>
      </c>
      <c r="E178">
        <v>2</v>
      </c>
      <c r="F178" s="1">
        <v>44083</v>
      </c>
      <c r="G178" s="1">
        <v>44085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s="1">
        <v>44095</v>
      </c>
      <c r="AE178" s="1">
        <v>44081</v>
      </c>
      <c r="AF178" s="1">
        <v>44076</v>
      </c>
      <c r="AG178" s="1">
        <v>44078</v>
      </c>
      <c r="AH178" s="1">
        <v>44076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8844.4761904761908</v>
      </c>
      <c r="AO178">
        <v>21</v>
      </c>
      <c r="AP178">
        <v>30</v>
      </c>
      <c r="AQ178">
        <v>185734</v>
      </c>
      <c r="AR178" s="2">
        <v>44075</v>
      </c>
      <c r="AS178">
        <v>0.7</v>
      </c>
      <c r="AT178">
        <v>207111.23917343901</v>
      </c>
      <c r="AU178">
        <v>196753.53856041899</v>
      </c>
      <c r="AV178">
        <v>218014.20043475</v>
      </c>
      <c r="AW178">
        <v>-0.37754401088244199</v>
      </c>
      <c r="AX178">
        <v>0</v>
      </c>
      <c r="AY178">
        <v>0</v>
      </c>
      <c r="AZ178">
        <v>4.5558176529040699E-2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0.65543969754600295</v>
      </c>
      <c r="BP178">
        <v>0</v>
      </c>
      <c r="BQ178">
        <v>0</v>
      </c>
      <c r="BR178">
        <v>0.52241715020244495</v>
      </c>
      <c r="BS178">
        <v>0</v>
      </c>
      <c r="BT178">
        <v>0.845871013395047</v>
      </c>
      <c r="BU178">
        <v>8611.2420033929502</v>
      </c>
      <c r="BV178">
        <v>10</v>
      </c>
      <c r="BW178">
        <v>9</v>
      </c>
      <c r="BX178">
        <v>2020</v>
      </c>
      <c r="BY178">
        <v>14</v>
      </c>
      <c r="BZ178">
        <v>7.4396219034271702</v>
      </c>
      <c r="CA178">
        <v>69418</v>
      </c>
      <c r="CB178">
        <v>195947.86118477999</v>
      </c>
      <c r="CC178">
        <v>20.7971232401338</v>
      </c>
      <c r="CD178">
        <v>1.0097550395563599</v>
      </c>
      <c r="CE178">
        <f>INDEX('X-13 output'!G:G, MATCH('daily-predicted-data'!AR178,'X-13 output'!A:A,0))</f>
        <v>0.93563096934550605</v>
      </c>
      <c r="CH178">
        <f>AT178/AO178</f>
        <v>9862.4399606399529</v>
      </c>
      <c r="CI178" s="9">
        <f>BT178*CH178*CD178</f>
        <v>8423.7320586273563</v>
      </c>
      <c r="CJ178" s="8">
        <f>B178</f>
        <v>7284</v>
      </c>
      <c r="CK178" s="9">
        <f t="shared" si="59"/>
        <v>-1139.7320586273563</v>
      </c>
      <c r="CL178" s="9">
        <f t="shared" si="60"/>
        <v>-152907.83262295357</v>
      </c>
      <c r="CM178">
        <f t="shared" si="61"/>
        <v>1857626.832622953</v>
      </c>
      <c r="CN178">
        <f>B177+CN177</f>
        <v>1730198</v>
      </c>
      <c r="CO178">
        <f t="shared" si="62"/>
        <v>0.93140235143835393</v>
      </c>
      <c r="CP178" s="22">
        <f t="shared" si="45"/>
        <v>194805.74383686058</v>
      </c>
      <c r="CQ178" s="22">
        <f t="shared" si="46"/>
        <v>175243</v>
      </c>
      <c r="CR178">
        <f t="shared" si="47"/>
        <v>0.89957819799582839</v>
      </c>
      <c r="CT178">
        <f>IF(MONTH(A178)&lt;&gt;MONTH(A177),B178,B178+CT177)</f>
        <v>69418</v>
      </c>
      <c r="CU178">
        <f>IF(MONTH(A178)&lt;&gt;MONTH(A177),BT178,BT178+CU177)</f>
        <v>7.439621903427148</v>
      </c>
      <c r="CV178">
        <f>AO178</f>
        <v>21</v>
      </c>
      <c r="CW178">
        <f t="shared" si="63"/>
        <v>195947.86118478113</v>
      </c>
      <c r="CX178" s="11">
        <f>CW178/AT178-1</f>
        <v>-5.3900396874693279E-2</v>
      </c>
      <c r="CY178" s="20">
        <f>AT178/CE178</f>
        <v>221359.96558377901</v>
      </c>
      <c r="CZ178" s="20">
        <f t="shared" si="39"/>
        <v>209428.57558664487</v>
      </c>
      <c r="DA178" s="19">
        <f>CJ178/(BT178*CD178*CE178*(CV178/20))</f>
        <v>8680.722586974498</v>
      </c>
      <c r="DB178" s="21">
        <f t="shared" si="48"/>
        <v>180769.48011886163</v>
      </c>
      <c r="DC178">
        <f>AT178/CE178</f>
        <v>221359.96558377901</v>
      </c>
    </row>
    <row r="179" spans="1:107" x14ac:dyDescent="0.25">
      <c r="A179" s="1">
        <v>44085</v>
      </c>
      <c r="B179">
        <v>6327</v>
      </c>
      <c r="C179">
        <v>8</v>
      </c>
      <c r="D179">
        <v>4</v>
      </c>
      <c r="E179">
        <v>3</v>
      </c>
      <c r="F179" s="1">
        <v>44084</v>
      </c>
      <c r="G179" s="1">
        <v>44088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s="1">
        <v>44095</v>
      </c>
      <c r="AE179" s="1">
        <v>44081</v>
      </c>
      <c r="AF179" s="1">
        <v>44076</v>
      </c>
      <c r="AG179" s="1">
        <v>44078</v>
      </c>
      <c r="AH179" s="1">
        <v>44076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8844.4761904761908</v>
      </c>
      <c r="AO179">
        <v>21</v>
      </c>
      <c r="AP179">
        <v>30</v>
      </c>
      <c r="AQ179">
        <v>185734</v>
      </c>
      <c r="AR179" s="2">
        <v>44075</v>
      </c>
      <c r="AS179">
        <v>0.7</v>
      </c>
      <c r="AT179">
        <v>207111.23917343901</v>
      </c>
      <c r="AU179">
        <v>196753.53856041899</v>
      </c>
      <c r="AV179">
        <v>218014.20043475</v>
      </c>
      <c r="AW179">
        <v>-0.37754401088244199</v>
      </c>
      <c r="AX179">
        <v>0</v>
      </c>
      <c r="AY179">
        <v>0</v>
      </c>
      <c r="AZ179">
        <v>0</v>
      </c>
      <c r="BA179">
        <v>0.69859300389304002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0.65543969754600295</v>
      </c>
      <c r="BP179">
        <v>0</v>
      </c>
      <c r="BQ179">
        <v>0</v>
      </c>
      <c r="BR179">
        <v>0</v>
      </c>
      <c r="BS179">
        <v>-0.13598583751920601</v>
      </c>
      <c r="BT179">
        <v>0.84050285303739503</v>
      </c>
      <c r="BU179">
        <v>7527.6365536840103</v>
      </c>
      <c r="BV179">
        <v>11</v>
      </c>
      <c r="BW179">
        <v>9</v>
      </c>
      <c r="BX179">
        <v>2020</v>
      </c>
      <c r="BY179">
        <v>13</v>
      </c>
      <c r="BZ179">
        <v>8.2801247564645593</v>
      </c>
      <c r="CA179">
        <v>75745</v>
      </c>
      <c r="CB179">
        <v>192103.98958761201</v>
      </c>
      <c r="CC179">
        <v>20.7971232401338</v>
      </c>
      <c r="CD179">
        <v>1.0097550395563599</v>
      </c>
      <c r="CE179">
        <f>INDEX('X-13 output'!G:G, MATCH('daily-predicted-data'!AR179,'X-13 output'!A:A,0))</f>
        <v>0.93563096934550605</v>
      </c>
      <c r="CH179">
        <f>AT179/AO179</f>
        <v>9862.4399606399529</v>
      </c>
      <c r="CI179" s="9">
        <f>BT179*CH179*CD179</f>
        <v>8370.272436788433</v>
      </c>
      <c r="CJ179" s="8">
        <f>B179</f>
        <v>6327</v>
      </c>
      <c r="CK179" s="9">
        <f t="shared" si="59"/>
        <v>-2043.272436788433</v>
      </c>
      <c r="CL179" s="9">
        <f t="shared" si="60"/>
        <v>-154951.105059742</v>
      </c>
      <c r="CM179">
        <f t="shared" si="61"/>
        <v>1865997.1050597415</v>
      </c>
      <c r="CN179">
        <f>B178+CN178</f>
        <v>1737482</v>
      </c>
      <c r="CO179">
        <f t="shared" si="62"/>
        <v>0.93112791830637542</v>
      </c>
      <c r="CP179" s="22">
        <f t="shared" si="45"/>
        <v>200184.95807460003</v>
      </c>
      <c r="CQ179" s="22">
        <f t="shared" si="46"/>
        <v>179285</v>
      </c>
      <c r="CR179">
        <f t="shared" si="47"/>
        <v>0.89559676073757977</v>
      </c>
      <c r="CT179">
        <f>IF(MONTH(A179)&lt;&gt;MONTH(A178),B179,B179+CT178)</f>
        <v>75745</v>
      </c>
      <c r="CU179">
        <f>IF(MONTH(A179)&lt;&gt;MONTH(A178),BT179,BT179+CU178)</f>
        <v>8.2801247564645433</v>
      </c>
      <c r="CV179">
        <f>AO179</f>
        <v>21</v>
      </c>
      <c r="CW179">
        <f t="shared" si="63"/>
        <v>192103.98958761286</v>
      </c>
      <c r="CX179" s="11">
        <f>CW179/AT179-1</f>
        <v>-7.2459851265043063E-2</v>
      </c>
      <c r="CY179" s="20">
        <f>AT179/CE179</f>
        <v>221359.96558377901</v>
      </c>
      <c r="CZ179" s="20">
        <f t="shared" si="39"/>
        <v>205320.25540154334</v>
      </c>
      <c r="DA179" s="19">
        <f>CJ179/(BT179*CD179*CE179*(CV179/20))</f>
        <v>7588.3739688598516</v>
      </c>
      <c r="DB179" s="21">
        <f t="shared" si="48"/>
        <v>180648.54969570521</v>
      </c>
      <c r="DC179">
        <f>AT179/CE179</f>
        <v>221359.96558377901</v>
      </c>
    </row>
    <row r="180" spans="1:107" x14ac:dyDescent="0.25">
      <c r="A180" s="1">
        <v>44088</v>
      </c>
      <c r="B180">
        <v>15046</v>
      </c>
      <c r="C180">
        <v>9</v>
      </c>
      <c r="D180">
        <v>0</v>
      </c>
      <c r="E180">
        <v>4</v>
      </c>
      <c r="F180" s="1">
        <v>44085</v>
      </c>
      <c r="G180" s="1">
        <v>44089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s="1">
        <v>44095</v>
      </c>
      <c r="AE180" s="1">
        <v>44081</v>
      </c>
      <c r="AF180" s="1">
        <v>44076</v>
      </c>
      <c r="AG180" s="1">
        <v>44078</v>
      </c>
      <c r="AH180" s="1">
        <v>44076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8844.4761904761908</v>
      </c>
      <c r="AO180">
        <v>21</v>
      </c>
      <c r="AP180">
        <v>30</v>
      </c>
      <c r="AQ180">
        <v>185734</v>
      </c>
      <c r="AR180" s="2">
        <v>44075</v>
      </c>
      <c r="AS180">
        <v>0.7</v>
      </c>
      <c r="AT180">
        <v>207111.23917343901</v>
      </c>
      <c r="AU180">
        <v>196753.53856041899</v>
      </c>
      <c r="AV180">
        <v>218014.20043475</v>
      </c>
      <c r="AW180">
        <v>-0.37754401088244199</v>
      </c>
      <c r="AX180">
        <v>1.3903905739156901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0.65543969754600295</v>
      </c>
      <c r="BP180">
        <v>0</v>
      </c>
      <c r="BQ180">
        <v>0</v>
      </c>
      <c r="BR180">
        <v>0</v>
      </c>
      <c r="BS180">
        <v>0</v>
      </c>
      <c r="BT180">
        <v>1.6682862605792499</v>
      </c>
      <c r="BU180">
        <v>9018.8358889773299</v>
      </c>
      <c r="BV180">
        <v>14</v>
      </c>
      <c r="BW180">
        <v>9</v>
      </c>
      <c r="BX180">
        <v>2020</v>
      </c>
      <c r="BY180">
        <v>12</v>
      </c>
      <c r="BZ180">
        <v>9.9484110170438207</v>
      </c>
      <c r="CA180">
        <v>90791</v>
      </c>
      <c r="CB180">
        <v>191649.801836047</v>
      </c>
      <c r="CC180">
        <v>20.7971232401338</v>
      </c>
      <c r="CD180">
        <v>1.0097550395563599</v>
      </c>
      <c r="CE180">
        <f>INDEX('X-13 output'!G:G, MATCH('daily-predicted-data'!AR180,'X-13 output'!A:A,0))</f>
        <v>0.93563096934550605</v>
      </c>
      <c r="CH180">
        <f>AT180/AO180</f>
        <v>9862.4399606399529</v>
      </c>
      <c r="CI180" s="9">
        <f>BT180*CH180*CD180</f>
        <v>16613.876387375054</v>
      </c>
      <c r="CJ180" s="8">
        <f>B180</f>
        <v>15046</v>
      </c>
      <c r="CK180" s="9">
        <f t="shared" si="59"/>
        <v>-1567.876387375054</v>
      </c>
      <c r="CL180" s="9">
        <f t="shared" si="60"/>
        <v>-156518.98144711705</v>
      </c>
      <c r="CM180">
        <f t="shared" si="61"/>
        <v>1882610.9814471165</v>
      </c>
      <c r="CN180">
        <f>B179+CN179</f>
        <v>1743809</v>
      </c>
      <c r="CO180">
        <f t="shared" si="62"/>
        <v>0.92627155433863306</v>
      </c>
      <c r="CP180" s="22">
        <f t="shared" si="45"/>
        <v>208692.09927634912</v>
      </c>
      <c r="CQ180" s="22">
        <f t="shared" si="46"/>
        <v>187414</v>
      </c>
      <c r="CR180">
        <f t="shared" si="47"/>
        <v>0.89804070518178669</v>
      </c>
      <c r="CT180">
        <f>IF(MONTH(A180)&lt;&gt;MONTH(A179),B180,B180+CT179)</f>
        <v>90791</v>
      </c>
      <c r="CU180">
        <f>IF(MONTH(A180)&lt;&gt;MONTH(A179),BT180,BT180+CU179)</f>
        <v>9.9484110170437923</v>
      </c>
      <c r="CV180">
        <f>AO180</f>
        <v>21</v>
      </c>
      <c r="CW180">
        <f t="shared" si="63"/>
        <v>191649.80183604805</v>
      </c>
      <c r="CX180" s="11">
        <f>CW180/AT180-1</f>
        <v>-7.4652816520706766E-2</v>
      </c>
      <c r="CY180" s="20">
        <f>AT180/CE180</f>
        <v>221359.96558377901</v>
      </c>
      <c r="CZ180" s="20">
        <f t="shared" si="39"/>
        <v>204834.82068802317</v>
      </c>
      <c r="DA180" s="19">
        <f>CJ180/(BT180*CD180*CE180*(CV180/20))</f>
        <v>9091.6051806248906</v>
      </c>
      <c r="DB180" s="21">
        <f t="shared" si="48"/>
        <v>181129.70898942082</v>
      </c>
      <c r="DC180">
        <f>AT180/CE180</f>
        <v>221359.96558377901</v>
      </c>
    </row>
    <row r="181" spans="1:107" x14ac:dyDescent="0.25">
      <c r="A181" s="1">
        <v>44089</v>
      </c>
      <c r="B181">
        <v>5843</v>
      </c>
      <c r="C181">
        <v>10</v>
      </c>
      <c r="D181">
        <v>1</v>
      </c>
      <c r="E181">
        <v>0</v>
      </c>
      <c r="F181" s="1">
        <v>44088</v>
      </c>
      <c r="G181" s="1">
        <v>44090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s="1">
        <v>44095</v>
      </c>
      <c r="AE181" s="1">
        <v>44081</v>
      </c>
      <c r="AF181" s="1">
        <v>44076</v>
      </c>
      <c r="AG181" s="1">
        <v>44078</v>
      </c>
      <c r="AH181" s="1">
        <v>44076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8844.4761904761908</v>
      </c>
      <c r="AO181">
        <v>21</v>
      </c>
      <c r="AP181">
        <v>30</v>
      </c>
      <c r="AQ181">
        <v>185734</v>
      </c>
      <c r="AR181" s="2">
        <v>44075</v>
      </c>
      <c r="AS181">
        <v>0.7</v>
      </c>
      <c r="AT181">
        <v>207111.23917343901</v>
      </c>
      <c r="AU181">
        <v>196753.53856041899</v>
      </c>
      <c r="AV181">
        <v>218014.20043475</v>
      </c>
      <c r="AW181">
        <v>-0.37754401088244199</v>
      </c>
      <c r="AX181">
        <v>0</v>
      </c>
      <c r="AY181">
        <v>0</v>
      </c>
      <c r="AZ181">
        <v>0</v>
      </c>
      <c r="BA181">
        <v>0</v>
      </c>
      <c r="BB181">
        <v>0.33457122130290101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0.65543969754600295</v>
      </c>
      <c r="BP181">
        <v>0</v>
      </c>
      <c r="BQ181">
        <v>0</v>
      </c>
      <c r="BR181">
        <v>0</v>
      </c>
      <c r="BS181">
        <v>0</v>
      </c>
      <c r="BT181">
        <v>0.61246690796646197</v>
      </c>
      <c r="BU181">
        <v>9540.1072678361706</v>
      </c>
      <c r="BV181">
        <v>15</v>
      </c>
      <c r="BW181">
        <v>9</v>
      </c>
      <c r="BX181">
        <v>2020</v>
      </c>
      <c r="BY181">
        <v>11</v>
      </c>
      <c r="BZ181">
        <v>10.5608779250102</v>
      </c>
      <c r="CA181">
        <v>96634</v>
      </c>
      <c r="CB181">
        <v>192153.91129502299</v>
      </c>
      <c r="CC181">
        <v>20.7971232401338</v>
      </c>
      <c r="CD181">
        <v>1.0097550395563599</v>
      </c>
      <c r="CE181">
        <f>INDEX('X-13 output'!G:G, MATCH('daily-predicted-data'!AR181,'X-13 output'!A:A,0))</f>
        <v>0.93563096934550605</v>
      </c>
      <c r="CH181">
        <f>AT181/AO181</f>
        <v>9862.4399606399529</v>
      </c>
      <c r="CI181" s="9">
        <f>BT181*CH181*CD181</f>
        <v>6099.3426252755735</v>
      </c>
      <c r="CJ181" s="8">
        <f>B181</f>
        <v>5843</v>
      </c>
      <c r="CK181" s="9">
        <f t="shared" si="59"/>
        <v>-256.34262527557348</v>
      </c>
      <c r="CL181" s="9">
        <f t="shared" si="60"/>
        <v>-156775.32407239263</v>
      </c>
      <c r="CM181">
        <f t="shared" si="61"/>
        <v>1888710.324072392</v>
      </c>
      <c r="CN181">
        <f>B180+CN180</f>
        <v>1758855</v>
      </c>
      <c r="CO181">
        <f t="shared" si="62"/>
        <v>0.93124656416744678</v>
      </c>
      <c r="CP181" s="22">
        <f t="shared" ref="CP181:CP212" si="64">SUM(CI162:CI181)</f>
        <v>186160.05890121686</v>
      </c>
      <c r="CQ181" s="22">
        <f t="shared" ref="CQ181:CQ212" si="65">SUM(CJ162:CJ181)</f>
        <v>169295</v>
      </c>
      <c r="CR181">
        <f t="shared" si="47"/>
        <v>0.90940559967180679</v>
      </c>
      <c r="CT181">
        <f>IF(MONTH(A181)&lt;&gt;MONTH(A180),B181,B181+CT180)</f>
        <v>96634</v>
      </c>
      <c r="CU181">
        <f>IF(MONTH(A181)&lt;&gt;MONTH(A180),BT181,BT181+CU180)</f>
        <v>10.560877925010255</v>
      </c>
      <c r="CV181">
        <f>AO181</f>
        <v>21</v>
      </c>
      <c r="CW181">
        <f t="shared" si="63"/>
        <v>192153.91129502421</v>
      </c>
      <c r="CX181" s="11">
        <f>CW181/AT181-1</f>
        <v>-7.2218813127226E-2</v>
      </c>
      <c r="CY181" s="20">
        <f>AT181/CE181</f>
        <v>221359.96558377901</v>
      </c>
      <c r="CZ181" s="20">
        <f t="shared" si="39"/>
        <v>205373.61159543489</v>
      </c>
      <c r="DA181" s="19">
        <f>CJ181/(BT181*CD181*CE181*(CV181/20))</f>
        <v>9617.0824846676878</v>
      </c>
      <c r="DB181" s="21">
        <f t="shared" si="48"/>
        <v>182301.112104161</v>
      </c>
      <c r="DC181">
        <f>AT181/CE181</f>
        <v>221359.96558377901</v>
      </c>
    </row>
    <row r="182" spans="1:107" x14ac:dyDescent="0.25">
      <c r="A182" s="1">
        <v>44090</v>
      </c>
      <c r="B182">
        <v>16812</v>
      </c>
      <c r="C182">
        <v>11</v>
      </c>
      <c r="D182">
        <v>2</v>
      </c>
      <c r="E182">
        <v>1</v>
      </c>
      <c r="F182" s="1">
        <v>44089</v>
      </c>
      <c r="G182" s="1">
        <v>44091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s="1">
        <v>44095</v>
      </c>
      <c r="AE182" s="1">
        <v>44081</v>
      </c>
      <c r="AF182" s="1">
        <v>44076</v>
      </c>
      <c r="AG182" s="1">
        <v>44078</v>
      </c>
      <c r="AH182" s="1">
        <v>44076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8844.4761904761908</v>
      </c>
      <c r="AO182">
        <v>21</v>
      </c>
      <c r="AP182">
        <v>30</v>
      </c>
      <c r="AQ182">
        <v>185734</v>
      </c>
      <c r="AR182" s="2">
        <v>44075</v>
      </c>
      <c r="AS182">
        <v>0.7</v>
      </c>
      <c r="AT182">
        <v>207111.23917343901</v>
      </c>
      <c r="AU182">
        <v>196753.53856041899</v>
      </c>
      <c r="AV182">
        <v>218014.20043475</v>
      </c>
      <c r="AW182">
        <v>-0.37754401088244199</v>
      </c>
      <c r="AX182">
        <v>0</v>
      </c>
      <c r="AY182">
        <v>0.126823655535797</v>
      </c>
      <c r="AZ182">
        <v>0</v>
      </c>
      <c r="BA182">
        <v>0</v>
      </c>
      <c r="BB182">
        <v>0</v>
      </c>
      <c r="BC182">
        <v>0.91210168405352599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0.65543969754600295</v>
      </c>
      <c r="BP182">
        <v>0</v>
      </c>
      <c r="BQ182">
        <v>0</v>
      </c>
      <c r="BR182">
        <v>0.52241715020244495</v>
      </c>
      <c r="BS182">
        <v>0</v>
      </c>
      <c r="BT182">
        <v>1.8392381764553301</v>
      </c>
      <c r="BU182">
        <v>9140.7411042331096</v>
      </c>
      <c r="BV182">
        <v>16</v>
      </c>
      <c r="BW182">
        <v>9</v>
      </c>
      <c r="BX182">
        <v>2020</v>
      </c>
      <c r="BY182">
        <v>10</v>
      </c>
      <c r="BZ182">
        <v>12.400116101465599</v>
      </c>
      <c r="CA182">
        <v>113446</v>
      </c>
      <c r="CB182">
        <v>192124.49145685101</v>
      </c>
      <c r="CC182">
        <v>20.7971232401338</v>
      </c>
      <c r="CD182">
        <v>1.0097550395563599</v>
      </c>
      <c r="CE182">
        <f>INDEX('X-13 output'!G:G, MATCH('daily-predicted-data'!AR182,'X-13 output'!A:A,0))</f>
        <v>0.93563096934550605</v>
      </c>
      <c r="CH182">
        <f>AT182/AO182</f>
        <v>9862.4399606399529</v>
      </c>
      <c r="CI182" s="9">
        <f>BT182*CH182*CD182</f>
        <v>18316.326419879661</v>
      </c>
      <c r="CJ182" s="8">
        <f>B182</f>
        <v>16812</v>
      </c>
      <c r="CK182" s="9">
        <f t="shared" si="59"/>
        <v>-1504.3264198796605</v>
      </c>
      <c r="CL182" s="9">
        <f t="shared" si="60"/>
        <v>-158279.65049227228</v>
      </c>
      <c r="CM182">
        <f t="shared" si="61"/>
        <v>1907026.6504922716</v>
      </c>
      <c r="CN182">
        <f>B181+CN181</f>
        <v>1764698</v>
      </c>
      <c r="CO182">
        <f t="shared" si="62"/>
        <v>0.92536619744903326</v>
      </c>
      <c r="CP182" s="22">
        <f t="shared" si="64"/>
        <v>200833.02900307337</v>
      </c>
      <c r="CQ182" s="22">
        <f t="shared" si="65"/>
        <v>183898</v>
      </c>
      <c r="CR182">
        <f t="shared" si="47"/>
        <v>0.9156760763548798</v>
      </c>
      <c r="CT182">
        <f>IF(MONTH(A182)&lt;&gt;MONTH(A181),B182,B182+CT181)</f>
        <v>113446</v>
      </c>
      <c r="CU182">
        <f>IF(MONTH(A182)&lt;&gt;MONTH(A181),BT182,BT182+CU181)</f>
        <v>12.400116101465585</v>
      </c>
      <c r="CV182">
        <f>AO182</f>
        <v>21</v>
      </c>
      <c r="CW182">
        <f t="shared" si="63"/>
        <v>192124.49145685221</v>
      </c>
      <c r="CX182" s="11">
        <f>CW182/AT182-1</f>
        <v>-7.2360861614258476E-2</v>
      </c>
      <c r="CY182" s="20">
        <f>AT182/CE182</f>
        <v>221359.96558377901</v>
      </c>
      <c r="CZ182" s="20">
        <f t="shared" si="39"/>
        <v>205342.16774723417</v>
      </c>
      <c r="DA182" s="19">
        <f>CJ182/(BT182*CD182*CE182*(CV182/20))</f>
        <v>9214.4939991162955</v>
      </c>
      <c r="DB182" s="21">
        <f t="shared" si="48"/>
        <v>185397.06444262326</v>
      </c>
      <c r="DC182">
        <f>AT182/CE182</f>
        <v>221359.96558377901</v>
      </c>
    </row>
    <row r="183" spans="1:107" x14ac:dyDescent="0.25">
      <c r="A183" s="1">
        <v>44091</v>
      </c>
      <c r="B183">
        <v>3291</v>
      </c>
      <c r="C183">
        <v>12</v>
      </c>
      <c r="D183">
        <v>3</v>
      </c>
      <c r="E183">
        <v>2</v>
      </c>
      <c r="F183" s="1">
        <v>44090</v>
      </c>
      <c r="G183" s="1">
        <v>44092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 s="1">
        <v>44095</v>
      </c>
      <c r="AE183" s="1">
        <v>44081</v>
      </c>
      <c r="AF183" s="1">
        <v>44076</v>
      </c>
      <c r="AG183" s="1">
        <v>44078</v>
      </c>
      <c r="AH183" s="1">
        <v>44076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8844.4761904761908</v>
      </c>
      <c r="AO183">
        <v>21</v>
      </c>
      <c r="AP183">
        <v>30</v>
      </c>
      <c r="AQ183">
        <v>185734</v>
      </c>
      <c r="AR183" s="2">
        <v>44075</v>
      </c>
      <c r="AS183">
        <v>0.7</v>
      </c>
      <c r="AT183">
        <v>207111.23917343901</v>
      </c>
      <c r="AU183">
        <v>196753.53856041899</v>
      </c>
      <c r="AV183">
        <v>218014.20043475</v>
      </c>
      <c r="AW183">
        <v>-0.37754401088244199</v>
      </c>
      <c r="AX183">
        <v>0</v>
      </c>
      <c r="AY183">
        <v>0</v>
      </c>
      <c r="AZ183">
        <v>4.5558176529040699E-2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0.65543969754600295</v>
      </c>
      <c r="BP183">
        <v>0</v>
      </c>
      <c r="BQ183">
        <v>0.11148690587966401</v>
      </c>
      <c r="BR183">
        <v>0</v>
      </c>
      <c r="BS183">
        <v>0</v>
      </c>
      <c r="BT183">
        <v>0.43494076907226498</v>
      </c>
      <c r="BU183">
        <v>7566.5475255854799</v>
      </c>
      <c r="BV183">
        <v>17</v>
      </c>
      <c r="BW183">
        <v>9</v>
      </c>
      <c r="BX183">
        <v>2020</v>
      </c>
      <c r="BY183">
        <v>9</v>
      </c>
      <c r="BZ183">
        <v>12.8350568705378</v>
      </c>
      <c r="CA183">
        <v>116737</v>
      </c>
      <c r="CB183">
        <v>190998.53040988199</v>
      </c>
      <c r="CC183">
        <v>20.7971232401338</v>
      </c>
      <c r="CD183">
        <v>1.0097550395563599</v>
      </c>
      <c r="CE183">
        <f>INDEX('X-13 output'!G:G, MATCH('daily-predicted-data'!AR183,'X-13 output'!A:A,0))</f>
        <v>0.93563096934550605</v>
      </c>
      <c r="CH183">
        <f>AT183/AO183</f>
        <v>9862.4399606399529</v>
      </c>
      <c r="CI183" s="9">
        <f>BT183*CH183*CD183</f>
        <v>4331.4222168846927</v>
      </c>
      <c r="CJ183" s="8">
        <f>B183</f>
        <v>3291</v>
      </c>
      <c r="CK183" s="9">
        <f t="shared" si="59"/>
        <v>-1040.4222168846927</v>
      </c>
      <c r="CL183" s="9">
        <f t="shared" si="60"/>
        <v>-159320.07270915699</v>
      </c>
      <c r="CM183">
        <f t="shared" si="61"/>
        <v>1911358.0727091564</v>
      </c>
      <c r="CN183">
        <f>B182+CN182</f>
        <v>1781510</v>
      </c>
      <c r="CO183">
        <f t="shared" si="62"/>
        <v>0.93206501986040224</v>
      </c>
      <c r="CP183" s="22">
        <f t="shared" si="64"/>
        <v>196200.5637646933</v>
      </c>
      <c r="CQ183" s="22">
        <f t="shared" si="65"/>
        <v>176904</v>
      </c>
      <c r="CR183">
        <f t="shared" si="47"/>
        <v>0.9016487853325641</v>
      </c>
      <c r="CT183">
        <f>IF(MONTH(A183)&lt;&gt;MONTH(A182),B183,B183+CT182)</f>
        <v>116737</v>
      </c>
      <c r="CU183">
        <f>IF(MONTH(A183)&lt;&gt;MONTH(A182),BT183,BT183+CU182)</f>
        <v>12.83505687053785</v>
      </c>
      <c r="CV183">
        <f>AO183</f>
        <v>21</v>
      </c>
      <c r="CW183">
        <f t="shared" si="63"/>
        <v>190998.53040988292</v>
      </c>
      <c r="CX183" s="11">
        <f>CW183/AT183-1</f>
        <v>-7.779736545375493E-2</v>
      </c>
      <c r="CY183" s="20">
        <f>AT183/CE183</f>
        <v>221359.96558377901</v>
      </c>
      <c r="CZ183" s="20">
        <f t="shared" si="39"/>
        <v>204138.74344442712</v>
      </c>
      <c r="DA183" s="19">
        <f>CJ183/(BT183*CD183*CE183*(CV183/20))</f>
        <v>7627.5988974512466</v>
      </c>
      <c r="DB183" s="21">
        <f t="shared" si="48"/>
        <v>181445.91130225529</v>
      </c>
      <c r="DC183">
        <f>AT183/CE183</f>
        <v>221359.96558377901</v>
      </c>
    </row>
    <row r="184" spans="1:107" x14ac:dyDescent="0.25">
      <c r="A184" s="1">
        <v>44092</v>
      </c>
      <c r="B184">
        <v>9527</v>
      </c>
      <c r="C184">
        <v>13</v>
      </c>
      <c r="D184">
        <v>4</v>
      </c>
      <c r="E184">
        <v>3</v>
      </c>
      <c r="F184" s="1">
        <v>44091</v>
      </c>
      <c r="G184" s="1">
        <v>44095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s="1">
        <v>44095</v>
      </c>
      <c r="AE184" s="1">
        <v>44081</v>
      </c>
      <c r="AF184" s="1">
        <v>44076</v>
      </c>
      <c r="AG184" s="1">
        <v>44078</v>
      </c>
      <c r="AH184" s="1">
        <v>44076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8844.4761904761908</v>
      </c>
      <c r="AO184">
        <v>21</v>
      </c>
      <c r="AP184">
        <v>30</v>
      </c>
      <c r="AQ184">
        <v>185734</v>
      </c>
      <c r="AR184" s="2">
        <v>44075</v>
      </c>
      <c r="AS184">
        <v>0.7</v>
      </c>
      <c r="AT184">
        <v>207111.23917343901</v>
      </c>
      <c r="AU184">
        <v>196753.53856041899</v>
      </c>
      <c r="AV184">
        <v>218014.20043475</v>
      </c>
      <c r="AW184">
        <v>-0.37754401088244199</v>
      </c>
      <c r="AX184">
        <v>0</v>
      </c>
      <c r="AY184">
        <v>0</v>
      </c>
      <c r="AZ184">
        <v>0</v>
      </c>
      <c r="BA184">
        <v>0.69859300389304002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0.65543969754600295</v>
      </c>
      <c r="BP184">
        <v>0</v>
      </c>
      <c r="BQ184">
        <v>0</v>
      </c>
      <c r="BR184">
        <v>0</v>
      </c>
      <c r="BS184">
        <v>-0.13598583751920601</v>
      </c>
      <c r="BT184">
        <v>0.84050285303739503</v>
      </c>
      <c r="BU184">
        <v>11334.8812149435</v>
      </c>
      <c r="BV184">
        <v>18</v>
      </c>
      <c r="BW184">
        <v>9</v>
      </c>
      <c r="BX184">
        <v>2020</v>
      </c>
      <c r="BY184">
        <v>8</v>
      </c>
      <c r="BZ184">
        <v>13.6755597235752</v>
      </c>
      <c r="CA184">
        <v>126264</v>
      </c>
      <c r="CB184">
        <v>193889.24867396799</v>
      </c>
      <c r="CC184">
        <v>20.7971232401338</v>
      </c>
      <c r="CD184">
        <v>1.0097550395563599</v>
      </c>
      <c r="CE184">
        <f>INDEX('X-13 output'!G:G, MATCH('daily-predicted-data'!AR184,'X-13 output'!A:A,0))</f>
        <v>0.93563096934550605</v>
      </c>
      <c r="CH184">
        <f>AT184/AO184</f>
        <v>9862.4399606399529</v>
      </c>
      <c r="CI184" s="9">
        <f>BT184*CH184*CD184</f>
        <v>8370.272436788433</v>
      </c>
      <c r="CJ184" s="8">
        <f>B184</f>
        <v>9527</v>
      </c>
      <c r="CK184" s="9">
        <f t="shared" si="59"/>
        <v>1156.727563211567</v>
      </c>
      <c r="CL184" s="9">
        <f t="shared" si="60"/>
        <v>-158163.34514594541</v>
      </c>
      <c r="CM184">
        <f t="shared" si="61"/>
        <v>1919728.345145945</v>
      </c>
      <c r="CN184">
        <f>B183+CN183</f>
        <v>1784801</v>
      </c>
      <c r="CO184">
        <f t="shared" si="62"/>
        <v>0.92971539671896275</v>
      </c>
      <c r="CP184" s="22">
        <f t="shared" si="64"/>
        <v>201579.77800243275</v>
      </c>
      <c r="CQ184" s="22">
        <f t="shared" si="65"/>
        <v>183605</v>
      </c>
      <c r="CR184">
        <f t="shared" si="47"/>
        <v>0.91083045045214894</v>
      </c>
      <c r="CT184">
        <f>IF(MONTH(A184)&lt;&gt;MONTH(A183),B184,B184+CT183)</f>
        <v>126264</v>
      </c>
      <c r="CU184">
        <f>IF(MONTH(A184)&lt;&gt;MONTH(A183),BT184,BT184+CU183)</f>
        <v>13.675559723575244</v>
      </c>
      <c r="CV184">
        <f>AO184</f>
        <v>21</v>
      </c>
      <c r="CW184">
        <f t="shared" si="63"/>
        <v>193889.24867396936</v>
      </c>
      <c r="CX184" s="11">
        <f>CW184/AT184-1</f>
        <v>-6.3840043409702618E-2</v>
      </c>
      <c r="CY184" s="20">
        <f>AT184/CE184</f>
        <v>221359.96558377901</v>
      </c>
      <c r="CZ184" s="20">
        <f t="shared" si="39"/>
        <v>207228.33577174027</v>
      </c>
      <c r="DA184" s="19">
        <f>CJ184/(BT184*CD184*CE184*(CV184/20))</f>
        <v>11426.337727410748</v>
      </c>
      <c r="DB184" s="21">
        <f t="shared" si="48"/>
        <v>183337.67825862102</v>
      </c>
      <c r="DC184">
        <f>AT184/CE184</f>
        <v>221359.96558377901</v>
      </c>
    </row>
    <row r="185" spans="1:107" x14ac:dyDescent="0.25">
      <c r="A185" s="1">
        <v>44095</v>
      </c>
      <c r="B185">
        <v>15126</v>
      </c>
      <c r="C185">
        <v>14</v>
      </c>
      <c r="D185">
        <v>0</v>
      </c>
      <c r="E185">
        <v>4</v>
      </c>
      <c r="F185" s="1">
        <v>44092</v>
      </c>
      <c r="G185" s="1">
        <v>44096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s="1">
        <v>44095</v>
      </c>
      <c r="AE185" s="1">
        <v>44081</v>
      </c>
      <c r="AF185" s="1">
        <v>44076</v>
      </c>
      <c r="AG185" s="1">
        <v>44078</v>
      </c>
      <c r="AH185" s="1">
        <v>44076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8844.4761904761908</v>
      </c>
      <c r="AO185">
        <v>21</v>
      </c>
      <c r="AP185">
        <v>30</v>
      </c>
      <c r="AQ185">
        <v>185734</v>
      </c>
      <c r="AR185" s="2">
        <v>44075</v>
      </c>
      <c r="AS185">
        <v>0.7</v>
      </c>
      <c r="AT185">
        <v>207111.23917343901</v>
      </c>
      <c r="AU185">
        <v>196753.53856041899</v>
      </c>
      <c r="AV185">
        <v>218014.20043475</v>
      </c>
      <c r="AW185">
        <v>-0.37754401088244199</v>
      </c>
      <c r="AX185">
        <v>1.3903905739156901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0.65543969754600295</v>
      </c>
      <c r="BP185">
        <v>0</v>
      </c>
      <c r="BQ185">
        <v>0</v>
      </c>
      <c r="BR185">
        <v>0</v>
      </c>
      <c r="BS185">
        <v>0</v>
      </c>
      <c r="BT185">
        <v>1.6682862605792499</v>
      </c>
      <c r="BU185">
        <v>9066.7892899555409</v>
      </c>
      <c r="BV185">
        <v>21</v>
      </c>
      <c r="BW185">
        <v>9</v>
      </c>
      <c r="BX185">
        <v>2020</v>
      </c>
      <c r="BY185">
        <v>7</v>
      </c>
      <c r="BZ185">
        <v>15.3438459841545</v>
      </c>
      <c r="CA185">
        <v>141390</v>
      </c>
      <c r="CB185">
        <v>193510.154042621</v>
      </c>
      <c r="CC185">
        <v>20.7971232401338</v>
      </c>
      <c r="CD185">
        <v>1.0097550395563599</v>
      </c>
      <c r="CE185">
        <f>INDEX('X-13 output'!G:G, MATCH('daily-predicted-data'!AR185,'X-13 output'!A:A,0))</f>
        <v>0.93563096934550605</v>
      </c>
      <c r="CH185">
        <f>AT185/AO185</f>
        <v>9862.4399606399529</v>
      </c>
      <c r="CI185" s="9">
        <f>BT185*CH185*CD185</f>
        <v>16613.876387375054</v>
      </c>
      <c r="CJ185" s="8">
        <f>B185</f>
        <v>15126</v>
      </c>
      <c r="CK185" s="9">
        <f t="shared" ref="CK185:CK192" si="66">CJ185-CI185</f>
        <v>-1487.876387375054</v>
      </c>
      <c r="CL185" s="9">
        <f t="shared" ref="CL185:CL192" si="67">CK185+CL184</f>
        <v>-159651.22153332047</v>
      </c>
      <c r="CM185">
        <f t="shared" ref="CM185:CM192" si="68">CI185+CM184</f>
        <v>1936342.2215333199</v>
      </c>
      <c r="CN185">
        <f>B184+CN184</f>
        <v>1794328</v>
      </c>
      <c r="CO185">
        <f t="shared" ref="CO185:CO192" si="69">CN185/CM185</f>
        <v>0.92665851110716169</v>
      </c>
      <c r="CP185" s="22">
        <f t="shared" si="64"/>
        <v>210086.91920418185</v>
      </c>
      <c r="CQ185" s="22">
        <f t="shared" si="65"/>
        <v>191398</v>
      </c>
      <c r="CR185">
        <f t="shared" si="47"/>
        <v>0.91104196646332736</v>
      </c>
      <c r="CT185">
        <f>IF(MONTH(A185)&lt;&gt;MONTH(A184),B185,B185+CT184)</f>
        <v>141390</v>
      </c>
      <c r="CU185">
        <f>IF(MONTH(A185)&lt;&gt;MONTH(A184),BT185,BT185+CU184)</f>
        <v>15.343845984154495</v>
      </c>
      <c r="CV185">
        <f>AO185</f>
        <v>21</v>
      </c>
      <c r="CW185">
        <f t="shared" ref="CW185:CW192" si="70">CT185*(CV185/CU185)</f>
        <v>193510.15404262178</v>
      </c>
      <c r="CX185" s="11">
        <f>CW185/AT185-1</f>
        <v>-6.5670434811253342E-2</v>
      </c>
      <c r="CY185" s="20">
        <f>AT185/CE185</f>
        <v>221359.96558377901</v>
      </c>
      <c r="CZ185" s="20">
        <f t="shared" si="39"/>
        <v>206823.16039408816</v>
      </c>
      <c r="DA185" s="19">
        <f>CJ185/(BT185*CD185*CE185*(CV185/20))</f>
        <v>9139.9454979484326</v>
      </c>
      <c r="DB185" s="21">
        <f t="shared" si="48"/>
        <v>183349.33118916943</v>
      </c>
      <c r="DC185">
        <f>AT185/CE185</f>
        <v>221359.96558377901</v>
      </c>
    </row>
    <row r="186" spans="1:107" x14ac:dyDescent="0.25">
      <c r="A186" s="1">
        <v>44096</v>
      </c>
      <c r="B186">
        <v>2088</v>
      </c>
      <c r="C186">
        <v>15</v>
      </c>
      <c r="D186">
        <v>1</v>
      </c>
      <c r="E186">
        <v>0</v>
      </c>
      <c r="F186" s="1">
        <v>44095</v>
      </c>
      <c r="G186" s="1">
        <v>44097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s="1">
        <v>44095</v>
      </c>
      <c r="AE186" s="1">
        <v>44081</v>
      </c>
      <c r="AF186" s="1">
        <v>44076</v>
      </c>
      <c r="AG186" s="1">
        <v>44078</v>
      </c>
      <c r="AH186" s="1">
        <v>44076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8844.4761904761908</v>
      </c>
      <c r="AO186">
        <v>21</v>
      </c>
      <c r="AP186">
        <v>30</v>
      </c>
      <c r="AQ186">
        <v>185734</v>
      </c>
      <c r="AR186" s="2">
        <v>44075</v>
      </c>
      <c r="AS186">
        <v>0.7</v>
      </c>
      <c r="AT186">
        <v>207111.23917343901</v>
      </c>
      <c r="AU186">
        <v>196753.53856041899</v>
      </c>
      <c r="AV186">
        <v>218014.20043475</v>
      </c>
      <c r="AW186">
        <v>-0.37754401088244199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0.65543969754600295</v>
      </c>
      <c r="BP186">
        <v>0</v>
      </c>
      <c r="BQ186">
        <v>0</v>
      </c>
      <c r="BR186">
        <v>0</v>
      </c>
      <c r="BS186">
        <v>0</v>
      </c>
      <c r="BT186">
        <v>0.27789568666356002</v>
      </c>
      <c r="BU186">
        <v>7513.6106827302801</v>
      </c>
      <c r="BV186">
        <v>22</v>
      </c>
      <c r="BW186">
        <v>9</v>
      </c>
      <c r="BX186">
        <v>2020</v>
      </c>
      <c r="BY186">
        <v>6</v>
      </c>
      <c r="BZ186">
        <v>15.621741670818</v>
      </c>
      <c r="CA186">
        <v>143478</v>
      </c>
      <c r="CB186">
        <v>192874.65274300601</v>
      </c>
      <c r="CC186">
        <v>20.7971232401338</v>
      </c>
      <c r="CD186">
        <v>1.0097550395563599</v>
      </c>
      <c r="CE186">
        <f>INDEX('X-13 output'!G:G, MATCH('daily-predicted-data'!AR186,'X-13 output'!A:A,0))</f>
        <v>0.93563096934550605</v>
      </c>
      <c r="CH186">
        <f>AT186/AO186</f>
        <v>9862.4399606399529</v>
      </c>
      <c r="CI186" s="9">
        <f>BT186*CH186*CD186</f>
        <v>2767.4654499702237</v>
      </c>
      <c r="CJ186" s="8">
        <f>B186</f>
        <v>2088</v>
      </c>
      <c r="CK186" s="9">
        <f t="shared" si="66"/>
        <v>-679.46544997022374</v>
      </c>
      <c r="CL186" s="9">
        <f t="shared" si="67"/>
        <v>-160330.68698329068</v>
      </c>
      <c r="CM186">
        <f t="shared" si="68"/>
        <v>1939109.6869832901</v>
      </c>
      <c r="CN186">
        <f>B185+CN185</f>
        <v>1809454</v>
      </c>
      <c r="CO186">
        <f t="shared" si="69"/>
        <v>0.93313648637122848</v>
      </c>
      <c r="CP186" s="22">
        <f t="shared" si="64"/>
        <v>196557.56959020876</v>
      </c>
      <c r="CQ186" s="22">
        <f t="shared" si="65"/>
        <v>177345</v>
      </c>
      <c r="CR186">
        <f t="shared" si="47"/>
        <v>0.90225474587285592</v>
      </c>
      <c r="CT186">
        <f>IF(MONTH(A186)&lt;&gt;MONTH(A185),B186,B186+CT185)</f>
        <v>143478</v>
      </c>
      <c r="CU186">
        <f>IF(MONTH(A186)&lt;&gt;MONTH(A185),BT186,BT186+CU185)</f>
        <v>15.621741670818055</v>
      </c>
      <c r="CV186">
        <f>AO186</f>
        <v>21</v>
      </c>
      <c r="CW186">
        <f t="shared" si="70"/>
        <v>192874.65274300738</v>
      </c>
      <c r="CX186" s="11">
        <f>CW186/AT186-1</f>
        <v>-6.8738840476492147E-2</v>
      </c>
      <c r="CY186" s="20">
        <f>AT186/CE186</f>
        <v>221359.96558377901</v>
      </c>
      <c r="CZ186" s="20">
        <f t="shared" si="39"/>
        <v>206143.93822163384</v>
      </c>
      <c r="DA186" s="19">
        <f>CJ186/(BT186*CD186*CE186*(CV186/20))</f>
        <v>7574.2349289000113</v>
      </c>
      <c r="DB186" s="21">
        <f t="shared" si="48"/>
        <v>180928.59478254506</v>
      </c>
      <c r="DC186">
        <f>AT186/CE186</f>
        <v>221359.96558377901</v>
      </c>
    </row>
    <row r="187" spans="1:107" x14ac:dyDescent="0.25">
      <c r="A187" s="1">
        <v>44097</v>
      </c>
      <c r="B187">
        <v>8011</v>
      </c>
      <c r="C187">
        <v>16</v>
      </c>
      <c r="D187">
        <v>2</v>
      </c>
      <c r="E187">
        <v>1</v>
      </c>
      <c r="F187" s="1">
        <v>44096</v>
      </c>
      <c r="G187" s="1">
        <v>44098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s="1">
        <v>44095</v>
      </c>
      <c r="AE187" s="1">
        <v>44081</v>
      </c>
      <c r="AF187" s="1">
        <v>44076</v>
      </c>
      <c r="AG187" s="1">
        <v>44078</v>
      </c>
      <c r="AH187" s="1">
        <v>44076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8844.4761904761908</v>
      </c>
      <c r="AO187">
        <v>21</v>
      </c>
      <c r="AP187">
        <v>30</v>
      </c>
      <c r="AQ187">
        <v>185734</v>
      </c>
      <c r="AR187" s="2">
        <v>44075</v>
      </c>
      <c r="AS187">
        <v>0.7</v>
      </c>
      <c r="AT187">
        <v>207111.23917343901</v>
      </c>
      <c r="AU187">
        <v>196753.53856041899</v>
      </c>
      <c r="AV187">
        <v>218014.20043475</v>
      </c>
      <c r="AW187">
        <v>-0.37754401088244199</v>
      </c>
      <c r="AX187">
        <v>0</v>
      </c>
      <c r="AY187">
        <v>0.126823655535797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0.65543969754600295</v>
      </c>
      <c r="BP187">
        <v>0</v>
      </c>
      <c r="BQ187">
        <v>0</v>
      </c>
      <c r="BR187">
        <v>0.52241715020244495</v>
      </c>
      <c r="BS187">
        <v>0</v>
      </c>
      <c r="BT187">
        <v>0.92713649240180396</v>
      </c>
      <c r="BU187">
        <v>8640.5831996182205</v>
      </c>
      <c r="BV187">
        <v>23</v>
      </c>
      <c r="BW187">
        <v>9</v>
      </c>
      <c r="BX187">
        <v>2020</v>
      </c>
      <c r="BY187">
        <v>5</v>
      </c>
      <c r="BZ187">
        <v>16.5488781632199</v>
      </c>
      <c r="CA187">
        <v>151489</v>
      </c>
      <c r="CB187">
        <v>192234.722415831</v>
      </c>
      <c r="CC187">
        <v>20.7971232401338</v>
      </c>
      <c r="CD187">
        <v>1.0097550395563599</v>
      </c>
      <c r="CE187">
        <f>INDEX('X-13 output'!G:G, MATCH('daily-predicted-data'!AR187,'X-13 output'!A:A,0))</f>
        <v>0.93563096934550605</v>
      </c>
      <c r="CH187">
        <f>AT187/AO187</f>
        <v>9862.4399606399529</v>
      </c>
      <c r="CI187" s="9">
        <f>BT187*CH187*CD187</f>
        <v>9233.0263953860231</v>
      </c>
      <c r="CJ187" s="8">
        <f>B187</f>
        <v>8011</v>
      </c>
      <c r="CK187" s="9">
        <f t="shared" si="66"/>
        <v>-1222.0263953860231</v>
      </c>
      <c r="CL187" s="9">
        <f t="shared" si="67"/>
        <v>-161552.71337867671</v>
      </c>
      <c r="CM187">
        <f t="shared" si="68"/>
        <v>1948342.7133786762</v>
      </c>
      <c r="CN187">
        <f>B186+CN186</f>
        <v>1811542</v>
      </c>
      <c r="CO187">
        <f t="shared" si="69"/>
        <v>0.92978611389089438</v>
      </c>
      <c r="CP187" s="22">
        <f t="shared" si="64"/>
        <v>203250.28988121674</v>
      </c>
      <c r="CQ187" s="22">
        <f t="shared" si="65"/>
        <v>183316</v>
      </c>
      <c r="CR187">
        <f t="shared" si="47"/>
        <v>0.9019224528886689</v>
      </c>
      <c r="CT187">
        <f>IF(MONTH(A187)&lt;&gt;MONTH(A186),B187,B187+CT186)</f>
        <v>151489</v>
      </c>
      <c r="CU187">
        <f>IF(MONTH(A187)&lt;&gt;MONTH(A186),BT187,BT187+CU186)</f>
        <v>16.548878163219861</v>
      </c>
      <c r="CV187">
        <f>AO187</f>
        <v>21</v>
      </c>
      <c r="CW187">
        <f t="shared" si="70"/>
        <v>192234.7224158324</v>
      </c>
      <c r="CX187" s="11">
        <f>CW187/AT187-1</f>
        <v>-7.1828630918231995E-2</v>
      </c>
      <c r="CY187" s="20">
        <f>AT187/CE187</f>
        <v>221359.96558377901</v>
      </c>
      <c r="CZ187" s="20">
        <f t="shared" si="39"/>
        <v>205459.98231578921</v>
      </c>
      <c r="DA187" s="19">
        <f>CJ187/(BT187*CD187*CE187*(CV187/20))</f>
        <v>8710.300525290615</v>
      </c>
      <c r="DB187" s="21">
        <f t="shared" si="48"/>
        <v>181534.92262838368</v>
      </c>
      <c r="DC187">
        <f>AT187/CE187</f>
        <v>221359.96558377901</v>
      </c>
    </row>
    <row r="188" spans="1:107" x14ac:dyDescent="0.25">
      <c r="A188" s="1">
        <v>44098</v>
      </c>
      <c r="B188">
        <v>2322</v>
      </c>
      <c r="C188">
        <v>17</v>
      </c>
      <c r="D188">
        <v>3</v>
      </c>
      <c r="E188">
        <v>2</v>
      </c>
      <c r="F188" s="1">
        <v>44097</v>
      </c>
      <c r="G188" s="1">
        <v>44099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s="1">
        <v>44095</v>
      </c>
      <c r="AE188" s="1">
        <v>44081</v>
      </c>
      <c r="AF188" s="1">
        <v>44076</v>
      </c>
      <c r="AG188" s="1">
        <v>44078</v>
      </c>
      <c r="AH188" s="1">
        <v>44076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8844.4761904761908</v>
      </c>
      <c r="AO188">
        <v>21</v>
      </c>
      <c r="AP188">
        <v>30</v>
      </c>
      <c r="AQ188">
        <v>185734</v>
      </c>
      <c r="AR188" s="2">
        <v>44075</v>
      </c>
      <c r="AS188">
        <v>0.7</v>
      </c>
      <c r="AT188">
        <v>207111.23917343901</v>
      </c>
      <c r="AU188">
        <v>196753.53856041899</v>
      </c>
      <c r="AV188">
        <v>218014.20043475</v>
      </c>
      <c r="AW188">
        <v>-0.37754401088244199</v>
      </c>
      <c r="AX188">
        <v>0</v>
      </c>
      <c r="AY188">
        <v>0</v>
      </c>
      <c r="AZ188">
        <v>4.5558176529040699E-2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0.65543969754600295</v>
      </c>
      <c r="BP188">
        <v>0</v>
      </c>
      <c r="BQ188">
        <v>0</v>
      </c>
      <c r="BR188">
        <v>0</v>
      </c>
      <c r="BS188">
        <v>0</v>
      </c>
      <c r="BT188">
        <v>0.323453863192601</v>
      </c>
      <c r="BU188">
        <v>7178.7672500833796</v>
      </c>
      <c r="BV188">
        <v>24</v>
      </c>
      <c r="BW188">
        <v>9</v>
      </c>
      <c r="BX188">
        <v>2020</v>
      </c>
      <c r="BY188">
        <v>4</v>
      </c>
      <c r="BZ188">
        <v>16.872332026412501</v>
      </c>
      <c r="CA188">
        <v>153811</v>
      </c>
      <c r="CB188">
        <v>191439.51144060001</v>
      </c>
      <c r="CC188">
        <v>20.7971232401338</v>
      </c>
      <c r="CD188">
        <v>1.0097550395563599</v>
      </c>
      <c r="CE188">
        <f>INDEX('X-13 output'!G:G, MATCH('daily-predicted-data'!AR188,'X-13 output'!A:A,0))</f>
        <v>0.93563096934550605</v>
      </c>
      <c r="CH188">
        <f>AT188/AO188</f>
        <v>9862.4399606399529</v>
      </c>
      <c r="CI188" s="9">
        <f>BT188*CH188*CD188</f>
        <v>3221.1633141634429</v>
      </c>
      <c r="CJ188" s="8">
        <f>B188</f>
        <v>2322</v>
      </c>
      <c r="CK188" s="9">
        <f t="shared" si="66"/>
        <v>-899.16331416344292</v>
      </c>
      <c r="CL188" s="9">
        <f t="shared" si="67"/>
        <v>-162451.87669284016</v>
      </c>
      <c r="CM188">
        <f t="shared" si="68"/>
        <v>1951563.8766928397</v>
      </c>
      <c r="CN188">
        <f>B187+CN187</f>
        <v>1819553</v>
      </c>
      <c r="CO188">
        <f t="shared" si="69"/>
        <v>0.93235636390413823</v>
      </c>
      <c r="CP188" s="22">
        <f t="shared" si="64"/>
        <v>197507.56574011542</v>
      </c>
      <c r="CQ188" s="22">
        <f t="shared" si="65"/>
        <v>177009</v>
      </c>
      <c r="CR188">
        <f t="shared" si="47"/>
        <v>0.89621376951661758</v>
      </c>
      <c r="CT188">
        <f>IF(MONTH(A188)&lt;&gt;MONTH(A187),B188,B188+CT187)</f>
        <v>153811</v>
      </c>
      <c r="CU188">
        <f>IF(MONTH(A188)&lt;&gt;MONTH(A187),BT188,BT188+CU187)</f>
        <v>16.872332026412462</v>
      </c>
      <c r="CV188">
        <f>AO188</f>
        <v>21</v>
      </c>
      <c r="CW188">
        <f t="shared" si="70"/>
        <v>191439.51144060059</v>
      </c>
      <c r="CX188" s="11">
        <f>CW188/AT188-1</f>
        <v>-7.5668166514684443E-2</v>
      </c>
      <c r="CY188" s="20">
        <f>AT188/CE188</f>
        <v>221359.96558377901</v>
      </c>
      <c r="CZ188" s="20">
        <f t="shared" si="39"/>
        <v>204610.06284830079</v>
      </c>
      <c r="DA188" s="19">
        <f>CJ188/(BT188*CD188*CE188*(CV188/20))</f>
        <v>7236.689781785014</v>
      </c>
      <c r="DB188" s="21">
        <f t="shared" si="48"/>
        <v>179057.16891630949</v>
      </c>
      <c r="DC188">
        <f>AT188/CE188</f>
        <v>221359.96558377901</v>
      </c>
    </row>
    <row r="189" spans="1:107" x14ac:dyDescent="0.25">
      <c r="A189" s="1">
        <v>44099</v>
      </c>
      <c r="B189">
        <v>5682</v>
      </c>
      <c r="C189">
        <v>18</v>
      </c>
      <c r="D189">
        <v>4</v>
      </c>
      <c r="E189">
        <v>3</v>
      </c>
      <c r="F189" s="1">
        <v>44098</v>
      </c>
      <c r="G189" s="1">
        <v>44102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s="1">
        <v>44095</v>
      </c>
      <c r="AE189" s="1">
        <v>44081</v>
      </c>
      <c r="AF189" s="1">
        <v>44076</v>
      </c>
      <c r="AG189" s="1">
        <v>44078</v>
      </c>
      <c r="AH189" s="1">
        <v>44076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8844.4761904761908</v>
      </c>
      <c r="AO189">
        <v>21</v>
      </c>
      <c r="AP189">
        <v>30</v>
      </c>
      <c r="AQ189">
        <v>185734</v>
      </c>
      <c r="AR189" s="2">
        <v>44075</v>
      </c>
      <c r="AS189">
        <v>0.7</v>
      </c>
      <c r="AT189">
        <v>207111.23917343901</v>
      </c>
      <c r="AU189">
        <v>196753.53856041899</v>
      </c>
      <c r="AV189">
        <v>218014.20043475</v>
      </c>
      <c r="AW189">
        <v>-0.37754401088244199</v>
      </c>
      <c r="AX189">
        <v>0</v>
      </c>
      <c r="AY189">
        <v>0</v>
      </c>
      <c r="AZ189">
        <v>0</v>
      </c>
      <c r="BA189">
        <v>0.69859300389304002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0.65543969754600295</v>
      </c>
      <c r="BP189">
        <v>0</v>
      </c>
      <c r="BQ189">
        <v>0</v>
      </c>
      <c r="BR189">
        <v>0</v>
      </c>
      <c r="BS189">
        <v>-0.13598583751920601</v>
      </c>
      <c r="BT189">
        <v>0.84050285303739503</v>
      </c>
      <c r="BU189">
        <v>6760.2388016488903</v>
      </c>
      <c r="BV189">
        <v>25</v>
      </c>
      <c r="BW189">
        <v>9</v>
      </c>
      <c r="BX189">
        <v>2020</v>
      </c>
      <c r="BY189">
        <v>3</v>
      </c>
      <c r="BZ189">
        <v>17.7128348794499</v>
      </c>
      <c r="CA189">
        <v>159493</v>
      </c>
      <c r="CB189">
        <v>189091.86602794199</v>
      </c>
      <c r="CC189">
        <v>20.7971232401338</v>
      </c>
      <c r="CD189">
        <v>1.0097550395563599</v>
      </c>
      <c r="CE189">
        <f>INDEX('X-13 output'!G:G, MATCH('daily-predicted-data'!AR189,'X-13 output'!A:A,0))</f>
        <v>0.93563096934550605</v>
      </c>
      <c r="CH189">
        <f>AT189/AO189</f>
        <v>9862.4399606399529</v>
      </c>
      <c r="CI189" s="9">
        <f>BT189*CH189*CD189</f>
        <v>8370.272436788433</v>
      </c>
      <c r="CJ189" s="8">
        <f>B189</f>
        <v>5682</v>
      </c>
      <c r="CK189" s="9">
        <f t="shared" si="66"/>
        <v>-2688.272436788433</v>
      </c>
      <c r="CL189" s="9">
        <f t="shared" si="67"/>
        <v>-165140.14912962858</v>
      </c>
      <c r="CM189">
        <f t="shared" si="68"/>
        <v>1959934.1491296282</v>
      </c>
      <c r="CN189">
        <f>B188+CN188</f>
        <v>1821875</v>
      </c>
      <c r="CO189">
        <f t="shared" si="69"/>
        <v>0.92955929198389764</v>
      </c>
      <c r="CP189" s="22">
        <f t="shared" si="64"/>
        <v>202886.77997785487</v>
      </c>
      <c r="CQ189" s="22">
        <f t="shared" si="65"/>
        <v>180126</v>
      </c>
      <c r="CR189">
        <f t="shared" si="47"/>
        <v>0.88781536194551858</v>
      </c>
      <c r="CT189">
        <f>IF(MONTH(A189)&lt;&gt;MONTH(A188),B189,B189+CT188)</f>
        <v>159493</v>
      </c>
      <c r="CU189">
        <f>IF(MONTH(A189)&lt;&gt;MONTH(A188),BT189,BT189+CU188)</f>
        <v>17.712834879449858</v>
      </c>
      <c r="CV189">
        <f>AO189</f>
        <v>21</v>
      </c>
      <c r="CW189">
        <f t="shared" si="70"/>
        <v>189091.86602794251</v>
      </c>
      <c r="CX189" s="11">
        <f>CW189/AT189-1</f>
        <v>-8.7003357313731877E-2</v>
      </c>
      <c r="CY189" s="20">
        <f>AT189/CE189</f>
        <v>221359.96558377901</v>
      </c>
      <c r="CZ189" s="20">
        <f t="shared" si="39"/>
        <v>202100.90540313808</v>
      </c>
      <c r="DA189" s="19">
        <f>CJ189/(BT189*CD189*CE189*(CV189/20))</f>
        <v>6814.7843987769365</v>
      </c>
      <c r="DB189" s="21">
        <f t="shared" si="48"/>
        <v>177217.96392098506</v>
      </c>
      <c r="DC189">
        <f>AT189/CE189</f>
        <v>221359.96558377901</v>
      </c>
    </row>
    <row r="190" spans="1:107" x14ac:dyDescent="0.25">
      <c r="A190" s="1">
        <v>44102</v>
      </c>
      <c r="B190">
        <v>13557</v>
      </c>
      <c r="C190">
        <v>19</v>
      </c>
      <c r="D190">
        <v>0</v>
      </c>
      <c r="E190">
        <v>4</v>
      </c>
      <c r="F190" s="1">
        <v>44099</v>
      </c>
      <c r="G190" s="1">
        <v>44103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s="1">
        <v>44095</v>
      </c>
      <c r="AE190" s="1">
        <v>44081</v>
      </c>
      <c r="AF190" s="1">
        <v>44076</v>
      </c>
      <c r="AG190" s="1">
        <v>44078</v>
      </c>
      <c r="AH190" s="1">
        <v>44076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8844.4761904761908</v>
      </c>
      <c r="AO190">
        <v>21</v>
      </c>
      <c r="AP190">
        <v>30</v>
      </c>
      <c r="AQ190">
        <v>185734</v>
      </c>
      <c r="AR190" s="2">
        <v>44075</v>
      </c>
      <c r="AS190">
        <v>0.7</v>
      </c>
      <c r="AT190">
        <v>207111.23917343901</v>
      </c>
      <c r="AU190">
        <v>196753.53856041899</v>
      </c>
      <c r="AV190">
        <v>218014.20043475</v>
      </c>
      <c r="AW190">
        <v>-0.37754401088244199</v>
      </c>
      <c r="AX190">
        <v>1.3903905739156901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0.65543969754600295</v>
      </c>
      <c r="BP190">
        <v>0</v>
      </c>
      <c r="BQ190">
        <v>0</v>
      </c>
      <c r="BR190">
        <v>0</v>
      </c>
      <c r="BS190">
        <v>0</v>
      </c>
      <c r="BT190">
        <v>1.6682862605792499</v>
      </c>
      <c r="BU190">
        <v>8126.3032132703402</v>
      </c>
      <c r="BV190">
        <v>28</v>
      </c>
      <c r="BW190">
        <v>9</v>
      </c>
      <c r="BX190">
        <v>2020</v>
      </c>
      <c r="BY190">
        <v>2</v>
      </c>
      <c r="BZ190">
        <v>19.381121140029101</v>
      </c>
      <c r="CA190">
        <v>173050</v>
      </c>
      <c r="CB190">
        <v>187504.63266515301</v>
      </c>
      <c r="CC190">
        <v>20.7971232401338</v>
      </c>
      <c r="CD190">
        <v>1.0097550395563599</v>
      </c>
      <c r="CE190">
        <f>INDEX('X-13 output'!G:G, MATCH('daily-predicted-data'!AR190,'X-13 output'!A:A,0))</f>
        <v>0.93563096934550605</v>
      </c>
      <c r="CH190">
        <f>AT190/AO190</f>
        <v>9862.4399606399529</v>
      </c>
      <c r="CI190" s="9">
        <f>BT190*CH190*CD190</f>
        <v>16613.876387375054</v>
      </c>
      <c r="CJ190" s="8">
        <f>B190</f>
        <v>13557</v>
      </c>
      <c r="CK190" s="9">
        <f t="shared" si="66"/>
        <v>-3056.876387375054</v>
      </c>
      <c r="CL190" s="9">
        <f t="shared" si="67"/>
        <v>-168197.02551700364</v>
      </c>
      <c r="CM190">
        <f t="shared" si="68"/>
        <v>1976548.0255170031</v>
      </c>
      <c r="CN190">
        <f>B189+CN189</f>
        <v>1827557</v>
      </c>
      <c r="CO190">
        <f t="shared" si="69"/>
        <v>0.92462058923256785</v>
      </c>
      <c r="CP190" s="22">
        <f t="shared" si="64"/>
        <v>211393.92117960399</v>
      </c>
      <c r="CQ190" s="22">
        <f t="shared" si="65"/>
        <v>188290</v>
      </c>
      <c r="CR190">
        <f t="shared" si="47"/>
        <v>0.89070678546156257</v>
      </c>
      <c r="CT190">
        <f>IF(MONTH(A190)&lt;&gt;MONTH(A189),B190,B190+CT189)</f>
        <v>173050</v>
      </c>
      <c r="CU190">
        <f>IF(MONTH(A190)&lt;&gt;MONTH(A189),BT190,BT190+CU189)</f>
        <v>19.381121140029109</v>
      </c>
      <c r="CV190">
        <f>AO190</f>
        <v>21</v>
      </c>
      <c r="CW190">
        <f t="shared" si="70"/>
        <v>187504.63266515356</v>
      </c>
      <c r="CX190" s="11">
        <f>CW190/AT190-1</f>
        <v>-9.4667032974808718E-2</v>
      </c>
      <c r="CY190" s="20">
        <f>AT190/CE190</f>
        <v>221359.96558377901</v>
      </c>
      <c r="CZ190" s="20">
        <f t="shared" si="39"/>
        <v>200404.47442255687</v>
      </c>
      <c r="DA190" s="19">
        <f>CJ190/(BT190*CD190*CE190*(CV190/20))</f>
        <v>8191.8710244404929</v>
      </c>
      <c r="DB190" s="21">
        <f t="shared" si="48"/>
        <v>178696.50045531397</v>
      </c>
      <c r="DC190">
        <f>AT190/CE190</f>
        <v>221359.96558377901</v>
      </c>
    </row>
    <row r="191" spans="1:107" x14ac:dyDescent="0.25">
      <c r="A191" s="1">
        <v>44103</v>
      </c>
      <c r="B191">
        <v>2480</v>
      </c>
      <c r="C191">
        <v>20</v>
      </c>
      <c r="D191">
        <v>1</v>
      </c>
      <c r="E191">
        <v>0</v>
      </c>
      <c r="F191" s="1">
        <v>44102</v>
      </c>
      <c r="G191" s="1">
        <v>44104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s="1">
        <v>44095</v>
      </c>
      <c r="AE191" s="1">
        <v>44081</v>
      </c>
      <c r="AF191" s="1">
        <v>44076</v>
      </c>
      <c r="AG191" s="1">
        <v>44078</v>
      </c>
      <c r="AH191" s="1">
        <v>44076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8844.4761904761908</v>
      </c>
      <c r="AO191">
        <v>21</v>
      </c>
      <c r="AP191">
        <v>30</v>
      </c>
      <c r="AQ191">
        <v>185734</v>
      </c>
      <c r="AR191" s="2">
        <v>44075</v>
      </c>
      <c r="AS191">
        <v>0.7</v>
      </c>
      <c r="AT191">
        <v>207111.23917343901</v>
      </c>
      <c r="AU191">
        <v>196753.53856041899</v>
      </c>
      <c r="AV191">
        <v>218014.20043475</v>
      </c>
      <c r="AW191">
        <v>-0.37754401088244199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0.65543969754600295</v>
      </c>
      <c r="BP191">
        <v>0</v>
      </c>
      <c r="BQ191">
        <v>0</v>
      </c>
      <c r="BR191">
        <v>0</v>
      </c>
      <c r="BS191">
        <v>0</v>
      </c>
      <c r="BT191">
        <v>0.27789568666356002</v>
      </c>
      <c r="BU191">
        <v>8924.2119220168097</v>
      </c>
      <c r="BV191">
        <v>29</v>
      </c>
      <c r="BW191">
        <v>9</v>
      </c>
      <c r="BX191">
        <v>2020</v>
      </c>
      <c r="BY191">
        <v>1</v>
      </c>
      <c r="BZ191">
        <v>19.659016826692699</v>
      </c>
      <c r="CA191">
        <v>175530</v>
      </c>
      <c r="CB191">
        <v>187503.27305254701</v>
      </c>
      <c r="CC191">
        <v>20.7971232401338</v>
      </c>
      <c r="CD191">
        <v>1.0097550395563599</v>
      </c>
      <c r="CE191">
        <f>INDEX('X-13 output'!G:G, MATCH('daily-predicted-data'!AR191,'X-13 output'!A:A,0))</f>
        <v>0.93563096934550605</v>
      </c>
      <c r="CH191">
        <f>AT191/AO191</f>
        <v>9862.4399606399529</v>
      </c>
      <c r="CI191" s="9">
        <f>BT191*CH191*CD191</f>
        <v>2767.4654499702237</v>
      </c>
      <c r="CJ191" s="8">
        <f>B191</f>
        <v>2480</v>
      </c>
      <c r="CK191" s="9">
        <f t="shared" si="66"/>
        <v>-287.46544997022374</v>
      </c>
      <c r="CL191" s="9">
        <f t="shared" si="67"/>
        <v>-168484.49096697386</v>
      </c>
      <c r="CM191">
        <f t="shared" si="68"/>
        <v>1979315.4909669734</v>
      </c>
      <c r="CN191">
        <f>B190+CN190</f>
        <v>1841114</v>
      </c>
      <c r="CO191">
        <f t="shared" si="69"/>
        <v>0.93017712860951918</v>
      </c>
      <c r="CP191" s="22">
        <f t="shared" si="64"/>
        <v>195777.23750035212</v>
      </c>
      <c r="CQ191" s="22">
        <f t="shared" si="65"/>
        <v>175530</v>
      </c>
      <c r="CR191">
        <f t="shared" si="47"/>
        <v>0.89658022679824712</v>
      </c>
      <c r="CT191">
        <f>IF(MONTH(A191)&lt;&gt;MONTH(A190),B191,B191+CT190)</f>
        <v>175530</v>
      </c>
      <c r="CU191">
        <f>IF(MONTH(A191)&lt;&gt;MONTH(A190),BT191,BT191+CU190)</f>
        <v>19.659016826692667</v>
      </c>
      <c r="CV191">
        <f>AO191</f>
        <v>21</v>
      </c>
      <c r="CW191">
        <f t="shared" si="70"/>
        <v>187503.27305254844</v>
      </c>
      <c r="CX191" s="11">
        <f>CW191/AT191-1</f>
        <v>-9.4673597623885941E-2</v>
      </c>
      <c r="CY191" s="20">
        <f>AT191/CE191</f>
        <v>221359.96558377901</v>
      </c>
      <c r="CZ191" s="20">
        <f t="shared" ref="CZ191:CZ212" si="71">CW191/CE191</f>
        <v>200403.02127206308</v>
      </c>
      <c r="DA191" s="19">
        <f>CJ191/(BT191*CD191*CE191*(CV191/20))</f>
        <v>8996.2177316436919</v>
      </c>
      <c r="DB191" s="21">
        <f t="shared" si="48"/>
        <v>179327.15304528564</v>
      </c>
      <c r="DC191">
        <f>AT191/CE191</f>
        <v>221359.96558377901</v>
      </c>
    </row>
    <row r="192" spans="1:107" x14ac:dyDescent="0.25">
      <c r="A192" s="1">
        <v>44104</v>
      </c>
      <c r="B192">
        <v>10204</v>
      </c>
      <c r="C192">
        <v>21</v>
      </c>
      <c r="D192">
        <v>2</v>
      </c>
      <c r="E192">
        <v>1</v>
      </c>
      <c r="F192" s="1">
        <v>44103</v>
      </c>
      <c r="G192" s="1">
        <v>44105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s="1">
        <v>44095</v>
      </c>
      <c r="AE192" s="1">
        <v>44081</v>
      </c>
      <c r="AF192" s="1">
        <v>44076</v>
      </c>
      <c r="AG192" s="1">
        <v>44078</v>
      </c>
      <c r="AH192" s="1">
        <v>44076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8844.4761904761908</v>
      </c>
      <c r="AO192">
        <v>21</v>
      </c>
      <c r="AP192">
        <v>30</v>
      </c>
      <c r="AQ192">
        <v>185734</v>
      </c>
      <c r="AR192" s="2">
        <v>44075</v>
      </c>
      <c r="AS192">
        <v>0.7</v>
      </c>
      <c r="AT192">
        <v>207111.23917343901</v>
      </c>
      <c r="AU192">
        <v>196753.53856041899</v>
      </c>
      <c r="AV192">
        <v>218014.20043475</v>
      </c>
      <c r="AW192">
        <v>-0.37754401088244199</v>
      </c>
      <c r="AX192">
        <v>0</v>
      </c>
      <c r="AY192">
        <v>0.126823655535797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0.21096992103935699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0.65543969754600295</v>
      </c>
      <c r="BP192">
        <v>0</v>
      </c>
      <c r="BQ192">
        <v>0</v>
      </c>
      <c r="BR192">
        <v>0.52241715020244495</v>
      </c>
      <c r="BS192">
        <v>0</v>
      </c>
      <c r="BT192">
        <v>1.13810641344116</v>
      </c>
      <c r="BU192">
        <v>8965.7697026302903</v>
      </c>
      <c r="BV192">
        <v>30</v>
      </c>
      <c r="BW192">
        <v>9</v>
      </c>
      <c r="BX192">
        <v>2020</v>
      </c>
      <c r="BY192">
        <v>0</v>
      </c>
      <c r="BZ192">
        <v>20.7971232401338</v>
      </c>
      <c r="CA192">
        <v>185734</v>
      </c>
      <c r="CB192">
        <v>187545.842516962</v>
      </c>
      <c r="CC192">
        <v>20.7971232401338</v>
      </c>
      <c r="CD192">
        <v>1.0097550395563599</v>
      </c>
      <c r="CE192">
        <f>INDEX('X-13 output'!G:G, MATCH('daily-predicted-data'!AR192,'X-13 output'!A:A,0))</f>
        <v>0.93563096934550605</v>
      </c>
      <c r="CH192">
        <f>AT192/AO192</f>
        <v>9862.4399606399529</v>
      </c>
      <c r="CI192" s="9">
        <f>BT192*CH192*CD192</f>
        <v>11334.001673085157</v>
      </c>
      <c r="CJ192" s="8">
        <f>B192</f>
        <v>10204</v>
      </c>
      <c r="CK192" s="9">
        <f t="shared" si="66"/>
        <v>-1130.0016730851567</v>
      </c>
      <c r="CL192" s="9">
        <f t="shared" si="67"/>
        <v>-169614.492640059</v>
      </c>
      <c r="CM192">
        <f t="shared" si="68"/>
        <v>1990649.4926400585</v>
      </c>
      <c r="CN192">
        <f>B191+CN191</f>
        <v>1843594</v>
      </c>
      <c r="CO192">
        <f t="shared" si="69"/>
        <v>0.9261268780949331</v>
      </c>
      <c r="CP192" s="22">
        <f t="shared" si="64"/>
        <v>187859.80910136332</v>
      </c>
      <c r="CQ192" s="22">
        <f t="shared" si="65"/>
        <v>169881</v>
      </c>
      <c r="CR192">
        <f t="shared" si="47"/>
        <v>0.90429667107953615</v>
      </c>
      <c r="CT192">
        <f>IF(MONTH(A192)&lt;&gt;MONTH(A191),B192,B192+CT191)</f>
        <v>185734</v>
      </c>
      <c r="CU192">
        <f>IF(MONTH(A192)&lt;&gt;MONTH(A191),BT192,BT192+CU191)</f>
        <v>20.797123240133828</v>
      </c>
      <c r="CV192">
        <f>AO192</f>
        <v>21</v>
      </c>
      <c r="CW192">
        <f t="shared" si="70"/>
        <v>187545.84251696253</v>
      </c>
      <c r="CX192" s="12">
        <f>CW192/AT192-1</f>
        <v>-9.4468058491466222E-2</v>
      </c>
      <c r="CY192" s="20">
        <f>AT192/CE192</f>
        <v>221359.96558377901</v>
      </c>
      <c r="CZ192" s="20">
        <f t="shared" si="71"/>
        <v>200448.51940734164</v>
      </c>
      <c r="DA192" s="19">
        <f>CJ192/(BT192*CD192*CE192*(CV192/20))</f>
        <v>9038.1108249621375</v>
      </c>
      <c r="DB192" s="21">
        <f t="shared" si="48"/>
        <v>180098.43498490044</v>
      </c>
      <c r="DC192">
        <f>AT192/CE192</f>
        <v>221359.96558377901</v>
      </c>
    </row>
    <row r="193" spans="1:107" x14ac:dyDescent="0.25">
      <c r="A193" s="1">
        <v>44105</v>
      </c>
      <c r="B193">
        <v>16927</v>
      </c>
      <c r="C193">
        <v>1</v>
      </c>
      <c r="D193">
        <v>3</v>
      </c>
      <c r="E193">
        <v>2</v>
      </c>
      <c r="F193" s="1">
        <v>44104</v>
      </c>
      <c r="G193" s="1">
        <v>44106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s="1">
        <v>44123</v>
      </c>
      <c r="AE193" s="1">
        <v>44109</v>
      </c>
      <c r="AF193" s="1">
        <v>44111</v>
      </c>
      <c r="AG193" s="1">
        <v>44106</v>
      </c>
      <c r="AH193" s="1">
        <v>44106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8886.9523809523798</v>
      </c>
      <c r="AO193">
        <v>21</v>
      </c>
      <c r="AP193">
        <v>31</v>
      </c>
      <c r="AQ193">
        <v>186626</v>
      </c>
      <c r="AR193" s="2">
        <v>44105</v>
      </c>
      <c r="AS193">
        <v>0.67741935483870896</v>
      </c>
      <c r="AT193">
        <v>205654.207922084</v>
      </c>
      <c r="AU193">
        <v>195146.17200054901</v>
      </c>
      <c r="AV193">
        <v>216728.07005376901</v>
      </c>
      <c r="AW193">
        <v>-0.37754401088244199</v>
      </c>
      <c r="AX193">
        <v>0</v>
      </c>
      <c r="AY193">
        <v>0</v>
      </c>
      <c r="AZ193">
        <v>4.5558176529040699E-2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1.6552411404617999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0.63429648149613205</v>
      </c>
      <c r="BP193">
        <v>0</v>
      </c>
      <c r="BQ193">
        <v>0</v>
      </c>
      <c r="BR193">
        <v>0</v>
      </c>
      <c r="BS193">
        <v>0</v>
      </c>
      <c r="BT193">
        <v>1.9575517876045301</v>
      </c>
      <c r="BU193">
        <v>8647.0253850671506</v>
      </c>
      <c r="BV193">
        <v>1</v>
      </c>
      <c r="BW193">
        <v>10</v>
      </c>
      <c r="BX193">
        <v>2020</v>
      </c>
      <c r="BY193">
        <v>20</v>
      </c>
      <c r="BZ193">
        <v>1.9575517876045301</v>
      </c>
      <c r="CA193">
        <v>16927</v>
      </c>
      <c r="CB193">
        <v>181587.53308641</v>
      </c>
      <c r="CC193">
        <v>20.3120402402512</v>
      </c>
      <c r="CD193">
        <v>1.03386955478679</v>
      </c>
      <c r="CE193">
        <f>INDEX('X-13 output'!G:G, MATCH('daily-predicted-data'!AR193,'X-13 output'!A:A,0))</f>
        <v>0.92755449684560398</v>
      </c>
      <c r="CH193">
        <f>AT193/AO193</f>
        <v>9793.0575200992371</v>
      </c>
      <c r="CI193" s="9">
        <f>BT193*CH193*CD193</f>
        <v>19819.710752074014</v>
      </c>
      <c r="CJ193" s="8">
        <f>B193</f>
        <v>16927</v>
      </c>
      <c r="CK193" s="9">
        <f t="shared" ref="CK193:CK212" si="72">CJ193-CI193</f>
        <v>-2892.7107520740137</v>
      </c>
      <c r="CL193" s="9">
        <f t="shared" ref="CL193:CL212" si="73">CK193+CL192</f>
        <v>-172507.20339213303</v>
      </c>
      <c r="CM193">
        <f t="shared" ref="CM193:CM212" si="74">CI193+CM192</f>
        <v>2010469.2033921324</v>
      </c>
      <c r="CN193">
        <f>B192+CN192</f>
        <v>1853798</v>
      </c>
      <c r="CO193">
        <f t="shared" ref="CO193:CO212" si="75">CN193/CM193</f>
        <v>0.92207231867675898</v>
      </c>
      <c r="CP193" s="22">
        <f t="shared" si="64"/>
        <v>194267.81153246007</v>
      </c>
      <c r="CQ193" s="22">
        <f t="shared" si="65"/>
        <v>175213</v>
      </c>
      <c r="CR193">
        <f t="shared" ref="CR193:CR212" si="76">CQ193/CP193</f>
        <v>0.9019147259540925</v>
      </c>
      <c r="CT193">
        <f>IF(MONTH(A193)&lt;&gt;MONTH(A192),B193,B193+CT192)</f>
        <v>16927</v>
      </c>
      <c r="CU193">
        <f>IF(MONTH(A193)&lt;&gt;MONTH(A192),BT193,BT193+CU192)</f>
        <v>1.9575517876045301</v>
      </c>
      <c r="CV193">
        <f>AO193</f>
        <v>21</v>
      </c>
      <c r="CW193">
        <f t="shared" ref="CW193:CW212" si="77">CT193*(CV193/CU193)</f>
        <v>181587.53308641069</v>
      </c>
      <c r="CX193" s="12">
        <f>CW193/AT193-1</f>
        <v>-0.11702495698406234</v>
      </c>
      <c r="CY193" s="20">
        <f>AT193/CE193</f>
        <v>221716.57689274958</v>
      </c>
      <c r="CZ193" s="20">
        <f t="shared" si="71"/>
        <v>195770.204019222</v>
      </c>
      <c r="DA193" s="19">
        <f>CJ193/(BT193*CD193*CE193*(CV193/20))</f>
        <v>8587.6088152049415</v>
      </c>
      <c r="DB193" s="21">
        <f t="shared" ref="DB193:DB213" si="78">SUM(DA174:DA193)</f>
        <v>180006.89492444196</v>
      </c>
      <c r="DC193">
        <f>AT193/CE193</f>
        <v>221716.57689274958</v>
      </c>
    </row>
    <row r="194" spans="1:107" x14ac:dyDescent="0.25">
      <c r="A194" s="1">
        <v>44106</v>
      </c>
      <c r="B194">
        <v>12896</v>
      </c>
      <c r="C194">
        <v>2</v>
      </c>
      <c r="D194">
        <v>4</v>
      </c>
      <c r="E194">
        <v>3</v>
      </c>
      <c r="F194" s="1">
        <v>44105</v>
      </c>
      <c r="G194" s="1">
        <v>44109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s="1">
        <v>44123</v>
      </c>
      <c r="AE194" s="1">
        <v>44109</v>
      </c>
      <c r="AF194" s="1">
        <v>44111</v>
      </c>
      <c r="AG194" s="1">
        <v>44106</v>
      </c>
      <c r="AH194" s="1">
        <v>44106</v>
      </c>
      <c r="AI194">
        <v>0</v>
      </c>
      <c r="AJ194">
        <v>0</v>
      </c>
      <c r="AK194">
        <v>0</v>
      </c>
      <c r="AL194">
        <v>1</v>
      </c>
      <c r="AM194">
        <v>1</v>
      </c>
      <c r="AN194">
        <v>8886.9523809523798</v>
      </c>
      <c r="AO194">
        <v>21</v>
      </c>
      <c r="AP194">
        <v>31</v>
      </c>
      <c r="AQ194">
        <v>186626</v>
      </c>
      <c r="AR194" s="2">
        <v>44105</v>
      </c>
      <c r="AS194">
        <v>0.67741935483870896</v>
      </c>
      <c r="AT194">
        <v>205654.207922084</v>
      </c>
      <c r="AU194">
        <v>195146.17200054901</v>
      </c>
      <c r="AV194">
        <v>216728.07005376901</v>
      </c>
      <c r="AW194">
        <v>-0.37754401088244199</v>
      </c>
      <c r="AX194">
        <v>0</v>
      </c>
      <c r="AY194">
        <v>0</v>
      </c>
      <c r="AZ194">
        <v>0</v>
      </c>
      <c r="BA194">
        <v>0.69859300389304002</v>
      </c>
      <c r="BB194">
        <v>0</v>
      </c>
      <c r="BC194">
        <v>0</v>
      </c>
      <c r="BD194">
        <v>0.301424388573374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0.63429648149613205</v>
      </c>
      <c r="BP194">
        <v>0</v>
      </c>
      <c r="BQ194">
        <v>0</v>
      </c>
      <c r="BR194">
        <v>0</v>
      </c>
      <c r="BS194">
        <v>-0.13598583751920601</v>
      </c>
      <c r="BT194">
        <v>1.1207840255608901</v>
      </c>
      <c r="BU194">
        <v>11506.231089924901</v>
      </c>
      <c r="BV194">
        <v>2</v>
      </c>
      <c r="BW194">
        <v>10</v>
      </c>
      <c r="BX194">
        <v>2020</v>
      </c>
      <c r="BY194">
        <v>19</v>
      </c>
      <c r="BZ194">
        <v>3.0783358131654301</v>
      </c>
      <c r="CA194">
        <v>29823</v>
      </c>
      <c r="CB194">
        <v>203448.56377316301</v>
      </c>
      <c r="CC194">
        <v>20.3120402402512</v>
      </c>
      <c r="CD194">
        <v>1.03386955478679</v>
      </c>
      <c r="CE194">
        <f>INDEX('X-13 output'!G:G, MATCH('daily-predicted-data'!AR194,'X-13 output'!A:A,0))</f>
        <v>0.92755449684560398</v>
      </c>
      <c r="CH194">
        <f>AT194/AO194</f>
        <v>9793.0575200992371</v>
      </c>
      <c r="CI194" s="9">
        <f>BT194*CH194*CD194</f>
        <v>11347.651358611016</v>
      </c>
      <c r="CJ194" s="8">
        <f>B194</f>
        <v>12896</v>
      </c>
      <c r="CK194" s="9">
        <f t="shared" si="72"/>
        <v>1548.3486413889841</v>
      </c>
      <c r="CL194" s="9">
        <f t="shared" si="73"/>
        <v>-170958.85475074404</v>
      </c>
      <c r="CM194">
        <f t="shared" si="74"/>
        <v>2021816.8547507434</v>
      </c>
      <c r="CN194">
        <f>B193+CN193</f>
        <v>1870725</v>
      </c>
      <c r="CO194">
        <f t="shared" si="75"/>
        <v>0.92526926739396953</v>
      </c>
      <c r="CP194" s="22">
        <f t="shared" si="64"/>
        <v>201628.36066150345</v>
      </c>
      <c r="CQ194" s="22">
        <f t="shared" si="65"/>
        <v>183781</v>
      </c>
      <c r="CR194">
        <f t="shared" si="76"/>
        <v>0.91148387755100657</v>
      </c>
      <c r="CT194">
        <f>IF(MONTH(A194)&lt;&gt;MONTH(A193),B194,B194+CT193)</f>
        <v>29823</v>
      </c>
      <c r="CU194">
        <f>IF(MONTH(A194)&lt;&gt;MONTH(A193),BT194,BT194+CU193)</f>
        <v>3.0783358131654204</v>
      </c>
      <c r="CV194">
        <f>AO194</f>
        <v>21</v>
      </c>
      <c r="CW194">
        <f t="shared" si="77"/>
        <v>203448.56377316412</v>
      </c>
      <c r="CX194" s="12">
        <f>CW194/AT194-1</f>
        <v>-1.0725013464132571E-2</v>
      </c>
      <c r="CY194" s="20">
        <f>AT194/CE194</f>
        <v>221716.57689274958</v>
      </c>
      <c r="CZ194" s="20">
        <f t="shared" si="71"/>
        <v>219338.66362035344</v>
      </c>
      <c r="DA194" s="19">
        <f>CJ194/(BT194*CD194*CE194*(CV194/20))</f>
        <v>11427.16797249895</v>
      </c>
      <c r="DB194" s="21">
        <f t="shared" si="78"/>
        <v>180536.72629578877</v>
      </c>
      <c r="DC194">
        <f>AT194/CE194</f>
        <v>221716.57689274958</v>
      </c>
    </row>
    <row r="195" spans="1:107" x14ac:dyDescent="0.25">
      <c r="A195" s="1">
        <v>44109</v>
      </c>
      <c r="B195">
        <v>15295</v>
      </c>
      <c r="C195">
        <v>3</v>
      </c>
      <c r="D195">
        <v>0</v>
      </c>
      <c r="E195">
        <v>4</v>
      </c>
      <c r="F195" s="1">
        <v>44106</v>
      </c>
      <c r="G195" s="1">
        <v>44110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s="1">
        <v>44123</v>
      </c>
      <c r="AE195" s="1">
        <v>44109</v>
      </c>
      <c r="AF195" s="1">
        <v>44111</v>
      </c>
      <c r="AG195" s="1">
        <v>44106</v>
      </c>
      <c r="AH195" s="1">
        <v>44106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8886.9523809523798</v>
      </c>
      <c r="AO195">
        <v>21</v>
      </c>
      <c r="AP195">
        <v>31</v>
      </c>
      <c r="AQ195">
        <v>186626</v>
      </c>
      <c r="AR195" s="2">
        <v>44105</v>
      </c>
      <c r="AS195">
        <v>0.67741935483870896</v>
      </c>
      <c r="AT195">
        <v>205654.207922084</v>
      </c>
      <c r="AU195">
        <v>195146.17200054901</v>
      </c>
      <c r="AV195">
        <v>216728.07005376901</v>
      </c>
      <c r="AW195">
        <v>-0.37754401088244199</v>
      </c>
      <c r="AX195">
        <v>1.3903905739156901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7.6911934290227801E-2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0.63429648149613205</v>
      </c>
      <c r="BP195">
        <v>0</v>
      </c>
      <c r="BQ195">
        <v>0</v>
      </c>
      <c r="BR195">
        <v>0</v>
      </c>
      <c r="BS195">
        <v>0</v>
      </c>
      <c r="BT195">
        <v>1.72405497881961</v>
      </c>
      <c r="BU195">
        <v>8871.5268294238595</v>
      </c>
      <c r="BV195">
        <v>5</v>
      </c>
      <c r="BW195">
        <v>10</v>
      </c>
      <c r="BX195">
        <v>2020</v>
      </c>
      <c r="BY195">
        <v>18</v>
      </c>
      <c r="BZ195">
        <v>4.8023907919850402</v>
      </c>
      <c r="CA195">
        <v>45118</v>
      </c>
      <c r="CB195">
        <v>197292.981983326</v>
      </c>
      <c r="CC195">
        <v>20.3120402402512</v>
      </c>
      <c r="CD195">
        <v>1.03386955478679</v>
      </c>
      <c r="CE195">
        <f>INDEX('X-13 output'!G:G, MATCH('daily-predicted-data'!AR195,'X-13 output'!A:A,0))</f>
        <v>0.92755449684560398</v>
      </c>
      <c r="CH195">
        <f>AT195/AO195</f>
        <v>9793.0575200992371</v>
      </c>
      <c r="CI195" s="9">
        <f>BT195*CH195*CD195</f>
        <v>17455.615334035254</v>
      </c>
      <c r="CJ195" s="8">
        <f>B195</f>
        <v>15295</v>
      </c>
      <c r="CK195" s="9">
        <f t="shared" si="72"/>
        <v>-2160.6153340352539</v>
      </c>
      <c r="CL195" s="9">
        <f t="shared" si="73"/>
        <v>-173119.47008477928</v>
      </c>
      <c r="CM195">
        <f t="shared" si="74"/>
        <v>2039272.4700847787</v>
      </c>
      <c r="CN195">
        <f>B194+CN194</f>
        <v>1883621</v>
      </c>
      <c r="CO195">
        <f t="shared" si="75"/>
        <v>0.92367303910187748</v>
      </c>
      <c r="CP195" s="22">
        <f t="shared" si="64"/>
        <v>210713.70355875025</v>
      </c>
      <c r="CQ195" s="22">
        <f t="shared" si="65"/>
        <v>189402</v>
      </c>
      <c r="CR195">
        <f t="shared" si="76"/>
        <v>0.89885943249624378</v>
      </c>
      <c r="CT195">
        <f>IF(MONTH(A195)&lt;&gt;MONTH(A194),B195,B195+CT194)</f>
        <v>45118</v>
      </c>
      <c r="CU195">
        <f>IF(MONTH(A195)&lt;&gt;MONTH(A194),BT195,BT195+CU194)</f>
        <v>4.8023907919850304</v>
      </c>
      <c r="CV195">
        <f>AO195</f>
        <v>21</v>
      </c>
      <c r="CW195">
        <f t="shared" si="77"/>
        <v>197292.98198332739</v>
      </c>
      <c r="CX195" s="12">
        <f>CW195/AT195-1</f>
        <v>-4.0656721898559067E-2</v>
      </c>
      <c r="CY195" s="20">
        <f>AT195/CE195</f>
        <v>221716.57689274958</v>
      </c>
      <c r="CZ195" s="20">
        <f t="shared" si="71"/>
        <v>212702.30768572059</v>
      </c>
      <c r="DA195" s="19">
        <f>CJ195/(BT195*CD195*CE195*(CV195/20))</f>
        <v>8810.5676359241843</v>
      </c>
      <c r="DB195" s="21">
        <f t="shared" si="78"/>
        <v>177744.64974414377</v>
      </c>
      <c r="DC195">
        <f>AT195/CE195</f>
        <v>221716.57689274958</v>
      </c>
    </row>
    <row r="196" spans="1:107" x14ac:dyDescent="0.25">
      <c r="A196" s="1">
        <v>44110</v>
      </c>
      <c r="B196">
        <v>2304</v>
      </c>
      <c r="C196">
        <v>4</v>
      </c>
      <c r="D196">
        <v>1</v>
      </c>
      <c r="E196">
        <v>0</v>
      </c>
      <c r="F196" s="1">
        <v>44109</v>
      </c>
      <c r="G196" s="1">
        <v>44111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s="1">
        <v>44123</v>
      </c>
      <c r="AE196" s="1">
        <v>44109</v>
      </c>
      <c r="AF196" s="1">
        <v>44111</v>
      </c>
      <c r="AG196" s="1">
        <v>44106</v>
      </c>
      <c r="AH196" s="1">
        <v>44106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8886.9523809523798</v>
      </c>
      <c r="AO196">
        <v>21</v>
      </c>
      <c r="AP196">
        <v>31</v>
      </c>
      <c r="AQ196">
        <v>186626</v>
      </c>
      <c r="AR196" s="2">
        <v>44105</v>
      </c>
      <c r="AS196">
        <v>0.67741935483870896</v>
      </c>
      <c r="AT196">
        <v>205654.207922084</v>
      </c>
      <c r="AU196">
        <v>195146.17200054901</v>
      </c>
      <c r="AV196">
        <v>216728.07005376901</v>
      </c>
      <c r="AW196">
        <v>-0.37754401088244199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0.63429648149613205</v>
      </c>
      <c r="BP196">
        <v>0</v>
      </c>
      <c r="BQ196">
        <v>0</v>
      </c>
      <c r="BR196">
        <v>0</v>
      </c>
      <c r="BS196">
        <v>0</v>
      </c>
      <c r="BT196">
        <v>0.256752470613689</v>
      </c>
      <c r="BU196">
        <v>8973.6234844906394</v>
      </c>
      <c r="BV196">
        <v>6</v>
      </c>
      <c r="BW196">
        <v>10</v>
      </c>
      <c r="BX196">
        <v>2020</v>
      </c>
      <c r="BY196">
        <v>17</v>
      </c>
      <c r="BZ196">
        <v>5.05914326259873</v>
      </c>
      <c r="CA196">
        <v>47422</v>
      </c>
      <c r="CB196">
        <v>196844.000714945</v>
      </c>
      <c r="CC196">
        <v>20.3120402402512</v>
      </c>
      <c r="CD196">
        <v>1.03386955478679</v>
      </c>
      <c r="CE196">
        <f>INDEX('X-13 output'!G:G, MATCH('daily-predicted-data'!AR196,'X-13 output'!A:A,0))</f>
        <v>0.92755449684560398</v>
      </c>
      <c r="CH196">
        <f>AT196/AO196</f>
        <v>9793.0575200992371</v>
      </c>
      <c r="CI196" s="9">
        <f>BT196*CH196*CD196</f>
        <v>2599.5530410313436</v>
      </c>
      <c r="CJ196" s="8">
        <f>B196</f>
        <v>2304</v>
      </c>
      <c r="CK196" s="9">
        <f t="shared" si="72"/>
        <v>-295.55304103134358</v>
      </c>
      <c r="CL196" s="9">
        <f t="shared" si="73"/>
        <v>-173415.02312581064</v>
      </c>
      <c r="CM196">
        <f t="shared" si="74"/>
        <v>2041872.0231258101</v>
      </c>
      <c r="CN196">
        <f>B195+CN195</f>
        <v>1898916</v>
      </c>
      <c r="CO196">
        <f t="shared" si="75"/>
        <v>0.92998776539042582</v>
      </c>
      <c r="CP196" s="22">
        <f t="shared" si="64"/>
        <v>196699.38021240657</v>
      </c>
      <c r="CQ196" s="22">
        <f t="shared" si="65"/>
        <v>174983</v>
      </c>
      <c r="CR196">
        <f t="shared" si="76"/>
        <v>0.88959609232649306</v>
      </c>
      <c r="CT196">
        <f>IF(MONTH(A196)&lt;&gt;MONTH(A195),B196,B196+CT195)</f>
        <v>47422</v>
      </c>
      <c r="CU196">
        <f>IF(MONTH(A196)&lt;&gt;MONTH(A195),BT196,BT196+CU195)</f>
        <v>5.0591432625987194</v>
      </c>
      <c r="CV196">
        <f>AO196</f>
        <v>21</v>
      </c>
      <c r="CW196">
        <f t="shared" si="77"/>
        <v>196844.00071494671</v>
      </c>
      <c r="CX196" s="12">
        <f>CW196/AT196-1</f>
        <v>-4.2839907318965254E-2</v>
      </c>
      <c r="CY196" s="20">
        <f>AT196/CE196</f>
        <v>221716.57689274958</v>
      </c>
      <c r="CZ196" s="20">
        <f t="shared" si="71"/>
        <v>212218.25928758594</v>
      </c>
      <c r="DA196" s="19">
        <f>CJ196/(BT196*CD196*CE196*(CV196/20))</f>
        <v>8911.9627511239796</v>
      </c>
      <c r="DB196" s="21">
        <f t="shared" si="78"/>
        <v>176551.67341274809</v>
      </c>
      <c r="DC196">
        <f>AT196/CE196</f>
        <v>221716.57689274958</v>
      </c>
    </row>
    <row r="197" spans="1:107" x14ac:dyDescent="0.25">
      <c r="A197" s="1">
        <v>44111</v>
      </c>
      <c r="B197">
        <v>10282</v>
      </c>
      <c r="C197">
        <v>5</v>
      </c>
      <c r="D197">
        <v>2</v>
      </c>
      <c r="E197">
        <v>1</v>
      </c>
      <c r="F197" s="1">
        <v>44110</v>
      </c>
      <c r="G197" s="1">
        <v>44112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s="1">
        <v>44123</v>
      </c>
      <c r="AE197" s="1">
        <v>44109</v>
      </c>
      <c r="AF197" s="1">
        <v>44111</v>
      </c>
      <c r="AG197" s="1">
        <v>44106</v>
      </c>
      <c r="AH197" s="1">
        <v>44106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8886.9523809523798</v>
      </c>
      <c r="AO197">
        <v>21</v>
      </c>
      <c r="AP197">
        <v>31</v>
      </c>
      <c r="AQ197">
        <v>186626</v>
      </c>
      <c r="AR197" s="2">
        <v>44105</v>
      </c>
      <c r="AS197">
        <v>0.67741935483870896</v>
      </c>
      <c r="AT197">
        <v>205654.207922084</v>
      </c>
      <c r="AU197">
        <v>195146.17200054901</v>
      </c>
      <c r="AV197">
        <v>216728.07005376901</v>
      </c>
      <c r="AW197">
        <v>-0.37754401088244199</v>
      </c>
      <c r="AX197">
        <v>0</v>
      </c>
      <c r="AY197">
        <v>0.126823655535797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0.63429648149613205</v>
      </c>
      <c r="BP197">
        <v>0.118178928632738</v>
      </c>
      <c r="BQ197">
        <v>0</v>
      </c>
      <c r="BR197">
        <v>0.52241715020244495</v>
      </c>
      <c r="BS197">
        <v>0</v>
      </c>
      <c r="BT197">
        <v>1.02417220498467</v>
      </c>
      <c r="BU197">
        <v>10039.3273220628</v>
      </c>
      <c r="BV197">
        <v>7</v>
      </c>
      <c r="BW197">
        <v>10</v>
      </c>
      <c r="BX197">
        <v>2020</v>
      </c>
      <c r="BY197">
        <v>16</v>
      </c>
      <c r="BZ197">
        <v>6.08331546758341</v>
      </c>
      <c r="CA197">
        <v>57704</v>
      </c>
      <c r="CB197">
        <v>199197.95487465899</v>
      </c>
      <c r="CC197">
        <v>20.3120402402512</v>
      </c>
      <c r="CD197">
        <v>1.03386955478679</v>
      </c>
      <c r="CE197">
        <f>INDEX('X-13 output'!G:G, MATCH('daily-predicted-data'!AR197,'X-13 output'!A:A,0))</f>
        <v>0.92755449684560398</v>
      </c>
      <c r="CH197">
        <f>AT197/AO197</f>
        <v>9793.0575200992371</v>
      </c>
      <c r="CI197" s="9">
        <f>BT197*CH197*CD197</f>
        <v>10369.481406134237</v>
      </c>
      <c r="CJ197" s="8">
        <f>B197</f>
        <v>10282</v>
      </c>
      <c r="CK197" s="9">
        <f t="shared" si="72"/>
        <v>-87.481406134236749</v>
      </c>
      <c r="CL197" s="9">
        <f t="shared" si="73"/>
        <v>-173502.50453194487</v>
      </c>
      <c r="CM197">
        <f t="shared" si="74"/>
        <v>2052241.5045319444</v>
      </c>
      <c r="CN197">
        <f>B196+CN196</f>
        <v>1901220</v>
      </c>
      <c r="CO197">
        <f t="shared" si="75"/>
        <v>0.9264114363741085</v>
      </c>
      <c r="CP197" s="22">
        <f t="shared" si="64"/>
        <v>203038.40396761871</v>
      </c>
      <c r="CQ197" s="22">
        <f t="shared" si="65"/>
        <v>181304</v>
      </c>
      <c r="CR197">
        <f t="shared" si="76"/>
        <v>0.89295422174868455</v>
      </c>
      <c r="CT197">
        <f>IF(MONTH(A197)&lt;&gt;MONTH(A196),B197,B197+CT196)</f>
        <v>57704</v>
      </c>
      <c r="CU197">
        <f>IF(MONTH(A197)&lt;&gt;MONTH(A196),BT197,BT197+CU196)</f>
        <v>6.0833154675833896</v>
      </c>
      <c r="CV197">
        <f>AO197</f>
        <v>21</v>
      </c>
      <c r="CW197">
        <f t="shared" si="77"/>
        <v>199197.95487466044</v>
      </c>
      <c r="CX197" s="12">
        <f>CW197/AT197-1</f>
        <v>-3.1393731801829361E-2</v>
      </c>
      <c r="CY197" s="20">
        <f>AT197/CE197</f>
        <v>221716.57689274958</v>
      </c>
      <c r="CZ197" s="20">
        <f t="shared" si="71"/>
        <v>214756.06614175893</v>
      </c>
      <c r="DA197" s="19">
        <f>CJ197/(BT197*CD197*CE197*(CV197/20))</f>
        <v>9970.3437853392406</v>
      </c>
      <c r="DB197" s="21">
        <f t="shared" si="78"/>
        <v>176656.02051894381</v>
      </c>
      <c r="DC197">
        <f>AT197/CE197</f>
        <v>221716.57689274958</v>
      </c>
    </row>
    <row r="198" spans="1:107" x14ac:dyDescent="0.25">
      <c r="A198" s="1">
        <v>44112</v>
      </c>
      <c r="B198">
        <v>2566</v>
      </c>
      <c r="C198">
        <v>6</v>
      </c>
      <c r="D198">
        <v>3</v>
      </c>
      <c r="E198">
        <v>2</v>
      </c>
      <c r="F198" s="1">
        <v>44111</v>
      </c>
      <c r="G198" s="1">
        <v>44113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s="1">
        <v>44123</v>
      </c>
      <c r="AE198" s="1">
        <v>44109</v>
      </c>
      <c r="AF198" s="1">
        <v>44111</v>
      </c>
      <c r="AG198" s="1">
        <v>44106</v>
      </c>
      <c r="AH198" s="1">
        <v>44106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8886.9523809523798</v>
      </c>
      <c r="AO198">
        <v>21</v>
      </c>
      <c r="AP198">
        <v>31</v>
      </c>
      <c r="AQ198">
        <v>186626</v>
      </c>
      <c r="AR198" s="2">
        <v>44105</v>
      </c>
      <c r="AS198">
        <v>0.67741935483870896</v>
      </c>
      <c r="AT198">
        <v>205654.207922084</v>
      </c>
      <c r="AU198">
        <v>195146.17200054901</v>
      </c>
      <c r="AV198">
        <v>216728.07005376901</v>
      </c>
      <c r="AW198">
        <v>-0.37754401088244199</v>
      </c>
      <c r="AX198">
        <v>0</v>
      </c>
      <c r="AY198">
        <v>0</v>
      </c>
      <c r="AZ198">
        <v>4.5558176529040699E-2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0.63429648149613205</v>
      </c>
      <c r="BP198">
        <v>0</v>
      </c>
      <c r="BQ198">
        <v>0</v>
      </c>
      <c r="BR198">
        <v>0</v>
      </c>
      <c r="BS198">
        <v>0</v>
      </c>
      <c r="BT198">
        <v>0.30231064714272998</v>
      </c>
      <c r="BU198">
        <v>8487.9577489327003</v>
      </c>
      <c r="BV198">
        <v>8</v>
      </c>
      <c r="BW198">
        <v>10</v>
      </c>
      <c r="BX198">
        <v>2020</v>
      </c>
      <c r="BY198">
        <v>15</v>
      </c>
      <c r="BZ198">
        <v>6.3856261147261399</v>
      </c>
      <c r="CA198">
        <v>60270</v>
      </c>
      <c r="CB198">
        <v>198206.092442711</v>
      </c>
      <c r="CC198">
        <v>20.3120402402512</v>
      </c>
      <c r="CD198">
        <v>1.03386955478679</v>
      </c>
      <c r="CE198">
        <f>INDEX('X-13 output'!G:G, MATCH('daily-predicted-data'!AR198,'X-13 output'!A:A,0))</f>
        <v>0.92755449684560398</v>
      </c>
      <c r="CH198">
        <f>AT198/AO198</f>
        <v>9793.0575200992371</v>
      </c>
      <c r="CI198" s="9">
        <f>BT198*CH198*CD198</f>
        <v>3060.8179163286995</v>
      </c>
      <c r="CJ198" s="8">
        <f>B198</f>
        <v>2566</v>
      </c>
      <c r="CK198" s="9">
        <f t="shared" si="72"/>
        <v>-494.81791632869954</v>
      </c>
      <c r="CL198" s="9">
        <f t="shared" si="73"/>
        <v>-173997.32244827357</v>
      </c>
      <c r="CM198">
        <f t="shared" si="74"/>
        <v>2055302.3224482732</v>
      </c>
      <c r="CN198">
        <f>B197+CN197</f>
        <v>1911502</v>
      </c>
      <c r="CO198">
        <f t="shared" si="75"/>
        <v>0.93003446700873749</v>
      </c>
      <c r="CP198" s="22">
        <f t="shared" si="64"/>
        <v>197675.48982532005</v>
      </c>
      <c r="CQ198" s="22">
        <f t="shared" si="65"/>
        <v>176586</v>
      </c>
      <c r="CR198">
        <f t="shared" si="76"/>
        <v>0.89331257079997017</v>
      </c>
      <c r="CT198">
        <f>IF(MONTH(A198)&lt;&gt;MONTH(A197),B198,B198+CT197)</f>
        <v>60270</v>
      </c>
      <c r="CU198">
        <f>IF(MONTH(A198)&lt;&gt;MONTH(A197),BT198,BT198+CU197)</f>
        <v>6.3856261147261195</v>
      </c>
      <c r="CV198">
        <f>AO198</f>
        <v>21</v>
      </c>
      <c r="CW198">
        <f t="shared" si="77"/>
        <v>198206.09244271182</v>
      </c>
      <c r="CX198" s="12">
        <f>CW198/AT198-1</f>
        <v>-3.62166938115559E-2</v>
      </c>
      <c r="CY198" s="20">
        <f>AT198/CE198</f>
        <v>221716.57689274958</v>
      </c>
      <c r="CZ198" s="20">
        <f t="shared" si="71"/>
        <v>213686.73551447855</v>
      </c>
      <c r="DA198" s="19">
        <f>CJ198/(BT198*CD198*CE198*(CV198/20))</f>
        <v>8429.6341853812482</v>
      </c>
      <c r="DB198" s="21">
        <f t="shared" si="78"/>
        <v>176404.93211735057</v>
      </c>
      <c r="DC198">
        <f>AT198/CE198</f>
        <v>221716.57689274958</v>
      </c>
    </row>
    <row r="199" spans="1:107" x14ac:dyDescent="0.25">
      <c r="A199" s="1">
        <v>44113</v>
      </c>
      <c r="B199">
        <v>5863</v>
      </c>
      <c r="C199">
        <v>7</v>
      </c>
      <c r="D199">
        <v>4</v>
      </c>
      <c r="E199">
        <v>3</v>
      </c>
      <c r="F199" s="1">
        <v>44112</v>
      </c>
      <c r="G199" s="1">
        <v>44117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s="1">
        <v>44123</v>
      </c>
      <c r="AE199" s="1">
        <v>44109</v>
      </c>
      <c r="AF199" s="1">
        <v>44111</v>
      </c>
      <c r="AG199" s="1">
        <v>44106</v>
      </c>
      <c r="AH199" s="1">
        <v>44106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8886.9523809523798</v>
      </c>
      <c r="AO199">
        <v>21</v>
      </c>
      <c r="AP199">
        <v>31</v>
      </c>
      <c r="AQ199">
        <v>186626</v>
      </c>
      <c r="AR199" s="2">
        <v>44105</v>
      </c>
      <c r="AS199">
        <v>0.67741935483870896</v>
      </c>
      <c r="AT199">
        <v>205654.207922084</v>
      </c>
      <c r="AU199">
        <v>195146.17200054901</v>
      </c>
      <c r="AV199">
        <v>216728.07005376901</v>
      </c>
      <c r="AW199">
        <v>-0.37754401088244199</v>
      </c>
      <c r="AX199">
        <v>0</v>
      </c>
      <c r="AY199">
        <v>0</v>
      </c>
      <c r="AZ199">
        <v>0</v>
      </c>
      <c r="BA199">
        <v>0.69859300389304002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0.63429648149613205</v>
      </c>
      <c r="BP199">
        <v>0</v>
      </c>
      <c r="BQ199">
        <v>0</v>
      </c>
      <c r="BR199">
        <v>0</v>
      </c>
      <c r="BS199">
        <v>-0.13598583751920601</v>
      </c>
      <c r="BT199">
        <v>0.81935963698752301</v>
      </c>
      <c r="BU199">
        <v>7155.5880169494703</v>
      </c>
      <c r="BV199">
        <v>9</v>
      </c>
      <c r="BW199">
        <v>10</v>
      </c>
      <c r="BX199">
        <v>2020</v>
      </c>
      <c r="BY199">
        <v>14</v>
      </c>
      <c r="BZ199">
        <v>7.20498575171366</v>
      </c>
      <c r="CA199">
        <v>66133</v>
      </c>
      <c r="CB199">
        <v>192754.44086335399</v>
      </c>
      <c r="CC199">
        <v>20.3120402402512</v>
      </c>
      <c r="CD199">
        <v>1.03386955478679</v>
      </c>
      <c r="CE199">
        <f>INDEX('X-13 output'!G:G, MATCH('daily-predicted-data'!AR199,'X-13 output'!A:A,0))</f>
        <v>0.92755449684560398</v>
      </c>
      <c r="CH199">
        <f>AT199/AO199</f>
        <v>9793.0575200992371</v>
      </c>
      <c r="CI199" s="9">
        <f>BT199*CH199*CD199</f>
        <v>8295.8065834311474</v>
      </c>
      <c r="CJ199" s="8">
        <f>B199</f>
        <v>5863</v>
      </c>
      <c r="CK199" s="9">
        <f t="shared" si="72"/>
        <v>-2432.8065834311474</v>
      </c>
      <c r="CL199" s="9">
        <f t="shared" si="73"/>
        <v>-176430.12903170471</v>
      </c>
      <c r="CM199">
        <f t="shared" si="74"/>
        <v>2063598.1290317043</v>
      </c>
      <c r="CN199">
        <f>B198+CN198</f>
        <v>1914068</v>
      </c>
      <c r="CO199">
        <f t="shared" si="75"/>
        <v>0.92753912356866308</v>
      </c>
      <c r="CP199" s="22">
        <f t="shared" si="64"/>
        <v>197601.02397196274</v>
      </c>
      <c r="CQ199" s="22">
        <f t="shared" si="65"/>
        <v>176122</v>
      </c>
      <c r="CR199">
        <f t="shared" si="76"/>
        <v>0.89130104925463161</v>
      </c>
      <c r="CT199">
        <f>IF(MONTH(A199)&lt;&gt;MONTH(A198),B199,B199+CT198)</f>
        <v>66133</v>
      </c>
      <c r="CU199">
        <f>IF(MONTH(A199)&lt;&gt;MONTH(A198),BT199,BT199+CU198)</f>
        <v>7.2049857517136422</v>
      </c>
      <c r="CV199">
        <f>AO199</f>
        <v>21</v>
      </c>
      <c r="CW199">
        <f t="shared" si="77"/>
        <v>192754.44086335463</v>
      </c>
      <c r="CX199" s="12">
        <f>CW199/AT199-1</f>
        <v>-6.2725519643228922E-2</v>
      </c>
      <c r="CY199" s="20">
        <f>AT199/CE199</f>
        <v>221716.57689274958</v>
      </c>
      <c r="CZ199" s="20">
        <f t="shared" si="71"/>
        <v>207809.28939363392</v>
      </c>
      <c r="DA199" s="19">
        <f>CJ199/(BT199*CD199*CE199*(CV199/20))</f>
        <v>7106.4196062670489</v>
      </c>
      <c r="DB199" s="21">
        <f t="shared" si="78"/>
        <v>175922.97775475777</v>
      </c>
      <c r="DC199">
        <f>AT199/CE199</f>
        <v>221716.57689274958</v>
      </c>
    </row>
    <row r="200" spans="1:107" x14ac:dyDescent="0.25">
      <c r="A200" s="1">
        <v>44117</v>
      </c>
      <c r="B200">
        <v>14315</v>
      </c>
      <c r="C200">
        <v>8</v>
      </c>
      <c r="D200">
        <v>1</v>
      </c>
      <c r="E200">
        <v>4</v>
      </c>
      <c r="F200" s="1">
        <v>44113</v>
      </c>
      <c r="G200" s="1">
        <v>44118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 s="1">
        <v>44123</v>
      </c>
      <c r="AE200" s="1">
        <v>44109</v>
      </c>
      <c r="AF200" s="1">
        <v>44111</v>
      </c>
      <c r="AG200" s="1">
        <v>44106</v>
      </c>
      <c r="AH200" s="1">
        <v>44106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8886.9523809523798</v>
      </c>
      <c r="AO200">
        <v>21</v>
      </c>
      <c r="AP200">
        <v>31</v>
      </c>
      <c r="AQ200">
        <v>186626</v>
      </c>
      <c r="AR200" s="2">
        <v>44105</v>
      </c>
      <c r="AS200">
        <v>0.67741935483870896</v>
      </c>
      <c r="AT200">
        <v>205654.207922084</v>
      </c>
      <c r="AU200">
        <v>195146.17200054901</v>
      </c>
      <c r="AV200">
        <v>216728.07005376901</v>
      </c>
      <c r="AW200">
        <v>-0.37754401088244199</v>
      </c>
      <c r="AX200">
        <v>1.3903905739156901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0.63429648149613205</v>
      </c>
      <c r="BP200">
        <v>0</v>
      </c>
      <c r="BQ200">
        <v>0</v>
      </c>
      <c r="BR200">
        <v>0</v>
      </c>
      <c r="BS200">
        <v>0</v>
      </c>
      <c r="BT200">
        <v>1.64714304452938</v>
      </c>
      <c r="BU200">
        <v>8690.8056027945004</v>
      </c>
      <c r="BV200">
        <v>13</v>
      </c>
      <c r="BW200">
        <v>10</v>
      </c>
      <c r="BX200">
        <v>2020</v>
      </c>
      <c r="BY200">
        <v>13</v>
      </c>
      <c r="BZ200">
        <v>8.8521287962430506</v>
      </c>
      <c r="CA200">
        <v>80448</v>
      </c>
      <c r="CB200">
        <v>190847.65245587</v>
      </c>
      <c r="CC200">
        <v>20.3120402402512</v>
      </c>
      <c r="CD200">
        <v>1.03386955478679</v>
      </c>
      <c r="CE200">
        <f>INDEX('X-13 output'!G:G, MATCH('daily-predicted-data'!AR200,'X-13 output'!A:A,0))</f>
        <v>0.92755449684560398</v>
      </c>
      <c r="CH200">
        <f>AT200/AO200</f>
        <v>9793.0575200992371</v>
      </c>
      <c r="CI200" s="9">
        <f>BT200*CH200*CD200</f>
        <v>16676.901687393871</v>
      </c>
      <c r="CJ200" s="8">
        <f>B200</f>
        <v>14315</v>
      </c>
      <c r="CK200" s="9">
        <f t="shared" si="72"/>
        <v>-2361.9016873938708</v>
      </c>
      <c r="CL200" s="9">
        <f t="shared" si="73"/>
        <v>-178792.03071909858</v>
      </c>
      <c r="CM200">
        <f t="shared" si="74"/>
        <v>2080275.0307190982</v>
      </c>
      <c r="CN200">
        <f>B199+CN199</f>
        <v>1919931</v>
      </c>
      <c r="CO200">
        <f t="shared" si="75"/>
        <v>0.9229217154696745</v>
      </c>
      <c r="CP200" s="22">
        <f t="shared" si="64"/>
        <v>197664.04927198155</v>
      </c>
      <c r="CQ200" s="22">
        <f t="shared" si="65"/>
        <v>175391</v>
      </c>
      <c r="CR200">
        <f t="shared" si="76"/>
        <v>0.88731866338863519</v>
      </c>
      <c r="CT200">
        <f>IF(MONTH(A200)&lt;&gt;MONTH(A199),B200,B200+CT199)</f>
        <v>80448</v>
      </c>
      <c r="CU200">
        <f>IF(MONTH(A200)&lt;&gt;MONTH(A199),BT200,BT200+CU199)</f>
        <v>8.8521287962430222</v>
      </c>
      <c r="CV200">
        <f>AO200</f>
        <v>21</v>
      </c>
      <c r="CW200">
        <f t="shared" si="77"/>
        <v>190847.65245587143</v>
      </c>
      <c r="CX200" s="12">
        <f>CW200/AT200-1</f>
        <v>-7.19973377438613E-2</v>
      </c>
      <c r="CY200" s="20">
        <f>AT200/CE200</f>
        <v>221716.57689274958</v>
      </c>
      <c r="CZ200" s="20">
        <f t="shared" si="71"/>
        <v>205753.57362278947</v>
      </c>
      <c r="DA200" s="19">
        <f>CJ200/(BT200*CD200*CE200*(CV200/20))</f>
        <v>8631.0882045839098</v>
      </c>
      <c r="DB200" s="21">
        <f t="shared" si="78"/>
        <v>175462.46077871675</v>
      </c>
      <c r="DC200">
        <f>AT200/CE200</f>
        <v>221716.57689274958</v>
      </c>
    </row>
    <row r="201" spans="1:107" x14ac:dyDescent="0.25">
      <c r="A201" s="1">
        <v>44118</v>
      </c>
      <c r="B201">
        <v>3407</v>
      </c>
      <c r="C201">
        <v>9</v>
      </c>
      <c r="D201">
        <v>2</v>
      </c>
      <c r="E201">
        <v>1</v>
      </c>
      <c r="F201" s="1">
        <v>44117</v>
      </c>
      <c r="G201" s="1">
        <v>44119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s="1">
        <v>44123</v>
      </c>
      <c r="AE201" s="1">
        <v>44109</v>
      </c>
      <c r="AF201" s="1">
        <v>44111</v>
      </c>
      <c r="AG201" s="1">
        <v>44106</v>
      </c>
      <c r="AH201" s="1">
        <v>44106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8886.9523809523798</v>
      </c>
      <c r="AO201">
        <v>21</v>
      </c>
      <c r="AP201">
        <v>31</v>
      </c>
      <c r="AQ201">
        <v>186626</v>
      </c>
      <c r="AR201" s="2">
        <v>44105</v>
      </c>
      <c r="AS201">
        <v>0.67741935483870896</v>
      </c>
      <c r="AT201">
        <v>205654.207922084</v>
      </c>
      <c r="AU201">
        <v>195146.17200054901</v>
      </c>
      <c r="AV201">
        <v>216728.07005376901</v>
      </c>
      <c r="AW201">
        <v>-0.37754401088244199</v>
      </c>
      <c r="AX201">
        <v>0</v>
      </c>
      <c r="AY201">
        <v>0.126823655535797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0.63429648149613205</v>
      </c>
      <c r="BP201">
        <v>0</v>
      </c>
      <c r="BQ201">
        <v>0</v>
      </c>
      <c r="BR201">
        <v>0</v>
      </c>
      <c r="BS201">
        <v>0</v>
      </c>
      <c r="BT201">
        <v>0.383576126149487</v>
      </c>
      <c r="BU201">
        <v>8882.2003449511394</v>
      </c>
      <c r="BV201">
        <v>14</v>
      </c>
      <c r="BW201">
        <v>10</v>
      </c>
      <c r="BX201">
        <v>2020</v>
      </c>
      <c r="BY201">
        <v>12</v>
      </c>
      <c r="BZ201">
        <v>9.2357049223925394</v>
      </c>
      <c r="CA201">
        <v>83855</v>
      </c>
      <c r="CB201">
        <v>190668.174741102</v>
      </c>
      <c r="CC201">
        <v>20.3120402402512</v>
      </c>
      <c r="CD201">
        <v>1.03386955478679</v>
      </c>
      <c r="CE201">
        <f>INDEX('X-13 output'!G:G, MATCH('daily-predicted-data'!AR201,'X-13 output'!A:A,0))</f>
        <v>0.92755449684560398</v>
      </c>
      <c r="CH201">
        <f>AT201/AO201</f>
        <v>9793.0575200992371</v>
      </c>
      <c r="CI201" s="9">
        <f>BT201*CH201*CD201</f>
        <v>3883.6100887971688</v>
      </c>
      <c r="CJ201" s="8">
        <f>B201</f>
        <v>3407</v>
      </c>
      <c r="CK201" s="9">
        <f t="shared" si="72"/>
        <v>-476.61008879716883</v>
      </c>
      <c r="CL201" s="9">
        <f t="shared" si="73"/>
        <v>-179268.64080789575</v>
      </c>
      <c r="CM201">
        <f t="shared" si="74"/>
        <v>2084158.6408078952</v>
      </c>
      <c r="CN201">
        <f>B200+CN200</f>
        <v>1934246</v>
      </c>
      <c r="CO201">
        <f t="shared" si="75"/>
        <v>0.92807042713898991</v>
      </c>
      <c r="CP201" s="22">
        <f t="shared" si="64"/>
        <v>195448.31673550315</v>
      </c>
      <c r="CQ201" s="22">
        <f t="shared" si="65"/>
        <v>172955</v>
      </c>
      <c r="CR201">
        <f t="shared" si="76"/>
        <v>0.88491424683926556</v>
      </c>
      <c r="CT201">
        <f>IF(MONTH(A201)&lt;&gt;MONTH(A200),B201,B201+CT200)</f>
        <v>83855</v>
      </c>
      <c r="CU201">
        <f>IF(MONTH(A201)&lt;&gt;MONTH(A200),BT201,BT201+CU200)</f>
        <v>9.2357049223925092</v>
      </c>
      <c r="CV201">
        <f>AO201</f>
        <v>21</v>
      </c>
      <c r="CW201">
        <f t="shared" si="77"/>
        <v>190668.17474110299</v>
      </c>
      <c r="CX201" s="12">
        <f>CW201/AT201-1</f>
        <v>-7.2870053729504725E-2</v>
      </c>
      <c r="CY201" s="20">
        <f>AT201/CE201</f>
        <v>221716.57689274958</v>
      </c>
      <c r="CZ201" s="20">
        <f t="shared" si="71"/>
        <v>205560.07802185303</v>
      </c>
      <c r="DA201" s="19">
        <f>CJ201/(BT201*CD201*CE201*(CV201/20))</f>
        <v>8821.1678101979251</v>
      </c>
      <c r="DB201" s="21">
        <f t="shared" si="78"/>
        <v>174666.54610424701</v>
      </c>
      <c r="DC201">
        <f>AT201/CE201</f>
        <v>221716.57689274958</v>
      </c>
    </row>
    <row r="202" spans="1:107" x14ac:dyDescent="0.25">
      <c r="A202" s="1">
        <v>44119</v>
      </c>
      <c r="B202">
        <v>11343</v>
      </c>
      <c r="C202">
        <v>10</v>
      </c>
      <c r="D202">
        <v>3</v>
      </c>
      <c r="E202">
        <v>2</v>
      </c>
      <c r="F202" s="1">
        <v>44118</v>
      </c>
      <c r="G202" s="1">
        <v>44120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s="1">
        <v>44123</v>
      </c>
      <c r="AE202" s="1">
        <v>44109</v>
      </c>
      <c r="AF202" s="1">
        <v>44111</v>
      </c>
      <c r="AG202" s="1">
        <v>44106</v>
      </c>
      <c r="AH202" s="1">
        <v>44106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8886.9523809523798</v>
      </c>
      <c r="AO202">
        <v>21</v>
      </c>
      <c r="AP202">
        <v>31</v>
      </c>
      <c r="AQ202">
        <v>186626</v>
      </c>
      <c r="AR202" s="2">
        <v>44105</v>
      </c>
      <c r="AS202">
        <v>0.67741935483870896</v>
      </c>
      <c r="AT202">
        <v>205654.207922084</v>
      </c>
      <c r="AU202">
        <v>195146.17200054901</v>
      </c>
      <c r="AV202">
        <v>216728.07005376901</v>
      </c>
      <c r="AW202">
        <v>-0.37754401088244199</v>
      </c>
      <c r="AX202">
        <v>0</v>
      </c>
      <c r="AY202">
        <v>0</v>
      </c>
      <c r="AZ202">
        <v>4.5558176529040699E-2</v>
      </c>
      <c r="BA202">
        <v>0</v>
      </c>
      <c r="BB202">
        <v>0.33457122130290101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0.63429648149613205</v>
      </c>
      <c r="BP202">
        <v>0</v>
      </c>
      <c r="BQ202">
        <v>0</v>
      </c>
      <c r="BR202">
        <v>0.52241715020244495</v>
      </c>
      <c r="BS202">
        <v>0</v>
      </c>
      <c r="BT202">
        <v>1.1592990186480701</v>
      </c>
      <c r="BU202">
        <v>9784.3609090842492</v>
      </c>
      <c r="BV202">
        <v>15</v>
      </c>
      <c r="BW202">
        <v>10</v>
      </c>
      <c r="BX202">
        <v>2020</v>
      </c>
      <c r="BY202">
        <v>11</v>
      </c>
      <c r="BZ202">
        <v>10.395003941040599</v>
      </c>
      <c r="CA202">
        <v>95198</v>
      </c>
      <c r="CB202">
        <v>192319.119005535</v>
      </c>
      <c r="CC202">
        <v>20.3120402402512</v>
      </c>
      <c r="CD202">
        <v>1.03386955478679</v>
      </c>
      <c r="CE202">
        <f>INDEX('X-13 output'!G:G, MATCH('daily-predicted-data'!AR202,'X-13 output'!A:A,0))</f>
        <v>0.92755449684560398</v>
      </c>
      <c r="CH202">
        <f>AT202/AO202</f>
        <v>9793.0575200992371</v>
      </c>
      <c r="CI202" s="9">
        <f>BT202*CH202*CD202</f>
        <v>11737.605804485554</v>
      </c>
      <c r="CJ202" s="8">
        <f>B202</f>
        <v>11343</v>
      </c>
      <c r="CK202" s="9">
        <f t="shared" si="72"/>
        <v>-394.60580448555447</v>
      </c>
      <c r="CL202" s="9">
        <f t="shared" si="73"/>
        <v>-179663.24661238131</v>
      </c>
      <c r="CM202">
        <f t="shared" si="74"/>
        <v>2095896.2466123807</v>
      </c>
      <c r="CN202">
        <f>B201+CN201</f>
        <v>1937653</v>
      </c>
      <c r="CO202">
        <f t="shared" si="75"/>
        <v>0.92449853046487818</v>
      </c>
      <c r="CP202" s="22">
        <f t="shared" si="64"/>
        <v>188869.59612010905</v>
      </c>
      <c r="CQ202" s="22">
        <f t="shared" si="65"/>
        <v>167486</v>
      </c>
      <c r="CR202">
        <f t="shared" si="76"/>
        <v>0.88678116245607663</v>
      </c>
      <c r="CT202">
        <f>IF(MONTH(A202)&lt;&gt;MONTH(A201),B202,B202+CT201)</f>
        <v>95198</v>
      </c>
      <c r="CU202">
        <f>IF(MONTH(A202)&lt;&gt;MONTH(A201),BT202,BT202+CU201)</f>
        <v>10.39500394104058</v>
      </c>
      <c r="CV202">
        <f>AO202</f>
        <v>21</v>
      </c>
      <c r="CW202">
        <f t="shared" si="77"/>
        <v>192319.11900553608</v>
      </c>
      <c r="CX202" s="12">
        <f>CW202/AT202-1</f>
        <v>-6.4842285753764717E-2</v>
      </c>
      <c r="CY202" s="20">
        <f>AT202/CE202</f>
        <v>221716.57689274958</v>
      </c>
      <c r="CZ202" s="20">
        <f t="shared" si="71"/>
        <v>207339.96725752336</v>
      </c>
      <c r="DA202" s="19">
        <f>CJ202/(BT202*CD202*CE202*(CV202/20))</f>
        <v>9717.1293308683234</v>
      </c>
      <c r="DB202" s="21">
        <f t="shared" si="78"/>
        <v>175169.18143599905</v>
      </c>
      <c r="DC202">
        <f>AT202/CE202</f>
        <v>221716.57689274958</v>
      </c>
    </row>
    <row r="203" spans="1:107" x14ac:dyDescent="0.25">
      <c r="A203" s="1">
        <v>44120</v>
      </c>
      <c r="B203">
        <v>18046</v>
      </c>
      <c r="C203">
        <v>11</v>
      </c>
      <c r="D203">
        <v>4</v>
      </c>
      <c r="E203">
        <v>3</v>
      </c>
      <c r="F203" s="1">
        <v>44119</v>
      </c>
      <c r="G203" s="1">
        <v>44123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s="1">
        <v>44123</v>
      </c>
      <c r="AE203" s="1">
        <v>44109</v>
      </c>
      <c r="AF203" s="1">
        <v>44111</v>
      </c>
      <c r="AG203" s="1">
        <v>44106</v>
      </c>
      <c r="AH203" s="1">
        <v>44106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8886.9523809523798</v>
      </c>
      <c r="AO203">
        <v>21</v>
      </c>
      <c r="AP203">
        <v>31</v>
      </c>
      <c r="AQ203">
        <v>186626</v>
      </c>
      <c r="AR203" s="2">
        <v>44105</v>
      </c>
      <c r="AS203">
        <v>0.67741935483870896</v>
      </c>
      <c r="AT203">
        <v>205654.207922084</v>
      </c>
      <c r="AU203">
        <v>195146.17200054901</v>
      </c>
      <c r="AV203">
        <v>216728.07005376901</v>
      </c>
      <c r="AW203">
        <v>-0.37754401088244199</v>
      </c>
      <c r="AX203">
        <v>0</v>
      </c>
      <c r="AY203">
        <v>0</v>
      </c>
      <c r="AZ203">
        <v>0</v>
      </c>
      <c r="BA203">
        <v>0.69859300389304002</v>
      </c>
      <c r="BB203">
        <v>0</v>
      </c>
      <c r="BC203">
        <v>0.91210168405352599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0.63429648149613205</v>
      </c>
      <c r="BP203">
        <v>0</v>
      </c>
      <c r="BQ203">
        <v>0</v>
      </c>
      <c r="BR203">
        <v>0</v>
      </c>
      <c r="BS203">
        <v>-0.13598583751920601</v>
      </c>
      <c r="BT203">
        <v>1.7314613210410399</v>
      </c>
      <c r="BU203">
        <v>10422.410122999299</v>
      </c>
      <c r="BV203">
        <v>16</v>
      </c>
      <c r="BW203">
        <v>10</v>
      </c>
      <c r="BX203">
        <v>2020</v>
      </c>
      <c r="BY203">
        <v>10</v>
      </c>
      <c r="BZ203">
        <v>12.1264652620816</v>
      </c>
      <c r="CA203">
        <v>113244</v>
      </c>
      <c r="CB203">
        <v>196110.238936334</v>
      </c>
      <c r="CC203">
        <v>20.3120402402512</v>
      </c>
      <c r="CD203">
        <v>1.03386955478679</v>
      </c>
      <c r="CE203">
        <f>INDEX('X-13 output'!G:G, MATCH('daily-predicted-data'!AR203,'X-13 output'!A:A,0))</f>
        <v>0.92755449684560398</v>
      </c>
      <c r="CH203">
        <f>AT203/AO203</f>
        <v>9793.0575200992371</v>
      </c>
      <c r="CI203" s="9">
        <f>BT203*CH203*CD203</f>
        <v>17530.602653139209</v>
      </c>
      <c r="CJ203" s="8">
        <f>B203</f>
        <v>18046</v>
      </c>
      <c r="CK203" s="9">
        <f t="shared" si="72"/>
        <v>515.397346860791</v>
      </c>
      <c r="CL203" s="9">
        <f t="shared" si="73"/>
        <v>-179147.84926552052</v>
      </c>
      <c r="CM203">
        <f t="shared" si="74"/>
        <v>2113426.84926552</v>
      </c>
      <c r="CN203">
        <f>B202+CN202</f>
        <v>1948996</v>
      </c>
      <c r="CO203">
        <f t="shared" si="75"/>
        <v>0.9221970472634694</v>
      </c>
      <c r="CP203" s="22">
        <f t="shared" si="64"/>
        <v>202068.77655636356</v>
      </c>
      <c r="CQ203" s="22">
        <f t="shared" si="65"/>
        <v>182241</v>
      </c>
      <c r="CR203">
        <f t="shared" si="76"/>
        <v>0.90187609934465585</v>
      </c>
      <c r="CT203">
        <f>IF(MONTH(A203)&lt;&gt;MONTH(A202),B203,B203+CT202)</f>
        <v>113244</v>
      </c>
      <c r="CU203">
        <f>IF(MONTH(A203)&lt;&gt;MONTH(A202),BT203,BT203+CU202)</f>
        <v>12.12646526208162</v>
      </c>
      <c r="CV203">
        <f>AO203</f>
        <v>21</v>
      </c>
      <c r="CW203">
        <f t="shared" si="77"/>
        <v>196110.23893633561</v>
      </c>
      <c r="CX203" s="12">
        <f>CW203/AT203-1</f>
        <v>-4.6407846852150492E-2</v>
      </c>
      <c r="CY203" s="20">
        <f>AT203/CE203</f>
        <v>221716.57689274958</v>
      </c>
      <c r="CZ203" s="20">
        <f t="shared" si="71"/>
        <v>211427.1879477278</v>
      </c>
      <c r="DA203" s="19">
        <f>CJ203/(BT203*CD203*CE203*(CV203/20))</f>
        <v>10350.794297715054</v>
      </c>
      <c r="DB203" s="21">
        <f t="shared" si="78"/>
        <v>177892.37683626288</v>
      </c>
      <c r="DC203">
        <f>AT203/CE203</f>
        <v>221716.57689274958</v>
      </c>
    </row>
    <row r="204" spans="1:107" x14ac:dyDescent="0.25">
      <c r="A204" s="1">
        <v>44123</v>
      </c>
      <c r="B204">
        <v>16586</v>
      </c>
      <c r="C204">
        <v>12</v>
      </c>
      <c r="D204">
        <v>0</v>
      </c>
      <c r="E204">
        <v>4</v>
      </c>
      <c r="F204" s="1">
        <v>44120</v>
      </c>
      <c r="G204" s="1">
        <v>44124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 s="1">
        <v>44123</v>
      </c>
      <c r="AE204" s="1">
        <v>44109</v>
      </c>
      <c r="AF204" s="1">
        <v>44111</v>
      </c>
      <c r="AG204" s="1">
        <v>44106</v>
      </c>
      <c r="AH204" s="1">
        <v>44106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8886.9523809523798</v>
      </c>
      <c r="AO204">
        <v>21</v>
      </c>
      <c r="AP204">
        <v>31</v>
      </c>
      <c r="AQ204">
        <v>186626</v>
      </c>
      <c r="AR204" s="2">
        <v>44105</v>
      </c>
      <c r="AS204">
        <v>0.67741935483870896</v>
      </c>
      <c r="AT204">
        <v>205654.207922084</v>
      </c>
      <c r="AU204">
        <v>195146.17200054901</v>
      </c>
      <c r="AV204">
        <v>216728.07005376901</v>
      </c>
      <c r="AW204">
        <v>-0.37754401088244199</v>
      </c>
      <c r="AX204">
        <v>1.3903905739156901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0.63429648149613205</v>
      </c>
      <c r="BP204">
        <v>0</v>
      </c>
      <c r="BQ204">
        <v>0.11148690587966401</v>
      </c>
      <c r="BR204">
        <v>0</v>
      </c>
      <c r="BS204">
        <v>0</v>
      </c>
      <c r="BT204">
        <v>1.7586299504090499</v>
      </c>
      <c r="BU204">
        <v>9431.2052379991292</v>
      </c>
      <c r="BV204">
        <v>19</v>
      </c>
      <c r="BW204">
        <v>10</v>
      </c>
      <c r="BX204">
        <v>2020</v>
      </c>
      <c r="BY204">
        <v>9</v>
      </c>
      <c r="BZ204">
        <v>13.8850952124907</v>
      </c>
      <c r="CA204">
        <v>129830</v>
      </c>
      <c r="CB204">
        <v>196356.59376302699</v>
      </c>
      <c r="CC204">
        <v>20.3120402402512</v>
      </c>
      <c r="CD204">
        <v>1.03386955478679</v>
      </c>
      <c r="CE204">
        <f>INDEX('X-13 output'!G:G, MATCH('daily-predicted-data'!AR204,'X-13 output'!A:A,0))</f>
        <v>0.92755449684560398</v>
      </c>
      <c r="CH204">
        <f>AT204/AO204</f>
        <v>9793.0575200992371</v>
      </c>
      <c r="CI204" s="9">
        <f>BT204*CH204*CD204</f>
        <v>17805.678070818551</v>
      </c>
      <c r="CJ204" s="8">
        <f>B204</f>
        <v>16586</v>
      </c>
      <c r="CK204" s="9">
        <f t="shared" si="72"/>
        <v>-1219.6780708185506</v>
      </c>
      <c r="CL204" s="9">
        <f t="shared" si="73"/>
        <v>-180367.52733633906</v>
      </c>
      <c r="CM204">
        <f t="shared" si="74"/>
        <v>2131232.5273363385</v>
      </c>
      <c r="CN204">
        <f>B203+CN203</f>
        <v>1967042</v>
      </c>
      <c r="CO204">
        <f t="shared" si="75"/>
        <v>0.92295982478197836</v>
      </c>
      <c r="CP204" s="22">
        <f t="shared" si="64"/>
        <v>211504.18219039365</v>
      </c>
      <c r="CQ204" s="22">
        <f t="shared" si="65"/>
        <v>189300</v>
      </c>
      <c r="CR204">
        <f t="shared" si="76"/>
        <v>0.89501776295654667</v>
      </c>
      <c r="CT204">
        <f>IF(MONTH(A204)&lt;&gt;MONTH(A203),B204,B204+CT203)</f>
        <v>129830</v>
      </c>
      <c r="CU204">
        <f>IF(MONTH(A204)&lt;&gt;MONTH(A203),BT204,BT204+CU203)</f>
        <v>13.88509521249067</v>
      </c>
      <c r="CV204">
        <f>AO204</f>
        <v>21</v>
      </c>
      <c r="CW204">
        <f t="shared" si="77"/>
        <v>196356.59376302833</v>
      </c>
      <c r="CX204" s="12">
        <f>CW204/AT204-1</f>
        <v>-4.5209938824000373E-2</v>
      </c>
      <c r="CY204" s="20">
        <f>AT204/CE204</f>
        <v>221716.57689274958</v>
      </c>
      <c r="CZ204" s="20">
        <f t="shared" si="71"/>
        <v>211692.7840151616</v>
      </c>
      <c r="DA204" s="19">
        <f>CJ204/(BT204*CD204*CE204*(CV204/20))</f>
        <v>9366.4003091415998</v>
      </c>
      <c r="DB204" s="21">
        <f t="shared" si="78"/>
        <v>175832.43941799377</v>
      </c>
      <c r="DC204">
        <f>AT204/CE204</f>
        <v>221716.57689274958</v>
      </c>
    </row>
    <row r="205" spans="1:107" x14ac:dyDescent="0.25">
      <c r="A205" s="1">
        <v>44124</v>
      </c>
      <c r="B205">
        <v>2136</v>
      </c>
      <c r="C205">
        <v>13</v>
      </c>
      <c r="D205">
        <v>1</v>
      </c>
      <c r="E205">
        <v>0</v>
      </c>
      <c r="F205" s="1">
        <v>44123</v>
      </c>
      <c r="G205" s="1">
        <v>44125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s="1">
        <v>44123</v>
      </c>
      <c r="AE205" s="1">
        <v>44109</v>
      </c>
      <c r="AF205" s="1">
        <v>44111</v>
      </c>
      <c r="AG205" s="1">
        <v>44106</v>
      </c>
      <c r="AH205" s="1">
        <v>44106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8886.9523809523798</v>
      </c>
      <c r="AO205">
        <v>21</v>
      </c>
      <c r="AP205">
        <v>31</v>
      </c>
      <c r="AQ205">
        <v>186626</v>
      </c>
      <c r="AR205" s="2">
        <v>44105</v>
      </c>
      <c r="AS205">
        <v>0.67741935483870896</v>
      </c>
      <c r="AT205">
        <v>205654.207922084</v>
      </c>
      <c r="AU205">
        <v>195146.17200054901</v>
      </c>
      <c r="AV205">
        <v>216728.07005376901</v>
      </c>
      <c r="AW205">
        <v>-0.37754401088244199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0.63429648149613205</v>
      </c>
      <c r="BP205">
        <v>0</v>
      </c>
      <c r="BQ205">
        <v>0</v>
      </c>
      <c r="BR205">
        <v>0</v>
      </c>
      <c r="BS205">
        <v>0</v>
      </c>
      <c r="BT205">
        <v>0.256752470613689</v>
      </c>
      <c r="BU205">
        <v>8319.2967720798606</v>
      </c>
      <c r="BV205">
        <v>20</v>
      </c>
      <c r="BW205">
        <v>10</v>
      </c>
      <c r="BX205">
        <v>2020</v>
      </c>
      <c r="BY205">
        <v>8</v>
      </c>
      <c r="BZ205">
        <v>14.1418476831044</v>
      </c>
      <c r="CA205">
        <v>131966</v>
      </c>
      <c r="CB205">
        <v>195963.50223110599</v>
      </c>
      <c r="CC205">
        <v>20.3120402402512</v>
      </c>
      <c r="CD205">
        <v>1.03386955478679</v>
      </c>
      <c r="CE205">
        <f>INDEX('X-13 output'!G:G, MATCH('daily-predicted-data'!AR205,'X-13 output'!A:A,0))</f>
        <v>0.92755449684560398</v>
      </c>
      <c r="CH205">
        <f>AT205/AO205</f>
        <v>9793.0575200992371</v>
      </c>
      <c r="CI205" s="9">
        <f>BT205*CH205*CD205</f>
        <v>2599.5530410313436</v>
      </c>
      <c r="CJ205" s="8">
        <f>B205</f>
        <v>2136</v>
      </c>
      <c r="CK205" s="9">
        <f t="shared" si="72"/>
        <v>-463.55304103134358</v>
      </c>
      <c r="CL205" s="9">
        <f t="shared" si="73"/>
        <v>-180831.08037737041</v>
      </c>
      <c r="CM205">
        <f t="shared" si="74"/>
        <v>2133832.0803773697</v>
      </c>
      <c r="CN205">
        <f>B204+CN204</f>
        <v>1983628</v>
      </c>
      <c r="CO205">
        <f t="shared" si="75"/>
        <v>0.92960829403651768</v>
      </c>
      <c r="CP205" s="22">
        <f t="shared" si="64"/>
        <v>197489.85884404994</v>
      </c>
      <c r="CQ205" s="22">
        <f t="shared" si="65"/>
        <v>176310</v>
      </c>
      <c r="CR205">
        <f t="shared" si="76"/>
        <v>0.89275470159318482</v>
      </c>
      <c r="CT205">
        <f>IF(MONTH(A205)&lt;&gt;MONTH(A204),B205,B205+CT204)</f>
        <v>131966</v>
      </c>
      <c r="CU205">
        <f>IF(MONTH(A205)&lt;&gt;MONTH(A204),BT205,BT205+CU204)</f>
        <v>14.141847683104359</v>
      </c>
      <c r="CV205">
        <f>AO205</f>
        <v>21</v>
      </c>
      <c r="CW205">
        <f t="shared" si="77"/>
        <v>195963.50223110724</v>
      </c>
      <c r="CX205" s="12">
        <f>CW205/AT205-1</f>
        <v>-4.7121358657773116E-2</v>
      </c>
      <c r="CY205" s="20">
        <f>AT205/CE205</f>
        <v>221716.57689274958</v>
      </c>
      <c r="CZ205" s="20">
        <f t="shared" si="71"/>
        <v>211268.99055261261</v>
      </c>
      <c r="DA205" s="19">
        <f>CJ205/(BT205*CD205*CE205*(CV205/20))</f>
        <v>8262.132133854524</v>
      </c>
      <c r="DB205" s="21">
        <f t="shared" si="78"/>
        <v>174954.62605389985</v>
      </c>
      <c r="DC205">
        <f>AT205/CE205</f>
        <v>221716.57689274958</v>
      </c>
    </row>
    <row r="206" spans="1:107" x14ac:dyDescent="0.25">
      <c r="A206" s="1">
        <v>44125</v>
      </c>
      <c r="B206">
        <v>10127</v>
      </c>
      <c r="C206">
        <v>14</v>
      </c>
      <c r="D206">
        <v>2</v>
      </c>
      <c r="E206">
        <v>1</v>
      </c>
      <c r="F206" s="1">
        <v>44124</v>
      </c>
      <c r="G206" s="1">
        <v>44126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s="1">
        <v>44123</v>
      </c>
      <c r="AE206" s="1">
        <v>44109</v>
      </c>
      <c r="AF206" s="1">
        <v>44111</v>
      </c>
      <c r="AG206" s="1">
        <v>44106</v>
      </c>
      <c r="AH206" s="1">
        <v>44106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8886.9523809523798</v>
      </c>
      <c r="AO206">
        <v>21</v>
      </c>
      <c r="AP206">
        <v>31</v>
      </c>
      <c r="AQ206">
        <v>186626</v>
      </c>
      <c r="AR206" s="2">
        <v>44105</v>
      </c>
      <c r="AS206">
        <v>0.67741935483870896</v>
      </c>
      <c r="AT206">
        <v>205654.207922084</v>
      </c>
      <c r="AU206">
        <v>195146.17200054901</v>
      </c>
      <c r="AV206">
        <v>216728.07005376901</v>
      </c>
      <c r="AW206">
        <v>-0.37754401088244199</v>
      </c>
      <c r="AX206">
        <v>0</v>
      </c>
      <c r="AY206">
        <v>0.126823655535797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0.63429648149613205</v>
      </c>
      <c r="BP206">
        <v>0</v>
      </c>
      <c r="BQ206">
        <v>0</v>
      </c>
      <c r="BR206">
        <v>0.52241715020244495</v>
      </c>
      <c r="BS206">
        <v>0</v>
      </c>
      <c r="BT206">
        <v>0.90599327635193305</v>
      </c>
      <c r="BU206">
        <v>11177.7871473586</v>
      </c>
      <c r="BV206">
        <v>21</v>
      </c>
      <c r="BW206">
        <v>10</v>
      </c>
      <c r="BX206">
        <v>2020</v>
      </c>
      <c r="BY206">
        <v>7</v>
      </c>
      <c r="BZ206">
        <v>15.0478409594563</v>
      </c>
      <c r="CA206">
        <v>142093</v>
      </c>
      <c r="CB206">
        <v>198297.74969310901</v>
      </c>
      <c r="CC206">
        <v>20.3120402402512</v>
      </c>
      <c r="CD206">
        <v>1.03386955478679</v>
      </c>
      <c r="CE206">
        <f>INDEX('X-13 output'!G:G, MATCH('daily-predicted-data'!AR206,'X-13 output'!A:A,0))</f>
        <v>0.92755449684560398</v>
      </c>
      <c r="CH206">
        <f>AT206/AO206</f>
        <v>9793.0575200992371</v>
      </c>
      <c r="CI206" s="9">
        <f>BT206*CH206*CD206</f>
        <v>9172.9500053700722</v>
      </c>
      <c r="CJ206" s="8">
        <f>B206</f>
        <v>10127</v>
      </c>
      <c r="CK206" s="9">
        <f t="shared" si="72"/>
        <v>954.04999462992782</v>
      </c>
      <c r="CL206" s="9">
        <f t="shared" si="73"/>
        <v>-179877.03038274049</v>
      </c>
      <c r="CM206">
        <f t="shared" si="74"/>
        <v>2143005.0303827398</v>
      </c>
      <c r="CN206">
        <f>B205+CN205</f>
        <v>1985764</v>
      </c>
      <c r="CO206">
        <f t="shared" si="75"/>
        <v>0.92662591634016989</v>
      </c>
      <c r="CP206" s="22">
        <f t="shared" si="64"/>
        <v>203895.3433994498</v>
      </c>
      <c r="CQ206" s="22">
        <f t="shared" si="65"/>
        <v>184349</v>
      </c>
      <c r="CR206">
        <f t="shared" si="76"/>
        <v>0.9041354104828343</v>
      </c>
      <c r="CT206">
        <f>IF(MONTH(A206)&lt;&gt;MONTH(A205),B206,B206+CT205)</f>
        <v>142093</v>
      </c>
      <c r="CU206">
        <f>IF(MONTH(A206)&lt;&gt;MONTH(A205),BT206,BT206+CU205)</f>
        <v>15.047840959456293</v>
      </c>
      <c r="CV206">
        <f>AO206</f>
        <v>21</v>
      </c>
      <c r="CW206">
        <f t="shared" si="77"/>
        <v>198297.74969311053</v>
      </c>
      <c r="CX206" s="12">
        <f>CW206/AT206-1</f>
        <v>-3.5771007572870106E-2</v>
      </c>
      <c r="CY206" s="20">
        <f>AT206/CE206</f>
        <v>221716.57689274958</v>
      </c>
      <c r="CZ206" s="20">
        <f t="shared" si="71"/>
        <v>213785.55154168818</v>
      </c>
      <c r="DA206" s="19">
        <f>CJ206/(BT206*CD206*CE206*(CV206/20))</f>
        <v>11100.980876835487</v>
      </c>
      <c r="DB206" s="21">
        <f t="shared" si="78"/>
        <v>178481.37200183535</v>
      </c>
      <c r="DC206">
        <f>AT206/CE206</f>
        <v>221716.57689274958</v>
      </c>
    </row>
    <row r="207" spans="1:107" x14ac:dyDescent="0.25">
      <c r="A207" s="1">
        <v>44126</v>
      </c>
      <c r="B207">
        <v>2279</v>
      </c>
      <c r="C207">
        <v>15</v>
      </c>
      <c r="D207">
        <v>3</v>
      </c>
      <c r="E207">
        <v>2</v>
      </c>
      <c r="F207" s="1">
        <v>44125</v>
      </c>
      <c r="G207" s="1">
        <v>44127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s="1">
        <v>44123</v>
      </c>
      <c r="AE207" s="1">
        <v>44109</v>
      </c>
      <c r="AF207" s="1">
        <v>44111</v>
      </c>
      <c r="AG207" s="1">
        <v>44106</v>
      </c>
      <c r="AH207" s="1">
        <v>44106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8886.9523809523798</v>
      </c>
      <c r="AO207">
        <v>21</v>
      </c>
      <c r="AP207">
        <v>31</v>
      </c>
      <c r="AQ207">
        <v>186626</v>
      </c>
      <c r="AR207" s="2">
        <v>44105</v>
      </c>
      <c r="AS207">
        <v>0.67741935483870896</v>
      </c>
      <c r="AT207">
        <v>205654.207922084</v>
      </c>
      <c r="AU207">
        <v>195146.17200054901</v>
      </c>
      <c r="AV207">
        <v>216728.07005376901</v>
      </c>
      <c r="AW207">
        <v>-0.37754401088244199</v>
      </c>
      <c r="AX207">
        <v>0</v>
      </c>
      <c r="AY207">
        <v>0</v>
      </c>
      <c r="AZ207">
        <v>4.5558176529040699E-2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0.63429648149613205</v>
      </c>
      <c r="BP207">
        <v>0</v>
      </c>
      <c r="BQ207">
        <v>0</v>
      </c>
      <c r="BR207">
        <v>0</v>
      </c>
      <c r="BS207">
        <v>0</v>
      </c>
      <c r="BT207">
        <v>0.30231064714272998</v>
      </c>
      <c r="BU207">
        <v>7538.60316049011</v>
      </c>
      <c r="BV207">
        <v>22</v>
      </c>
      <c r="BW207">
        <v>10</v>
      </c>
      <c r="BX207">
        <v>2020</v>
      </c>
      <c r="BY207">
        <v>6</v>
      </c>
      <c r="BZ207">
        <v>15.350151606599001</v>
      </c>
      <c r="CA207">
        <v>144372</v>
      </c>
      <c r="CB207">
        <v>197510.23167071599</v>
      </c>
      <c r="CC207">
        <v>20.3120402402512</v>
      </c>
      <c r="CD207">
        <v>1.03386955478679</v>
      </c>
      <c r="CE207">
        <f>INDEX('X-13 output'!G:G, MATCH('daily-predicted-data'!AR207,'X-13 output'!A:A,0))</f>
        <v>0.92755449684560398</v>
      </c>
      <c r="CH207">
        <f>AT207/AO207</f>
        <v>9793.0575200992371</v>
      </c>
      <c r="CI207" s="9">
        <f>BT207*CH207*CD207</f>
        <v>3060.8179163286995</v>
      </c>
      <c r="CJ207" s="8">
        <f>B207</f>
        <v>2279</v>
      </c>
      <c r="CK207" s="9">
        <f t="shared" si="72"/>
        <v>-781.81791632869954</v>
      </c>
      <c r="CL207" s="9">
        <f t="shared" si="73"/>
        <v>-180658.84829906918</v>
      </c>
      <c r="CM207">
        <f t="shared" si="74"/>
        <v>2146065.8482990684</v>
      </c>
      <c r="CN207">
        <f>B206+CN206</f>
        <v>1995891</v>
      </c>
      <c r="CO207">
        <f t="shared" si="75"/>
        <v>0.93002318711790966</v>
      </c>
      <c r="CP207" s="22">
        <f t="shared" si="64"/>
        <v>197723.13492039248</v>
      </c>
      <c r="CQ207" s="22">
        <f t="shared" si="65"/>
        <v>178617</v>
      </c>
      <c r="CR207">
        <f t="shared" si="76"/>
        <v>0.90336924949078412</v>
      </c>
      <c r="CT207">
        <f>IF(MONTH(A207)&lt;&gt;MONTH(A206),B207,B207+CT206)</f>
        <v>144372</v>
      </c>
      <c r="CU207">
        <f>IF(MONTH(A207)&lt;&gt;MONTH(A206),BT207,BT207+CU206)</f>
        <v>15.350151606599024</v>
      </c>
      <c r="CV207">
        <f>AO207</f>
        <v>21</v>
      </c>
      <c r="CW207">
        <f t="shared" si="77"/>
        <v>197510.23167071686</v>
      </c>
      <c r="CX207" s="12">
        <f>CW207/AT207-1</f>
        <v>-3.9600338518007039E-2</v>
      </c>
      <c r="CY207" s="20">
        <f>AT207/CE207</f>
        <v>221716.57689274958</v>
      </c>
      <c r="CZ207" s="20">
        <f t="shared" si="71"/>
        <v>212936.52539274294</v>
      </c>
      <c r="DA207" s="19">
        <f>CJ207/(BT207*CD207*CE207*(CV207/20))</f>
        <v>7486.8029261433612</v>
      </c>
      <c r="DB207" s="21">
        <f t="shared" si="78"/>
        <v>177257.87440268809</v>
      </c>
      <c r="DC207">
        <f>AT207/CE207</f>
        <v>221716.57689274958</v>
      </c>
    </row>
    <row r="208" spans="1:107" x14ac:dyDescent="0.25">
      <c r="A208" s="1">
        <v>44127</v>
      </c>
      <c r="B208">
        <v>6703</v>
      </c>
      <c r="C208">
        <v>16</v>
      </c>
      <c r="D208">
        <v>4</v>
      </c>
      <c r="E208">
        <v>3</v>
      </c>
      <c r="F208" s="1">
        <v>44126</v>
      </c>
      <c r="G208" s="1">
        <v>44130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s="1">
        <v>44123</v>
      </c>
      <c r="AE208" s="1">
        <v>44109</v>
      </c>
      <c r="AF208" s="1">
        <v>44111</v>
      </c>
      <c r="AG208" s="1">
        <v>44106</v>
      </c>
      <c r="AH208" s="1">
        <v>44106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8886.9523809523798</v>
      </c>
      <c r="AO208">
        <v>21</v>
      </c>
      <c r="AP208">
        <v>31</v>
      </c>
      <c r="AQ208">
        <v>186626</v>
      </c>
      <c r="AR208" s="2">
        <v>44105</v>
      </c>
      <c r="AS208">
        <v>0.67741935483870896</v>
      </c>
      <c r="AT208">
        <v>205654.207922084</v>
      </c>
      <c r="AU208">
        <v>195146.17200054901</v>
      </c>
      <c r="AV208">
        <v>216728.07005376901</v>
      </c>
      <c r="AW208">
        <v>-0.37754401088244199</v>
      </c>
      <c r="AX208">
        <v>0</v>
      </c>
      <c r="AY208">
        <v>0</v>
      </c>
      <c r="AZ208">
        <v>0</v>
      </c>
      <c r="BA208">
        <v>0.69859300389304002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0.63429648149613205</v>
      </c>
      <c r="BP208">
        <v>0</v>
      </c>
      <c r="BQ208">
        <v>0</v>
      </c>
      <c r="BR208">
        <v>0</v>
      </c>
      <c r="BS208">
        <v>-0.13598583751920601</v>
      </c>
      <c r="BT208">
        <v>0.81935963698752301</v>
      </c>
      <c r="BU208">
        <v>8180.7788636555197</v>
      </c>
      <c r="BV208">
        <v>23</v>
      </c>
      <c r="BW208">
        <v>10</v>
      </c>
      <c r="BX208">
        <v>2020</v>
      </c>
      <c r="BY208">
        <v>5</v>
      </c>
      <c r="BZ208">
        <v>16.169511243586498</v>
      </c>
      <c r="CA208">
        <v>151075</v>
      </c>
      <c r="CB208">
        <v>196207.22928519899</v>
      </c>
      <c r="CC208">
        <v>20.3120402402512</v>
      </c>
      <c r="CD208">
        <v>1.03386955478679</v>
      </c>
      <c r="CE208">
        <f>INDEX('X-13 output'!G:G, MATCH('daily-predicted-data'!AR208,'X-13 output'!A:A,0))</f>
        <v>0.92755449684560398</v>
      </c>
      <c r="CH208">
        <f>AT208/AO208</f>
        <v>9793.0575200992371</v>
      </c>
      <c r="CI208" s="9">
        <f>BT208*CH208*CD208</f>
        <v>8295.8065834311474</v>
      </c>
      <c r="CJ208" s="8">
        <f>B208</f>
        <v>6703</v>
      </c>
      <c r="CK208" s="9">
        <f t="shared" si="72"/>
        <v>-1592.8065834311474</v>
      </c>
      <c r="CL208" s="9">
        <f t="shared" si="73"/>
        <v>-182251.65488250033</v>
      </c>
      <c r="CM208">
        <f t="shared" si="74"/>
        <v>2154361.6548824995</v>
      </c>
      <c r="CN208">
        <f>B207+CN207</f>
        <v>1998170</v>
      </c>
      <c r="CO208">
        <f t="shared" si="75"/>
        <v>0.92749979812882521</v>
      </c>
      <c r="CP208" s="22">
        <f t="shared" si="64"/>
        <v>202797.77818966017</v>
      </c>
      <c r="CQ208" s="22">
        <f t="shared" si="65"/>
        <v>182998</v>
      </c>
      <c r="CR208">
        <f t="shared" si="76"/>
        <v>0.90236688800829434</v>
      </c>
      <c r="CT208">
        <f>IF(MONTH(A208)&lt;&gt;MONTH(A207),B208,B208+CT207)</f>
        <v>151075</v>
      </c>
      <c r="CU208">
        <f>IF(MONTH(A208)&lt;&gt;MONTH(A207),BT208,BT208+CU207)</f>
        <v>16.169511243586548</v>
      </c>
      <c r="CV208">
        <f>AO208</f>
        <v>21</v>
      </c>
      <c r="CW208">
        <f t="shared" si="77"/>
        <v>196207.22928519966</v>
      </c>
      <c r="CX208" s="12">
        <f>CW208/AT208-1</f>
        <v>-4.5936228255847311E-2</v>
      </c>
      <c r="CY208" s="20">
        <f>AT208/CE208</f>
        <v>221716.57689274958</v>
      </c>
      <c r="CZ208" s="20">
        <f t="shared" si="71"/>
        <v>211531.7536084991</v>
      </c>
      <c r="DA208" s="19">
        <f>CJ208/(BT208*CD208*CE208*(CV208/20))</f>
        <v>8124.5660277687239</v>
      </c>
      <c r="DB208" s="21">
        <f t="shared" si="78"/>
        <v>178145.75064867179</v>
      </c>
      <c r="DC208">
        <f>AT208/CE208</f>
        <v>221716.57689274958</v>
      </c>
    </row>
    <row r="209" spans="1:107" x14ac:dyDescent="0.25">
      <c r="A209" s="1">
        <v>44130</v>
      </c>
      <c r="B209">
        <v>13519</v>
      </c>
      <c r="C209">
        <v>17</v>
      </c>
      <c r="D209">
        <v>0</v>
      </c>
      <c r="E209">
        <v>4</v>
      </c>
      <c r="F209" s="1">
        <v>44127</v>
      </c>
      <c r="G209" s="1">
        <v>44131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s="1">
        <v>44123</v>
      </c>
      <c r="AE209" s="1">
        <v>44109</v>
      </c>
      <c r="AF209" s="1">
        <v>44111</v>
      </c>
      <c r="AG209" s="1">
        <v>44106</v>
      </c>
      <c r="AH209" s="1">
        <v>44106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8886.9523809523798</v>
      </c>
      <c r="AO209">
        <v>21</v>
      </c>
      <c r="AP209">
        <v>31</v>
      </c>
      <c r="AQ209">
        <v>186626</v>
      </c>
      <c r="AR209" s="2">
        <v>44105</v>
      </c>
      <c r="AS209">
        <v>0.67741935483870896</v>
      </c>
      <c r="AT209">
        <v>205654.207922084</v>
      </c>
      <c r="AU209">
        <v>195146.17200054901</v>
      </c>
      <c r="AV209">
        <v>216728.07005376901</v>
      </c>
      <c r="AW209">
        <v>-0.37754401088244199</v>
      </c>
      <c r="AX209">
        <v>1.3903905739156901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0.63429648149613205</v>
      </c>
      <c r="BP209">
        <v>0</v>
      </c>
      <c r="BQ209">
        <v>0</v>
      </c>
      <c r="BR209">
        <v>0</v>
      </c>
      <c r="BS209">
        <v>0</v>
      </c>
      <c r="BT209">
        <v>1.64714304452938</v>
      </c>
      <c r="BU209">
        <v>8207.5445996632097</v>
      </c>
      <c r="BV209">
        <v>26</v>
      </c>
      <c r="BW209">
        <v>10</v>
      </c>
      <c r="BX209">
        <v>2020</v>
      </c>
      <c r="BY209">
        <v>4</v>
      </c>
      <c r="BZ209">
        <v>17.816654288115899</v>
      </c>
      <c r="CA209">
        <v>164594</v>
      </c>
      <c r="CB209">
        <v>194002.417294785</v>
      </c>
      <c r="CC209">
        <v>20.3120402402512</v>
      </c>
      <c r="CD209">
        <v>1.03386955478679</v>
      </c>
      <c r="CE209">
        <f>INDEX('X-13 output'!G:G, MATCH('daily-predicted-data'!AR209,'X-13 output'!A:A,0))</f>
        <v>0.92755449684560398</v>
      </c>
      <c r="CH209">
        <f>AT209/AO209</f>
        <v>9793.0575200992371</v>
      </c>
      <c r="CI209" s="9">
        <f>BT209*CH209*CD209</f>
        <v>16676.901687393871</v>
      </c>
      <c r="CJ209" s="8">
        <f>B209</f>
        <v>13519</v>
      </c>
      <c r="CK209" s="9">
        <f t="shared" si="72"/>
        <v>-3157.9016873938708</v>
      </c>
      <c r="CL209" s="9">
        <f t="shared" si="73"/>
        <v>-185409.55656989419</v>
      </c>
      <c r="CM209">
        <f t="shared" si="74"/>
        <v>2171038.5565698934</v>
      </c>
      <c r="CN209">
        <f>B208+CN208</f>
        <v>2004873</v>
      </c>
      <c r="CO209">
        <f t="shared" si="75"/>
        <v>0.92346264138559353</v>
      </c>
      <c r="CP209" s="22">
        <f t="shared" si="64"/>
        <v>211104.40744026561</v>
      </c>
      <c r="CQ209" s="22">
        <f t="shared" si="65"/>
        <v>190835</v>
      </c>
      <c r="CR209">
        <f t="shared" si="76"/>
        <v>0.90398396847303597</v>
      </c>
      <c r="CT209">
        <f>IF(MONTH(A209)&lt;&gt;MONTH(A208),B209,B209+CT208)</f>
        <v>164594</v>
      </c>
      <c r="CU209">
        <f>IF(MONTH(A209)&lt;&gt;MONTH(A208),BT209,BT209+CU208)</f>
        <v>17.816654288115927</v>
      </c>
      <c r="CV209">
        <f>AO209</f>
        <v>21</v>
      </c>
      <c r="CW209">
        <f t="shared" si="77"/>
        <v>194002.41729478576</v>
      </c>
      <c r="CX209" s="12">
        <f>CW209/AT209-1</f>
        <v>-5.6657195323291165E-2</v>
      </c>
      <c r="CY209" s="20">
        <f>AT209/CE209</f>
        <v>221716.57689274958</v>
      </c>
      <c r="CZ209" s="20">
        <f t="shared" si="71"/>
        <v>209154.73748932558</v>
      </c>
      <c r="DA209" s="19">
        <f>CJ209/(BT209*CD209*CE209*(CV209/20))</f>
        <v>8151.1478475564008</v>
      </c>
      <c r="DB209" s="21">
        <f t="shared" si="78"/>
        <v>179482.11409745124</v>
      </c>
      <c r="DC209">
        <f>AT209/CE209</f>
        <v>221716.57689274958</v>
      </c>
    </row>
    <row r="210" spans="1:107" x14ac:dyDescent="0.25">
      <c r="A210" s="1">
        <v>44131</v>
      </c>
      <c r="B210">
        <v>2035</v>
      </c>
      <c r="C210">
        <v>18</v>
      </c>
      <c r="D210">
        <v>1</v>
      </c>
      <c r="E210">
        <v>0</v>
      </c>
      <c r="F210" s="1">
        <v>44130</v>
      </c>
      <c r="G210" s="1">
        <v>44132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s="1">
        <v>44123</v>
      </c>
      <c r="AE210" s="1">
        <v>44109</v>
      </c>
      <c r="AF210" s="1">
        <v>44111</v>
      </c>
      <c r="AG210" s="1">
        <v>44106</v>
      </c>
      <c r="AH210" s="1">
        <v>44106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8886.9523809523798</v>
      </c>
      <c r="AO210">
        <v>21</v>
      </c>
      <c r="AP210">
        <v>31</v>
      </c>
      <c r="AQ210">
        <v>186626</v>
      </c>
      <c r="AR210" s="2">
        <v>44105</v>
      </c>
      <c r="AS210">
        <v>0.67741935483870896</v>
      </c>
      <c r="AT210">
        <v>205654.207922084</v>
      </c>
      <c r="AU210">
        <v>195146.17200054901</v>
      </c>
      <c r="AV210">
        <v>216728.07005376901</v>
      </c>
      <c r="AW210">
        <v>-0.37754401088244199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0.63429648149613205</v>
      </c>
      <c r="BP210">
        <v>0</v>
      </c>
      <c r="BQ210">
        <v>0</v>
      </c>
      <c r="BR210">
        <v>0</v>
      </c>
      <c r="BS210">
        <v>0</v>
      </c>
      <c r="BT210">
        <v>0.256752470613689</v>
      </c>
      <c r="BU210">
        <v>7925.9217842614798</v>
      </c>
      <c r="BV210">
        <v>27</v>
      </c>
      <c r="BW210">
        <v>10</v>
      </c>
      <c r="BX210">
        <v>2020</v>
      </c>
      <c r="BY210">
        <v>3</v>
      </c>
      <c r="BZ210">
        <v>18.0734067587296</v>
      </c>
      <c r="CA210">
        <v>166629</v>
      </c>
      <c r="CB210">
        <v>193610.924974608</v>
      </c>
      <c r="CC210">
        <v>20.3120402402512</v>
      </c>
      <c r="CD210">
        <v>1.03386955478679</v>
      </c>
      <c r="CE210">
        <f>INDEX('X-13 output'!G:G, MATCH('daily-predicted-data'!AR210,'X-13 output'!A:A,0))</f>
        <v>0.92755449684560398</v>
      </c>
      <c r="CH210">
        <f>AT210/AO210</f>
        <v>9793.0575200992371</v>
      </c>
      <c r="CI210" s="9">
        <f>BT210*CH210*CD210</f>
        <v>2599.5530410313436</v>
      </c>
      <c r="CJ210" s="8">
        <f>B210</f>
        <v>2035</v>
      </c>
      <c r="CK210" s="9">
        <f t="shared" si="72"/>
        <v>-564.55304103134358</v>
      </c>
      <c r="CL210" s="9">
        <f t="shared" si="73"/>
        <v>-185974.10961092554</v>
      </c>
      <c r="CM210">
        <f t="shared" si="74"/>
        <v>2173638.1096109245</v>
      </c>
      <c r="CN210">
        <f>B209+CN209</f>
        <v>2018392</v>
      </c>
      <c r="CO210">
        <f t="shared" si="75"/>
        <v>0.92857775683795263</v>
      </c>
      <c r="CP210" s="22">
        <f t="shared" si="64"/>
        <v>197090.08409392191</v>
      </c>
      <c r="CQ210" s="22">
        <f t="shared" si="65"/>
        <v>179313</v>
      </c>
      <c r="CR210">
        <f t="shared" si="76"/>
        <v>0.90980224004851329</v>
      </c>
      <c r="CT210">
        <f>IF(MONTH(A210)&lt;&gt;MONTH(A209),B210,B210+CT209)</f>
        <v>166629</v>
      </c>
      <c r="CU210">
        <f>IF(MONTH(A210)&lt;&gt;MONTH(A209),BT210,BT210+CU209)</f>
        <v>18.073406758729618</v>
      </c>
      <c r="CV210">
        <f>AO210</f>
        <v>21</v>
      </c>
      <c r="CW210">
        <f t="shared" si="77"/>
        <v>193610.92497460949</v>
      </c>
      <c r="CX210" s="12">
        <f>CW210/AT210-1</f>
        <v>-5.856083894007813E-2</v>
      </c>
      <c r="CY210" s="20">
        <f>AT210/CE210</f>
        <v>221716.57689274958</v>
      </c>
      <c r="CZ210" s="20">
        <f t="shared" si="71"/>
        <v>208732.66814298779</v>
      </c>
      <c r="DA210" s="19">
        <f>CJ210/(BT210*CD210*CE210*(CV210/20))</f>
        <v>7871.4601556151474</v>
      </c>
      <c r="DB210" s="21">
        <f t="shared" si="78"/>
        <v>179161.70322862588</v>
      </c>
      <c r="DC210">
        <f>AT210/CE210</f>
        <v>221716.57689274958</v>
      </c>
    </row>
    <row r="211" spans="1:107" x14ac:dyDescent="0.25">
      <c r="A211" s="1">
        <v>44132</v>
      </c>
      <c r="B211">
        <v>7629</v>
      </c>
      <c r="C211">
        <v>19</v>
      </c>
      <c r="D211">
        <v>2</v>
      </c>
      <c r="E211">
        <v>1</v>
      </c>
      <c r="F211" s="1">
        <v>44131</v>
      </c>
      <c r="G211" s="1">
        <v>44133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s="1">
        <v>44123</v>
      </c>
      <c r="AE211" s="1">
        <v>44109</v>
      </c>
      <c r="AF211" s="1">
        <v>44111</v>
      </c>
      <c r="AG211" s="1">
        <v>44106</v>
      </c>
      <c r="AH211" s="1">
        <v>44106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8886.9523809523798</v>
      </c>
      <c r="AO211">
        <v>21</v>
      </c>
      <c r="AP211">
        <v>31</v>
      </c>
      <c r="AQ211">
        <v>186626</v>
      </c>
      <c r="AR211" s="2">
        <v>44105</v>
      </c>
      <c r="AS211">
        <v>0.67741935483870896</v>
      </c>
      <c r="AT211">
        <v>205654.207922084</v>
      </c>
      <c r="AU211">
        <v>195146.17200054901</v>
      </c>
      <c r="AV211">
        <v>216728.07005376901</v>
      </c>
      <c r="AW211">
        <v>-0.37754401088244199</v>
      </c>
      <c r="AX211">
        <v>0</v>
      </c>
      <c r="AY211">
        <v>0.126823655535797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0.63429648149613205</v>
      </c>
      <c r="BP211">
        <v>0</v>
      </c>
      <c r="BQ211">
        <v>0</v>
      </c>
      <c r="BR211">
        <v>0.52241715020244495</v>
      </c>
      <c r="BS211">
        <v>0</v>
      </c>
      <c r="BT211">
        <v>0.90599327635193305</v>
      </c>
      <c r="BU211">
        <v>8420.5922926038493</v>
      </c>
      <c r="BV211">
        <v>28</v>
      </c>
      <c r="BW211">
        <v>10</v>
      </c>
      <c r="BX211">
        <v>2020</v>
      </c>
      <c r="BY211">
        <v>2</v>
      </c>
      <c r="BZ211">
        <v>18.9794000350816</v>
      </c>
      <c r="CA211">
        <v>174258</v>
      </c>
      <c r="CB211">
        <v>192809.99363709599</v>
      </c>
      <c r="CC211">
        <v>20.3120402402512</v>
      </c>
      <c r="CD211">
        <v>1.03386955478679</v>
      </c>
      <c r="CE211">
        <f>INDEX('X-13 output'!G:G, MATCH('daily-predicted-data'!AR211,'X-13 output'!A:A,0))</f>
        <v>0.92755449684560398</v>
      </c>
      <c r="CH211">
        <f>AT211/AO211</f>
        <v>9793.0575200992371</v>
      </c>
      <c r="CI211" s="9">
        <f>BT211*CH211*CD211</f>
        <v>9172.9500053700722</v>
      </c>
      <c r="CJ211" s="8">
        <f>B211</f>
        <v>7629</v>
      </c>
      <c r="CK211" s="9">
        <f t="shared" si="72"/>
        <v>-1543.9500053700722</v>
      </c>
      <c r="CL211" s="9">
        <f t="shared" si="73"/>
        <v>-187518.05961629562</v>
      </c>
      <c r="CM211">
        <f t="shared" si="74"/>
        <v>2182811.0596162947</v>
      </c>
      <c r="CN211">
        <f>B210+CN210</f>
        <v>2020427</v>
      </c>
      <c r="CO211">
        <f t="shared" si="75"/>
        <v>0.92560782624729809</v>
      </c>
      <c r="CP211" s="22">
        <f t="shared" si="64"/>
        <v>203495.56864932177</v>
      </c>
      <c r="CQ211" s="22">
        <f t="shared" si="65"/>
        <v>184462</v>
      </c>
      <c r="CR211">
        <f t="shared" si="76"/>
        <v>0.90646691337971208</v>
      </c>
      <c r="CT211">
        <f>IF(MONTH(A211)&lt;&gt;MONTH(A210),B211,B211+CT210)</f>
        <v>174258</v>
      </c>
      <c r="CU211">
        <f>IF(MONTH(A211)&lt;&gt;MONTH(A210),BT211,BT211+CU210)</f>
        <v>18.97940003508155</v>
      </c>
      <c r="CV211">
        <f>AO211</f>
        <v>21</v>
      </c>
      <c r="CW211">
        <f t="shared" si="77"/>
        <v>192809.99363709739</v>
      </c>
      <c r="CX211" s="12">
        <f>CW211/AT211-1</f>
        <v>-6.2455392548315336E-2</v>
      </c>
      <c r="CY211" s="20">
        <f>AT211/CE211</f>
        <v>221716.57689274958</v>
      </c>
      <c r="CZ211" s="20">
        <f t="shared" si="71"/>
        <v>207869.18104844418</v>
      </c>
      <c r="DA211" s="19">
        <f>CJ211/(BT211*CD211*CE211*(CV211/20))</f>
        <v>8362.7316193717725</v>
      </c>
      <c r="DB211" s="21">
        <f t="shared" si="78"/>
        <v>178528.21711635395</v>
      </c>
      <c r="DC211">
        <f>AT211/CE211</f>
        <v>221716.57689274958</v>
      </c>
    </row>
    <row r="212" spans="1:107" x14ac:dyDescent="0.25">
      <c r="A212" s="1">
        <v>44133</v>
      </c>
      <c r="B212">
        <v>2821</v>
      </c>
      <c r="C212">
        <v>20</v>
      </c>
      <c r="D212">
        <v>3</v>
      </c>
      <c r="E212">
        <v>2</v>
      </c>
      <c r="F212" s="1">
        <v>44132</v>
      </c>
      <c r="G212" s="1">
        <v>44134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s="1">
        <v>44123</v>
      </c>
      <c r="AE212" s="1">
        <v>44109</v>
      </c>
      <c r="AF212" s="1">
        <v>44111</v>
      </c>
      <c r="AG212" s="1">
        <v>44106</v>
      </c>
      <c r="AH212" s="1">
        <v>44106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8886.9523809523798</v>
      </c>
      <c r="AO212">
        <v>21</v>
      </c>
      <c r="AP212">
        <v>31</v>
      </c>
      <c r="AQ212">
        <v>186626</v>
      </c>
      <c r="AR212" s="2">
        <v>44105</v>
      </c>
      <c r="AS212">
        <v>0.67741935483870896</v>
      </c>
      <c r="AT212">
        <v>205654.207922084</v>
      </c>
      <c r="AU212">
        <v>195146.17200054901</v>
      </c>
      <c r="AV212">
        <v>216728.07005376901</v>
      </c>
      <c r="AW212">
        <v>-0.37754401088244199</v>
      </c>
      <c r="AX212">
        <v>0</v>
      </c>
      <c r="AY212">
        <v>0</v>
      </c>
      <c r="AZ212">
        <v>4.5558176529040699E-2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0.63429648149613205</v>
      </c>
      <c r="BP212">
        <v>0</v>
      </c>
      <c r="BQ212">
        <v>0</v>
      </c>
      <c r="BR212">
        <v>0</v>
      </c>
      <c r="BS212">
        <v>0</v>
      </c>
      <c r="BT212">
        <v>0.30231064714272998</v>
      </c>
      <c r="BU212">
        <v>9331.4609546918</v>
      </c>
      <c r="BV212">
        <v>29</v>
      </c>
      <c r="BW212">
        <v>10</v>
      </c>
      <c r="BX212">
        <v>2020</v>
      </c>
      <c r="BY212">
        <v>1</v>
      </c>
      <c r="BZ212">
        <v>19.281710682224301</v>
      </c>
      <c r="CA212">
        <v>177079</v>
      </c>
      <c r="CB212">
        <v>192859.39205737601</v>
      </c>
      <c r="CC212">
        <v>20.3120402402512</v>
      </c>
      <c r="CD212">
        <v>1.03386955478679</v>
      </c>
      <c r="CE212">
        <f>INDEX('X-13 output'!G:G, MATCH('daily-predicted-data'!AR212,'X-13 output'!A:A,0))</f>
        <v>0.92755449684560398</v>
      </c>
      <c r="CH212">
        <f>AT212/AO212</f>
        <v>9793.0575200992371</v>
      </c>
      <c r="CI212" s="9">
        <f>BT212*CH212*CD212</f>
        <v>3060.8179163286995</v>
      </c>
      <c r="CJ212" s="8">
        <f>B212</f>
        <v>2821</v>
      </c>
      <c r="CK212" s="9">
        <f t="shared" si="72"/>
        <v>-239.81791632869954</v>
      </c>
      <c r="CL212" s="9">
        <f t="shared" si="73"/>
        <v>-187757.87753262432</v>
      </c>
      <c r="CM212">
        <f t="shared" si="74"/>
        <v>2185871.8775326232</v>
      </c>
      <c r="CN212">
        <f>B211+CN211</f>
        <v>2028056</v>
      </c>
      <c r="CO212">
        <f t="shared" si="75"/>
        <v>0.92780186288376465</v>
      </c>
      <c r="CP212" s="22">
        <f t="shared" si="64"/>
        <v>195222.38489256531</v>
      </c>
      <c r="CQ212" s="22">
        <f t="shared" si="65"/>
        <v>177079</v>
      </c>
      <c r="CR212">
        <f t="shared" si="76"/>
        <v>0.90706298920305695</v>
      </c>
      <c r="CT212">
        <f>IF(MONTH(A212)&lt;&gt;MONTH(A211),B212,B212+CT211)</f>
        <v>177079</v>
      </c>
      <c r="CU212">
        <f>IF(MONTH(A212)&lt;&gt;MONTH(A211),BT212,BT212+CU211)</f>
        <v>19.281710682224279</v>
      </c>
      <c r="CV212">
        <f>AO212</f>
        <v>21</v>
      </c>
      <c r="CW212">
        <f t="shared" si="77"/>
        <v>192859.39205737665</v>
      </c>
      <c r="CX212" s="12">
        <f>CW212/AT212-1</f>
        <v>-6.2215191189060937E-2</v>
      </c>
      <c r="CY212" s="20">
        <f>AT212/CE212</f>
        <v>221716.57689274958</v>
      </c>
      <c r="CZ212" s="20">
        <f t="shared" si="71"/>
        <v>207922.43767158303</v>
      </c>
      <c r="DA212" s="19">
        <f>CJ212/(BT212*CD212*CE212*(CV212/20))</f>
        <v>9267.3414017772811</v>
      </c>
      <c r="DB212" s="21">
        <f t="shared" si="78"/>
        <v>178757.44769316909</v>
      </c>
      <c r="DC212">
        <f>AT212/CE212</f>
        <v>221716.57689274958</v>
      </c>
    </row>
    <row r="213" spans="1:107" x14ac:dyDescent="0.25">
      <c r="A213" s="1">
        <v>44134</v>
      </c>
      <c r="B213">
        <v>9547</v>
      </c>
      <c r="C213">
        <v>21</v>
      </c>
      <c r="D213">
        <v>4</v>
      </c>
      <c r="E213">
        <v>3</v>
      </c>
      <c r="F213" s="1">
        <v>44133</v>
      </c>
      <c r="G213" s="1">
        <v>44137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s="1">
        <v>44123</v>
      </c>
      <c r="AE213" s="1">
        <v>44109</v>
      </c>
      <c r="AF213" s="1">
        <v>44111</v>
      </c>
      <c r="AG213" s="1">
        <v>44106</v>
      </c>
      <c r="AH213" s="1">
        <v>44106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8886.9523809523798</v>
      </c>
      <c r="AO213">
        <v>21</v>
      </c>
      <c r="AP213">
        <v>31</v>
      </c>
      <c r="AQ213">
        <v>186626</v>
      </c>
      <c r="AR213" s="2">
        <v>44105</v>
      </c>
      <c r="AS213">
        <v>0.67741935483870896</v>
      </c>
      <c r="AT213">
        <v>205654.207922084</v>
      </c>
      <c r="AU213">
        <v>195146.17200054901</v>
      </c>
      <c r="AV213">
        <v>216728.07005376901</v>
      </c>
      <c r="AW213">
        <v>-0.37754401088244199</v>
      </c>
      <c r="AX213">
        <v>0</v>
      </c>
      <c r="AY213">
        <v>0</v>
      </c>
      <c r="AZ213">
        <v>0</v>
      </c>
      <c r="BA213">
        <v>0.69859300389304002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0.21096992103935699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0.63429648149613205</v>
      </c>
      <c r="BP213">
        <v>0</v>
      </c>
      <c r="BQ213">
        <v>0</v>
      </c>
      <c r="BR213">
        <v>0</v>
      </c>
      <c r="BS213">
        <v>-0.13598583751920601</v>
      </c>
      <c r="BT213">
        <v>1.0303295580268801</v>
      </c>
      <c r="BU213">
        <v>9265.9673068904704</v>
      </c>
      <c r="BV213">
        <v>30</v>
      </c>
      <c r="BW213">
        <v>10</v>
      </c>
      <c r="BX213">
        <v>2020</v>
      </c>
      <c r="BY213">
        <v>0</v>
      </c>
      <c r="BZ213">
        <v>20.3120402402512</v>
      </c>
      <c r="CA213">
        <v>186626</v>
      </c>
      <c r="CB213">
        <v>192946.93953164</v>
      </c>
      <c r="CC213">
        <v>20.3120402402512</v>
      </c>
      <c r="CD213">
        <v>1.03386955478679</v>
      </c>
      <c r="CE213">
        <f>INDEX('X-13 output'!G:G, MATCH('daily-predicted-data'!AR213,'X-13 output'!A:A,0))</f>
        <v>0.92755449684560398</v>
      </c>
      <c r="CH213">
        <f>AT213/AO213</f>
        <v>9793.0575200992371</v>
      </c>
      <c r="CI213" s="9">
        <f>BT213*CH213*CD213</f>
        <v>10431.823029516956</v>
      </c>
      <c r="CJ213" s="8">
        <f>B213</f>
        <v>9547</v>
      </c>
      <c r="CK213" s="9">
        <f t="shared" ref="CK213" si="79">CJ213-CI213</f>
        <v>-884.82302951695601</v>
      </c>
      <c r="CL213" s="9">
        <f t="shared" ref="CL213" si="80">CK213+CL212</f>
        <v>-188642.70056214128</v>
      </c>
      <c r="CM213">
        <f t="shared" ref="CM213" si="81">CI213+CM212</f>
        <v>2196303.70056214</v>
      </c>
      <c r="CN213">
        <f>B212+CN212</f>
        <v>2030877</v>
      </c>
      <c r="CO213">
        <f t="shared" ref="CO213" si="82">CN213/CM213</f>
        <v>0.92467949650141767</v>
      </c>
      <c r="CP213" s="22">
        <f t="shared" ref="CP213" si="83">SUM(CI194:CI213)</f>
        <v>185834.49717000828</v>
      </c>
      <c r="CQ213" s="22">
        <f t="shared" ref="CQ213" si="84">SUM(CJ194:CJ213)</f>
        <v>169699</v>
      </c>
      <c r="CR213">
        <f t="shared" ref="CR213" si="85">CQ213/CP213</f>
        <v>0.91317275631958184</v>
      </c>
      <c r="CT213">
        <f>IF(MONTH(A213)&lt;&gt;MONTH(A212),B213,B213+CT212)</f>
        <v>186626</v>
      </c>
      <c r="CU213">
        <f>IF(MONTH(A213)&lt;&gt;MONTH(A212),BT213,BT213+CU212)</f>
        <v>20.312040240251161</v>
      </c>
      <c r="CV213">
        <f>AO213</f>
        <v>21</v>
      </c>
      <c r="CW213">
        <f t="shared" ref="CW213" si="86">CT213*(CV213/CU213)</f>
        <v>192946.93953164105</v>
      </c>
      <c r="CX213" s="12">
        <f>CW213/AT213-1</f>
        <v>-6.1789488865004571E-2</v>
      </c>
      <c r="CY213" s="20">
        <f>AT213/CE213</f>
        <v>221716.57689274958</v>
      </c>
      <c r="CZ213" s="20">
        <f t="shared" ref="CZ213" si="87">CW213/CE213</f>
        <v>208016.8229336481</v>
      </c>
      <c r="DA213" s="19">
        <f>CJ213/(BT213*CD213*CE213*(CV213/20))</f>
        <v>9202.297782480191</v>
      </c>
      <c r="DB213" s="21">
        <f t="shared" si="78"/>
        <v>179372.13666044432</v>
      </c>
      <c r="DC213">
        <f>AT213/CE213</f>
        <v>221716.57689274958</v>
      </c>
    </row>
    <row r="214" spans="1:107" x14ac:dyDescent="0.25">
      <c r="A214" s="1">
        <v>44137</v>
      </c>
      <c r="B214">
        <v>32255</v>
      </c>
      <c r="C214">
        <v>1</v>
      </c>
      <c r="D214">
        <v>0</v>
      </c>
      <c r="E214">
        <v>4</v>
      </c>
      <c r="F214" s="1">
        <v>44134</v>
      </c>
      <c r="G214" s="1">
        <v>44138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s="1">
        <v>44151</v>
      </c>
      <c r="AE214" s="1">
        <v>44137</v>
      </c>
      <c r="AF214" s="1">
        <v>44139</v>
      </c>
      <c r="AG214" s="1">
        <v>44141</v>
      </c>
      <c r="AH214" s="1">
        <v>44139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10248.3157894736</v>
      </c>
      <c r="AO214">
        <v>19</v>
      </c>
      <c r="AP214">
        <v>30</v>
      </c>
      <c r="AQ214">
        <v>194718</v>
      </c>
      <c r="AR214" s="2">
        <v>44136</v>
      </c>
      <c r="AS214">
        <v>0.63333333333333297</v>
      </c>
      <c r="AT214">
        <v>214468.73736402401</v>
      </c>
      <c r="AU214">
        <v>203305.845235783</v>
      </c>
      <c r="AV214">
        <v>226244.54920700501</v>
      </c>
      <c r="AW214">
        <v>-0.37754401088244199</v>
      </c>
      <c r="AX214">
        <v>1.3903905739156901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1.6552411404617999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0.593016869208289</v>
      </c>
      <c r="BP214">
        <v>0</v>
      </c>
      <c r="BQ214">
        <v>0</v>
      </c>
      <c r="BR214">
        <v>0</v>
      </c>
      <c r="BS214">
        <v>0</v>
      </c>
      <c r="BT214">
        <v>3.2611045727033399</v>
      </c>
      <c r="BU214">
        <v>9890.8205121621195</v>
      </c>
      <c r="BV214">
        <v>2</v>
      </c>
      <c r="BW214">
        <v>11</v>
      </c>
      <c r="BX214">
        <v>2020</v>
      </c>
      <c r="BY214">
        <v>18</v>
      </c>
      <c r="BZ214">
        <v>3.2611045727033399</v>
      </c>
      <c r="CA214">
        <v>32255</v>
      </c>
      <c r="CB214">
        <v>187925.58973107999</v>
      </c>
      <c r="CC214">
        <v>19.796447896567599</v>
      </c>
      <c r="CD214">
        <v>0.95976814119740494</v>
      </c>
      <c r="CE214">
        <f>INDEX('X-13 output'!G:G, MATCH('daily-predicted-data'!AR214,'X-13 output'!A:A,0))</f>
        <v>0.95887007565332705</v>
      </c>
      <c r="CH214">
        <f>AT214/AO214</f>
        <v>11287.828282317054</v>
      </c>
      <c r="CI214" s="9">
        <f>BT214*CH214*CD214</f>
        <v>35329.821984932714</v>
      </c>
      <c r="CJ214" s="8">
        <f>B214</f>
        <v>32255</v>
      </c>
      <c r="CK214" s="9">
        <f t="shared" ref="CK214:CK219" si="88">CJ214-CI214</f>
        <v>-3074.8219849327143</v>
      </c>
      <c r="CL214" s="9">
        <f t="shared" ref="CL214:CL219" si="89">CK214+CL213</f>
        <v>-191717.52254707401</v>
      </c>
      <c r="CM214">
        <f t="shared" ref="CM214:CM219" si="90">CI214+CM213</f>
        <v>2231633.5225470727</v>
      </c>
      <c r="CN214">
        <f>B213+CN213</f>
        <v>2040424</v>
      </c>
      <c r="CO214">
        <f t="shared" ref="CO214:CO219" si="91">CN214/CM214</f>
        <v>0.91431858295046764</v>
      </c>
      <c r="CP214" s="22">
        <f t="shared" ref="CP214:CP219" si="92">SUM(CI195:CI214)</f>
        <v>209816.66779633</v>
      </c>
      <c r="CQ214" s="22">
        <f t="shared" ref="CQ214:CQ219" si="93">SUM(CJ195:CJ214)</f>
        <v>189058</v>
      </c>
      <c r="CR214">
        <f t="shared" ref="CR214:CR219" si="94">CQ214/CP214</f>
        <v>0.90106282778029567</v>
      </c>
      <c r="CT214">
        <f>IF(MONTH(A214)&lt;&gt;MONTH(A213),B214,B214+CT213)</f>
        <v>32255</v>
      </c>
      <c r="CU214">
        <f>IF(MONTH(A214)&lt;&gt;MONTH(A213),BT214,BT214+CU213)</f>
        <v>3.2611045727033399</v>
      </c>
      <c r="CV214">
        <f>AO214</f>
        <v>19</v>
      </c>
      <c r="CW214">
        <f t="shared" ref="CW214:CW219" si="95">CT214*(CV214/CU214)</f>
        <v>187925.58973108098</v>
      </c>
      <c r="CX214" s="12">
        <f>CW214/AT214-1</f>
        <v>-0.12376231594020426</v>
      </c>
      <c r="CY214" s="20">
        <f>AT214/CE214</f>
        <v>223668.19323034515</v>
      </c>
      <c r="CZ214" s="20">
        <f t="shared" ref="CZ214:CZ219" si="96">CW214/CE214</f>
        <v>195986.49963399651</v>
      </c>
      <c r="DA214" s="19">
        <f>CJ214/(BT214*CD214*CE214*(CV214/20))</f>
        <v>11313.1259030036</v>
      </c>
      <c r="DB214" s="21">
        <f t="shared" ref="DB214:DB219" si="97">SUM(DA195:DA214)</f>
        <v>179258.09459094898</v>
      </c>
      <c r="DC214">
        <f>AT214/CE214</f>
        <v>223668.19323034515</v>
      </c>
    </row>
    <row r="215" spans="1:107" x14ac:dyDescent="0.25">
      <c r="A215" s="1">
        <v>44138</v>
      </c>
      <c r="B215">
        <v>5044</v>
      </c>
      <c r="C215">
        <v>2</v>
      </c>
      <c r="D215">
        <v>1</v>
      </c>
      <c r="E215">
        <v>0</v>
      </c>
      <c r="F215" s="1">
        <v>44137</v>
      </c>
      <c r="G215" s="1">
        <v>44139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s="1">
        <v>44151</v>
      </c>
      <c r="AE215" s="1">
        <v>44137</v>
      </c>
      <c r="AF215" s="1">
        <v>44139</v>
      </c>
      <c r="AG215" s="1">
        <v>44141</v>
      </c>
      <c r="AH215" s="1">
        <v>44139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10248.3157894736</v>
      </c>
      <c r="AO215">
        <v>19</v>
      </c>
      <c r="AP215">
        <v>30</v>
      </c>
      <c r="AQ215">
        <v>194718</v>
      </c>
      <c r="AR215" s="2">
        <v>44136</v>
      </c>
      <c r="AS215">
        <v>0.63333333333333297</v>
      </c>
      <c r="AT215">
        <v>214468.73736402401</v>
      </c>
      <c r="AU215">
        <v>203305.845235783</v>
      </c>
      <c r="AV215">
        <v>226244.54920700501</v>
      </c>
      <c r="AW215">
        <v>-0.37754401088244199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0.301424388573374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0.593016869208289</v>
      </c>
      <c r="BP215">
        <v>0</v>
      </c>
      <c r="BQ215">
        <v>0</v>
      </c>
      <c r="BR215">
        <v>0</v>
      </c>
      <c r="BS215">
        <v>0</v>
      </c>
      <c r="BT215">
        <v>0.51689724689922001</v>
      </c>
      <c r="BU215">
        <v>9758.2257020289799</v>
      </c>
      <c r="BV215">
        <v>3</v>
      </c>
      <c r="BW215">
        <v>11</v>
      </c>
      <c r="BX215">
        <v>2020</v>
      </c>
      <c r="BY215">
        <v>17</v>
      </c>
      <c r="BZ215">
        <v>3.77800181960257</v>
      </c>
      <c r="CA215">
        <v>37299</v>
      </c>
      <c r="CB215">
        <v>187580.90489076299</v>
      </c>
      <c r="CC215">
        <v>19.796447896567599</v>
      </c>
      <c r="CD215">
        <v>0.95976814119740494</v>
      </c>
      <c r="CE215">
        <f>INDEX('X-13 output'!G:G, MATCH('daily-predicted-data'!AR215,'X-13 output'!A:A,0))</f>
        <v>0.95887007565332705</v>
      </c>
      <c r="CH215">
        <f>AT215/AO215</f>
        <v>11287.828282317054</v>
      </c>
      <c r="CI215" s="9">
        <f>BT215*CH215*CD215</f>
        <v>5599.9086537457461</v>
      </c>
      <c r="CJ215" s="8">
        <f>B215</f>
        <v>5044</v>
      </c>
      <c r="CK215" s="9">
        <f t="shared" si="88"/>
        <v>-555.90865374574605</v>
      </c>
      <c r="CL215" s="9">
        <f t="shared" si="89"/>
        <v>-192273.43120081976</v>
      </c>
      <c r="CM215">
        <f t="shared" si="90"/>
        <v>2237233.4312008186</v>
      </c>
      <c r="CN215">
        <f>B214+CN214</f>
        <v>2072679</v>
      </c>
      <c r="CO215">
        <f t="shared" si="91"/>
        <v>0.92644735730035321</v>
      </c>
      <c r="CP215" s="22">
        <f t="shared" si="92"/>
        <v>197960.96111604045</v>
      </c>
      <c r="CQ215" s="22">
        <f t="shared" si="93"/>
        <v>178807</v>
      </c>
      <c r="CR215">
        <f t="shared" si="94"/>
        <v>0.90324374559480536</v>
      </c>
      <c r="CT215">
        <f>IF(MONTH(A215)&lt;&gt;MONTH(A214),B215,B215+CT214)</f>
        <v>37299</v>
      </c>
      <c r="CU215">
        <f>IF(MONTH(A215)&lt;&gt;MONTH(A214),BT215,BT215+CU214)</f>
        <v>3.7780018196025598</v>
      </c>
      <c r="CV215">
        <f>AO215</f>
        <v>19</v>
      </c>
      <c r="CW215">
        <f t="shared" si="95"/>
        <v>187580.90489076369</v>
      </c>
      <c r="CX215" s="12">
        <f>CW215/AT215-1</f>
        <v>-0.12536947251021868</v>
      </c>
      <c r="CY215" s="20">
        <f>AT215/CE215</f>
        <v>223668.19323034515</v>
      </c>
      <c r="CZ215" s="20">
        <f t="shared" si="96"/>
        <v>195627.0298277431</v>
      </c>
      <c r="DA215" s="19">
        <f>CJ215/(BT215*CD215*CE215*(CV215/20))</f>
        <v>11161.463886765747</v>
      </c>
      <c r="DB215" s="21">
        <f t="shared" si="97"/>
        <v>181608.99084179057</v>
      </c>
      <c r="DC215">
        <f>AT215/CE215</f>
        <v>223668.19323034515</v>
      </c>
    </row>
    <row r="216" spans="1:107" x14ac:dyDescent="0.25">
      <c r="A216" s="1">
        <v>44139</v>
      </c>
      <c r="B216">
        <v>9932</v>
      </c>
      <c r="C216">
        <v>3</v>
      </c>
      <c r="D216">
        <v>2</v>
      </c>
      <c r="E216">
        <v>1</v>
      </c>
      <c r="F216" s="1">
        <v>44138</v>
      </c>
      <c r="G216" s="1">
        <v>44140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s="1">
        <v>44151</v>
      </c>
      <c r="AE216" s="1">
        <v>44137</v>
      </c>
      <c r="AF216" s="1">
        <v>44139</v>
      </c>
      <c r="AG216" s="1">
        <v>44141</v>
      </c>
      <c r="AH216" s="1">
        <v>44139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10248.3157894736</v>
      </c>
      <c r="AO216">
        <v>19</v>
      </c>
      <c r="AP216">
        <v>30</v>
      </c>
      <c r="AQ216">
        <v>194718</v>
      </c>
      <c r="AR216" s="2">
        <v>44136</v>
      </c>
      <c r="AS216">
        <v>0.63333333333333297</v>
      </c>
      <c r="AT216">
        <v>214468.73736402401</v>
      </c>
      <c r="AU216">
        <v>203305.845235783</v>
      </c>
      <c r="AV216">
        <v>226244.54920700501</v>
      </c>
      <c r="AW216">
        <v>-0.37754401088244199</v>
      </c>
      <c r="AX216">
        <v>0</v>
      </c>
      <c r="AY216">
        <v>0.126823655535797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7.6911934290227801E-2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0.593016869208289</v>
      </c>
      <c r="BP216">
        <v>0.118178928632738</v>
      </c>
      <c r="BQ216">
        <v>0</v>
      </c>
      <c r="BR216">
        <v>0.52241715020244495</v>
      </c>
      <c r="BS216">
        <v>0</v>
      </c>
      <c r="BT216">
        <v>1.05980452698705</v>
      </c>
      <c r="BU216">
        <v>9371.5395123249</v>
      </c>
      <c r="BV216">
        <v>4</v>
      </c>
      <c r="BW216">
        <v>11</v>
      </c>
      <c r="BX216">
        <v>2020</v>
      </c>
      <c r="BY216">
        <v>16</v>
      </c>
      <c r="BZ216">
        <v>4.8378063465896197</v>
      </c>
      <c r="CA216">
        <v>47231</v>
      </c>
      <c r="CB216">
        <v>185495.02309711199</v>
      </c>
      <c r="CC216">
        <v>19.796447896567599</v>
      </c>
      <c r="CD216">
        <v>0.95976814119740494</v>
      </c>
      <c r="CE216">
        <f>INDEX('X-13 output'!G:G, MATCH('daily-predicted-data'!AR216,'X-13 output'!A:A,0))</f>
        <v>0.95887007565332705</v>
      </c>
      <c r="CH216">
        <f>AT216/AO216</f>
        <v>11287.828282317054</v>
      </c>
      <c r="CI216" s="9">
        <f>BT216*CH216*CD216</f>
        <v>11481.602151212104</v>
      </c>
      <c r="CJ216" s="8">
        <f>B216</f>
        <v>9932</v>
      </c>
      <c r="CK216" s="9">
        <f t="shared" si="88"/>
        <v>-1549.6021512121042</v>
      </c>
      <c r="CL216" s="9">
        <f t="shared" si="89"/>
        <v>-193823.03335203187</v>
      </c>
      <c r="CM216">
        <f t="shared" si="90"/>
        <v>2248715.0333520309</v>
      </c>
      <c r="CN216">
        <f>B215+CN215</f>
        <v>2077723</v>
      </c>
      <c r="CO216">
        <f t="shared" si="91"/>
        <v>0.92396011463616057</v>
      </c>
      <c r="CP216" s="22">
        <f t="shared" si="92"/>
        <v>206843.0102262212</v>
      </c>
      <c r="CQ216" s="22">
        <f t="shared" si="93"/>
        <v>186435</v>
      </c>
      <c r="CR216">
        <f t="shared" si="94"/>
        <v>0.90133575118684817</v>
      </c>
      <c r="CT216">
        <f>IF(MONTH(A216)&lt;&gt;MONTH(A215),B216,B216+CT215)</f>
        <v>47231</v>
      </c>
      <c r="CU216">
        <f>IF(MONTH(A216)&lt;&gt;MONTH(A215),BT216,BT216+CU215)</f>
        <v>4.83780634658961</v>
      </c>
      <c r="CV216">
        <f>AO216</f>
        <v>19</v>
      </c>
      <c r="CW216">
        <f t="shared" si="95"/>
        <v>185495.02309711309</v>
      </c>
      <c r="CX216" s="12">
        <f>CW216/AT216-1</f>
        <v>-0.1350952806596375</v>
      </c>
      <c r="CY216" s="20">
        <f>AT216/CE216</f>
        <v>223668.19323034515</v>
      </c>
      <c r="CZ216" s="20">
        <f t="shared" si="96"/>
        <v>193451.67589125762</v>
      </c>
      <c r="DA216" s="19">
        <f>CJ216/(BT216*CD216*CE216*(CV216/20))</f>
        <v>10719.172011820147</v>
      </c>
      <c r="DB216" s="21">
        <f t="shared" si="97"/>
        <v>183416.20010248671</v>
      </c>
      <c r="DC216">
        <f>AT216/CE216</f>
        <v>223668.19323034515</v>
      </c>
    </row>
    <row r="217" spans="1:107" x14ac:dyDescent="0.25">
      <c r="A217" s="1">
        <v>44140</v>
      </c>
      <c r="B217">
        <v>2316</v>
      </c>
      <c r="C217">
        <v>4</v>
      </c>
      <c r="D217">
        <v>3</v>
      </c>
      <c r="E217">
        <v>2</v>
      </c>
      <c r="F217" s="1">
        <v>44139</v>
      </c>
      <c r="G217" s="1">
        <v>44141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s="1">
        <v>44151</v>
      </c>
      <c r="AE217" s="1">
        <v>44137</v>
      </c>
      <c r="AF217" s="1">
        <v>44139</v>
      </c>
      <c r="AG217" s="1">
        <v>44141</v>
      </c>
      <c r="AH217" s="1">
        <v>44139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10248.3157894736</v>
      </c>
      <c r="AO217">
        <v>19</v>
      </c>
      <c r="AP217">
        <v>30</v>
      </c>
      <c r="AQ217">
        <v>194718</v>
      </c>
      <c r="AR217" s="2">
        <v>44136</v>
      </c>
      <c r="AS217">
        <v>0.63333333333333297</v>
      </c>
      <c r="AT217">
        <v>214468.73736402401</v>
      </c>
      <c r="AU217">
        <v>203305.845235783</v>
      </c>
      <c r="AV217">
        <v>226244.54920700501</v>
      </c>
      <c r="AW217">
        <v>-0.37754401088244199</v>
      </c>
      <c r="AX217">
        <v>0</v>
      </c>
      <c r="AY217">
        <v>0</v>
      </c>
      <c r="AZ217">
        <v>4.5558176529040699E-2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0.593016869208289</v>
      </c>
      <c r="BP217">
        <v>0</v>
      </c>
      <c r="BQ217">
        <v>0</v>
      </c>
      <c r="BR217">
        <v>0</v>
      </c>
      <c r="BS217">
        <v>0</v>
      </c>
      <c r="BT217">
        <v>0.26103103485488699</v>
      </c>
      <c r="BU217">
        <v>8872.5082107095604</v>
      </c>
      <c r="BV217">
        <v>5</v>
      </c>
      <c r="BW217">
        <v>11</v>
      </c>
      <c r="BX217">
        <v>2020</v>
      </c>
      <c r="BY217">
        <v>15</v>
      </c>
      <c r="BZ217">
        <v>5.0988373814445103</v>
      </c>
      <c r="CA217">
        <v>49547</v>
      </c>
      <c r="CB217">
        <v>184628.95157744701</v>
      </c>
      <c r="CC217">
        <v>19.796447896567599</v>
      </c>
      <c r="CD217">
        <v>0.95976814119740494</v>
      </c>
      <c r="CE217">
        <f>INDEX('X-13 output'!G:G, MATCH('daily-predicted-data'!AR217,'X-13 output'!A:A,0))</f>
        <v>0.95887007565332705</v>
      </c>
      <c r="CH217">
        <f>AT217/AO217</f>
        <v>11287.828282317054</v>
      </c>
      <c r="CI217" s="9">
        <f>BT217*CH217*CD217</f>
        <v>2827.9313920685054</v>
      </c>
      <c r="CJ217" s="8">
        <f>B217</f>
        <v>2316</v>
      </c>
      <c r="CK217" s="9">
        <f t="shared" si="88"/>
        <v>-511.93139206850537</v>
      </c>
      <c r="CL217" s="9">
        <f t="shared" si="89"/>
        <v>-194334.96474410038</v>
      </c>
      <c r="CM217">
        <f t="shared" si="90"/>
        <v>2251542.9647440994</v>
      </c>
      <c r="CN217">
        <f>B216+CN216</f>
        <v>2087655</v>
      </c>
      <c r="CO217">
        <f t="shared" si="91"/>
        <v>0.92721082061930526</v>
      </c>
      <c r="CP217" s="22">
        <f t="shared" si="92"/>
        <v>199301.46021215551</v>
      </c>
      <c r="CQ217" s="22">
        <f t="shared" si="93"/>
        <v>178469</v>
      </c>
      <c r="CR217">
        <f t="shared" si="94"/>
        <v>0.89547261625690322</v>
      </c>
      <c r="CT217">
        <f>IF(MONTH(A217)&lt;&gt;MONTH(A216),B217,B217+CT216)</f>
        <v>49547</v>
      </c>
      <c r="CU217">
        <f>IF(MONTH(A217)&lt;&gt;MONTH(A216),BT217,BT217+CU216)</f>
        <v>5.0988373814444969</v>
      </c>
      <c r="CV217">
        <f>AO217</f>
        <v>19</v>
      </c>
      <c r="CW217">
        <f t="shared" si="95"/>
        <v>184628.95157744843</v>
      </c>
      <c r="CX217" s="12">
        <f>CW217/AT217-1</f>
        <v>-0.13913349867830693</v>
      </c>
      <c r="CY217" s="20">
        <f>AT217/CE217</f>
        <v>223668.19323034515</v>
      </c>
      <c r="CZ217" s="20">
        <f t="shared" si="96"/>
        <v>192548.45496315163</v>
      </c>
      <c r="DA217" s="19">
        <f>CJ217/(BT217*CD217*CE217*(CV217/20))</f>
        <v>10148.379736520781</v>
      </c>
      <c r="DB217" s="21">
        <f t="shared" si="97"/>
        <v>183594.23605366825</v>
      </c>
      <c r="DC217">
        <f>AT217/CE217</f>
        <v>223668.19323034515</v>
      </c>
    </row>
    <row r="218" spans="1:107" x14ac:dyDescent="0.25">
      <c r="A218" s="1">
        <v>44141</v>
      </c>
      <c r="B218">
        <v>6012</v>
      </c>
      <c r="C218">
        <v>5</v>
      </c>
      <c r="D218">
        <v>4</v>
      </c>
      <c r="E218">
        <v>3</v>
      </c>
      <c r="F218" s="1">
        <v>44140</v>
      </c>
      <c r="G218" s="1">
        <v>44144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s="1">
        <v>44151</v>
      </c>
      <c r="AE218" s="1">
        <v>44137</v>
      </c>
      <c r="AF218" s="1">
        <v>44139</v>
      </c>
      <c r="AG218" s="1">
        <v>44141</v>
      </c>
      <c r="AH218" s="1">
        <v>44139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10248.3157894736</v>
      </c>
      <c r="AO218">
        <v>19</v>
      </c>
      <c r="AP218">
        <v>30</v>
      </c>
      <c r="AQ218">
        <v>194718</v>
      </c>
      <c r="AR218" s="2">
        <v>44136</v>
      </c>
      <c r="AS218">
        <v>0.63333333333333297</v>
      </c>
      <c r="AT218">
        <v>214468.73736402401</v>
      </c>
      <c r="AU218">
        <v>203305.845235783</v>
      </c>
      <c r="AV218">
        <v>226244.54920700501</v>
      </c>
      <c r="AW218">
        <v>-0.37754401088244199</v>
      </c>
      <c r="AX218">
        <v>0</v>
      </c>
      <c r="AY218">
        <v>0</v>
      </c>
      <c r="AZ218">
        <v>0</v>
      </c>
      <c r="BA218">
        <v>0.69859300389304002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0.593016869208289</v>
      </c>
      <c r="BP218">
        <v>0</v>
      </c>
      <c r="BQ218">
        <v>0</v>
      </c>
      <c r="BR218">
        <v>0</v>
      </c>
      <c r="BS218">
        <v>-0.13598583751920601</v>
      </c>
      <c r="BT218">
        <v>0.77808002469967996</v>
      </c>
      <c r="BU218">
        <v>7726.7116609509103</v>
      </c>
      <c r="BV218">
        <v>6</v>
      </c>
      <c r="BW218">
        <v>11</v>
      </c>
      <c r="BX218">
        <v>2020</v>
      </c>
      <c r="BY218">
        <v>14</v>
      </c>
      <c r="BZ218">
        <v>5.87691740614419</v>
      </c>
      <c r="CA218">
        <v>55559</v>
      </c>
      <c r="CB218">
        <v>179621.547666531</v>
      </c>
      <c r="CC218">
        <v>19.796447896567599</v>
      </c>
      <c r="CD218">
        <v>0.95976814119740494</v>
      </c>
      <c r="CE218">
        <f>INDEX('X-13 output'!G:G, MATCH('daily-predicted-data'!AR218,'X-13 output'!A:A,0))</f>
        <v>0.95887007565332705</v>
      </c>
      <c r="CH218">
        <f>AT218/AO218</f>
        <v>11287.828282317054</v>
      </c>
      <c r="CI218" s="9">
        <f>BT218*CH218*CD218</f>
        <v>8429.4839830554665</v>
      </c>
      <c r="CJ218" s="8">
        <f>B218</f>
        <v>6012</v>
      </c>
      <c r="CK218" s="9">
        <f t="shared" si="88"/>
        <v>-2417.4839830554665</v>
      </c>
      <c r="CL218" s="9">
        <f t="shared" si="89"/>
        <v>-196752.44872715583</v>
      </c>
      <c r="CM218">
        <f t="shared" si="90"/>
        <v>2259972.4487271551</v>
      </c>
      <c r="CN218">
        <f>B217+CN217</f>
        <v>2089971</v>
      </c>
      <c r="CO218">
        <f t="shared" si="91"/>
        <v>0.92477720300400035</v>
      </c>
      <c r="CP218" s="22">
        <f t="shared" si="92"/>
        <v>204670.12627888224</v>
      </c>
      <c r="CQ218" s="22">
        <f t="shared" si="93"/>
        <v>181915</v>
      </c>
      <c r="CR218">
        <f t="shared" si="94"/>
        <v>0.88882048058212348</v>
      </c>
      <c r="CT218">
        <f>IF(MONTH(A218)&lt;&gt;MONTH(A217),B218,B218+CT217)</f>
        <v>55559</v>
      </c>
      <c r="CU218">
        <f>IF(MONTH(A218)&lt;&gt;MONTH(A217),BT218,BT218+CU217)</f>
        <v>5.8769174061441767</v>
      </c>
      <c r="CV218">
        <f>AO218</f>
        <v>19</v>
      </c>
      <c r="CW218">
        <f t="shared" si="95"/>
        <v>179621.54766653237</v>
      </c>
      <c r="CX218" s="12">
        <f>CW218/AT218-1</f>
        <v>-0.16248144193782654</v>
      </c>
      <c r="CY218" s="20">
        <f>AT218/CE218</f>
        <v>223668.19323034515</v>
      </c>
      <c r="CZ218" s="20">
        <f t="shared" si="96"/>
        <v>187326.26267865024</v>
      </c>
      <c r="DA218" s="19">
        <f>CJ218/(BT218*CD218*CE218*(CV218/20))</f>
        <v>8837.8170172087302</v>
      </c>
      <c r="DB218" s="21">
        <f t="shared" si="97"/>
        <v>184002.41888549572</v>
      </c>
      <c r="DC218">
        <f>AT218/CE218</f>
        <v>223668.19323034515</v>
      </c>
    </row>
    <row r="219" spans="1:107" x14ac:dyDescent="0.25">
      <c r="A219" s="1">
        <v>44144</v>
      </c>
      <c r="B219">
        <v>13343</v>
      </c>
      <c r="C219">
        <v>6</v>
      </c>
      <c r="D219">
        <v>0</v>
      </c>
      <c r="E219">
        <v>4</v>
      </c>
      <c r="F219" s="1">
        <v>44141</v>
      </c>
      <c r="G219" s="1">
        <v>44145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s="1">
        <v>44151</v>
      </c>
      <c r="AE219" s="1">
        <v>44137</v>
      </c>
      <c r="AF219" s="1">
        <v>44139</v>
      </c>
      <c r="AG219" s="1">
        <v>44141</v>
      </c>
      <c r="AH219" s="1">
        <v>44139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10248.3157894736</v>
      </c>
      <c r="AO219">
        <v>19</v>
      </c>
      <c r="AP219">
        <v>30</v>
      </c>
      <c r="AQ219">
        <v>194718</v>
      </c>
      <c r="AR219" s="2">
        <v>44136</v>
      </c>
      <c r="AS219">
        <v>0.63333333333333297</v>
      </c>
      <c r="AT219">
        <v>214468.73736402401</v>
      </c>
      <c r="AU219">
        <v>203305.845235783</v>
      </c>
      <c r="AV219">
        <v>226244.54920700501</v>
      </c>
      <c r="AW219">
        <v>-0.37754401088244199</v>
      </c>
      <c r="AX219">
        <v>1.3903905739156901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0.593016869208289</v>
      </c>
      <c r="BP219">
        <v>0</v>
      </c>
      <c r="BQ219">
        <v>0</v>
      </c>
      <c r="BR219">
        <v>0</v>
      </c>
      <c r="BS219">
        <v>0</v>
      </c>
      <c r="BT219">
        <v>1.6058634322415399</v>
      </c>
      <c r="BU219">
        <v>8308.9257355933296</v>
      </c>
      <c r="BV219">
        <v>9</v>
      </c>
      <c r="BW219">
        <v>11</v>
      </c>
      <c r="BX219">
        <v>2020</v>
      </c>
      <c r="BY219">
        <v>13</v>
      </c>
      <c r="BZ219">
        <v>7.4827808383857297</v>
      </c>
      <c r="CA219">
        <v>68902</v>
      </c>
      <c r="CB219">
        <v>174953.40679821599</v>
      </c>
      <c r="CC219">
        <v>19.796447896567599</v>
      </c>
      <c r="CD219">
        <v>0.95976814119740494</v>
      </c>
      <c r="CE219">
        <f>INDEX('X-13 output'!G:G, MATCH('daily-predicted-data'!AR219,'X-13 output'!A:A,0))</f>
        <v>0.95887007565332705</v>
      </c>
      <c r="CH219">
        <f>AT219/AO219</f>
        <v>11287.828282317054</v>
      </c>
      <c r="CI219" s="9">
        <f>BT219*CH219*CD219</f>
        <v>17397.439403844532</v>
      </c>
      <c r="CJ219" s="8">
        <f>B219</f>
        <v>13343</v>
      </c>
      <c r="CK219" s="9">
        <f t="shared" si="88"/>
        <v>-4054.4394038445316</v>
      </c>
      <c r="CL219" s="9">
        <f t="shared" si="89"/>
        <v>-200806.88813100036</v>
      </c>
      <c r="CM219">
        <f t="shared" si="90"/>
        <v>2277369.8881309996</v>
      </c>
      <c r="CN219">
        <f>B218+CN218</f>
        <v>2095983</v>
      </c>
      <c r="CO219">
        <f t="shared" si="91"/>
        <v>0.92035246927768022</v>
      </c>
      <c r="CP219" s="22">
        <f t="shared" si="92"/>
        <v>213771.75909929562</v>
      </c>
      <c r="CQ219" s="22">
        <f t="shared" si="93"/>
        <v>189395</v>
      </c>
      <c r="CR219">
        <f t="shared" si="94"/>
        <v>0.88596829065726701</v>
      </c>
      <c r="CT219">
        <f>IF(MONTH(A219)&lt;&gt;MONTH(A218),B219,B219+CT218)</f>
        <v>68902</v>
      </c>
      <c r="CU219">
        <f>IF(MONTH(A219)&lt;&gt;MONTH(A218),BT219,BT219+CU218)</f>
        <v>7.4827808383857164</v>
      </c>
      <c r="CV219">
        <f>AO219</f>
        <v>19</v>
      </c>
      <c r="CW219">
        <f t="shared" si="95"/>
        <v>174953.40679821707</v>
      </c>
      <c r="CX219" s="12">
        <f>CW219/AT219-1</f>
        <v>-0.18424750875805473</v>
      </c>
      <c r="CY219" s="20">
        <f>AT219/CE219</f>
        <v>223668.19323034515</v>
      </c>
      <c r="CZ219" s="20">
        <f t="shared" si="96"/>
        <v>182457.88583923885</v>
      </c>
      <c r="DA219" s="19">
        <f>CJ219/(BT219*CD219*CE219*(CV219/20))</f>
        <v>9503.7537937209781</v>
      </c>
      <c r="DB219" s="21">
        <f t="shared" si="97"/>
        <v>186399.75307294965</v>
      </c>
      <c r="DC219">
        <f>AT219/CE219</f>
        <v>223668.19323034515</v>
      </c>
    </row>
    <row r="220" spans="1:107" x14ac:dyDescent="0.25">
      <c r="A220" s="1">
        <v>44145</v>
      </c>
      <c r="B220">
        <v>2638</v>
      </c>
      <c r="C220">
        <v>7</v>
      </c>
      <c r="D220">
        <v>1</v>
      </c>
      <c r="E220">
        <v>0</v>
      </c>
      <c r="F220" s="1">
        <v>44144</v>
      </c>
      <c r="G220" s="1">
        <v>44147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s="1">
        <v>44151</v>
      </c>
      <c r="AE220" s="1">
        <v>44137</v>
      </c>
      <c r="AF220" s="1">
        <v>44139</v>
      </c>
      <c r="AG220" s="1">
        <v>44141</v>
      </c>
      <c r="AH220" s="1">
        <v>44139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10248.3157894736</v>
      </c>
      <c r="AO220">
        <v>19</v>
      </c>
      <c r="AP220">
        <v>30</v>
      </c>
      <c r="AQ220">
        <v>194718</v>
      </c>
      <c r="AR220" s="2">
        <v>44136</v>
      </c>
      <c r="AS220">
        <v>0.63333333333333297</v>
      </c>
      <c r="AT220">
        <v>214468.73736402401</v>
      </c>
      <c r="AU220">
        <v>203305.845235783</v>
      </c>
      <c r="AV220">
        <v>226244.54920700501</v>
      </c>
      <c r="AW220">
        <v>-0.37754401088244199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0.593016869208289</v>
      </c>
      <c r="BP220">
        <v>0</v>
      </c>
      <c r="BQ220">
        <v>0</v>
      </c>
      <c r="BR220">
        <v>0</v>
      </c>
      <c r="BS220">
        <v>0</v>
      </c>
      <c r="BT220">
        <v>0.21547285832584601</v>
      </c>
      <c r="BU220">
        <v>12242.8412585065</v>
      </c>
      <c r="BV220">
        <v>10</v>
      </c>
      <c r="BW220">
        <v>11</v>
      </c>
      <c r="BX220">
        <v>2020</v>
      </c>
      <c r="BY220">
        <v>12</v>
      </c>
      <c r="BZ220">
        <v>7.6982536967115802</v>
      </c>
      <c r="CA220">
        <v>71540</v>
      </c>
      <c r="CB220">
        <v>176567.31689430101</v>
      </c>
      <c r="CC220">
        <v>19.796447896567599</v>
      </c>
      <c r="CD220">
        <v>0.95976814119740494</v>
      </c>
      <c r="CE220">
        <f>INDEX('X-13 output'!G:G, MATCH('daily-predicted-data'!AR220,'X-13 output'!A:A,0))</f>
        <v>0.95887007565332705</v>
      </c>
      <c r="CH220">
        <f>AT220/AO220</f>
        <v>11287.828282317054</v>
      </c>
      <c r="CI220" s="9">
        <f>BT220*CH220*CD220</f>
        <v>2334.3678675493002</v>
      </c>
      <c r="CJ220" s="8">
        <f>B220</f>
        <v>2638</v>
      </c>
      <c r="CK220" s="9">
        <f t="shared" ref="CK220" si="98">CJ220-CI220</f>
        <v>303.63213245069983</v>
      </c>
      <c r="CL220" s="9">
        <f t="shared" ref="CL220" si="99">CK220+CL219</f>
        <v>-200503.25599854966</v>
      </c>
      <c r="CM220">
        <f t="shared" ref="CM220" si="100">CI220+CM219</f>
        <v>2279704.2559985491</v>
      </c>
      <c r="CN220">
        <f>B219+CN219</f>
        <v>2109326</v>
      </c>
      <c r="CO220">
        <f t="shared" ref="CO220" si="101">CN220/CM220</f>
        <v>0.92526300043076404</v>
      </c>
      <c r="CP220" s="22">
        <f t="shared" ref="CP220" si="102">SUM(CI201:CI220)</f>
        <v>199429.22527945103</v>
      </c>
      <c r="CQ220" s="22">
        <f t="shared" ref="CQ220" si="103">SUM(CJ201:CJ220)</f>
        <v>177718</v>
      </c>
      <c r="CR220">
        <f t="shared" ref="CR220" si="104">CQ220/CP220</f>
        <v>0.8911331814631076</v>
      </c>
      <c r="CT220">
        <f>IF(MONTH(A220)&lt;&gt;MONTH(A219),B220,B220+CT219)</f>
        <v>71540</v>
      </c>
      <c r="CU220">
        <f>IF(MONTH(A220)&lt;&gt;MONTH(A219),BT220,BT220+CU219)</f>
        <v>7.6982536967115625</v>
      </c>
      <c r="CV220">
        <f>AO220</f>
        <v>19</v>
      </c>
      <c r="CW220">
        <f t="shared" ref="CW220" si="105">CT220*(CV220/CU220)</f>
        <v>176567.31689430171</v>
      </c>
      <c r="CX220" s="12">
        <f>CW220/AT220-1</f>
        <v>-0.17672235560090566</v>
      </c>
      <c r="CY220" s="20">
        <f>AT220/CE220</f>
        <v>223668.19323034515</v>
      </c>
      <c r="CZ220" s="20">
        <f t="shared" ref="CZ220" si="106">CW220/CE220</f>
        <v>184141.02324968</v>
      </c>
      <c r="DA220" s="19">
        <f>CJ220/(BT220*CD220*CE220*(CV220/20))</f>
        <v>14003.368517066938</v>
      </c>
      <c r="DB220" s="21">
        <f t="shared" ref="DB220" si="107">SUM(DA201:DA220)</f>
        <v>191772.0333854327</v>
      </c>
      <c r="DC220">
        <f>AT220/CE220</f>
        <v>223668.19323034515</v>
      </c>
    </row>
    <row r="221" spans="1:107" x14ac:dyDescent="0.25">
      <c r="A221" s="1">
        <v>44147</v>
      </c>
      <c r="B221">
        <v>10027</v>
      </c>
      <c r="C221">
        <v>8</v>
      </c>
      <c r="D221">
        <v>3</v>
      </c>
      <c r="E221">
        <v>1</v>
      </c>
      <c r="F221" s="1">
        <v>44145</v>
      </c>
      <c r="G221" s="1">
        <v>44148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s="1">
        <v>44151</v>
      </c>
      <c r="AE221" s="1">
        <v>44137</v>
      </c>
      <c r="AF221" s="1">
        <v>44139</v>
      </c>
      <c r="AG221" s="1">
        <v>44141</v>
      </c>
      <c r="AH221" s="1">
        <v>44139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10248.3157894736</v>
      </c>
      <c r="AO221">
        <v>19</v>
      </c>
      <c r="AP221">
        <v>30</v>
      </c>
      <c r="AQ221">
        <v>194718</v>
      </c>
      <c r="AR221" s="2">
        <v>44136</v>
      </c>
      <c r="AS221">
        <v>0.63333333333333297</v>
      </c>
      <c r="AT221">
        <v>214468.73736402401</v>
      </c>
      <c r="AU221">
        <v>203305.845235783</v>
      </c>
      <c r="AV221">
        <v>226244.54920700501</v>
      </c>
      <c r="AW221">
        <v>-0.37754401088244199</v>
      </c>
      <c r="AX221">
        <v>0</v>
      </c>
      <c r="AY221">
        <v>0.126823655535797</v>
      </c>
      <c r="AZ221">
        <v>4.5558176529040699E-2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0.593016869208289</v>
      </c>
      <c r="BP221">
        <v>0</v>
      </c>
      <c r="BQ221">
        <v>0</v>
      </c>
      <c r="BR221">
        <v>0.52241715020244495</v>
      </c>
      <c r="BS221">
        <v>0</v>
      </c>
      <c r="BT221">
        <v>0.91027184059313004</v>
      </c>
      <c r="BU221">
        <v>11015.3907358777</v>
      </c>
      <c r="BV221">
        <v>12</v>
      </c>
      <c r="BW221">
        <v>11</v>
      </c>
      <c r="BX221">
        <v>2020</v>
      </c>
      <c r="BY221">
        <v>11</v>
      </c>
      <c r="BZ221">
        <v>8.6085255373047094</v>
      </c>
      <c r="CA221">
        <v>81567</v>
      </c>
      <c r="CB221">
        <v>180027.693858154</v>
      </c>
      <c r="CC221">
        <v>19.796447896567599</v>
      </c>
      <c r="CD221">
        <v>0.95976814119740494</v>
      </c>
      <c r="CE221">
        <f>INDEX('X-13 output'!G:G, MATCH('daily-predicted-data'!AR221,'X-13 output'!A:A,0))</f>
        <v>0.95887007565332705</v>
      </c>
      <c r="CH221">
        <f>AT221/AO221</f>
        <v>11287.828282317054</v>
      </c>
      <c r="CI221" s="9">
        <f>BT221*CH221*CD221</f>
        <v>9861.6101903757881</v>
      </c>
      <c r="CJ221" s="8">
        <f>B221</f>
        <v>10027</v>
      </c>
      <c r="CK221" s="9">
        <f t="shared" ref="CK221" si="108">CJ221-CI221</f>
        <v>165.38980962421192</v>
      </c>
      <c r="CL221" s="9">
        <f t="shared" ref="CL221" si="109">CK221+CL220</f>
        <v>-200337.86618892546</v>
      </c>
      <c r="CM221">
        <f t="shared" ref="CM221" si="110">CI221+CM220</f>
        <v>2289565.8661889248</v>
      </c>
      <c r="CN221">
        <f>B220+CN220</f>
        <v>2111964</v>
      </c>
      <c r="CO221">
        <f t="shared" ref="CO221" si="111">CN221/CM221</f>
        <v>0.92242989432553413</v>
      </c>
      <c r="CP221" s="22">
        <f t="shared" ref="CP221" si="112">SUM(CI202:CI221)</f>
        <v>205407.22538102965</v>
      </c>
      <c r="CQ221" s="22">
        <f t="shared" ref="CQ221" si="113">SUM(CJ202:CJ221)</f>
        <v>184338</v>
      </c>
      <c r="CR221">
        <f t="shared" ref="CR221" si="114">CQ221/CP221</f>
        <v>0.89742704843051979</v>
      </c>
      <c r="CT221">
        <f>IF(MONTH(A221)&lt;&gt;MONTH(A220),B221,B221+CT220)</f>
        <v>81567</v>
      </c>
      <c r="CU221">
        <f>IF(MONTH(A221)&lt;&gt;MONTH(A220),BT221,BT221+CU220)</f>
        <v>8.6085255373046934</v>
      </c>
      <c r="CV221">
        <f>AO221</f>
        <v>19</v>
      </c>
      <c r="CW221">
        <f t="shared" ref="CW221" si="115">CT221*(CV221/CU221)</f>
        <v>180027.69385815517</v>
      </c>
      <c r="CX221" s="12">
        <f>CW221/AT221-1</f>
        <v>-0.16058771049419229</v>
      </c>
      <c r="CY221" s="20">
        <f>AT221/CE221</f>
        <v>223668.19323034515</v>
      </c>
      <c r="CZ221" s="20">
        <f t="shared" ref="CZ221" si="116">CW221/CE221</f>
        <v>187749.8301691114</v>
      </c>
      <c r="DA221" s="19">
        <f>CJ221/(BT221*CD221*CE221*(CV221/20))</f>
        <v>12599.40993899637</v>
      </c>
      <c r="DB221" s="21">
        <f t="shared" ref="DB221" si="117">SUM(DA202:DA221)</f>
        <v>195550.27551423115</v>
      </c>
      <c r="DC221">
        <f>AT221/CE221</f>
        <v>223668.19323034515</v>
      </c>
    </row>
    <row r="222" spans="1:107" x14ac:dyDescent="0.25">
      <c r="A222" s="1">
        <v>44148</v>
      </c>
      <c r="B222">
        <v>9017</v>
      </c>
      <c r="C222">
        <v>9</v>
      </c>
      <c r="D222">
        <v>4</v>
      </c>
      <c r="E222">
        <v>3</v>
      </c>
      <c r="F222" s="1">
        <v>44147</v>
      </c>
      <c r="G222" s="1">
        <v>44151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s="1">
        <v>44151</v>
      </c>
      <c r="AE222" s="1">
        <v>44137</v>
      </c>
      <c r="AF222" s="1">
        <v>44139</v>
      </c>
      <c r="AG222" s="1">
        <v>44141</v>
      </c>
      <c r="AH222" s="1">
        <v>44139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10248.3157894736</v>
      </c>
      <c r="AO222">
        <v>19</v>
      </c>
      <c r="AP222">
        <v>30</v>
      </c>
      <c r="AQ222">
        <v>194718</v>
      </c>
      <c r="AR222" s="2">
        <v>44136</v>
      </c>
      <c r="AS222">
        <v>0.63333333333333297</v>
      </c>
      <c r="AT222">
        <v>214468.73736402401</v>
      </c>
      <c r="AU222">
        <v>203305.845235783</v>
      </c>
      <c r="AV222">
        <v>226244.54920700501</v>
      </c>
      <c r="AW222">
        <v>-0.37754401088244199</v>
      </c>
      <c r="AX222">
        <v>0</v>
      </c>
      <c r="AY222">
        <v>0</v>
      </c>
      <c r="AZ222">
        <v>0</v>
      </c>
      <c r="BA222">
        <v>0.69859300389304002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0.593016869208289</v>
      </c>
      <c r="BP222">
        <v>0</v>
      </c>
      <c r="BQ222">
        <v>0</v>
      </c>
      <c r="BR222">
        <v>0</v>
      </c>
      <c r="BS222">
        <v>0</v>
      </c>
      <c r="BT222">
        <v>0.91406586221888597</v>
      </c>
      <c r="BU222">
        <v>9864.7158511218295</v>
      </c>
      <c r="BV222">
        <v>13</v>
      </c>
      <c r="BW222">
        <v>11</v>
      </c>
      <c r="BX222">
        <v>2020</v>
      </c>
      <c r="BY222">
        <v>10</v>
      </c>
      <c r="BZ222">
        <v>9.5225913995236002</v>
      </c>
      <c r="CA222">
        <v>90584</v>
      </c>
      <c r="CB222">
        <v>180738.196966647</v>
      </c>
      <c r="CC222">
        <v>19.796447896567599</v>
      </c>
      <c r="CD222">
        <v>0.95976814119740494</v>
      </c>
      <c r="CE222">
        <f>INDEX('X-13 output'!G:G, MATCH('daily-predicted-data'!AR222,'X-13 output'!A:A,0))</f>
        <v>0.95887007565332705</v>
      </c>
      <c r="CH222">
        <f>AT222/AO222</f>
        <v>11287.828282317054</v>
      </c>
      <c r="CI222" s="9">
        <f>BT222*CH222*CD222</f>
        <v>9902.7134747558466</v>
      </c>
      <c r="CJ222" s="8">
        <f>B222</f>
        <v>9017</v>
      </c>
      <c r="CK222" s="9">
        <f t="shared" ref="CK222:CK229" si="118">CJ222-CI222</f>
        <v>-885.71347475584662</v>
      </c>
      <c r="CL222" s="9">
        <f t="shared" ref="CL222:CL229" si="119">CK222+CL221</f>
        <v>-201223.5796636813</v>
      </c>
      <c r="CM222">
        <f t="shared" ref="CM222:CM229" si="120">CI222+CM221</f>
        <v>2299468.5796636804</v>
      </c>
      <c r="CN222">
        <f>B221+CN221</f>
        <v>2121991</v>
      </c>
      <c r="CO222">
        <f t="shared" ref="CO222:CO229" si="121">CN222/CM222</f>
        <v>0.92281800184908891</v>
      </c>
      <c r="CP222" s="22">
        <f t="shared" ref="CP222:CP229" si="122">SUM(CI203:CI222)</f>
        <v>203572.3330513</v>
      </c>
      <c r="CQ222" s="22">
        <f t="shared" ref="CQ222:CQ229" si="123">SUM(CJ203:CJ222)</f>
        <v>182012</v>
      </c>
      <c r="CR222">
        <f t="shared" ref="CR222:CR229" si="124">CQ222/CP222</f>
        <v>0.89409006259280421</v>
      </c>
      <c r="CT222">
        <f>IF(MONTH(A222)&lt;&gt;MONTH(A221),B222,B222+CT221)</f>
        <v>90584</v>
      </c>
      <c r="CU222">
        <f>IF(MONTH(A222)&lt;&gt;MONTH(A221),BT222,BT222+CU221)</f>
        <v>9.5225913995235789</v>
      </c>
      <c r="CV222">
        <f>AO222</f>
        <v>19</v>
      </c>
      <c r="CW222">
        <f t="shared" ref="CW222:CW229" si="125">CT222*(CV222/CU222)</f>
        <v>180738.1969666479</v>
      </c>
      <c r="CX222" s="12">
        <f>CW222/AT222-1</f>
        <v>-0.1572748588533176</v>
      </c>
      <c r="CY222" s="20">
        <f>AT222/CE222</f>
        <v>223668.19323034515</v>
      </c>
      <c r="CZ222" s="20">
        <f t="shared" ref="CZ222:CZ229" si="126">CW222/CE222</f>
        <v>188490.80971006604</v>
      </c>
      <c r="DA222" s="19">
        <f>CJ222/(BT222*CD222*CE222*(CV222/20))</f>
        <v>11283.267377450422</v>
      </c>
      <c r="DB222" s="21">
        <f t="shared" ref="DB222:DB229" si="127">SUM(DA203:DA222)</f>
        <v>197116.41356081323</v>
      </c>
      <c r="DC222">
        <f>AT222/CE222</f>
        <v>223668.19323034515</v>
      </c>
    </row>
    <row r="223" spans="1:107" x14ac:dyDescent="0.25">
      <c r="A223" s="1">
        <v>44151</v>
      </c>
      <c r="B223">
        <v>28164</v>
      </c>
      <c r="C223">
        <v>10</v>
      </c>
      <c r="D223">
        <v>0</v>
      </c>
      <c r="E223">
        <v>4</v>
      </c>
      <c r="F223" s="1">
        <v>44148</v>
      </c>
      <c r="G223" s="1">
        <v>44152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s="1">
        <v>44151</v>
      </c>
      <c r="AE223" s="1">
        <v>44137</v>
      </c>
      <c r="AF223" s="1">
        <v>44139</v>
      </c>
      <c r="AG223" s="1">
        <v>44141</v>
      </c>
      <c r="AH223" s="1">
        <v>44139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10248.3157894736</v>
      </c>
      <c r="AO223">
        <v>19</v>
      </c>
      <c r="AP223">
        <v>30</v>
      </c>
      <c r="AQ223">
        <v>194718</v>
      </c>
      <c r="AR223" s="2">
        <v>44136</v>
      </c>
      <c r="AS223">
        <v>0.63333333333333297</v>
      </c>
      <c r="AT223">
        <v>214468.73736402401</v>
      </c>
      <c r="AU223">
        <v>203305.845235783</v>
      </c>
      <c r="AV223">
        <v>226244.54920700501</v>
      </c>
      <c r="AW223">
        <v>-0.37754401088244199</v>
      </c>
      <c r="AX223">
        <v>1.3903905739156901</v>
      </c>
      <c r="AY223">
        <v>0</v>
      </c>
      <c r="AZ223">
        <v>0</v>
      </c>
      <c r="BA223">
        <v>0</v>
      </c>
      <c r="BB223">
        <v>0.33457122130290101</v>
      </c>
      <c r="BC223">
        <v>0.91210168405352599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0.593016869208289</v>
      </c>
      <c r="BP223">
        <v>0</v>
      </c>
      <c r="BQ223">
        <v>0</v>
      </c>
      <c r="BR223">
        <v>0</v>
      </c>
      <c r="BS223">
        <v>-0.13598583751920601</v>
      </c>
      <c r="BT223">
        <v>2.71655050007876</v>
      </c>
      <c r="BU223">
        <v>10367.5598886099</v>
      </c>
      <c r="BV223">
        <v>16</v>
      </c>
      <c r="BW223">
        <v>11</v>
      </c>
      <c r="BX223">
        <v>2020</v>
      </c>
      <c r="BY223">
        <v>9</v>
      </c>
      <c r="BZ223">
        <v>12.2391418996023</v>
      </c>
      <c r="CA223">
        <v>118748</v>
      </c>
      <c r="CB223">
        <v>184343.96941449799</v>
      </c>
      <c r="CC223">
        <v>19.796447896567599</v>
      </c>
      <c r="CD223">
        <v>0.95976814119740494</v>
      </c>
      <c r="CE223">
        <f>INDEX('X-13 output'!G:G, MATCH('daily-predicted-data'!AR223,'X-13 output'!A:A,0))</f>
        <v>0.95887007565332705</v>
      </c>
      <c r="CH223">
        <f>AT223/AO223</f>
        <v>11287.828282317054</v>
      </c>
      <c r="CI223" s="9">
        <f>BT223*CH223*CD223</f>
        <v>29430.287634506141</v>
      </c>
      <c r="CJ223" s="8">
        <f>B223</f>
        <v>28164</v>
      </c>
      <c r="CK223" s="9">
        <f t="shared" si="118"/>
        <v>-1266.2876345061413</v>
      </c>
      <c r="CL223" s="9">
        <f t="shared" si="119"/>
        <v>-202489.86729818746</v>
      </c>
      <c r="CM223">
        <f t="shared" si="120"/>
        <v>2328898.8672981868</v>
      </c>
      <c r="CN223">
        <f>B222+CN222</f>
        <v>2131008</v>
      </c>
      <c r="CO223">
        <f t="shared" si="121"/>
        <v>0.91502814051871439</v>
      </c>
      <c r="CP223" s="22">
        <f t="shared" si="122"/>
        <v>215472.01803266691</v>
      </c>
      <c r="CQ223" s="22">
        <f t="shared" si="123"/>
        <v>192130</v>
      </c>
      <c r="CR223">
        <f t="shared" si="124"/>
        <v>0.89167030482293008</v>
      </c>
      <c r="CT223">
        <f>IF(MONTH(A223)&lt;&gt;MONTH(A222),B223,B223+CT222)</f>
        <v>118748</v>
      </c>
      <c r="CU223">
        <f>IF(MONTH(A223)&lt;&gt;MONTH(A222),BT223,BT223+CU222)</f>
        <v>12.239141899602339</v>
      </c>
      <c r="CV223">
        <f>AO223</f>
        <v>19</v>
      </c>
      <c r="CW223">
        <f t="shared" si="125"/>
        <v>184343.96941449845</v>
      </c>
      <c r="CX223" s="12">
        <f>CW223/AT223-1</f>
        <v>-0.14046228051594256</v>
      </c>
      <c r="CY223" s="20">
        <f>AT223/CE223</f>
        <v>223668.19323034515</v>
      </c>
      <c r="CZ223" s="20">
        <f t="shared" si="126"/>
        <v>192251.24873033035</v>
      </c>
      <c r="DA223" s="19">
        <f>CJ223/(BT223*CD223*CE223*(CV223/20))</f>
        <v>11858.420662123126</v>
      </c>
      <c r="DB223" s="21">
        <f t="shared" si="127"/>
        <v>198624.03992522135</v>
      </c>
      <c r="DC223">
        <f>AT223/CE223</f>
        <v>223668.19323034515</v>
      </c>
    </row>
    <row r="224" spans="1:107" x14ac:dyDescent="0.25">
      <c r="A224" s="1">
        <v>44152</v>
      </c>
      <c r="B224">
        <v>3166</v>
      </c>
      <c r="C224">
        <v>11</v>
      </c>
      <c r="D224">
        <v>1</v>
      </c>
      <c r="E224">
        <v>0</v>
      </c>
      <c r="F224" s="1">
        <v>44151</v>
      </c>
      <c r="G224" s="1">
        <v>44153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s="1">
        <v>44151</v>
      </c>
      <c r="AE224" s="1">
        <v>44137</v>
      </c>
      <c r="AF224" s="1">
        <v>44139</v>
      </c>
      <c r="AG224" s="1">
        <v>44141</v>
      </c>
      <c r="AH224" s="1">
        <v>44139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10248.3157894736</v>
      </c>
      <c r="AO224">
        <v>19</v>
      </c>
      <c r="AP224">
        <v>30</v>
      </c>
      <c r="AQ224">
        <v>194718</v>
      </c>
      <c r="AR224" s="2">
        <v>44136</v>
      </c>
      <c r="AS224">
        <v>0.63333333333333297</v>
      </c>
      <c r="AT224">
        <v>214468.73736402401</v>
      </c>
      <c r="AU224">
        <v>203305.845235783</v>
      </c>
      <c r="AV224">
        <v>226244.54920700501</v>
      </c>
      <c r="AW224">
        <v>-0.37754401088244199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0.593016869208289</v>
      </c>
      <c r="BP224">
        <v>0</v>
      </c>
      <c r="BQ224">
        <v>0</v>
      </c>
      <c r="BR224">
        <v>0</v>
      </c>
      <c r="BS224">
        <v>0</v>
      </c>
      <c r="BT224">
        <v>0.21547285832584601</v>
      </c>
      <c r="BU224">
        <v>14693.265892506301</v>
      </c>
      <c r="BV224">
        <v>17</v>
      </c>
      <c r="BW224">
        <v>11</v>
      </c>
      <c r="BX224">
        <v>2020</v>
      </c>
      <c r="BY224">
        <v>8</v>
      </c>
      <c r="BZ224">
        <v>12.4546147579282</v>
      </c>
      <c r="CA224">
        <v>121914</v>
      </c>
      <c r="CB224">
        <v>185984.55632884699</v>
      </c>
      <c r="CC224">
        <v>19.796447896567599</v>
      </c>
      <c r="CD224">
        <v>0.95976814119740494</v>
      </c>
      <c r="CE224">
        <f>INDEX('X-13 output'!G:G, MATCH('daily-predicted-data'!AR224,'X-13 output'!A:A,0))</f>
        <v>0.95887007565332705</v>
      </c>
      <c r="CH224">
        <f>AT224/AO224</f>
        <v>11287.828282317054</v>
      </c>
      <c r="CI224" s="9">
        <f>BT224*CH224*CD224</f>
        <v>2334.3678675493002</v>
      </c>
      <c r="CJ224" s="8">
        <f>B224</f>
        <v>3166</v>
      </c>
      <c r="CK224" s="9">
        <f t="shared" si="118"/>
        <v>831.63213245069983</v>
      </c>
      <c r="CL224" s="9">
        <f t="shared" si="119"/>
        <v>-201658.23516573675</v>
      </c>
      <c r="CM224">
        <f t="shared" si="120"/>
        <v>2331233.2351657362</v>
      </c>
      <c r="CN224">
        <f>B223+CN223</f>
        <v>2159172</v>
      </c>
      <c r="CO224">
        <f t="shared" si="121"/>
        <v>0.92619304127520996</v>
      </c>
      <c r="CP224" s="22">
        <f t="shared" si="122"/>
        <v>200000.70782939767</v>
      </c>
      <c r="CQ224" s="22">
        <f t="shared" si="123"/>
        <v>178710</v>
      </c>
      <c r="CR224">
        <f t="shared" si="124"/>
        <v>0.89354683760640075</v>
      </c>
      <c r="CT224">
        <f>IF(MONTH(A224)&lt;&gt;MONTH(A223),B224,B224+CT223)</f>
        <v>121914</v>
      </c>
      <c r="CU224">
        <f>IF(MONTH(A224)&lt;&gt;MONTH(A223),BT224,BT224+CU223)</f>
        <v>12.454614757928185</v>
      </c>
      <c r="CV224">
        <f>AO224</f>
        <v>19</v>
      </c>
      <c r="CW224">
        <f t="shared" si="125"/>
        <v>185984.5563288483</v>
      </c>
      <c r="CX224" s="12">
        <f>CW224/AT224-1</f>
        <v>-0.13281274177890412</v>
      </c>
      <c r="CY224" s="20">
        <f>AT224/CE224</f>
        <v>223668.19323034515</v>
      </c>
      <c r="CZ224" s="20">
        <f t="shared" si="126"/>
        <v>193962.2072386893</v>
      </c>
      <c r="DA224" s="19">
        <f>CJ224/(BT224*CD224*CE224*(CV224/20))</f>
        <v>16806.165551567068</v>
      </c>
      <c r="DB224" s="21">
        <f t="shared" si="127"/>
        <v>206063.80516764679</v>
      </c>
      <c r="DC224">
        <f>AT224/CE224</f>
        <v>223668.19323034515</v>
      </c>
    </row>
    <row r="225" spans="1:107" x14ac:dyDescent="0.25">
      <c r="A225" s="1">
        <v>44153</v>
      </c>
      <c r="B225">
        <v>10386</v>
      </c>
      <c r="C225">
        <v>12</v>
      </c>
      <c r="D225">
        <v>2</v>
      </c>
      <c r="E225">
        <v>1</v>
      </c>
      <c r="F225" s="1">
        <v>44152</v>
      </c>
      <c r="G225" s="1">
        <v>44154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 s="1">
        <v>44151</v>
      </c>
      <c r="AE225" s="1">
        <v>44137</v>
      </c>
      <c r="AF225" s="1">
        <v>44139</v>
      </c>
      <c r="AG225" s="1">
        <v>44141</v>
      </c>
      <c r="AH225" s="1">
        <v>44139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10248.3157894736</v>
      </c>
      <c r="AO225">
        <v>19</v>
      </c>
      <c r="AP225">
        <v>30</v>
      </c>
      <c r="AQ225">
        <v>194718</v>
      </c>
      <c r="AR225" s="2">
        <v>44136</v>
      </c>
      <c r="AS225">
        <v>0.63333333333333297</v>
      </c>
      <c r="AT225">
        <v>214468.73736402401</v>
      </c>
      <c r="AU225">
        <v>203305.845235783</v>
      </c>
      <c r="AV225">
        <v>226244.54920700501</v>
      </c>
      <c r="AW225">
        <v>-0.37754401088244199</v>
      </c>
      <c r="AX225">
        <v>0</v>
      </c>
      <c r="AY225">
        <v>0.126823655535797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0.593016869208289</v>
      </c>
      <c r="BP225">
        <v>0</v>
      </c>
      <c r="BQ225">
        <v>0.11148690587966401</v>
      </c>
      <c r="BR225">
        <v>0.52241715020244495</v>
      </c>
      <c r="BS225">
        <v>0</v>
      </c>
      <c r="BT225">
        <v>0.97620056994375304</v>
      </c>
      <c r="BU225">
        <v>10639.207064382599</v>
      </c>
      <c r="BV225">
        <v>18</v>
      </c>
      <c r="BW225">
        <v>11</v>
      </c>
      <c r="BX225">
        <v>2020</v>
      </c>
      <c r="BY225">
        <v>7</v>
      </c>
      <c r="BZ225">
        <v>13.430815327871899</v>
      </c>
      <c r="CA225">
        <v>132300</v>
      </c>
      <c r="CB225">
        <v>187159.151446562</v>
      </c>
      <c r="CC225">
        <v>19.796447896567599</v>
      </c>
      <c r="CD225">
        <v>0.95976814119740494</v>
      </c>
      <c r="CE225">
        <f>INDEX('X-13 output'!G:G, MATCH('daily-predicted-data'!AR225,'X-13 output'!A:A,0))</f>
        <v>0.95887007565332705</v>
      </c>
      <c r="CH225">
        <f>AT225/AO225</f>
        <v>11287.828282317054</v>
      </c>
      <c r="CI225" s="9">
        <f>BT225*CH225*CD225</f>
        <v>10575.862131618953</v>
      </c>
      <c r="CJ225" s="8">
        <f>B225</f>
        <v>10386</v>
      </c>
      <c r="CK225" s="9">
        <f t="shared" si="118"/>
        <v>-189.86213161895284</v>
      </c>
      <c r="CL225" s="9">
        <f t="shared" si="119"/>
        <v>-201848.09729735571</v>
      </c>
      <c r="CM225">
        <f t="shared" si="120"/>
        <v>2341809.0972973551</v>
      </c>
      <c r="CN225">
        <f>B224+CN224</f>
        <v>2162338</v>
      </c>
      <c r="CO225">
        <f t="shared" si="121"/>
        <v>0.92336219997416535</v>
      </c>
      <c r="CP225" s="22">
        <f t="shared" si="122"/>
        <v>207977.01691998527</v>
      </c>
      <c r="CQ225" s="22">
        <f t="shared" si="123"/>
        <v>186960</v>
      </c>
      <c r="CR225">
        <f t="shared" si="124"/>
        <v>0.8989454833460222</v>
      </c>
      <c r="CT225">
        <f>IF(MONTH(A225)&lt;&gt;MONTH(A224),B225,B225+CT224)</f>
        <v>132300</v>
      </c>
      <c r="CU225">
        <f>IF(MONTH(A225)&lt;&gt;MONTH(A224),BT225,BT225+CU224)</f>
        <v>13.430815327871938</v>
      </c>
      <c r="CV225">
        <f>AO225</f>
        <v>19</v>
      </c>
      <c r="CW225">
        <f t="shared" si="125"/>
        <v>187159.15144656273</v>
      </c>
      <c r="CX225" s="12">
        <f>CW225/AT225-1</f>
        <v>-0.12733597564435661</v>
      </c>
      <c r="CY225" s="20">
        <f>AT225/CE225</f>
        <v>223668.19323034515</v>
      </c>
      <c r="CZ225" s="20">
        <f t="shared" si="126"/>
        <v>195187.18562474864</v>
      </c>
      <c r="DA225" s="19">
        <f>CJ225/(BT225*CD225*CE225*(CV225/20))</f>
        <v>12169.130850113394</v>
      </c>
      <c r="DB225" s="21">
        <f t="shared" si="127"/>
        <v>209970.80388390567</v>
      </c>
      <c r="DC225">
        <f>AT225/CE225</f>
        <v>223668.19323034515</v>
      </c>
    </row>
    <row r="226" spans="1:107" x14ac:dyDescent="0.25">
      <c r="A226" s="1">
        <v>44154</v>
      </c>
      <c r="B226">
        <v>2610</v>
      </c>
      <c r="C226">
        <v>13</v>
      </c>
      <c r="D226">
        <v>3</v>
      </c>
      <c r="E226">
        <v>2</v>
      </c>
      <c r="F226" s="1">
        <v>44153</v>
      </c>
      <c r="G226" s="1">
        <v>44155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s="1">
        <v>44151</v>
      </c>
      <c r="AE226" s="1">
        <v>44137</v>
      </c>
      <c r="AF226" s="1">
        <v>44139</v>
      </c>
      <c r="AG226" s="1">
        <v>44141</v>
      </c>
      <c r="AH226" s="1">
        <v>44139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10248.3157894736</v>
      </c>
      <c r="AO226">
        <v>19</v>
      </c>
      <c r="AP226">
        <v>30</v>
      </c>
      <c r="AQ226">
        <v>194718</v>
      </c>
      <c r="AR226" s="2">
        <v>44136</v>
      </c>
      <c r="AS226">
        <v>0.63333333333333297</v>
      </c>
      <c r="AT226">
        <v>214468.73736402401</v>
      </c>
      <c r="AU226">
        <v>203305.845235783</v>
      </c>
      <c r="AV226">
        <v>226244.54920700501</v>
      </c>
      <c r="AW226">
        <v>-0.37754401088244199</v>
      </c>
      <c r="AX226">
        <v>0</v>
      </c>
      <c r="AY226">
        <v>0</v>
      </c>
      <c r="AZ226">
        <v>4.5558176529040699E-2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0.593016869208289</v>
      </c>
      <c r="BP226">
        <v>0</v>
      </c>
      <c r="BQ226">
        <v>0</v>
      </c>
      <c r="BR226">
        <v>0</v>
      </c>
      <c r="BS226">
        <v>0</v>
      </c>
      <c r="BT226">
        <v>0.26103103485488699</v>
      </c>
      <c r="BU226">
        <v>9998.8110664732103</v>
      </c>
      <c r="BV226">
        <v>19</v>
      </c>
      <c r="BW226">
        <v>11</v>
      </c>
      <c r="BX226">
        <v>2020</v>
      </c>
      <c r="BY226">
        <v>6</v>
      </c>
      <c r="BZ226">
        <v>13.6918463627268</v>
      </c>
      <c r="CA226">
        <v>134910</v>
      </c>
      <c r="CB226">
        <v>187212.88072425401</v>
      </c>
      <c r="CC226">
        <v>19.796447896567599</v>
      </c>
      <c r="CD226">
        <v>0.95976814119740494</v>
      </c>
      <c r="CE226">
        <f>INDEX('X-13 output'!G:G, MATCH('daily-predicted-data'!AR226,'X-13 output'!A:A,0))</f>
        <v>0.95887007565332705</v>
      </c>
      <c r="CH226">
        <f>AT226/AO226</f>
        <v>11287.828282317054</v>
      </c>
      <c r="CI226" s="9">
        <f>BT226*CH226*CD226</f>
        <v>2827.9313920685054</v>
      </c>
      <c r="CJ226" s="8">
        <f>B226</f>
        <v>2610</v>
      </c>
      <c r="CK226" s="9">
        <f t="shared" si="118"/>
        <v>-217.93139206850537</v>
      </c>
      <c r="CL226" s="9">
        <f t="shared" si="119"/>
        <v>-202066.02868942422</v>
      </c>
      <c r="CM226">
        <f t="shared" si="120"/>
        <v>2344637.0286894236</v>
      </c>
      <c r="CN226">
        <f>B225+CN225</f>
        <v>2172724</v>
      </c>
      <c r="CO226">
        <f t="shared" si="121"/>
        <v>0.92667819087310188</v>
      </c>
      <c r="CP226" s="22">
        <f t="shared" si="122"/>
        <v>201631.9983066837</v>
      </c>
      <c r="CQ226" s="22">
        <f t="shared" si="123"/>
        <v>179443</v>
      </c>
      <c r="CR226">
        <f t="shared" si="124"/>
        <v>0.88995299112726112</v>
      </c>
      <c r="CT226">
        <f>IF(MONTH(A226)&lt;&gt;MONTH(A225),B226,B226+CT225)</f>
        <v>134910</v>
      </c>
      <c r="CU226">
        <f>IF(MONTH(A226)&lt;&gt;MONTH(A225),BT226,BT226+CU225)</f>
        <v>13.691846362726825</v>
      </c>
      <c r="CV226">
        <f>AO226</f>
        <v>19</v>
      </c>
      <c r="CW226">
        <f t="shared" si="125"/>
        <v>187212.88072425488</v>
      </c>
      <c r="CX226" s="12">
        <f>CW226/AT226-1</f>
        <v>-0.12708545298845575</v>
      </c>
      <c r="CY226" s="20">
        <f>AT226/CE226</f>
        <v>223668.19323034515</v>
      </c>
      <c r="CZ226" s="20">
        <f t="shared" si="126"/>
        <v>195243.21957455727</v>
      </c>
      <c r="DA226" s="19">
        <f>CJ226/(BT226*CD226*CE226*(CV226/20))</f>
        <v>11436.645557996218</v>
      </c>
      <c r="DB226" s="21">
        <f t="shared" si="127"/>
        <v>210306.4685650664</v>
      </c>
      <c r="DC226">
        <f>AT226/CE226</f>
        <v>223668.19323034515</v>
      </c>
    </row>
    <row r="227" spans="1:107" x14ac:dyDescent="0.25">
      <c r="A227" s="1">
        <v>44155</v>
      </c>
      <c r="B227">
        <v>6513</v>
      </c>
      <c r="C227">
        <v>14</v>
      </c>
      <c r="D227">
        <v>4</v>
      </c>
      <c r="E227">
        <v>3</v>
      </c>
      <c r="F227" s="1">
        <v>44154</v>
      </c>
      <c r="G227" s="1">
        <v>44158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s="1">
        <v>44151</v>
      </c>
      <c r="AE227" s="1">
        <v>44137</v>
      </c>
      <c r="AF227" s="1">
        <v>44139</v>
      </c>
      <c r="AG227" s="1">
        <v>44141</v>
      </c>
      <c r="AH227" s="1">
        <v>44139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10248.3157894736</v>
      </c>
      <c r="AO227">
        <v>19</v>
      </c>
      <c r="AP227">
        <v>30</v>
      </c>
      <c r="AQ227">
        <v>194718</v>
      </c>
      <c r="AR227" s="2">
        <v>44136</v>
      </c>
      <c r="AS227">
        <v>0.63333333333333297</v>
      </c>
      <c r="AT227">
        <v>214468.73736402401</v>
      </c>
      <c r="AU227">
        <v>203305.845235783</v>
      </c>
      <c r="AV227">
        <v>226244.54920700501</v>
      </c>
      <c r="AW227">
        <v>-0.37754401088244199</v>
      </c>
      <c r="AX227">
        <v>0</v>
      </c>
      <c r="AY227">
        <v>0</v>
      </c>
      <c r="AZ227">
        <v>0</v>
      </c>
      <c r="BA227">
        <v>0.69859300389304002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0.593016869208289</v>
      </c>
      <c r="BP227">
        <v>0</v>
      </c>
      <c r="BQ227">
        <v>0</v>
      </c>
      <c r="BR227">
        <v>0</v>
      </c>
      <c r="BS227">
        <v>-0.13598583751920601</v>
      </c>
      <c r="BT227">
        <v>0.77808002469967996</v>
      </c>
      <c r="BU227">
        <v>8370.6042993634892</v>
      </c>
      <c r="BV227">
        <v>20</v>
      </c>
      <c r="BW227">
        <v>11</v>
      </c>
      <c r="BX227">
        <v>2020</v>
      </c>
      <c r="BY227">
        <v>5</v>
      </c>
      <c r="BZ227">
        <v>14.469926387426501</v>
      </c>
      <c r="CA227">
        <v>141423</v>
      </c>
      <c r="CB227">
        <v>185698.04213619599</v>
      </c>
      <c r="CC227">
        <v>19.796447896567599</v>
      </c>
      <c r="CD227">
        <v>0.95976814119740494</v>
      </c>
      <c r="CE227">
        <f>INDEX('X-13 output'!G:G, MATCH('daily-predicted-data'!AR227,'X-13 output'!A:A,0))</f>
        <v>0.95887007565332705</v>
      </c>
      <c r="CH227">
        <f>AT227/AO227</f>
        <v>11287.828282317054</v>
      </c>
      <c r="CI227" s="9">
        <f>BT227*CH227*CD227</f>
        <v>8429.4839830554665</v>
      </c>
      <c r="CJ227" s="8">
        <f>B227</f>
        <v>6513</v>
      </c>
      <c r="CK227" s="9">
        <f t="shared" si="118"/>
        <v>-1916.4839830554665</v>
      </c>
      <c r="CL227" s="9">
        <f t="shared" si="119"/>
        <v>-203982.51267247967</v>
      </c>
      <c r="CM227">
        <f t="shared" si="120"/>
        <v>2353066.5126724793</v>
      </c>
      <c r="CN227">
        <f>B226+CN226</f>
        <v>2175334</v>
      </c>
      <c r="CO227">
        <f t="shared" si="121"/>
        <v>0.92446770555983104</v>
      </c>
      <c r="CP227" s="22">
        <f t="shared" si="122"/>
        <v>207000.66437341049</v>
      </c>
      <c r="CQ227" s="22">
        <f t="shared" si="123"/>
        <v>183677</v>
      </c>
      <c r="CR227">
        <f t="shared" si="124"/>
        <v>0.88732565451414824</v>
      </c>
      <c r="CT227">
        <f>IF(MONTH(A227)&lt;&gt;MONTH(A226),B227,B227+CT226)</f>
        <v>141423</v>
      </c>
      <c r="CU227">
        <f>IF(MONTH(A227)&lt;&gt;MONTH(A226),BT227,BT227+CU226)</f>
        <v>14.469926387426504</v>
      </c>
      <c r="CV227">
        <f>AO227</f>
        <v>19</v>
      </c>
      <c r="CW227">
        <f t="shared" si="125"/>
        <v>185698.04213619727</v>
      </c>
      <c r="CX227" s="12">
        <f>CW227/AT227-1</f>
        <v>-0.13414866698727002</v>
      </c>
      <c r="CY227" s="20">
        <f>AT227/CE227</f>
        <v>223668.19323034515</v>
      </c>
      <c r="CZ227" s="20">
        <f t="shared" si="126"/>
        <v>193663.40326104319</v>
      </c>
      <c r="DA227" s="19">
        <f>CJ227/(BT227*CD227*CE227*(CV227/20))</f>
        <v>9574.3017686427902</v>
      </c>
      <c r="DB227" s="21">
        <f t="shared" si="127"/>
        <v>212393.96740756583</v>
      </c>
      <c r="DC227">
        <f>AT227/CE227</f>
        <v>223668.19323034515</v>
      </c>
    </row>
    <row r="228" spans="1:107" x14ac:dyDescent="0.25">
      <c r="A228" s="1">
        <v>44158</v>
      </c>
      <c r="B228">
        <v>14837</v>
      </c>
      <c r="C228">
        <v>15</v>
      </c>
      <c r="D228">
        <v>0</v>
      </c>
      <c r="E228">
        <v>4</v>
      </c>
      <c r="F228" s="1">
        <v>44155</v>
      </c>
      <c r="G228" s="1">
        <v>44159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s="1">
        <v>44151</v>
      </c>
      <c r="AE228" s="1">
        <v>44137</v>
      </c>
      <c r="AF228" s="1">
        <v>44139</v>
      </c>
      <c r="AG228" s="1">
        <v>44141</v>
      </c>
      <c r="AH228" s="1">
        <v>44139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10248.3157894736</v>
      </c>
      <c r="AO228">
        <v>19</v>
      </c>
      <c r="AP228">
        <v>30</v>
      </c>
      <c r="AQ228">
        <v>194718</v>
      </c>
      <c r="AR228" s="2">
        <v>44136</v>
      </c>
      <c r="AS228">
        <v>0.63333333333333297</v>
      </c>
      <c r="AT228">
        <v>214468.73736402401</v>
      </c>
      <c r="AU228">
        <v>203305.845235783</v>
      </c>
      <c r="AV228">
        <v>226244.54920700501</v>
      </c>
      <c r="AW228">
        <v>-0.37754401088244199</v>
      </c>
      <c r="AX228">
        <v>1.3903905739156901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0.593016869208289</v>
      </c>
      <c r="BP228">
        <v>0</v>
      </c>
      <c r="BQ228">
        <v>0</v>
      </c>
      <c r="BR228">
        <v>0</v>
      </c>
      <c r="BS228">
        <v>0</v>
      </c>
      <c r="BT228">
        <v>1.6058634322415399</v>
      </c>
      <c r="BU228">
        <v>9239.2663673085699</v>
      </c>
      <c r="BV228">
        <v>23</v>
      </c>
      <c r="BW228">
        <v>11</v>
      </c>
      <c r="BX228">
        <v>2020</v>
      </c>
      <c r="BY228">
        <v>4</v>
      </c>
      <c r="BZ228">
        <v>16.075789819668</v>
      </c>
      <c r="CA228">
        <v>156260</v>
      </c>
      <c r="CB228">
        <v>184683.92740290801</v>
      </c>
      <c r="CC228">
        <v>19.796447896567599</v>
      </c>
      <c r="CD228">
        <v>0.95976814119740494</v>
      </c>
      <c r="CE228">
        <f>INDEX('X-13 output'!G:G, MATCH('daily-predicted-data'!AR228,'X-13 output'!A:A,0))</f>
        <v>0.95887007565332705</v>
      </c>
      <c r="CH228">
        <f>AT228/AO228</f>
        <v>11287.828282317054</v>
      </c>
      <c r="CI228" s="9">
        <f>BT228*CH228*CD228</f>
        <v>17397.439403844532</v>
      </c>
      <c r="CJ228" s="8">
        <f>B228</f>
        <v>14837</v>
      </c>
      <c r="CK228" s="9">
        <f t="shared" si="118"/>
        <v>-2560.4394038445316</v>
      </c>
      <c r="CL228" s="9">
        <f t="shared" si="119"/>
        <v>-206542.9520763242</v>
      </c>
      <c r="CM228">
        <f t="shared" si="120"/>
        <v>2370463.9520763238</v>
      </c>
      <c r="CN228">
        <f>B227+CN227</f>
        <v>2181847</v>
      </c>
      <c r="CO228">
        <f t="shared" si="121"/>
        <v>0.92043036473467088</v>
      </c>
      <c r="CP228" s="22">
        <f t="shared" si="122"/>
        <v>216102.29719382385</v>
      </c>
      <c r="CQ228" s="22">
        <f t="shared" si="123"/>
        <v>191811</v>
      </c>
      <c r="CR228">
        <f t="shared" si="124"/>
        <v>0.88759352626392118</v>
      </c>
      <c r="CT228">
        <f>IF(MONTH(A228)&lt;&gt;MONTH(A227),B228,B228+CT227)</f>
        <v>156260</v>
      </c>
      <c r="CU228">
        <f>IF(MONTH(A228)&lt;&gt;MONTH(A227),BT228,BT228+CU227)</f>
        <v>16.075789819668046</v>
      </c>
      <c r="CV228">
        <f>AO228</f>
        <v>19</v>
      </c>
      <c r="CW228">
        <f t="shared" si="125"/>
        <v>184683.9274029092</v>
      </c>
      <c r="CX228" s="12">
        <f>CW228/AT228-1</f>
        <v>-0.13887716376378056</v>
      </c>
      <c r="CY228" s="20">
        <f>AT228/CE228</f>
        <v>223668.19323034515</v>
      </c>
      <c r="CZ228" s="20">
        <f t="shared" si="126"/>
        <v>192605.78893034559</v>
      </c>
      <c r="DA228" s="19">
        <f>CJ228/(BT228*CD228*CE228*(CV228/20))</f>
        <v>10567.87791631853</v>
      </c>
      <c r="DB228" s="21">
        <f t="shared" si="127"/>
        <v>214837.27929611565</v>
      </c>
      <c r="DC228">
        <f>AT228/CE228</f>
        <v>223668.19323034515</v>
      </c>
    </row>
    <row r="229" spans="1:107" x14ac:dyDescent="0.25">
      <c r="A229" s="1">
        <v>44159</v>
      </c>
      <c r="B229">
        <v>2323</v>
      </c>
      <c r="C229">
        <v>16</v>
      </c>
      <c r="D229">
        <v>1</v>
      </c>
      <c r="E229">
        <v>0</v>
      </c>
      <c r="F229" s="1">
        <v>44158</v>
      </c>
      <c r="G229" s="1">
        <v>44160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s="1">
        <v>44151</v>
      </c>
      <c r="AE229" s="1">
        <v>44137</v>
      </c>
      <c r="AF229" s="1">
        <v>44139</v>
      </c>
      <c r="AG229" s="1">
        <v>44141</v>
      </c>
      <c r="AH229" s="1">
        <v>44139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10248.3157894736</v>
      </c>
      <c r="AO229">
        <v>19</v>
      </c>
      <c r="AP229">
        <v>30</v>
      </c>
      <c r="AQ229">
        <v>194718</v>
      </c>
      <c r="AR229" s="2">
        <v>44136</v>
      </c>
      <c r="AS229">
        <v>0.63333333333333297</v>
      </c>
      <c r="AT229">
        <v>214468.73736402401</v>
      </c>
      <c r="AU229">
        <v>203305.845235783</v>
      </c>
      <c r="AV229">
        <v>226244.54920700501</v>
      </c>
      <c r="AW229">
        <v>-0.37754401088244199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0.593016869208289</v>
      </c>
      <c r="BP229">
        <v>0</v>
      </c>
      <c r="BQ229">
        <v>0</v>
      </c>
      <c r="BR229">
        <v>0</v>
      </c>
      <c r="BS229">
        <v>0</v>
      </c>
      <c r="BT229">
        <v>0.21547285832584601</v>
      </c>
      <c r="BU229">
        <v>10780.9401984498</v>
      </c>
      <c r="BV229">
        <v>24</v>
      </c>
      <c r="BW229">
        <v>11</v>
      </c>
      <c r="BX229">
        <v>2020</v>
      </c>
      <c r="BY229">
        <v>3</v>
      </c>
      <c r="BZ229">
        <v>16.291262677993899</v>
      </c>
      <c r="CA229">
        <v>158583</v>
      </c>
      <c r="CB229">
        <v>184950.48907842001</v>
      </c>
      <c r="CC229">
        <v>19.796447896567599</v>
      </c>
      <c r="CD229">
        <v>0.95976814119740494</v>
      </c>
      <c r="CE229">
        <f>INDEX('X-13 output'!G:G, MATCH('daily-predicted-data'!AR229,'X-13 output'!A:A,0))</f>
        <v>0.95887007565332705</v>
      </c>
      <c r="CH229">
        <f>AT229/AO229</f>
        <v>11287.828282317054</v>
      </c>
      <c r="CI229" s="9">
        <f>BT229*CH229*CD229</f>
        <v>2334.3678675493002</v>
      </c>
      <c r="CJ229" s="8">
        <f>B229</f>
        <v>2323</v>
      </c>
      <c r="CK229" s="9">
        <f t="shared" si="118"/>
        <v>-11.367867549300172</v>
      </c>
      <c r="CL229" s="9">
        <f t="shared" si="119"/>
        <v>-206554.3199438735</v>
      </c>
      <c r="CM229">
        <f t="shared" si="120"/>
        <v>2372798.3199438732</v>
      </c>
      <c r="CN229">
        <f>B228+CN228</f>
        <v>2196684</v>
      </c>
      <c r="CO229">
        <f t="shared" si="121"/>
        <v>0.92577779642559799</v>
      </c>
      <c r="CP229" s="22">
        <f t="shared" si="122"/>
        <v>201759.76337397928</v>
      </c>
      <c r="CQ229" s="22">
        <f t="shared" si="123"/>
        <v>180615</v>
      </c>
      <c r="CR229">
        <f t="shared" si="124"/>
        <v>0.89519831397311056</v>
      </c>
      <c r="CT229">
        <f>IF(MONTH(A229)&lt;&gt;MONTH(A228),B229,B229+CT228)</f>
        <v>158583</v>
      </c>
      <c r="CU229">
        <f>IF(MONTH(A229)&lt;&gt;MONTH(A228),BT229,BT229+CU228)</f>
        <v>16.291262677993892</v>
      </c>
      <c r="CV229">
        <f>AO229</f>
        <v>19</v>
      </c>
      <c r="CW229">
        <f t="shared" si="125"/>
        <v>184950.48907842117</v>
      </c>
      <c r="CX229" s="12">
        <f>CW229/AT229-1</f>
        <v>-0.13763427084247093</v>
      </c>
      <c r="CY229" s="20">
        <f>AT229/CE229</f>
        <v>223668.19323034515</v>
      </c>
      <c r="CZ229" s="20">
        <f t="shared" si="126"/>
        <v>192883.7845444337</v>
      </c>
      <c r="DA229" s="19">
        <f>CJ229/(BT229*CD229*CE229*(CV229/20))</f>
        <v>12331.245286257201</v>
      </c>
      <c r="DB229" s="21">
        <f t="shared" si="127"/>
        <v>219017.37673481644</v>
      </c>
      <c r="DC229">
        <f>AT229/CE229</f>
        <v>223668.19323034515</v>
      </c>
    </row>
    <row r="230" spans="1:107" x14ac:dyDescent="0.25">
      <c r="A230" s="1">
        <v>44160</v>
      </c>
      <c r="B230">
        <v>10009</v>
      </c>
      <c r="C230">
        <v>17</v>
      </c>
      <c r="D230">
        <v>2</v>
      </c>
      <c r="E230">
        <v>1</v>
      </c>
      <c r="F230" s="1">
        <v>44159</v>
      </c>
      <c r="G230" s="1">
        <v>44162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s="1">
        <v>44151</v>
      </c>
      <c r="AE230" s="1">
        <v>44137</v>
      </c>
      <c r="AF230" s="1">
        <v>44139</v>
      </c>
      <c r="AG230" s="1">
        <v>44141</v>
      </c>
      <c r="AH230" s="1">
        <v>44139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10248.3157894736</v>
      </c>
      <c r="AO230">
        <v>19</v>
      </c>
      <c r="AP230">
        <v>30</v>
      </c>
      <c r="AQ230">
        <v>194718</v>
      </c>
      <c r="AR230" s="2">
        <v>44136</v>
      </c>
      <c r="AS230">
        <v>0.63333333333333297</v>
      </c>
      <c r="AT230">
        <v>214468.73736402401</v>
      </c>
      <c r="AU230">
        <v>203305.845235783</v>
      </c>
      <c r="AV230">
        <v>226244.54920700501</v>
      </c>
      <c r="AW230">
        <v>-0.37754401088244199</v>
      </c>
      <c r="AX230">
        <v>0</v>
      </c>
      <c r="AY230">
        <v>0.126823655535797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0.593016869208289</v>
      </c>
      <c r="BP230">
        <v>0</v>
      </c>
      <c r="BQ230">
        <v>0</v>
      </c>
      <c r="BR230">
        <v>0.52241715020244495</v>
      </c>
      <c r="BS230">
        <v>0</v>
      </c>
      <c r="BT230">
        <v>0.864713664064089</v>
      </c>
      <c r="BU230">
        <v>11574.9298478278</v>
      </c>
      <c r="BV230">
        <v>25</v>
      </c>
      <c r="BW230">
        <v>11</v>
      </c>
      <c r="BX230">
        <v>2020</v>
      </c>
      <c r="BY230">
        <v>2</v>
      </c>
      <c r="BZ230">
        <v>17.155976342058</v>
      </c>
      <c r="CA230">
        <v>168592</v>
      </c>
      <c r="CB230">
        <v>186713.24418577101</v>
      </c>
      <c r="CC230">
        <v>19.796447896567599</v>
      </c>
      <c r="CD230">
        <v>0.95976814119740494</v>
      </c>
      <c r="CE230">
        <f>INDEX('X-13 output'!G:G, MATCH('daily-predicted-data'!AR230,'X-13 output'!A:A,0))</f>
        <v>0.95887007565332705</v>
      </c>
      <c r="CH230">
        <f>AT230/AO230</f>
        <v>11287.828282317054</v>
      </c>
      <c r="CI230" s="9">
        <f>BT230*CH230*CD230</f>
        <v>9368.046665856582</v>
      </c>
      <c r="CJ230" s="8">
        <f>B230</f>
        <v>10009</v>
      </c>
      <c r="CK230" s="9">
        <f t="shared" ref="CK230:CK245" si="128">CJ230-CI230</f>
        <v>640.95333414341803</v>
      </c>
      <c r="CL230" s="9">
        <f t="shared" ref="CL230:CL245" si="129">CK230+CL229</f>
        <v>-205913.36660973009</v>
      </c>
      <c r="CM230">
        <f t="shared" ref="CM230:CM245" si="130">CI230+CM229</f>
        <v>2382166.3666097298</v>
      </c>
      <c r="CN230">
        <f>B229+CN229</f>
        <v>2199007</v>
      </c>
      <c r="CO230">
        <f t="shared" ref="CO230:CO245" si="131">CN230/CM230</f>
        <v>0.92311226907699151</v>
      </c>
      <c r="CP230" s="22">
        <f t="shared" ref="CP230:CP245" si="132">SUM(CI211:CI230)</f>
        <v>208528.25699880451</v>
      </c>
      <c r="CQ230" s="22">
        <f t="shared" ref="CQ230:CQ245" si="133">SUM(CJ211:CJ230)</f>
        <v>188589</v>
      </c>
      <c r="CR230">
        <f t="shared" ref="CR230:CR245" si="134">CQ230/CP230</f>
        <v>0.90438103072564013</v>
      </c>
      <c r="CT230">
        <f>IF(MONTH(A230)&lt;&gt;MONTH(A229),B230,B230+CT229)</f>
        <v>168592</v>
      </c>
      <c r="CU230">
        <f>IF(MONTH(A230)&lt;&gt;MONTH(A229),BT230,BT230+CU229)</f>
        <v>17.155976342057979</v>
      </c>
      <c r="CV230">
        <f>AO230</f>
        <v>19</v>
      </c>
      <c r="CW230">
        <f t="shared" ref="CW230:CW245" si="135">CT230*(CV230/CU230)</f>
        <v>186713.24418577206</v>
      </c>
      <c r="CX230" s="12">
        <f>CW230/AT230-1</f>
        <v>-0.1294151003982541</v>
      </c>
      <c r="CY230" s="20">
        <f>AT230/CE230</f>
        <v>223668.19323034515</v>
      </c>
      <c r="CZ230" s="20">
        <f t="shared" ref="CZ230:CZ245" si="136">CW230/CE230</f>
        <v>194722.15154754391</v>
      </c>
      <c r="DA230" s="19">
        <f>CJ230/(BT230*CD230*CE230*(CV230/20))</f>
        <v>13239.411080798693</v>
      </c>
      <c r="DB230" s="21">
        <f t="shared" ref="DB230:DB245" si="137">SUM(DA211:DA230)</f>
        <v>224385.32765999998</v>
      </c>
      <c r="DC230">
        <f>AT230/CE230</f>
        <v>223668.19323034515</v>
      </c>
    </row>
    <row r="231" spans="1:107" x14ac:dyDescent="0.25">
      <c r="A231" s="1">
        <v>44162</v>
      </c>
      <c r="B231">
        <v>9645</v>
      </c>
      <c r="C231">
        <v>18</v>
      </c>
      <c r="D231">
        <v>4</v>
      </c>
      <c r="E231">
        <v>2</v>
      </c>
      <c r="F231" s="1">
        <v>44160</v>
      </c>
      <c r="G231" s="1">
        <v>44165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s="1">
        <v>44151</v>
      </c>
      <c r="AE231" s="1">
        <v>44137</v>
      </c>
      <c r="AF231" s="1">
        <v>44139</v>
      </c>
      <c r="AG231" s="1">
        <v>44141</v>
      </c>
      <c r="AH231" s="1">
        <v>44139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10248.3157894736</v>
      </c>
      <c r="AO231">
        <v>19</v>
      </c>
      <c r="AP231">
        <v>30</v>
      </c>
      <c r="AQ231">
        <v>194718</v>
      </c>
      <c r="AR231" s="2">
        <v>44136</v>
      </c>
      <c r="AS231">
        <v>0.63333333333333297</v>
      </c>
      <c r="AT231">
        <v>214468.73736402401</v>
      </c>
      <c r="AU231">
        <v>203305.845235783</v>
      </c>
      <c r="AV231">
        <v>226244.54920700501</v>
      </c>
      <c r="AW231">
        <v>-0.37754401088244199</v>
      </c>
      <c r="AX231">
        <v>0</v>
      </c>
      <c r="AY231">
        <v>0</v>
      </c>
      <c r="AZ231">
        <v>4.5558176529040699E-2</v>
      </c>
      <c r="BA231">
        <v>0.69859300389304002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0.593016869208289</v>
      </c>
      <c r="BP231">
        <v>0</v>
      </c>
      <c r="BQ231">
        <v>0</v>
      </c>
      <c r="BR231">
        <v>0</v>
      </c>
      <c r="BS231">
        <v>0</v>
      </c>
      <c r="BT231">
        <v>0.95962403874792701</v>
      </c>
      <c r="BU231">
        <v>10050.811162030001</v>
      </c>
      <c r="BV231">
        <v>27</v>
      </c>
      <c r="BW231">
        <v>11</v>
      </c>
      <c r="BX231">
        <v>2020</v>
      </c>
      <c r="BY231">
        <v>1</v>
      </c>
      <c r="BZ231">
        <v>18.115600380805901</v>
      </c>
      <c r="CA231">
        <v>178237</v>
      </c>
      <c r="CB231">
        <v>186938.491069173</v>
      </c>
      <c r="CC231">
        <v>19.796447896567599</v>
      </c>
      <c r="CD231">
        <v>0.95976814119740494</v>
      </c>
      <c r="CE231">
        <f>INDEX('X-13 output'!G:G, MATCH('daily-predicted-data'!AR231,'X-13 output'!A:A,0))</f>
        <v>0.95887007565332705</v>
      </c>
      <c r="CH231">
        <f>AT231/AO231</f>
        <v>11287.828282317054</v>
      </c>
      <c r="CI231" s="9">
        <f>BT231*CH231*CD231</f>
        <v>10396.276999275055</v>
      </c>
      <c r="CJ231" s="8">
        <f>B231</f>
        <v>9645</v>
      </c>
      <c r="CK231" s="9">
        <f t="shared" si="128"/>
        <v>-751.27699927505455</v>
      </c>
      <c r="CL231" s="9">
        <f t="shared" si="129"/>
        <v>-206664.64360900514</v>
      </c>
      <c r="CM231">
        <f t="shared" si="130"/>
        <v>2392562.643609005</v>
      </c>
      <c r="CN231">
        <f>B230+CN230</f>
        <v>2209016</v>
      </c>
      <c r="CO231">
        <f t="shared" si="131"/>
        <v>0.92328449827665182</v>
      </c>
      <c r="CP231" s="22">
        <f t="shared" si="132"/>
        <v>209751.58399270949</v>
      </c>
      <c r="CQ231" s="22">
        <f t="shared" si="133"/>
        <v>190605</v>
      </c>
      <c r="CR231">
        <f t="shared" si="134"/>
        <v>0.90871780976216621</v>
      </c>
      <c r="CT231">
        <f>IF(MONTH(A231)&lt;&gt;MONTH(A230),B231,B231+CT230)</f>
        <v>178237</v>
      </c>
      <c r="CU231">
        <f>IF(MONTH(A231)&lt;&gt;MONTH(A230),BT231,BT231+CU230)</f>
        <v>18.115600380805905</v>
      </c>
      <c r="CV231">
        <f>AO231</f>
        <v>19</v>
      </c>
      <c r="CW231">
        <f t="shared" si="135"/>
        <v>186938.49106917347</v>
      </c>
      <c r="CX231" s="12">
        <f>CW231/AT231-1</f>
        <v>-0.12836484530667358</v>
      </c>
      <c r="CY231" s="20">
        <f>AT231/CE231</f>
        <v>223668.19323034515</v>
      </c>
      <c r="CZ231" s="20">
        <f t="shared" si="136"/>
        <v>194957.0602063087</v>
      </c>
      <c r="DA231" s="19">
        <f>CJ231/(BT231*CD231*CE231*(CV231/20))</f>
        <v>11496.123295690377</v>
      </c>
      <c r="DB231" s="21">
        <f t="shared" si="137"/>
        <v>227518.71933631858</v>
      </c>
      <c r="DC231">
        <f>AT231/CE231</f>
        <v>223668.19323034515</v>
      </c>
    </row>
    <row r="232" spans="1:107" x14ac:dyDescent="0.25">
      <c r="A232" s="1">
        <v>44165</v>
      </c>
      <c r="B232">
        <v>16481</v>
      </c>
      <c r="C232">
        <v>19</v>
      </c>
      <c r="D232">
        <v>0</v>
      </c>
      <c r="E232">
        <v>4</v>
      </c>
      <c r="F232" s="1">
        <v>44162</v>
      </c>
      <c r="G232" s="1">
        <v>44166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s="1">
        <v>44151</v>
      </c>
      <c r="AE232" s="1">
        <v>44137</v>
      </c>
      <c r="AF232" s="1">
        <v>44139</v>
      </c>
      <c r="AG232" s="1">
        <v>44141</v>
      </c>
      <c r="AH232" s="1">
        <v>44139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10248.3157894736</v>
      </c>
      <c r="AO232">
        <v>19</v>
      </c>
      <c r="AP232">
        <v>30</v>
      </c>
      <c r="AQ232">
        <v>194718</v>
      </c>
      <c r="AR232" s="2">
        <v>44136</v>
      </c>
      <c r="AS232">
        <v>0.63333333333333297</v>
      </c>
      <c r="AT232">
        <v>214468.73736402401</v>
      </c>
      <c r="AU232">
        <v>203305.845235783</v>
      </c>
      <c r="AV232">
        <v>226244.54920700501</v>
      </c>
      <c r="AW232">
        <v>-0.37754401088244199</v>
      </c>
      <c r="AX232">
        <v>1.3903905739156901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0.21096992103935699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0.593016869208289</v>
      </c>
      <c r="BP232">
        <v>0</v>
      </c>
      <c r="BQ232">
        <v>0</v>
      </c>
      <c r="BR232">
        <v>0</v>
      </c>
      <c r="BS232">
        <v>-0.13598583751920601</v>
      </c>
      <c r="BT232">
        <v>1.68084751576169</v>
      </c>
      <c r="BU232">
        <v>9805.1725962372293</v>
      </c>
      <c r="BV232">
        <v>30</v>
      </c>
      <c r="BW232">
        <v>11</v>
      </c>
      <c r="BX232">
        <v>2020</v>
      </c>
      <c r="BY232">
        <v>0</v>
      </c>
      <c r="BZ232">
        <v>19.796447896567599</v>
      </c>
      <c r="CA232">
        <v>194718</v>
      </c>
      <c r="CB232">
        <v>186884.132917676</v>
      </c>
      <c r="CC232">
        <v>19.796447896567599</v>
      </c>
      <c r="CD232">
        <v>0.95976814119740494</v>
      </c>
      <c r="CE232">
        <f>INDEX('X-13 output'!G:G, MATCH('daily-predicted-data'!AR232,'X-13 output'!A:A,0))</f>
        <v>0.95887007565332705</v>
      </c>
      <c r="CH232">
        <f>AT232/AO232</f>
        <v>11287.828282317054</v>
      </c>
      <c r="CI232" s="9">
        <f>BT232*CH232*CD232</f>
        <v>18209.794317159733</v>
      </c>
      <c r="CJ232" s="8">
        <f>B232</f>
        <v>16481</v>
      </c>
      <c r="CK232" s="9">
        <f t="shared" si="128"/>
        <v>-1728.7943171597326</v>
      </c>
      <c r="CL232" s="9">
        <f t="shared" si="129"/>
        <v>-208393.43792616489</v>
      </c>
      <c r="CM232">
        <f t="shared" si="130"/>
        <v>2410772.4379261648</v>
      </c>
      <c r="CN232">
        <f>B231+CN231</f>
        <v>2218661</v>
      </c>
      <c r="CO232">
        <f t="shared" si="131"/>
        <v>0.92031125173663175</v>
      </c>
      <c r="CP232" s="22">
        <f t="shared" si="132"/>
        <v>224900.56039354054</v>
      </c>
      <c r="CQ232" s="22">
        <f t="shared" si="133"/>
        <v>204265</v>
      </c>
      <c r="CR232">
        <f t="shared" si="134"/>
        <v>0.90824584715381962</v>
      </c>
      <c r="CT232">
        <f>IF(MONTH(A232)&lt;&gt;MONTH(A231),B232,B232+CT231)</f>
        <v>194718</v>
      </c>
      <c r="CU232">
        <f>IF(MONTH(A232)&lt;&gt;MONTH(A231),BT232,BT232+CU231)</f>
        <v>19.796447896567596</v>
      </c>
      <c r="CV232">
        <f>AO232</f>
        <v>19</v>
      </c>
      <c r="CW232">
        <f t="shared" si="135"/>
        <v>186884.1329176767</v>
      </c>
      <c r="CX232" s="12">
        <f>CW232/AT232-1</f>
        <v>-0.12861830020254728</v>
      </c>
      <c r="CY232" s="20">
        <f>AT232/CE232</f>
        <v>223668.19323034515</v>
      </c>
      <c r="CZ232" s="20">
        <f t="shared" si="136"/>
        <v>194900.37040768325</v>
      </c>
      <c r="DA232" s="19">
        <f>CJ232/(BT232*CD232*CE232*(CV232/20))</f>
        <v>11215.161769997976</v>
      </c>
      <c r="DB232" s="21">
        <f t="shared" si="137"/>
        <v>229466.53970453926</v>
      </c>
      <c r="DC232">
        <f>AT232/CE232</f>
        <v>223668.19323034515</v>
      </c>
    </row>
    <row r="233" spans="1:107" x14ac:dyDescent="0.25">
      <c r="A233" s="1">
        <v>44166</v>
      </c>
      <c r="B233">
        <v>16553</v>
      </c>
      <c r="C233">
        <v>1</v>
      </c>
      <c r="D233">
        <v>1</v>
      </c>
      <c r="E233">
        <v>0</v>
      </c>
      <c r="F233" s="1">
        <v>44165</v>
      </c>
      <c r="G233" s="1">
        <v>44167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 s="1">
        <v>44186</v>
      </c>
      <c r="AE233" s="1">
        <v>44172</v>
      </c>
      <c r="AF233" s="1">
        <v>44167</v>
      </c>
      <c r="AG233" s="1">
        <v>44169</v>
      </c>
      <c r="AH233" s="1">
        <v>44167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10475.8461538461</v>
      </c>
      <c r="AO233">
        <v>13</v>
      </c>
      <c r="AP233">
        <v>31</v>
      </c>
      <c r="AQ233">
        <v>136186</v>
      </c>
      <c r="AR233" s="2">
        <v>44166</v>
      </c>
      <c r="AS233">
        <v>0.41935483870967699</v>
      </c>
      <c r="AT233">
        <v>255443.51709880601</v>
      </c>
      <c r="AU233">
        <v>241922.27945971</v>
      </c>
      <c r="AV233">
        <v>269720.46796820703</v>
      </c>
      <c r="AW233">
        <v>-0.37754401088244199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1.6552411404617999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-0.72074305019926399</v>
      </c>
      <c r="BN233">
        <v>0</v>
      </c>
      <c r="BO233">
        <v>0.392659726640463</v>
      </c>
      <c r="BP233">
        <v>0</v>
      </c>
      <c r="BQ233">
        <v>0</v>
      </c>
      <c r="BR233">
        <v>0</v>
      </c>
      <c r="BS233">
        <v>0</v>
      </c>
      <c r="BT233">
        <v>0.949613806020561</v>
      </c>
      <c r="BU233">
        <v>17431.296696671601</v>
      </c>
      <c r="BV233">
        <v>1</v>
      </c>
      <c r="BW233">
        <v>12</v>
      </c>
      <c r="BX233">
        <v>2020</v>
      </c>
      <c r="BY233">
        <v>12</v>
      </c>
      <c r="BZ233">
        <v>0.949613806020561</v>
      </c>
      <c r="CA233">
        <v>16553</v>
      </c>
      <c r="CB233">
        <v>226606.85705673101</v>
      </c>
      <c r="CD233">
        <v>1.0303811093130599</v>
      </c>
      <c r="CE233">
        <v>1.1526801800033299</v>
      </c>
      <c r="CH233">
        <f>AT233/AO233</f>
        <v>19649.501315292771</v>
      </c>
      <c r="CI233" s="9">
        <f>BT233*CH233*CD233</f>
        <v>19226.332147829351</v>
      </c>
      <c r="CJ233" s="8">
        <f>B233</f>
        <v>16553</v>
      </c>
      <c r="CK233" s="9">
        <f t="shared" si="128"/>
        <v>-2673.332147829351</v>
      </c>
      <c r="CL233" s="9">
        <f t="shared" si="129"/>
        <v>-211066.77007399424</v>
      </c>
      <c r="CM233">
        <f t="shared" si="130"/>
        <v>2429998.7700739941</v>
      </c>
      <c r="CN233">
        <f>B232+CN232</f>
        <v>2235142</v>
      </c>
      <c r="CO233">
        <f t="shared" si="131"/>
        <v>0.91981198818958221</v>
      </c>
      <c r="CP233" s="22">
        <f t="shared" si="132"/>
        <v>233695.06951185295</v>
      </c>
      <c r="CQ233" s="22">
        <f t="shared" si="133"/>
        <v>211271</v>
      </c>
      <c r="CR233">
        <f t="shared" si="134"/>
        <v>0.90404560285036051</v>
      </c>
      <c r="CT233">
        <f>IF(MONTH(A233)&lt;&gt;MONTH(A232),B233,B233+CT232)</f>
        <v>16553</v>
      </c>
      <c r="CU233">
        <f>IF(MONTH(A233)&lt;&gt;MONTH(A232),BT233,BT233+CU232)</f>
        <v>0.949613806020561</v>
      </c>
      <c r="CV233">
        <f>AO233</f>
        <v>13</v>
      </c>
      <c r="CW233">
        <f t="shared" si="135"/>
        <v>226606.85705673147</v>
      </c>
      <c r="CX233" s="12">
        <f>CW233/AT233-1</f>
        <v>-0.11288859615458735</v>
      </c>
      <c r="CY233" s="20">
        <f>AT233/CE233</f>
        <v>221608.3190552197</v>
      </c>
      <c r="CZ233" s="20">
        <f t="shared" si="136"/>
        <v>196591.26702089806</v>
      </c>
      <c r="DA233" s="19">
        <f>CJ233/(BT233*CD233*CE233*(CV233/20))</f>
        <v>22579.255860201658</v>
      </c>
      <c r="DB233" s="21">
        <f t="shared" si="137"/>
        <v>242843.49778226073</v>
      </c>
      <c r="DC233">
        <f>AT233/CE233</f>
        <v>221608.3190552197</v>
      </c>
    </row>
    <row r="234" spans="1:107" x14ac:dyDescent="0.25">
      <c r="A234" s="1">
        <v>44167</v>
      </c>
      <c r="B234">
        <v>11767</v>
      </c>
      <c r="C234">
        <v>2</v>
      </c>
      <c r="D234">
        <v>2</v>
      </c>
      <c r="E234">
        <v>1</v>
      </c>
      <c r="F234" s="1">
        <v>44166</v>
      </c>
      <c r="G234" s="1">
        <v>44168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s="1">
        <v>44186</v>
      </c>
      <c r="AE234" s="1">
        <v>44172</v>
      </c>
      <c r="AF234" s="1">
        <v>44167</v>
      </c>
      <c r="AG234" s="1">
        <v>44169</v>
      </c>
      <c r="AH234" s="1">
        <v>44167</v>
      </c>
      <c r="AI234">
        <v>0</v>
      </c>
      <c r="AJ234">
        <v>0</v>
      </c>
      <c r="AK234">
        <v>1</v>
      </c>
      <c r="AL234">
        <v>0</v>
      </c>
      <c r="AM234">
        <v>1</v>
      </c>
      <c r="AN234">
        <v>10475.8461538461</v>
      </c>
      <c r="AO234">
        <v>13</v>
      </c>
      <c r="AP234">
        <v>31</v>
      </c>
      <c r="AQ234">
        <v>136186</v>
      </c>
      <c r="AR234" s="2">
        <v>44166</v>
      </c>
      <c r="AS234">
        <v>0.41935483870967699</v>
      </c>
      <c r="AT234">
        <v>255443.51709880601</v>
      </c>
      <c r="AU234">
        <v>241922.27945971</v>
      </c>
      <c r="AV234">
        <v>269720.46796820703</v>
      </c>
      <c r="AW234">
        <v>-0.37754401088244199</v>
      </c>
      <c r="AX234">
        <v>0</v>
      </c>
      <c r="AY234">
        <v>0.126823655535797</v>
      </c>
      <c r="AZ234">
        <v>0</v>
      </c>
      <c r="BA234">
        <v>0</v>
      </c>
      <c r="BB234">
        <v>0</v>
      </c>
      <c r="BC234">
        <v>0</v>
      </c>
      <c r="BD234">
        <v>0.301424388573374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0.392659726640463</v>
      </c>
      <c r="BP234">
        <v>0.118178928632738</v>
      </c>
      <c r="BQ234">
        <v>0</v>
      </c>
      <c r="BR234">
        <v>0.52241715020244495</v>
      </c>
      <c r="BS234">
        <v>0</v>
      </c>
      <c r="BT234">
        <v>1.0839598387023699</v>
      </c>
      <c r="BU234">
        <v>10855.5682414271</v>
      </c>
      <c r="BV234">
        <v>2</v>
      </c>
      <c r="BW234">
        <v>12</v>
      </c>
      <c r="BX234">
        <v>2020</v>
      </c>
      <c r="BY234">
        <v>11</v>
      </c>
      <c r="BZ234">
        <v>2.0335736447229298</v>
      </c>
      <c r="CA234">
        <v>28320</v>
      </c>
      <c r="CB234">
        <v>181040.89859512201</v>
      </c>
      <c r="CD234">
        <v>1.0303811093130599</v>
      </c>
      <c r="CE234">
        <v>1.1526801800033299</v>
      </c>
      <c r="CH234">
        <f>AT234/AO234</f>
        <v>19649.501315292771</v>
      </c>
      <c r="CI234" s="9">
        <f>BT234*CH234*CD234</f>
        <v>21946.365734859643</v>
      </c>
      <c r="CJ234" s="8">
        <f>B234</f>
        <v>11767</v>
      </c>
      <c r="CK234" s="9">
        <f t="shared" si="128"/>
        <v>-10179.365734859643</v>
      </c>
      <c r="CL234" s="9">
        <f t="shared" si="129"/>
        <v>-221246.13580885387</v>
      </c>
      <c r="CM234">
        <f t="shared" si="130"/>
        <v>2451945.1358088539</v>
      </c>
      <c r="CN234">
        <f>B233+CN233</f>
        <v>2251695</v>
      </c>
      <c r="CO234">
        <f t="shared" si="131"/>
        <v>0.91833009112465525</v>
      </c>
      <c r="CP234" s="22">
        <f t="shared" si="132"/>
        <v>220311.61326177986</v>
      </c>
      <c r="CQ234" s="22">
        <f t="shared" si="133"/>
        <v>190783</v>
      </c>
      <c r="CR234">
        <f t="shared" si="134"/>
        <v>0.86596887551863544</v>
      </c>
      <c r="CT234">
        <f>IF(MONTH(A234)&lt;&gt;MONTH(A233),B234,B234+CT233)</f>
        <v>28320</v>
      </c>
      <c r="CU234">
        <f>IF(MONTH(A234)&lt;&gt;MONTH(A233),BT234,BT234+CU233)</f>
        <v>2.0335736447229307</v>
      </c>
      <c r="CV234">
        <f>AO234</f>
        <v>13</v>
      </c>
      <c r="CW234">
        <f t="shared" si="135"/>
        <v>181040.89859512361</v>
      </c>
      <c r="CX234" s="12">
        <f>CW234/AT234-1</f>
        <v>-0.29126837646423154</v>
      </c>
      <c r="CY234" s="20">
        <f>AT234/CE234</f>
        <v>221608.3190552197</v>
      </c>
      <c r="CZ234" s="20">
        <f t="shared" si="136"/>
        <v>157060.82375303842</v>
      </c>
      <c r="DA234" s="19">
        <f>CJ234/(BT234*CD234*CE234*(CV234/20))</f>
        <v>14061.527211447548</v>
      </c>
      <c r="DB234" s="21">
        <f t="shared" si="137"/>
        <v>245591.89909070468</v>
      </c>
      <c r="DC234">
        <f>AT234/CE234</f>
        <v>221608.3190552197</v>
      </c>
    </row>
    <row r="235" spans="1:107" x14ac:dyDescent="0.25">
      <c r="A235" s="1">
        <v>44168</v>
      </c>
      <c r="B235">
        <v>4434</v>
      </c>
      <c r="C235">
        <v>3</v>
      </c>
      <c r="D235">
        <v>3</v>
      </c>
      <c r="E235">
        <v>2</v>
      </c>
      <c r="F235" s="1">
        <v>44167</v>
      </c>
      <c r="G235" s="1">
        <v>44169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s="1">
        <v>44186</v>
      </c>
      <c r="AE235" s="1">
        <v>44172</v>
      </c>
      <c r="AF235" s="1">
        <v>44167</v>
      </c>
      <c r="AG235" s="1">
        <v>44169</v>
      </c>
      <c r="AH235" s="1">
        <v>44167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10475.8461538461</v>
      </c>
      <c r="AO235">
        <v>13</v>
      </c>
      <c r="AP235">
        <v>31</v>
      </c>
      <c r="AQ235">
        <v>136186</v>
      </c>
      <c r="AR235" s="2">
        <v>44166</v>
      </c>
      <c r="AS235">
        <v>0.41935483870967699</v>
      </c>
      <c r="AT235">
        <v>255443.51709880601</v>
      </c>
      <c r="AU235">
        <v>241922.27945971</v>
      </c>
      <c r="AV235">
        <v>269720.46796820703</v>
      </c>
      <c r="AW235">
        <v>-0.37754401088244199</v>
      </c>
      <c r="AX235">
        <v>0</v>
      </c>
      <c r="AY235">
        <v>0</v>
      </c>
      <c r="AZ235">
        <v>4.5558176529040699E-2</v>
      </c>
      <c r="BA235">
        <v>0</v>
      </c>
      <c r="BB235">
        <v>0</v>
      </c>
      <c r="BC235">
        <v>0</v>
      </c>
      <c r="BD235">
        <v>0</v>
      </c>
      <c r="BE235">
        <v>7.6911934290227801E-2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0.392659726640463</v>
      </c>
      <c r="BP235">
        <v>0</v>
      </c>
      <c r="BQ235">
        <v>0</v>
      </c>
      <c r="BR235">
        <v>0</v>
      </c>
      <c r="BS235">
        <v>0</v>
      </c>
      <c r="BT235">
        <v>0.13758582657728899</v>
      </c>
      <c r="BU235">
        <v>32227.1567522923</v>
      </c>
      <c r="BV235">
        <v>3</v>
      </c>
      <c r="BW235">
        <v>12</v>
      </c>
      <c r="BX235">
        <v>2020</v>
      </c>
      <c r="BY235">
        <v>10</v>
      </c>
      <c r="BZ235">
        <v>2.17115947130022</v>
      </c>
      <c r="CA235">
        <v>32754</v>
      </c>
      <c r="CB235">
        <v>196117.33068368401</v>
      </c>
      <c r="CD235">
        <v>1.0303811093130599</v>
      </c>
      <c r="CE235">
        <v>1.1526801800033299</v>
      </c>
      <c r="CH235">
        <f>AT235/AO235</f>
        <v>19649.501315292771</v>
      </c>
      <c r="CI235" s="9">
        <f>BT235*CH235*CD235</f>
        <v>2785.6279930194378</v>
      </c>
      <c r="CJ235" s="8">
        <f>B235</f>
        <v>4434</v>
      </c>
      <c r="CK235" s="9">
        <f t="shared" si="128"/>
        <v>1648.3720069805622</v>
      </c>
      <c r="CL235" s="9">
        <f t="shared" si="129"/>
        <v>-219597.76380187331</v>
      </c>
      <c r="CM235">
        <f t="shared" si="130"/>
        <v>2454730.7638018732</v>
      </c>
      <c r="CN235">
        <f>B234+CN234</f>
        <v>2263462</v>
      </c>
      <c r="CO235">
        <f t="shared" si="131"/>
        <v>0.92208157137948721</v>
      </c>
      <c r="CP235" s="22">
        <f t="shared" si="132"/>
        <v>217497.33260105355</v>
      </c>
      <c r="CQ235" s="22">
        <f t="shared" si="133"/>
        <v>190173</v>
      </c>
      <c r="CR235">
        <f t="shared" si="134"/>
        <v>0.87436934387065124</v>
      </c>
      <c r="CT235">
        <f>IF(MONTH(A235)&lt;&gt;MONTH(A234),B235,B235+CT234)</f>
        <v>32754</v>
      </c>
      <c r="CU235">
        <f>IF(MONTH(A235)&lt;&gt;MONTH(A234),BT235,BT235+CU234)</f>
        <v>2.1711594713002196</v>
      </c>
      <c r="CV235">
        <f>AO235</f>
        <v>13</v>
      </c>
      <c r="CW235">
        <f t="shared" si="135"/>
        <v>196117.33068368508</v>
      </c>
      <c r="CX235" s="12">
        <f>CW235/AT235-1</f>
        <v>-0.23224776689937865</v>
      </c>
      <c r="CY235" s="20">
        <f>AT235/CE235</f>
        <v>221608.3190552197</v>
      </c>
      <c r="CZ235" s="20">
        <f t="shared" si="136"/>
        <v>170140.28182831992</v>
      </c>
      <c r="DA235" s="19">
        <f>CJ235/(BT235*CD235*CE235*(CV235/20))</f>
        <v>41744.755460204811</v>
      </c>
      <c r="DB235" s="21">
        <f t="shared" si="137"/>
        <v>276175.19066414371</v>
      </c>
      <c r="DC235">
        <f>AT235/CE235</f>
        <v>221608.3190552197</v>
      </c>
    </row>
    <row r="236" spans="1:107" x14ac:dyDescent="0.25">
      <c r="A236" s="1">
        <v>44169</v>
      </c>
      <c r="B236">
        <v>9056</v>
      </c>
      <c r="C236">
        <v>4</v>
      </c>
      <c r="D236">
        <v>4</v>
      </c>
      <c r="E236">
        <v>3</v>
      </c>
      <c r="F236" s="1">
        <v>44168</v>
      </c>
      <c r="G236" s="1">
        <v>44172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s="1">
        <v>44186</v>
      </c>
      <c r="AE236" s="1">
        <v>44172</v>
      </c>
      <c r="AF236" s="1">
        <v>44167</v>
      </c>
      <c r="AG236" s="1">
        <v>44169</v>
      </c>
      <c r="AH236" s="1">
        <v>44167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10475.8461538461</v>
      </c>
      <c r="AO236">
        <v>13</v>
      </c>
      <c r="AP236">
        <v>31</v>
      </c>
      <c r="AQ236">
        <v>136186</v>
      </c>
      <c r="AR236" s="2">
        <v>44166</v>
      </c>
      <c r="AS236">
        <v>0.41935483870967699</v>
      </c>
      <c r="AT236">
        <v>255443.51709880601</v>
      </c>
      <c r="AU236">
        <v>241922.27945971</v>
      </c>
      <c r="AV236">
        <v>269720.46796820703</v>
      </c>
      <c r="AW236">
        <v>-0.37754401088244199</v>
      </c>
      <c r="AX236">
        <v>0</v>
      </c>
      <c r="AY236">
        <v>0</v>
      </c>
      <c r="AZ236">
        <v>0</v>
      </c>
      <c r="BA236">
        <v>0.69859300389304002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0.392659726640463</v>
      </c>
      <c r="BP236">
        <v>0</v>
      </c>
      <c r="BQ236">
        <v>0</v>
      </c>
      <c r="BR236">
        <v>0</v>
      </c>
      <c r="BS236">
        <v>-0.13598583751920601</v>
      </c>
      <c r="BT236">
        <v>0.57772288213185397</v>
      </c>
      <c r="BU236">
        <v>15675.335494039</v>
      </c>
      <c r="BV236">
        <v>4</v>
      </c>
      <c r="BW236">
        <v>12</v>
      </c>
      <c r="BX236">
        <v>2020</v>
      </c>
      <c r="BY236">
        <v>9</v>
      </c>
      <c r="BZ236">
        <v>2.7488823534320801</v>
      </c>
      <c r="CA236">
        <v>41810</v>
      </c>
      <c r="CB236">
        <v>197727.63258543299</v>
      </c>
      <c r="CD236">
        <v>1.0303811093130599</v>
      </c>
      <c r="CE236">
        <v>1.1526801800033299</v>
      </c>
      <c r="CH236">
        <f>AT236/AO236</f>
        <v>19649.501315292771</v>
      </c>
      <c r="CI236" s="9">
        <f>BT236*CH236*CD236</f>
        <v>11696.851868461346</v>
      </c>
      <c r="CJ236" s="8">
        <f>B236</f>
        <v>9056</v>
      </c>
      <c r="CK236" s="9">
        <f t="shared" si="128"/>
        <v>-2640.8518684613464</v>
      </c>
      <c r="CL236" s="9">
        <f t="shared" si="129"/>
        <v>-222238.61567033466</v>
      </c>
      <c r="CM236">
        <f t="shared" si="130"/>
        <v>2466427.6156703345</v>
      </c>
      <c r="CN236">
        <f>B235+CN235</f>
        <v>2267896</v>
      </c>
      <c r="CO236">
        <f t="shared" si="131"/>
        <v>0.91950640902292324</v>
      </c>
      <c r="CP236" s="22">
        <f t="shared" si="132"/>
        <v>217712.5823183028</v>
      </c>
      <c r="CQ236" s="22">
        <f t="shared" si="133"/>
        <v>189297</v>
      </c>
      <c r="CR236">
        <f t="shared" si="134"/>
        <v>0.86948121226747332</v>
      </c>
      <c r="CT236">
        <f>IF(MONTH(A236)&lt;&gt;MONTH(A235),B236,B236+CT235)</f>
        <v>41810</v>
      </c>
      <c r="CU236">
        <f>IF(MONTH(A236)&lt;&gt;MONTH(A235),BT236,BT236+CU235)</f>
        <v>2.7488823534320734</v>
      </c>
      <c r="CV236">
        <f>AO236</f>
        <v>13</v>
      </c>
      <c r="CW236">
        <f t="shared" si="135"/>
        <v>197727.63258543392</v>
      </c>
      <c r="CX236" s="12">
        <f>CW236/AT236-1</f>
        <v>-0.22594382182362249</v>
      </c>
      <c r="CY236" s="20">
        <f>AT236/CE236</f>
        <v>221608.3190552197</v>
      </c>
      <c r="CZ236" s="20">
        <f t="shared" si="136"/>
        <v>171537.28849997465</v>
      </c>
      <c r="DA236" s="19">
        <f>CJ236/(BT236*CD236*CE236*(CV236/20))</f>
        <v>20304.709223496255</v>
      </c>
      <c r="DB236" s="21">
        <f t="shared" si="137"/>
        <v>285760.72787581984</v>
      </c>
      <c r="DC236">
        <f>AT236/CE236</f>
        <v>221608.3190552197</v>
      </c>
    </row>
    <row r="237" spans="1:107" x14ac:dyDescent="0.25">
      <c r="A237" s="1">
        <v>44172</v>
      </c>
      <c r="B237">
        <v>14188</v>
      </c>
      <c r="C237">
        <v>5</v>
      </c>
      <c r="D237">
        <v>0</v>
      </c>
      <c r="E237">
        <v>4</v>
      </c>
      <c r="F237" s="1">
        <v>44169</v>
      </c>
      <c r="G237" s="1">
        <v>44173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s="1">
        <v>44186</v>
      </c>
      <c r="AE237" s="1">
        <v>44172</v>
      </c>
      <c r="AF237" s="1">
        <v>44167</v>
      </c>
      <c r="AG237" s="1">
        <v>44169</v>
      </c>
      <c r="AH237" s="1">
        <v>44167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10475.8461538461</v>
      </c>
      <c r="AO237">
        <v>13</v>
      </c>
      <c r="AP237">
        <v>31</v>
      </c>
      <c r="AQ237">
        <v>136186</v>
      </c>
      <c r="AR237" s="2">
        <v>44166</v>
      </c>
      <c r="AS237">
        <v>0.41935483870967699</v>
      </c>
      <c r="AT237">
        <v>255443.51709880601</v>
      </c>
      <c r="AU237">
        <v>241922.27945971</v>
      </c>
      <c r="AV237">
        <v>269720.46796820703</v>
      </c>
      <c r="AW237">
        <v>-0.37754401088244199</v>
      </c>
      <c r="AX237">
        <v>1.3903905739156901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0.392659726640463</v>
      </c>
      <c r="BP237">
        <v>0</v>
      </c>
      <c r="BQ237">
        <v>0</v>
      </c>
      <c r="BR237">
        <v>0</v>
      </c>
      <c r="BS237">
        <v>0</v>
      </c>
      <c r="BT237">
        <v>1.4055062896737101</v>
      </c>
      <c r="BU237">
        <v>10094.5830724768</v>
      </c>
      <c r="BV237">
        <v>7</v>
      </c>
      <c r="BW237">
        <v>12</v>
      </c>
      <c r="BX237">
        <v>2020</v>
      </c>
      <c r="BY237">
        <v>8</v>
      </c>
      <c r="BZ237">
        <v>4.1543886431057899</v>
      </c>
      <c r="CA237">
        <v>55998</v>
      </c>
      <c r="CB237">
        <v>175230.11507555301</v>
      </c>
      <c r="CD237">
        <v>1.0303811093130599</v>
      </c>
      <c r="CE237">
        <v>1.1526801800033299</v>
      </c>
      <c r="CH237">
        <f>AT237/AO237</f>
        <v>19649.501315292771</v>
      </c>
      <c r="CI237" s="9">
        <f>BT237*CH237*CD237</f>
        <v>28456.547903795858</v>
      </c>
      <c r="CJ237" s="8">
        <f>B237</f>
        <v>14188</v>
      </c>
      <c r="CK237" s="9">
        <f t="shared" si="128"/>
        <v>-14268.547903795858</v>
      </c>
      <c r="CL237" s="9">
        <f t="shared" si="129"/>
        <v>-236507.16357413051</v>
      </c>
      <c r="CM237">
        <f t="shared" si="130"/>
        <v>2494884.1635741303</v>
      </c>
      <c r="CN237">
        <f>B236+CN236</f>
        <v>2276952</v>
      </c>
      <c r="CO237">
        <f t="shared" si="131"/>
        <v>0.9126483839386258</v>
      </c>
      <c r="CP237" s="22">
        <f t="shared" si="132"/>
        <v>243341.19883003016</v>
      </c>
      <c r="CQ237" s="22">
        <f t="shared" si="133"/>
        <v>201169</v>
      </c>
      <c r="CR237">
        <f t="shared" si="134"/>
        <v>0.82669519574658312</v>
      </c>
      <c r="CT237">
        <f>IF(MONTH(A237)&lt;&gt;MONTH(A236),B237,B237+CT236)</f>
        <v>55998</v>
      </c>
      <c r="CU237">
        <f>IF(MONTH(A237)&lt;&gt;MONTH(A236),BT237,BT237+CU236)</f>
        <v>4.1543886431057837</v>
      </c>
      <c r="CV237">
        <f>AO237</f>
        <v>13</v>
      </c>
      <c r="CW237">
        <f t="shared" si="135"/>
        <v>175230.11507555374</v>
      </c>
      <c r="CX237" s="12">
        <f>CW237/AT237-1</f>
        <v>-0.314016197922242</v>
      </c>
      <c r="CY237" s="20">
        <f>AT237/CE237</f>
        <v>221608.3190552197</v>
      </c>
      <c r="CZ237" s="20">
        <f t="shared" si="136"/>
        <v>152019.71727756047</v>
      </c>
      <c r="DA237" s="19">
        <f>CJ237/(BT237*CD237*CE237*(CV237/20))</f>
        <v>13075.801414075899</v>
      </c>
      <c r="DB237" s="21">
        <f t="shared" si="137"/>
        <v>288688.14955337497</v>
      </c>
      <c r="DC237">
        <f>AT237/CE237</f>
        <v>221608.3190552197</v>
      </c>
    </row>
    <row r="238" spans="1:107" x14ac:dyDescent="0.25">
      <c r="A238" s="1">
        <v>44173</v>
      </c>
      <c r="B238">
        <v>2800</v>
      </c>
      <c r="C238">
        <v>6</v>
      </c>
      <c r="D238">
        <v>1</v>
      </c>
      <c r="E238">
        <v>0</v>
      </c>
      <c r="F238" s="1">
        <v>44172</v>
      </c>
      <c r="G238" s="1">
        <v>44174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s="1">
        <v>44186</v>
      </c>
      <c r="AE238" s="1">
        <v>44172</v>
      </c>
      <c r="AF238" s="1">
        <v>44167</v>
      </c>
      <c r="AG238" s="1">
        <v>44169</v>
      </c>
      <c r="AH238" s="1">
        <v>44167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10475.8461538461</v>
      </c>
      <c r="AO238">
        <v>13</v>
      </c>
      <c r="AP238">
        <v>31</v>
      </c>
      <c r="AQ238">
        <v>136186</v>
      </c>
      <c r="AR238" s="2">
        <v>44166</v>
      </c>
      <c r="AS238">
        <v>0.41935483870967699</v>
      </c>
      <c r="AT238">
        <v>255443.51709880601</v>
      </c>
      <c r="AU238">
        <v>241922.27945971</v>
      </c>
      <c r="AV238">
        <v>269720.46796820703</v>
      </c>
      <c r="AW238">
        <v>-0.37754401088244199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0.392659726640463</v>
      </c>
      <c r="BP238">
        <v>0</v>
      </c>
      <c r="BQ238">
        <v>0</v>
      </c>
      <c r="BR238">
        <v>0</v>
      </c>
      <c r="BS238">
        <v>0</v>
      </c>
      <c r="BT238">
        <v>1.5115715758020299E-2</v>
      </c>
      <c r="BU238">
        <v>185237.67215682901</v>
      </c>
      <c r="BV238">
        <v>8</v>
      </c>
      <c r="BW238">
        <v>12</v>
      </c>
      <c r="BX238">
        <v>2020</v>
      </c>
      <c r="BY238">
        <v>7</v>
      </c>
      <c r="BZ238">
        <v>4.1695043588638097</v>
      </c>
      <c r="CA238">
        <v>58798</v>
      </c>
      <c r="CB238">
        <v>183324.907281855</v>
      </c>
      <c r="CD238">
        <v>1.0303811093130599</v>
      </c>
      <c r="CE238">
        <v>1.1526801800033299</v>
      </c>
      <c r="CH238">
        <f>AT238/AO238</f>
        <v>19649.501315292771</v>
      </c>
      <c r="CI238" s="9">
        <f>BT238*CH238*CD238</f>
        <v>306.03996063804476</v>
      </c>
      <c r="CJ238" s="8">
        <f>B238</f>
        <v>2800</v>
      </c>
      <c r="CK238" s="9">
        <f t="shared" si="128"/>
        <v>2493.9600393619553</v>
      </c>
      <c r="CL238" s="9">
        <f t="shared" si="129"/>
        <v>-234013.20353476855</v>
      </c>
      <c r="CM238">
        <f t="shared" si="130"/>
        <v>2495190.2035347684</v>
      </c>
      <c r="CN238">
        <f>B237+CN237</f>
        <v>2291140</v>
      </c>
      <c r="CO238">
        <f t="shared" si="131"/>
        <v>0.9182225854984104</v>
      </c>
      <c r="CP238" s="22">
        <f t="shared" si="132"/>
        <v>235217.75480761274</v>
      </c>
      <c r="CQ238" s="22">
        <f t="shared" si="133"/>
        <v>197957</v>
      </c>
      <c r="CR238">
        <f t="shared" si="134"/>
        <v>0.84159038148251719</v>
      </c>
      <c r="CT238">
        <f>IF(MONTH(A238)&lt;&gt;MONTH(A237),B238,B238+CT237)</f>
        <v>58798</v>
      </c>
      <c r="CU238">
        <f>IF(MONTH(A238)&lt;&gt;MONTH(A237),BT238,BT238+CU237)</f>
        <v>4.1695043588638043</v>
      </c>
      <c r="CV238">
        <f>AO238</f>
        <v>13</v>
      </c>
      <c r="CW238">
        <f t="shared" si="135"/>
        <v>183324.90728185567</v>
      </c>
      <c r="CX238" s="12">
        <f>CW238/AT238-1</f>
        <v>-0.28232703118104474</v>
      </c>
      <c r="CY238" s="20">
        <f>AT238/CE238</f>
        <v>221608.3190552197</v>
      </c>
      <c r="CZ238" s="20">
        <f t="shared" si="136"/>
        <v>159042.30025133779</v>
      </c>
      <c r="DA238" s="19">
        <f>CJ238/(BT238*CD238*CE238*(CV238/20))</f>
        <v>239943.64087531384</v>
      </c>
      <c r="DB238" s="21">
        <f t="shared" si="137"/>
        <v>519793.97341148008</v>
      </c>
      <c r="DC238">
        <f>AT238/CE238</f>
        <v>221608.3190552197</v>
      </c>
    </row>
    <row r="239" spans="1:107" x14ac:dyDescent="0.25">
      <c r="A239" s="1">
        <v>44174</v>
      </c>
      <c r="B239">
        <v>8679</v>
      </c>
      <c r="C239">
        <v>7</v>
      </c>
      <c r="D239">
        <v>2</v>
      </c>
      <c r="E239">
        <v>1</v>
      </c>
      <c r="F239" s="1">
        <v>44173</v>
      </c>
      <c r="G239" s="1">
        <v>44175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s="1">
        <v>44186</v>
      </c>
      <c r="AE239" s="1">
        <v>44172</v>
      </c>
      <c r="AF239" s="1">
        <v>44167</v>
      </c>
      <c r="AG239" s="1">
        <v>44169</v>
      </c>
      <c r="AH239" s="1">
        <v>44167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10475.8461538461</v>
      </c>
      <c r="AO239">
        <v>13</v>
      </c>
      <c r="AP239">
        <v>31</v>
      </c>
      <c r="AQ239">
        <v>136186</v>
      </c>
      <c r="AR239" s="2">
        <v>44166</v>
      </c>
      <c r="AS239">
        <v>0.41935483870967699</v>
      </c>
      <c r="AT239">
        <v>255443.51709880601</v>
      </c>
      <c r="AU239">
        <v>241922.27945971</v>
      </c>
      <c r="AV239">
        <v>269720.46796820703</v>
      </c>
      <c r="AW239">
        <v>-0.37754401088244199</v>
      </c>
      <c r="AX239">
        <v>0</v>
      </c>
      <c r="AY239">
        <v>0.126823655535797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0.392659726640463</v>
      </c>
      <c r="BP239">
        <v>0</v>
      </c>
      <c r="BQ239">
        <v>0</v>
      </c>
      <c r="BR239">
        <v>0.52241715020244495</v>
      </c>
      <c r="BS239">
        <v>0</v>
      </c>
      <c r="BT239">
        <v>0.66435652149626301</v>
      </c>
      <c r="BU239">
        <v>13063.7688036133</v>
      </c>
      <c r="BV239">
        <v>9</v>
      </c>
      <c r="BW239">
        <v>12</v>
      </c>
      <c r="BX239">
        <v>2020</v>
      </c>
      <c r="BY239">
        <v>6</v>
      </c>
      <c r="BZ239">
        <v>4.8338608803600804</v>
      </c>
      <c r="CA239">
        <v>67477</v>
      </c>
      <c r="CB239">
        <v>181470.05503696899</v>
      </c>
      <c r="CD239">
        <v>1.0303811093130599</v>
      </c>
      <c r="CE239">
        <v>1.1526801800033299</v>
      </c>
      <c r="CH239">
        <f>AT239/AO239</f>
        <v>19649.501315292771</v>
      </c>
      <c r="CI239" s="9">
        <f>BT239*CH239*CD239</f>
        <v>13450.877678780418</v>
      </c>
      <c r="CJ239" s="8">
        <f>B239</f>
        <v>8679</v>
      </c>
      <c r="CK239" s="9">
        <f t="shared" si="128"/>
        <v>-4771.8776787804181</v>
      </c>
      <c r="CL239" s="9">
        <f t="shared" si="129"/>
        <v>-238785.08121354895</v>
      </c>
      <c r="CM239">
        <f t="shared" si="130"/>
        <v>2508641.0812135488</v>
      </c>
      <c r="CN239">
        <f>B238+CN238</f>
        <v>2293940</v>
      </c>
      <c r="CO239">
        <f t="shared" si="131"/>
        <v>0.91441538495826291</v>
      </c>
      <c r="CP239" s="22">
        <f t="shared" si="132"/>
        <v>231271.19308254862</v>
      </c>
      <c r="CQ239" s="22">
        <f t="shared" si="133"/>
        <v>193293</v>
      </c>
      <c r="CR239">
        <f t="shared" si="134"/>
        <v>0.83578502546578337</v>
      </c>
      <c r="CT239">
        <f>IF(MONTH(A239)&lt;&gt;MONTH(A238),B239,B239+CT238)</f>
        <v>67477</v>
      </c>
      <c r="CU239">
        <f>IF(MONTH(A239)&lt;&gt;MONTH(A238),BT239,BT239+CU238)</f>
        <v>4.8338608803600671</v>
      </c>
      <c r="CV239">
        <f>AO239</f>
        <v>13</v>
      </c>
      <c r="CW239">
        <f t="shared" si="135"/>
        <v>181470.05503697047</v>
      </c>
      <c r="CX239" s="12">
        <f>CW239/AT239-1</f>
        <v>-0.28958833209778612</v>
      </c>
      <c r="CY239" s="20">
        <f>AT239/CE239</f>
        <v>221608.3190552197</v>
      </c>
      <c r="CZ239" s="20">
        <f t="shared" si="136"/>
        <v>157433.1355610246</v>
      </c>
      <c r="DA239" s="19">
        <f>CJ239/(BT239*CD239*CE239*(CV239/20))</f>
        <v>16921.872391262175</v>
      </c>
      <c r="DB239" s="21">
        <f t="shared" si="137"/>
        <v>527212.09200902132</v>
      </c>
      <c r="DC239">
        <f>AT239/CE239</f>
        <v>221608.3190552197</v>
      </c>
    </row>
    <row r="240" spans="1:107" x14ac:dyDescent="0.25">
      <c r="A240" s="1">
        <v>44175</v>
      </c>
      <c r="B240">
        <v>4923</v>
      </c>
      <c r="C240">
        <v>8</v>
      </c>
      <c r="D240">
        <v>3</v>
      </c>
      <c r="E240">
        <v>2</v>
      </c>
      <c r="F240" s="1">
        <v>44174</v>
      </c>
      <c r="G240" s="1">
        <v>44176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s="1">
        <v>44186</v>
      </c>
      <c r="AE240" s="1">
        <v>44172</v>
      </c>
      <c r="AF240" s="1">
        <v>44167</v>
      </c>
      <c r="AG240" s="1">
        <v>44169</v>
      </c>
      <c r="AH240" s="1">
        <v>44167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10475.8461538461</v>
      </c>
      <c r="AO240">
        <v>13</v>
      </c>
      <c r="AP240">
        <v>31</v>
      </c>
      <c r="AQ240">
        <v>136186</v>
      </c>
      <c r="AR240" s="2">
        <v>44166</v>
      </c>
      <c r="AS240">
        <v>0.41935483870967699</v>
      </c>
      <c r="AT240">
        <v>255443.51709880601</v>
      </c>
      <c r="AU240">
        <v>241922.27945971</v>
      </c>
      <c r="AV240">
        <v>269720.46796820703</v>
      </c>
      <c r="AW240">
        <v>-0.37754401088244199</v>
      </c>
      <c r="AX240">
        <v>0</v>
      </c>
      <c r="AY240">
        <v>0</v>
      </c>
      <c r="AZ240">
        <v>4.5558176529040699E-2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0.392659726640463</v>
      </c>
      <c r="BP240">
        <v>0</v>
      </c>
      <c r="BQ240">
        <v>0</v>
      </c>
      <c r="BR240">
        <v>0</v>
      </c>
      <c r="BS240">
        <v>0</v>
      </c>
      <c r="BT240">
        <v>6.0673892287061097E-2</v>
      </c>
      <c r="BU240">
        <v>81138.687735875501</v>
      </c>
      <c r="BV240">
        <v>10</v>
      </c>
      <c r="BW240">
        <v>12</v>
      </c>
      <c r="BX240">
        <v>2020</v>
      </c>
      <c r="BY240">
        <v>5</v>
      </c>
      <c r="BZ240">
        <v>4.8945347726471402</v>
      </c>
      <c r="CA240">
        <v>72400</v>
      </c>
      <c r="CB240">
        <v>192296.11060480101</v>
      </c>
      <c r="CD240">
        <v>1.0303811093130599</v>
      </c>
      <c r="CE240">
        <v>1.1526801800033299</v>
      </c>
      <c r="CH240">
        <f>AT240/AO240</f>
        <v>19649.501315292771</v>
      </c>
      <c r="CI240" s="9">
        <f>BT240*CH240*CD240</f>
        <v>1228.4324410795266</v>
      </c>
      <c r="CJ240" s="8">
        <f>B240</f>
        <v>4923</v>
      </c>
      <c r="CK240" s="9">
        <f t="shared" si="128"/>
        <v>3694.5675589204734</v>
      </c>
      <c r="CL240" s="9">
        <f t="shared" si="129"/>
        <v>-235090.51365462848</v>
      </c>
      <c r="CM240">
        <f t="shared" si="130"/>
        <v>2509869.5136546283</v>
      </c>
      <c r="CN240">
        <f>B239+CN239</f>
        <v>2302619</v>
      </c>
      <c r="CO240">
        <f t="shared" si="131"/>
        <v>0.91742578148899456</v>
      </c>
      <c r="CP240" s="22">
        <f t="shared" si="132"/>
        <v>230165.25765607879</v>
      </c>
      <c r="CQ240" s="22">
        <f t="shared" si="133"/>
        <v>195578</v>
      </c>
      <c r="CR240">
        <f t="shared" si="134"/>
        <v>0.84972859062960615</v>
      </c>
      <c r="CT240">
        <f>IF(MONTH(A240)&lt;&gt;MONTH(A239),B240,B240+CT239)</f>
        <v>72400</v>
      </c>
      <c r="CU240">
        <f>IF(MONTH(A240)&lt;&gt;MONTH(A239),BT240,BT240+CU239)</f>
        <v>4.8945347726471278</v>
      </c>
      <c r="CV240">
        <f>AO240</f>
        <v>13</v>
      </c>
      <c r="CW240">
        <f t="shared" si="135"/>
        <v>192296.11060480168</v>
      </c>
      <c r="CX240" s="12">
        <f>CW240/AT240-1</f>
        <v>-0.24720692547299528</v>
      </c>
      <c r="CY240" s="20">
        <f>AT240/CE240</f>
        <v>221608.3190552197</v>
      </c>
      <c r="CZ240" s="20">
        <f t="shared" si="136"/>
        <v>166825.20784234026</v>
      </c>
      <c r="DA240" s="19">
        <f>CJ240/(BT240*CD240*CE240*(CV240/20))</f>
        <v>105101.25680432912</v>
      </c>
      <c r="DB240" s="21">
        <f t="shared" si="137"/>
        <v>618309.98029628349</v>
      </c>
      <c r="DC240">
        <f>AT240/CE240</f>
        <v>221608.3190552197</v>
      </c>
    </row>
    <row r="241" spans="1:107" x14ac:dyDescent="0.25">
      <c r="A241" s="1">
        <v>44176</v>
      </c>
      <c r="B241">
        <v>9456</v>
      </c>
      <c r="C241">
        <v>9</v>
      </c>
      <c r="D241">
        <v>4</v>
      </c>
      <c r="E241">
        <v>3</v>
      </c>
      <c r="F241" s="1">
        <v>44175</v>
      </c>
      <c r="G241" s="1">
        <v>44179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s="1">
        <v>44186</v>
      </c>
      <c r="AE241" s="1">
        <v>44172</v>
      </c>
      <c r="AF241" s="1">
        <v>44167</v>
      </c>
      <c r="AG241" s="1">
        <v>44169</v>
      </c>
      <c r="AH241" s="1">
        <v>44167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10475.8461538461</v>
      </c>
      <c r="AO241">
        <v>13</v>
      </c>
      <c r="AP241">
        <v>31</v>
      </c>
      <c r="AQ241">
        <v>136186</v>
      </c>
      <c r="AR241" s="2">
        <v>44166</v>
      </c>
      <c r="AS241">
        <v>0.41935483870967699</v>
      </c>
      <c r="AT241">
        <v>255443.51709880601</v>
      </c>
      <c r="AU241">
        <v>241922.27945971</v>
      </c>
      <c r="AV241">
        <v>269720.46796820703</v>
      </c>
      <c r="AW241">
        <v>-0.37754401088244199</v>
      </c>
      <c r="AX241">
        <v>0</v>
      </c>
      <c r="AY241">
        <v>0</v>
      </c>
      <c r="AZ241">
        <v>0</v>
      </c>
      <c r="BA241">
        <v>0.69859300389304002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0.392659726640463</v>
      </c>
      <c r="BP241">
        <v>0</v>
      </c>
      <c r="BQ241">
        <v>0</v>
      </c>
      <c r="BR241">
        <v>0</v>
      </c>
      <c r="BS241">
        <v>-0.13598583751920601</v>
      </c>
      <c r="BT241">
        <v>0.57772288213185397</v>
      </c>
      <c r="BU241">
        <v>16367.708969924101</v>
      </c>
      <c r="BV241">
        <v>11</v>
      </c>
      <c r="BW241">
        <v>12</v>
      </c>
      <c r="BX241">
        <v>2020</v>
      </c>
      <c r="BY241">
        <v>4</v>
      </c>
      <c r="BZ241">
        <v>5.4722576547789901</v>
      </c>
      <c r="CA241">
        <v>81856</v>
      </c>
      <c r="CB241">
        <v>194458.67996925901</v>
      </c>
      <c r="CD241">
        <v>1.0303811093130599</v>
      </c>
      <c r="CE241">
        <v>1.1526801800033299</v>
      </c>
      <c r="CH241">
        <f>AT241/AO241</f>
        <v>19649.501315292771</v>
      </c>
      <c r="CI241" s="9">
        <f>BT241*CH241*CD241</f>
        <v>11696.851868461346</v>
      </c>
      <c r="CJ241" s="8">
        <f>B241</f>
        <v>9456</v>
      </c>
      <c r="CK241" s="9">
        <f t="shared" si="128"/>
        <v>-2240.8518684613464</v>
      </c>
      <c r="CL241" s="9">
        <f t="shared" si="129"/>
        <v>-237331.36552308983</v>
      </c>
      <c r="CM241">
        <f t="shared" si="130"/>
        <v>2521566.3655230897</v>
      </c>
      <c r="CN241">
        <f>B240+CN240</f>
        <v>2307542</v>
      </c>
      <c r="CO241">
        <f t="shared" si="131"/>
        <v>0.91512245386462743</v>
      </c>
      <c r="CP241" s="22">
        <f t="shared" si="132"/>
        <v>232000.49933416437</v>
      </c>
      <c r="CQ241" s="22">
        <f t="shared" si="133"/>
        <v>195007</v>
      </c>
      <c r="CR241">
        <f t="shared" si="134"/>
        <v>0.8405456046847537</v>
      </c>
      <c r="CT241">
        <f>IF(MONTH(A241)&lt;&gt;MONTH(A240),B241,B241+CT240)</f>
        <v>81856</v>
      </c>
      <c r="CU241">
        <f>IF(MONTH(A241)&lt;&gt;MONTH(A240),BT241,BT241+CU240)</f>
        <v>5.4722576547789821</v>
      </c>
      <c r="CV241">
        <f>AO241</f>
        <v>13</v>
      </c>
      <c r="CW241">
        <f t="shared" si="135"/>
        <v>194458.67996926012</v>
      </c>
      <c r="CX241" s="12">
        <f>CW241/AT241-1</f>
        <v>-0.23874098596112281</v>
      </c>
      <c r="CY241" s="20">
        <f>AT241/CE241</f>
        <v>221608.3190552197</v>
      </c>
      <c r="CZ241" s="20">
        <f t="shared" si="136"/>
        <v>168701.33046678946</v>
      </c>
      <c r="DA241" s="19">
        <f>CJ241/(BT241*CD241*CE241*(CV241/20))</f>
        <v>21201.560337608284</v>
      </c>
      <c r="DB241" s="21">
        <f t="shared" si="137"/>
        <v>626912.1306948954</v>
      </c>
      <c r="DC241">
        <f>AT241/CE241</f>
        <v>221608.3190552197</v>
      </c>
    </row>
    <row r="242" spans="1:107" x14ac:dyDescent="0.25">
      <c r="A242" s="1">
        <v>44179</v>
      </c>
      <c r="B242">
        <v>18607</v>
      </c>
      <c r="C242">
        <v>10</v>
      </c>
      <c r="D242">
        <v>0</v>
      </c>
      <c r="E242">
        <v>4</v>
      </c>
      <c r="F242" s="1">
        <v>44176</v>
      </c>
      <c r="G242" s="1">
        <v>44180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s="1">
        <v>44186</v>
      </c>
      <c r="AE242" s="1">
        <v>44172</v>
      </c>
      <c r="AF242" s="1">
        <v>44167</v>
      </c>
      <c r="AG242" s="1">
        <v>44169</v>
      </c>
      <c r="AH242" s="1">
        <v>44167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10475.8461538461</v>
      </c>
      <c r="AO242">
        <v>13</v>
      </c>
      <c r="AP242">
        <v>31</v>
      </c>
      <c r="AQ242">
        <v>136186</v>
      </c>
      <c r="AR242" s="2">
        <v>44166</v>
      </c>
      <c r="AS242">
        <v>0.41935483870967699</v>
      </c>
      <c r="AT242">
        <v>255443.51709880601</v>
      </c>
      <c r="AU242">
        <v>241922.27945971</v>
      </c>
      <c r="AV242">
        <v>269720.46796820703</v>
      </c>
      <c r="AW242">
        <v>-0.37754401088244199</v>
      </c>
      <c r="AX242">
        <v>1.3903905739156901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0.392659726640463</v>
      </c>
      <c r="BP242">
        <v>0</v>
      </c>
      <c r="BQ242">
        <v>0</v>
      </c>
      <c r="BR242">
        <v>0</v>
      </c>
      <c r="BS242">
        <v>0</v>
      </c>
      <c r="BT242">
        <v>1.4055062896737101</v>
      </c>
      <c r="BU242">
        <v>13238.645843640799</v>
      </c>
      <c r="BV242">
        <v>14</v>
      </c>
      <c r="BW242">
        <v>12</v>
      </c>
      <c r="BX242">
        <v>2020</v>
      </c>
      <c r="BY242">
        <v>3</v>
      </c>
      <c r="BZ242">
        <v>6.8777639444527097</v>
      </c>
      <c r="CA242">
        <v>100463</v>
      </c>
      <c r="CB242">
        <v>189890.05882549501</v>
      </c>
      <c r="CD242">
        <v>1.0303811093130599</v>
      </c>
      <c r="CE242">
        <v>1.1526801800033299</v>
      </c>
      <c r="CH242">
        <f>AT242/AO242</f>
        <v>19649.501315292771</v>
      </c>
      <c r="CI242" s="9">
        <f>BT242*CH242*CD242</f>
        <v>28456.547903795858</v>
      </c>
      <c r="CJ242" s="8">
        <f>B242</f>
        <v>18607</v>
      </c>
      <c r="CK242" s="9">
        <f t="shared" si="128"/>
        <v>-9849.5479037958576</v>
      </c>
      <c r="CL242" s="9">
        <f t="shared" si="129"/>
        <v>-247180.91342688567</v>
      </c>
      <c r="CM242">
        <f t="shared" si="130"/>
        <v>2550022.9134268854</v>
      </c>
      <c r="CN242">
        <f>B241+CN241</f>
        <v>2316998</v>
      </c>
      <c r="CO242">
        <f t="shared" si="131"/>
        <v>0.90861850213191553</v>
      </c>
      <c r="CP242" s="22">
        <f t="shared" si="132"/>
        <v>250554.3337632044</v>
      </c>
      <c r="CQ242" s="22">
        <f t="shared" si="133"/>
        <v>204597</v>
      </c>
      <c r="CR242">
        <f t="shared" si="134"/>
        <v>0.81657737436448385</v>
      </c>
      <c r="CT242">
        <f>IF(MONTH(A242)&lt;&gt;MONTH(A241),B242,B242+CT241)</f>
        <v>100463</v>
      </c>
      <c r="CU242">
        <f>IF(MONTH(A242)&lt;&gt;MONTH(A241),BT242,BT242+CU241)</f>
        <v>6.8777639444526919</v>
      </c>
      <c r="CV242">
        <f>AO242</f>
        <v>13</v>
      </c>
      <c r="CW242">
        <f t="shared" si="135"/>
        <v>189890.05882549641</v>
      </c>
      <c r="CX242" s="12">
        <f>CW242/AT242-1</f>
        <v>-0.25662604014316559</v>
      </c>
      <c r="CY242" s="20">
        <f>AT242/CE242</f>
        <v>221608.3190552197</v>
      </c>
      <c r="CZ242" s="20">
        <f t="shared" si="136"/>
        <v>164737.85367329544</v>
      </c>
      <c r="DA242" s="19">
        <f>CJ242/(BT242*CD242*CE242*(CV242/20))</f>
        <v>17148.395609790685</v>
      </c>
      <c r="DB242" s="21">
        <f t="shared" si="137"/>
        <v>632777.25892723573</v>
      </c>
      <c r="DC242">
        <f>AT242/CE242</f>
        <v>221608.3190552197</v>
      </c>
    </row>
    <row r="243" spans="1:107" x14ac:dyDescent="0.25">
      <c r="A243" s="1">
        <v>44180</v>
      </c>
      <c r="B243">
        <v>9571</v>
      </c>
      <c r="C243">
        <v>11</v>
      </c>
      <c r="D243">
        <v>1</v>
      </c>
      <c r="E243">
        <v>0</v>
      </c>
      <c r="F243" s="1">
        <v>44179</v>
      </c>
      <c r="G243" s="1">
        <v>44181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s="1">
        <v>44186</v>
      </c>
      <c r="AE243" s="1">
        <v>44172</v>
      </c>
      <c r="AF243" s="1">
        <v>44167</v>
      </c>
      <c r="AG243" s="1">
        <v>44169</v>
      </c>
      <c r="AH243" s="1">
        <v>44167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10475.8461538461</v>
      </c>
      <c r="AO243">
        <v>13</v>
      </c>
      <c r="AP243">
        <v>31</v>
      </c>
      <c r="AQ243">
        <v>136186</v>
      </c>
      <c r="AR243" s="2">
        <v>44166</v>
      </c>
      <c r="AS243">
        <v>0.41935483870967699</v>
      </c>
      <c r="AT243">
        <v>255443.51709880601</v>
      </c>
      <c r="AU243">
        <v>241922.27945971</v>
      </c>
      <c r="AV243">
        <v>269720.46796820703</v>
      </c>
      <c r="AW243">
        <v>-0.37754401088244199</v>
      </c>
      <c r="AX243">
        <v>0</v>
      </c>
      <c r="AY243">
        <v>0</v>
      </c>
      <c r="AZ243">
        <v>0</v>
      </c>
      <c r="BA243">
        <v>0</v>
      </c>
      <c r="BB243">
        <v>0.33457122130290101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0.392659726640463</v>
      </c>
      <c r="BP243">
        <v>0</v>
      </c>
      <c r="BQ243">
        <v>0</v>
      </c>
      <c r="BR243">
        <v>0</v>
      </c>
      <c r="BS243">
        <v>0</v>
      </c>
      <c r="BT243">
        <v>0.34968693706092202</v>
      </c>
      <c r="BU243">
        <v>27370.19598285</v>
      </c>
      <c r="BV243">
        <v>15</v>
      </c>
      <c r="BW243">
        <v>12</v>
      </c>
      <c r="BX243">
        <v>2020</v>
      </c>
      <c r="BY243">
        <v>2</v>
      </c>
      <c r="BZ243">
        <v>7.2274508815136302</v>
      </c>
      <c r="CA243">
        <v>110034</v>
      </c>
      <c r="CB243">
        <v>197917.913722358</v>
      </c>
      <c r="CD243">
        <v>1.0303811093130599</v>
      </c>
      <c r="CE243">
        <v>1.1526801800033299</v>
      </c>
      <c r="CH243">
        <f>AT243/AO243</f>
        <v>19649.501315292771</v>
      </c>
      <c r="CI243" s="9">
        <f>BT243*CH243*CD243</f>
        <v>7079.9278159871374</v>
      </c>
      <c r="CJ243" s="8">
        <f>B243</f>
        <v>9571</v>
      </c>
      <c r="CK243" s="9">
        <f t="shared" si="128"/>
        <v>2491.0721840128626</v>
      </c>
      <c r="CL243" s="9">
        <f t="shared" si="129"/>
        <v>-244689.84124287282</v>
      </c>
      <c r="CM243">
        <f t="shared" si="130"/>
        <v>2557102.8412428726</v>
      </c>
      <c r="CN243">
        <f>B242+CN242</f>
        <v>2335605</v>
      </c>
      <c r="CO243">
        <f t="shared" si="131"/>
        <v>0.91337937697679217</v>
      </c>
      <c r="CP243" s="22">
        <f t="shared" si="132"/>
        <v>228203.97394468536</v>
      </c>
      <c r="CQ243" s="22">
        <f t="shared" si="133"/>
        <v>186004</v>
      </c>
      <c r="CR243">
        <f t="shared" si="134"/>
        <v>0.81507783052492211</v>
      </c>
      <c r="CT243">
        <f>IF(MONTH(A243)&lt;&gt;MONTH(A242),B243,B243+CT242)</f>
        <v>110034</v>
      </c>
      <c r="CU243">
        <f>IF(MONTH(A243)&lt;&gt;MONTH(A242),BT243,BT243+CU242)</f>
        <v>7.2274508815136143</v>
      </c>
      <c r="CV243">
        <f>AO243</f>
        <v>13</v>
      </c>
      <c r="CW243">
        <f t="shared" si="135"/>
        <v>197917.91372235914</v>
      </c>
      <c r="CX243" s="12">
        <f>CW243/AT243-1</f>
        <v>-0.22519891688696048</v>
      </c>
      <c r="CY243" s="20">
        <f>AT243/CE243</f>
        <v>221608.3190552197</v>
      </c>
      <c r="CZ243" s="20">
        <f t="shared" si="136"/>
        <v>171702.36563084426</v>
      </c>
      <c r="DA243" s="19">
        <f>CJ243/(BT243*CD243*CE243*(CV243/20))</f>
        <v>35453.395624815283</v>
      </c>
      <c r="DB243" s="21">
        <f t="shared" si="137"/>
        <v>656372.23388992785</v>
      </c>
      <c r="DC243">
        <f>AT243/CE243</f>
        <v>221608.3190552197</v>
      </c>
    </row>
    <row r="244" spans="1:107" x14ac:dyDescent="0.25">
      <c r="A244" s="1">
        <v>44181</v>
      </c>
      <c r="B244">
        <v>21262</v>
      </c>
      <c r="C244">
        <v>12</v>
      </c>
      <c r="D244">
        <v>2</v>
      </c>
      <c r="E244">
        <v>1</v>
      </c>
      <c r="F244" s="1">
        <v>44180</v>
      </c>
      <c r="G244" s="1">
        <v>44182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 s="1">
        <v>44186</v>
      </c>
      <c r="AE244" s="1">
        <v>44172</v>
      </c>
      <c r="AF244" s="1">
        <v>44167</v>
      </c>
      <c r="AG244" s="1">
        <v>44169</v>
      </c>
      <c r="AH244" s="1">
        <v>44167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10475.8461538461</v>
      </c>
      <c r="AO244">
        <v>13</v>
      </c>
      <c r="AP244">
        <v>31</v>
      </c>
      <c r="AQ244">
        <v>136186</v>
      </c>
      <c r="AR244" s="2">
        <v>44166</v>
      </c>
      <c r="AS244">
        <v>0.41935483870967699</v>
      </c>
      <c r="AT244">
        <v>255443.51709880601</v>
      </c>
      <c r="AU244">
        <v>241922.27945971</v>
      </c>
      <c r="AV244">
        <v>269720.46796820703</v>
      </c>
      <c r="AW244">
        <v>-0.37754401088244199</v>
      </c>
      <c r="AX244">
        <v>0</v>
      </c>
      <c r="AY244">
        <v>0.126823655535797</v>
      </c>
      <c r="AZ244">
        <v>0</v>
      </c>
      <c r="BA244">
        <v>0</v>
      </c>
      <c r="BB244">
        <v>0</v>
      </c>
      <c r="BC244">
        <v>0.91210168405352599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0.392659726640463</v>
      </c>
      <c r="BP244">
        <v>0</v>
      </c>
      <c r="BQ244">
        <v>0.11148690587966401</v>
      </c>
      <c r="BR244">
        <v>0.52241715020244495</v>
      </c>
      <c r="BS244">
        <v>0</v>
      </c>
      <c r="BT244">
        <v>1.6879451114294499</v>
      </c>
      <c r="BU244">
        <v>12596.381159570999</v>
      </c>
      <c r="BV244">
        <v>16</v>
      </c>
      <c r="BW244">
        <v>12</v>
      </c>
      <c r="BX244">
        <v>2020</v>
      </c>
      <c r="BY244">
        <v>1</v>
      </c>
      <c r="BZ244">
        <v>8.9153959929430897</v>
      </c>
      <c r="CA244">
        <v>131296</v>
      </c>
      <c r="CB244">
        <v>191449.48820568799</v>
      </c>
      <c r="CD244">
        <v>1.0303811093130599</v>
      </c>
      <c r="CE244">
        <v>1.1526801800033299</v>
      </c>
      <c r="CH244">
        <f>AT244/AO244</f>
        <v>19649.501315292771</v>
      </c>
      <c r="CI244" s="9">
        <f>BT244*CH244*CD244</f>
        <v>34174.938436967874</v>
      </c>
      <c r="CJ244" s="8">
        <f>B244</f>
        <v>21262</v>
      </c>
      <c r="CK244" s="9">
        <f t="shared" si="128"/>
        <v>-12912.938436967874</v>
      </c>
      <c r="CL244" s="9">
        <f t="shared" si="129"/>
        <v>-257602.77967984069</v>
      </c>
      <c r="CM244">
        <f t="shared" si="130"/>
        <v>2591277.7796798404</v>
      </c>
      <c r="CN244">
        <f>B243+CN243</f>
        <v>2345176</v>
      </c>
      <c r="CO244">
        <f t="shared" si="131"/>
        <v>0.90502686295938251</v>
      </c>
      <c r="CP244" s="22">
        <f t="shared" si="132"/>
        <v>260044.54451410394</v>
      </c>
      <c r="CQ244" s="22">
        <f t="shared" si="133"/>
        <v>204100</v>
      </c>
      <c r="CR244">
        <f t="shared" si="134"/>
        <v>0.78486553287000527</v>
      </c>
      <c r="CT244">
        <f>IF(MONTH(A244)&lt;&gt;MONTH(A243),B244,B244+CT243)</f>
        <v>131296</v>
      </c>
      <c r="CU244">
        <f>IF(MONTH(A244)&lt;&gt;MONTH(A243),BT244,BT244+CU243)</f>
        <v>8.9153959929430648</v>
      </c>
      <c r="CV244">
        <f>AO244</f>
        <v>13</v>
      </c>
      <c r="CW244">
        <f t="shared" si="135"/>
        <v>191449.48820568895</v>
      </c>
      <c r="CX244" s="12">
        <f>CW244/AT244-1</f>
        <v>-0.25052124876735105</v>
      </c>
      <c r="CY244" s="20">
        <f>AT244/CE244</f>
        <v>221608.3190552197</v>
      </c>
      <c r="CZ244" s="20">
        <f t="shared" si="136"/>
        <v>166090.72622827251</v>
      </c>
      <c r="DA244" s="19">
        <f>CJ244/(BT244*CD244*CE244*(CV244/20))</f>
        <v>16316.451843131412</v>
      </c>
      <c r="DB244" s="21">
        <f t="shared" si="137"/>
        <v>655882.5201814922</v>
      </c>
      <c r="DC244">
        <f>AT244/CE244</f>
        <v>221608.3190552197</v>
      </c>
    </row>
    <row r="245" spans="1:107" x14ac:dyDescent="0.25">
      <c r="A245" s="1">
        <v>44182</v>
      </c>
      <c r="B245">
        <v>4890</v>
      </c>
      <c r="C245">
        <v>13</v>
      </c>
      <c r="D245">
        <v>3</v>
      </c>
      <c r="E245">
        <v>2</v>
      </c>
      <c r="F245" s="1">
        <v>44181</v>
      </c>
      <c r="G245" t="s">
        <v>85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s="1">
        <v>44186</v>
      </c>
      <c r="AE245" s="1">
        <v>44172</v>
      </c>
      <c r="AF245" s="1">
        <v>44167</v>
      </c>
      <c r="AG245" s="1">
        <v>44169</v>
      </c>
      <c r="AH245" s="1">
        <v>44167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10475.8461538461</v>
      </c>
      <c r="AO245">
        <v>13</v>
      </c>
      <c r="AP245">
        <v>31</v>
      </c>
      <c r="AQ245">
        <v>136186</v>
      </c>
      <c r="AR245" s="2">
        <v>44166</v>
      </c>
      <c r="AS245">
        <v>0.41935483870967699</v>
      </c>
      <c r="AT245">
        <v>255443.51709880601</v>
      </c>
      <c r="AU245">
        <v>241922.27945971</v>
      </c>
      <c r="AV245">
        <v>269720.46796820703</v>
      </c>
      <c r="AW245">
        <v>-0.37754401088244199</v>
      </c>
      <c r="AX245">
        <v>0</v>
      </c>
      <c r="AY245">
        <v>0</v>
      </c>
      <c r="AZ245">
        <v>4.5558176529040699E-2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0.392659726640463</v>
      </c>
      <c r="BP245">
        <v>0</v>
      </c>
      <c r="BQ245">
        <v>0</v>
      </c>
      <c r="BR245">
        <v>0</v>
      </c>
      <c r="BS245">
        <v>0</v>
      </c>
      <c r="BT245">
        <v>6.0673892287061097E-2</v>
      </c>
      <c r="BU245">
        <v>80594.796471345006</v>
      </c>
      <c r="BV245">
        <v>17</v>
      </c>
      <c r="BW245">
        <v>12</v>
      </c>
      <c r="BX245">
        <v>2020</v>
      </c>
      <c r="BY245">
        <v>0</v>
      </c>
      <c r="BZ245">
        <v>8.9760698852301495</v>
      </c>
      <c r="CA245">
        <v>136186</v>
      </c>
      <c r="CB245">
        <v>197237.546346777</v>
      </c>
      <c r="CD245">
        <v>1.0303811093130599</v>
      </c>
      <c r="CE245">
        <v>1.1526801800033299</v>
      </c>
      <c r="CH245">
        <f>AT245/AO245</f>
        <v>19649.501315292771</v>
      </c>
      <c r="CI245" s="9">
        <f>BT245*CH245*CD245</f>
        <v>1228.4324410795266</v>
      </c>
      <c r="CJ245" s="8">
        <f>B245</f>
        <v>4890</v>
      </c>
      <c r="CK245" s="9">
        <f t="shared" si="128"/>
        <v>3661.5675589204734</v>
      </c>
      <c r="CL245" s="9">
        <f t="shared" si="129"/>
        <v>-253941.21212092022</v>
      </c>
      <c r="CM245">
        <f t="shared" si="130"/>
        <v>2592506.21212092</v>
      </c>
      <c r="CN245">
        <f>B244+CN244</f>
        <v>2366438</v>
      </c>
      <c r="CO245">
        <f t="shared" si="131"/>
        <v>0.91279935567214154</v>
      </c>
      <c r="CP245" s="22">
        <f t="shared" si="132"/>
        <v>250697.11482356451</v>
      </c>
      <c r="CQ245" s="22">
        <f t="shared" si="133"/>
        <v>198604</v>
      </c>
      <c r="CR245">
        <f>CQ245/CP245</f>
        <v>0.79220696313068228</v>
      </c>
      <c r="CT245">
        <f>IF(MONTH(A245)&lt;&gt;MONTH(A244),B245,B245+CT244)</f>
        <v>136186</v>
      </c>
      <c r="CU245">
        <f>IF(MONTH(A245)&lt;&gt;MONTH(A244),BT245,BT245+CU244)</f>
        <v>8.9760698852301264</v>
      </c>
      <c r="CV245">
        <f>AO245</f>
        <v>13</v>
      </c>
      <c r="CW245">
        <f t="shared" si="135"/>
        <v>197237.54634677852</v>
      </c>
      <c r="CX245" s="12">
        <f>CW245/AT245-1</f>
        <v>-0.22786239170639555</v>
      </c>
      <c r="CY245" s="20">
        <f>AT245/CE245</f>
        <v>221608.3190552197</v>
      </c>
      <c r="CZ245" s="20">
        <f t="shared" si="136"/>
        <v>171112.11745326334</v>
      </c>
      <c r="DA245" s="19">
        <f>CJ245/(BT245*CD245*CE245*(CV245/20))</f>
        <v>104396.73893422089</v>
      </c>
      <c r="DB245" s="21">
        <f t="shared" si="137"/>
        <v>748110.12826559972</v>
      </c>
      <c r="DC245">
        <f>AT245/CE245</f>
        <v>221608.3190552197</v>
      </c>
    </row>
    <row r="246" spans="1:107" x14ac:dyDescent="0.25">
      <c r="CD246">
        <v>1.0303811093130599</v>
      </c>
      <c r="CE246">
        <v>1.1526801800033299</v>
      </c>
      <c r="CI246" s="9"/>
      <c r="CK246" s="9"/>
      <c r="CL246" s="9"/>
      <c r="CP246" s="22"/>
      <c r="CQ246" s="22"/>
      <c r="CX246" s="12"/>
      <c r="CY246" s="20"/>
      <c r="CZ246" s="20"/>
      <c r="DA246" s="19"/>
      <c r="DB246" s="21"/>
    </row>
    <row r="247" spans="1:107" x14ac:dyDescent="0.25">
      <c r="CD247">
        <v>1.0303811093130599</v>
      </c>
      <c r="CE247">
        <v>1.1526801800033299</v>
      </c>
      <c r="CI247" s="9"/>
      <c r="CK247" s="9"/>
      <c r="CL247" s="9"/>
      <c r="CP247" s="22"/>
      <c r="CQ247" s="22"/>
      <c r="CX247" s="12"/>
      <c r="CY247" s="20"/>
      <c r="CZ247" s="20"/>
      <c r="DA247" s="19"/>
      <c r="DB247" s="21"/>
    </row>
    <row r="248" spans="1:107" x14ac:dyDescent="0.25">
      <c r="CD248">
        <v>1.0303811093130599</v>
      </c>
      <c r="CE248">
        <v>1.1526801800033299</v>
      </c>
      <c r="CI248" s="9"/>
      <c r="CK248" s="9"/>
      <c r="CL248" s="9"/>
      <c r="CP248" s="22"/>
      <c r="CQ248" s="22"/>
      <c r="CX248" s="12"/>
      <c r="CY248" s="20"/>
      <c r="CZ248" s="20"/>
      <c r="DA248" s="19"/>
      <c r="DB248" s="21"/>
    </row>
    <row r="249" spans="1:107" x14ac:dyDescent="0.25">
      <c r="CD249">
        <v>1.0303811093130599</v>
      </c>
      <c r="CE249">
        <v>1.1526801800033299</v>
      </c>
      <c r="CI249" s="9"/>
      <c r="CK249" s="9"/>
      <c r="CL249" s="9"/>
      <c r="CP249" s="22"/>
      <c r="CQ249" s="22"/>
      <c r="CX249" s="12"/>
      <c r="CY249" s="20"/>
      <c r="CZ249" s="20"/>
      <c r="DA249" s="19"/>
      <c r="DB249" s="21"/>
    </row>
    <row r="250" spans="1:107" x14ac:dyDescent="0.25">
      <c r="CD250">
        <v>1.0303811093130599</v>
      </c>
      <c r="CE250">
        <v>1.1526801800033299</v>
      </c>
      <c r="CI250" s="9"/>
      <c r="CK250" s="9"/>
      <c r="CL250" s="9"/>
      <c r="CP250" s="22"/>
      <c r="CQ250" s="22"/>
      <c r="CX250" s="12"/>
      <c r="CY250" s="20"/>
      <c r="CZ250" s="20"/>
      <c r="DA250" s="19"/>
      <c r="DB250" s="21"/>
    </row>
    <row r="251" spans="1:107" x14ac:dyDescent="0.25">
      <c r="CD251">
        <v>1.0303811093130599</v>
      </c>
      <c r="CE251">
        <v>1.1526801800033299</v>
      </c>
      <c r="CI251" s="9"/>
      <c r="CK251" s="9"/>
      <c r="CL251" s="9"/>
      <c r="CP251" s="22"/>
      <c r="CQ251" s="22"/>
      <c r="CX251" s="12"/>
      <c r="CY251" s="20"/>
      <c r="CZ251" s="20"/>
      <c r="DA251" s="19"/>
      <c r="DB251" s="21"/>
    </row>
    <row r="252" spans="1:107" x14ac:dyDescent="0.25">
      <c r="CD252">
        <v>1.0303811093130599</v>
      </c>
      <c r="CE252">
        <v>1.1526801800033299</v>
      </c>
      <c r="CI252" s="9"/>
      <c r="CK252" s="9"/>
      <c r="CL252" s="9"/>
      <c r="CP252" s="22"/>
      <c r="CQ252" s="22"/>
      <c r="CX252" s="12"/>
      <c r="CY252" s="20"/>
      <c r="CZ252" s="20"/>
      <c r="DA252" s="19"/>
      <c r="DB252" s="21"/>
    </row>
    <row r="253" spans="1:107" x14ac:dyDescent="0.25">
      <c r="CD253">
        <v>1.0303811093130599</v>
      </c>
      <c r="CE253">
        <v>1.1526801800033299</v>
      </c>
      <c r="CI253" s="9"/>
      <c r="CK253" s="9"/>
      <c r="CL253" s="9"/>
      <c r="CP253" s="22"/>
      <c r="CQ253" s="22"/>
      <c r="CX253" s="12"/>
      <c r="CY253" s="20"/>
      <c r="CZ253" s="20"/>
      <c r="DA253" s="19"/>
      <c r="DB253" s="21"/>
    </row>
    <row r="254" spans="1:107" x14ac:dyDescent="0.25">
      <c r="CD254">
        <v>1.0303811093130599</v>
      </c>
      <c r="CE254">
        <v>1.1526801800033299</v>
      </c>
      <c r="CI254" s="9"/>
      <c r="CK254" s="9"/>
      <c r="CL254" s="9"/>
      <c r="CP254" s="22"/>
      <c r="CQ254" s="22"/>
      <c r="CX254" s="12"/>
      <c r="CY254" s="20"/>
      <c r="CZ254" s="20"/>
      <c r="DA254" s="19"/>
      <c r="DB254" s="2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D374"/>
  <sheetViews>
    <sheetView topLeftCell="A287" workbookViewId="0">
      <selection activeCell="A374" sqref="A374"/>
    </sheetView>
  </sheetViews>
  <sheetFormatPr defaultColWidth="12" defaultRowHeight="15" x14ac:dyDescent="0.25"/>
  <cols>
    <col min="1" max="1" width="12" style="14"/>
    <col min="2" max="2" width="12" style="13"/>
    <col min="3" max="3" width="12" style="14"/>
    <col min="4" max="4" width="12" style="13"/>
  </cols>
  <sheetData>
    <row r="1" spans="1:4" x14ac:dyDescent="0.25">
      <c r="A1" s="14" t="s">
        <v>108</v>
      </c>
      <c r="C1" s="14" t="s">
        <v>107</v>
      </c>
    </row>
    <row r="2" spans="1:4" x14ac:dyDescent="0.25">
      <c r="A2" s="14" t="s">
        <v>106</v>
      </c>
      <c r="B2" s="13" t="s">
        <v>105</v>
      </c>
      <c r="C2" s="14" t="s">
        <v>106</v>
      </c>
      <c r="D2" s="13" t="s">
        <v>105</v>
      </c>
    </row>
    <row r="3" spans="1:4" x14ac:dyDescent="0.25">
      <c r="A3" s="14" t="s">
        <v>104</v>
      </c>
      <c r="B3" s="13" t="s">
        <v>103</v>
      </c>
      <c r="C3" s="14" t="s">
        <v>104</v>
      </c>
      <c r="D3" s="13" t="s">
        <v>103</v>
      </c>
    </row>
    <row r="4" spans="1:4" x14ac:dyDescent="0.25">
      <c r="A4" s="14">
        <v>32874</v>
      </c>
      <c r="B4" s="13" t="s">
        <v>141</v>
      </c>
      <c r="C4" s="14">
        <v>32874</v>
      </c>
      <c r="D4" s="13" t="s">
        <v>141</v>
      </c>
    </row>
    <row r="5" spans="1:4" x14ac:dyDescent="0.25">
      <c r="A5" s="15" t="s">
        <v>102</v>
      </c>
      <c r="C5" s="15" t="s">
        <v>101</v>
      </c>
    </row>
    <row r="6" spans="1:4" x14ac:dyDescent="0.25">
      <c r="A6" s="14" t="s">
        <v>100</v>
      </c>
      <c r="C6" s="14" t="s">
        <v>100</v>
      </c>
    </row>
    <row r="7" spans="1:4" x14ac:dyDescent="0.25">
      <c r="A7" s="14" t="s">
        <v>0</v>
      </c>
      <c r="B7" s="13" t="s">
        <v>99</v>
      </c>
      <c r="C7" s="14" t="s">
        <v>0</v>
      </c>
      <c r="D7" s="13" t="s">
        <v>99</v>
      </c>
    </row>
    <row r="8" spans="1:4" x14ac:dyDescent="0.25">
      <c r="A8" s="14">
        <v>32874</v>
      </c>
      <c r="B8" s="13">
        <v>2658.7</v>
      </c>
      <c r="C8" s="14">
        <v>32874</v>
      </c>
      <c r="D8" s="13">
        <v>200.3</v>
      </c>
    </row>
    <row r="9" spans="1:4" x14ac:dyDescent="0.25">
      <c r="A9" s="14">
        <v>32905</v>
      </c>
      <c r="B9" s="13">
        <v>2687.2</v>
      </c>
      <c r="C9" s="14">
        <v>32905</v>
      </c>
      <c r="D9" s="13">
        <v>202.3</v>
      </c>
    </row>
    <row r="10" spans="1:4" x14ac:dyDescent="0.25">
      <c r="A10" s="14">
        <v>32933</v>
      </c>
      <c r="B10" s="13">
        <v>2707.4</v>
      </c>
      <c r="C10" s="14">
        <v>32933</v>
      </c>
      <c r="D10" s="13">
        <v>203.5</v>
      </c>
    </row>
    <row r="11" spans="1:4" x14ac:dyDescent="0.25">
      <c r="A11" s="14">
        <v>32964</v>
      </c>
      <c r="B11" s="13">
        <v>2731.9</v>
      </c>
      <c r="C11" s="14">
        <v>32964</v>
      </c>
      <c r="D11" s="13">
        <v>205.2</v>
      </c>
    </row>
    <row r="12" spans="1:4" x14ac:dyDescent="0.25">
      <c r="A12" s="14">
        <v>32994</v>
      </c>
      <c r="B12" s="13">
        <v>2732.9</v>
      </c>
      <c r="C12" s="14">
        <v>32994</v>
      </c>
      <c r="D12" s="13">
        <v>204.9</v>
      </c>
    </row>
    <row r="13" spans="1:4" x14ac:dyDescent="0.25">
      <c r="A13" s="14">
        <v>33025</v>
      </c>
      <c r="B13" s="13">
        <v>2751.6</v>
      </c>
      <c r="C13" s="14">
        <v>33025</v>
      </c>
      <c r="D13" s="13">
        <v>206.7</v>
      </c>
    </row>
    <row r="14" spans="1:4" x14ac:dyDescent="0.25">
      <c r="A14" s="14">
        <v>33055</v>
      </c>
      <c r="B14" s="13">
        <v>2769.3</v>
      </c>
      <c r="C14" s="14">
        <v>33055</v>
      </c>
      <c r="D14" s="13">
        <v>208.2</v>
      </c>
    </row>
    <row r="15" spans="1:4" x14ac:dyDescent="0.25">
      <c r="A15" s="14">
        <v>33086</v>
      </c>
      <c r="B15" s="13">
        <v>2760.2</v>
      </c>
      <c r="C15" s="14">
        <v>33086</v>
      </c>
      <c r="D15" s="13">
        <v>207.8</v>
      </c>
    </row>
    <row r="16" spans="1:4" x14ac:dyDescent="0.25">
      <c r="A16" s="14">
        <v>33117</v>
      </c>
      <c r="B16" s="13">
        <v>2778.5</v>
      </c>
      <c r="C16" s="14">
        <v>33117</v>
      </c>
      <c r="D16" s="13">
        <v>209.4</v>
      </c>
    </row>
    <row r="17" spans="1:4" x14ac:dyDescent="0.25">
      <c r="A17" s="14">
        <v>33147</v>
      </c>
      <c r="B17" s="13">
        <v>2763.1</v>
      </c>
      <c r="C17" s="14">
        <v>33147</v>
      </c>
      <c r="D17" s="13">
        <v>208.6</v>
      </c>
    </row>
    <row r="18" spans="1:4" x14ac:dyDescent="0.25">
      <c r="A18" s="14">
        <v>33178</v>
      </c>
      <c r="B18" s="13">
        <v>2766.3</v>
      </c>
      <c r="C18" s="14">
        <v>33178</v>
      </c>
      <c r="D18" s="13">
        <v>209.2</v>
      </c>
    </row>
    <row r="19" spans="1:4" x14ac:dyDescent="0.25">
      <c r="A19" s="14">
        <v>33208</v>
      </c>
      <c r="B19" s="13">
        <v>2787.3</v>
      </c>
      <c r="C19" s="14">
        <v>33208</v>
      </c>
      <c r="D19" s="13">
        <v>211.1</v>
      </c>
    </row>
    <row r="20" spans="1:4" x14ac:dyDescent="0.25">
      <c r="A20" s="14">
        <v>33239</v>
      </c>
      <c r="B20" s="13">
        <v>2771.3</v>
      </c>
      <c r="C20" s="14">
        <v>33239</v>
      </c>
      <c r="D20" s="13">
        <v>210.1</v>
      </c>
    </row>
    <row r="21" spans="1:4" x14ac:dyDescent="0.25">
      <c r="A21" s="14">
        <v>33270</v>
      </c>
      <c r="B21" s="13">
        <v>2769.7</v>
      </c>
      <c r="C21" s="14">
        <v>33270</v>
      </c>
      <c r="D21" s="13">
        <v>210.4</v>
      </c>
    </row>
    <row r="22" spans="1:4" x14ac:dyDescent="0.25">
      <c r="A22" s="14">
        <v>33298</v>
      </c>
      <c r="B22" s="13">
        <v>2774.2</v>
      </c>
      <c r="C22" s="14">
        <v>33298</v>
      </c>
      <c r="D22" s="13">
        <v>211.2</v>
      </c>
    </row>
    <row r="23" spans="1:4" x14ac:dyDescent="0.25">
      <c r="A23" s="14">
        <v>33329</v>
      </c>
      <c r="B23" s="13">
        <v>2782.6</v>
      </c>
      <c r="C23" s="14">
        <v>33329</v>
      </c>
      <c r="D23" s="13">
        <v>212.3</v>
      </c>
    </row>
    <row r="24" spans="1:4" x14ac:dyDescent="0.25">
      <c r="A24" s="14">
        <v>33359</v>
      </c>
      <c r="B24" s="13">
        <v>2794</v>
      </c>
      <c r="C24" s="14">
        <v>33359</v>
      </c>
      <c r="D24" s="13">
        <v>213.4</v>
      </c>
    </row>
    <row r="25" spans="1:4" x14ac:dyDescent="0.25">
      <c r="A25" s="14">
        <v>33390</v>
      </c>
      <c r="B25" s="13">
        <v>2823.8</v>
      </c>
      <c r="C25" s="14">
        <v>33390</v>
      </c>
      <c r="D25" s="13">
        <v>215.9</v>
      </c>
    </row>
    <row r="26" spans="1:4" x14ac:dyDescent="0.25">
      <c r="A26" s="14">
        <v>33420</v>
      </c>
      <c r="B26" s="13">
        <v>2813.2</v>
      </c>
      <c r="C26" s="14">
        <v>33420</v>
      </c>
      <c r="D26" s="13">
        <v>215.4</v>
      </c>
    </row>
    <row r="27" spans="1:4" x14ac:dyDescent="0.25">
      <c r="A27" s="14">
        <v>33451</v>
      </c>
      <c r="B27" s="13">
        <v>2825.2</v>
      </c>
      <c r="C27" s="14">
        <v>33451</v>
      </c>
      <c r="D27" s="13">
        <v>216.5</v>
      </c>
    </row>
    <row r="28" spans="1:4" x14ac:dyDescent="0.25">
      <c r="A28" s="14">
        <v>33482</v>
      </c>
      <c r="B28" s="13">
        <v>2845.8</v>
      </c>
      <c r="C28" s="14">
        <v>33482</v>
      </c>
      <c r="D28" s="13">
        <v>218.4</v>
      </c>
    </row>
    <row r="29" spans="1:4" x14ac:dyDescent="0.25">
      <c r="A29" s="14">
        <v>33512</v>
      </c>
      <c r="B29" s="13">
        <v>2839.5</v>
      </c>
      <c r="C29" s="14">
        <v>33512</v>
      </c>
      <c r="D29" s="13">
        <v>217.9</v>
      </c>
    </row>
    <row r="30" spans="1:4" x14ac:dyDescent="0.25">
      <c r="A30" s="14">
        <v>33543</v>
      </c>
      <c r="B30" s="13">
        <v>2853</v>
      </c>
      <c r="C30" s="14">
        <v>33543</v>
      </c>
      <c r="D30" s="13">
        <v>218.9</v>
      </c>
    </row>
    <row r="31" spans="1:4" x14ac:dyDescent="0.25">
      <c r="A31" s="14">
        <v>33573</v>
      </c>
      <c r="B31" s="13">
        <v>2881.3</v>
      </c>
      <c r="C31" s="14">
        <v>33573</v>
      </c>
      <c r="D31" s="13">
        <v>221.2</v>
      </c>
    </row>
    <row r="32" spans="1:4" x14ac:dyDescent="0.25">
      <c r="A32" s="14">
        <v>33604</v>
      </c>
      <c r="B32" s="13">
        <v>2887.5</v>
      </c>
      <c r="C32" s="14">
        <v>33604</v>
      </c>
      <c r="D32" s="13">
        <v>224</v>
      </c>
    </row>
    <row r="33" spans="1:4" x14ac:dyDescent="0.25">
      <c r="A33" s="14">
        <v>33635</v>
      </c>
      <c r="B33" s="13">
        <v>2921.2</v>
      </c>
      <c r="C33" s="14">
        <v>33635</v>
      </c>
      <c r="D33" s="13">
        <v>226.7</v>
      </c>
    </row>
    <row r="34" spans="1:4" x14ac:dyDescent="0.25">
      <c r="A34" s="14">
        <v>33664</v>
      </c>
      <c r="B34" s="13">
        <v>2929.9</v>
      </c>
      <c r="C34" s="14">
        <v>33664</v>
      </c>
      <c r="D34" s="13">
        <v>227.4</v>
      </c>
    </row>
    <row r="35" spans="1:4" x14ac:dyDescent="0.25">
      <c r="A35" s="14">
        <v>33695</v>
      </c>
      <c r="B35" s="13">
        <v>2936.2</v>
      </c>
      <c r="C35" s="14">
        <v>33695</v>
      </c>
      <c r="D35" s="13">
        <v>227.9</v>
      </c>
    </row>
    <row r="36" spans="1:4" x14ac:dyDescent="0.25">
      <c r="A36" s="14">
        <v>33725</v>
      </c>
      <c r="B36" s="13">
        <v>2954</v>
      </c>
      <c r="C36" s="14">
        <v>33725</v>
      </c>
      <c r="D36" s="13">
        <v>229.2</v>
      </c>
    </row>
    <row r="37" spans="1:4" x14ac:dyDescent="0.25">
      <c r="A37" s="14">
        <v>33756</v>
      </c>
      <c r="B37" s="13">
        <v>2965.8</v>
      </c>
      <c r="C37" s="14">
        <v>33756</v>
      </c>
      <c r="D37" s="13">
        <v>229.8</v>
      </c>
    </row>
    <row r="38" spans="1:4" x14ac:dyDescent="0.25">
      <c r="A38" s="14">
        <v>33786</v>
      </c>
      <c r="B38" s="13">
        <v>2969.3</v>
      </c>
      <c r="C38" s="14">
        <v>33786</v>
      </c>
      <c r="D38" s="13">
        <v>230</v>
      </c>
    </row>
    <row r="39" spans="1:4" x14ac:dyDescent="0.25">
      <c r="A39" s="14">
        <v>33817</v>
      </c>
      <c r="B39" s="13">
        <v>2989</v>
      </c>
      <c r="C39" s="14">
        <v>33817</v>
      </c>
      <c r="D39" s="13">
        <v>231.5</v>
      </c>
    </row>
    <row r="40" spans="1:4" x14ac:dyDescent="0.25">
      <c r="A40" s="14">
        <v>33848</v>
      </c>
      <c r="B40" s="13">
        <v>2971.3</v>
      </c>
      <c r="C40" s="14">
        <v>33848</v>
      </c>
      <c r="D40" s="13">
        <v>230.2</v>
      </c>
    </row>
    <row r="41" spans="1:4" x14ac:dyDescent="0.25">
      <c r="A41" s="14">
        <v>33878</v>
      </c>
      <c r="B41" s="13">
        <v>2940.5</v>
      </c>
      <c r="C41" s="14">
        <v>33878</v>
      </c>
      <c r="D41" s="13">
        <v>228.2</v>
      </c>
    </row>
    <row r="42" spans="1:4" x14ac:dyDescent="0.25">
      <c r="A42" s="14">
        <v>33909</v>
      </c>
      <c r="B42" s="13">
        <v>2962.2</v>
      </c>
      <c r="C42" s="14">
        <v>33909</v>
      </c>
      <c r="D42" s="13">
        <v>229.5</v>
      </c>
    </row>
    <row r="43" spans="1:4" x14ac:dyDescent="0.25">
      <c r="A43" s="14">
        <v>33939</v>
      </c>
      <c r="B43" s="13">
        <v>3159.7</v>
      </c>
      <c r="C43" s="14">
        <v>33939</v>
      </c>
      <c r="D43" s="13">
        <v>226.5</v>
      </c>
    </row>
    <row r="44" spans="1:4" x14ac:dyDescent="0.25">
      <c r="A44" s="14">
        <v>33970</v>
      </c>
      <c r="B44" s="13">
        <v>3000.4</v>
      </c>
      <c r="C44" s="14">
        <v>33970</v>
      </c>
      <c r="D44" s="13">
        <v>237.3</v>
      </c>
    </row>
    <row r="45" spans="1:4" x14ac:dyDescent="0.25">
      <c r="A45" s="14">
        <v>34001</v>
      </c>
      <c r="B45" s="13">
        <v>3029.3</v>
      </c>
      <c r="C45" s="14">
        <v>34001</v>
      </c>
      <c r="D45" s="13">
        <v>238.9</v>
      </c>
    </row>
    <row r="46" spans="1:4" x14ac:dyDescent="0.25">
      <c r="A46" s="14">
        <v>34029</v>
      </c>
      <c r="B46" s="13">
        <v>3018.1</v>
      </c>
      <c r="C46" s="14">
        <v>34029</v>
      </c>
      <c r="D46" s="13">
        <v>237.8</v>
      </c>
    </row>
    <row r="47" spans="1:4" x14ac:dyDescent="0.25">
      <c r="A47" s="14">
        <v>34060</v>
      </c>
      <c r="B47" s="13">
        <v>3063.8</v>
      </c>
      <c r="C47" s="14">
        <v>34060</v>
      </c>
      <c r="D47" s="13">
        <v>237.9</v>
      </c>
    </row>
    <row r="48" spans="1:4" x14ac:dyDescent="0.25">
      <c r="A48" s="14">
        <v>34090</v>
      </c>
      <c r="B48" s="13">
        <v>3074.1</v>
      </c>
      <c r="C48" s="14">
        <v>34090</v>
      </c>
      <c r="D48" s="13">
        <v>238.8</v>
      </c>
    </row>
    <row r="49" spans="1:4" x14ac:dyDescent="0.25">
      <c r="A49" s="14">
        <v>34121</v>
      </c>
      <c r="B49" s="13">
        <v>3061.4</v>
      </c>
      <c r="C49" s="14">
        <v>34121</v>
      </c>
      <c r="D49" s="13">
        <v>237.9</v>
      </c>
    </row>
    <row r="50" spans="1:4" x14ac:dyDescent="0.25">
      <c r="A50" s="14">
        <v>34151</v>
      </c>
      <c r="B50" s="13">
        <v>3084.5</v>
      </c>
      <c r="C50" s="14">
        <v>34151</v>
      </c>
      <c r="D50" s="13">
        <v>239.5</v>
      </c>
    </row>
    <row r="51" spans="1:4" x14ac:dyDescent="0.25">
      <c r="A51" s="14">
        <v>34182</v>
      </c>
      <c r="B51" s="13">
        <v>3104.9</v>
      </c>
      <c r="C51" s="14">
        <v>34182</v>
      </c>
      <c r="D51" s="13">
        <v>241.1</v>
      </c>
    </row>
    <row r="52" spans="1:4" x14ac:dyDescent="0.25">
      <c r="A52" s="14">
        <v>34213</v>
      </c>
      <c r="B52" s="13">
        <v>3091.5</v>
      </c>
      <c r="C52" s="14">
        <v>34213</v>
      </c>
      <c r="D52" s="13">
        <v>240.3</v>
      </c>
    </row>
    <row r="53" spans="1:4" x14ac:dyDescent="0.25">
      <c r="A53" s="14">
        <v>34243</v>
      </c>
      <c r="B53" s="13">
        <v>3076</v>
      </c>
      <c r="C53" s="14">
        <v>34243</v>
      </c>
      <c r="D53" s="13">
        <v>239.6</v>
      </c>
    </row>
    <row r="54" spans="1:4" x14ac:dyDescent="0.25">
      <c r="A54" s="14">
        <v>34274</v>
      </c>
      <c r="B54" s="13">
        <v>3081.5</v>
      </c>
      <c r="C54" s="14">
        <v>34274</v>
      </c>
      <c r="D54" s="13">
        <v>240.3</v>
      </c>
    </row>
    <row r="55" spans="1:4" x14ac:dyDescent="0.25">
      <c r="A55" s="14">
        <v>34304</v>
      </c>
      <c r="B55" s="13">
        <v>3266.6</v>
      </c>
      <c r="C55" s="14">
        <v>34304</v>
      </c>
      <c r="D55" s="13">
        <v>246.8</v>
      </c>
    </row>
    <row r="56" spans="1:4" x14ac:dyDescent="0.25">
      <c r="A56" s="14">
        <v>34335</v>
      </c>
      <c r="B56" s="13">
        <v>3142.6</v>
      </c>
      <c r="C56" s="14">
        <v>34335</v>
      </c>
      <c r="D56" s="13">
        <v>248.4</v>
      </c>
    </row>
    <row r="57" spans="1:4" x14ac:dyDescent="0.25">
      <c r="A57" s="14">
        <v>34366</v>
      </c>
      <c r="B57" s="13">
        <v>3147.9</v>
      </c>
      <c r="C57" s="14">
        <v>34366</v>
      </c>
      <c r="D57" s="13">
        <v>248.9</v>
      </c>
    </row>
    <row r="58" spans="1:4" x14ac:dyDescent="0.25">
      <c r="A58" s="14">
        <v>34394</v>
      </c>
      <c r="B58" s="13">
        <v>3167.7</v>
      </c>
      <c r="C58" s="14">
        <v>34394</v>
      </c>
      <c r="D58" s="13">
        <v>250.6</v>
      </c>
    </row>
    <row r="59" spans="1:4" x14ac:dyDescent="0.25">
      <c r="A59" s="14">
        <v>34425</v>
      </c>
      <c r="B59" s="13">
        <v>3215.7</v>
      </c>
      <c r="C59" s="14">
        <v>34425</v>
      </c>
      <c r="D59" s="13">
        <v>252</v>
      </c>
    </row>
    <row r="60" spans="1:4" x14ac:dyDescent="0.25">
      <c r="A60" s="14">
        <v>34455</v>
      </c>
      <c r="B60" s="13">
        <v>3228.2</v>
      </c>
      <c r="C60" s="14">
        <v>34455</v>
      </c>
      <c r="D60" s="13">
        <v>253.2</v>
      </c>
    </row>
    <row r="61" spans="1:4" x14ac:dyDescent="0.25">
      <c r="A61" s="14">
        <v>34486</v>
      </c>
      <c r="B61" s="13">
        <v>3226</v>
      </c>
      <c r="C61" s="14">
        <v>34486</v>
      </c>
      <c r="D61" s="13">
        <v>253.1</v>
      </c>
    </row>
    <row r="62" spans="1:4" x14ac:dyDescent="0.25">
      <c r="A62" s="14">
        <v>34516</v>
      </c>
      <c r="B62" s="13">
        <v>3247.4</v>
      </c>
      <c r="C62" s="14">
        <v>34516</v>
      </c>
      <c r="D62" s="13">
        <v>254.7</v>
      </c>
    </row>
    <row r="63" spans="1:4" x14ac:dyDescent="0.25">
      <c r="A63" s="14">
        <v>34547</v>
      </c>
      <c r="B63" s="13">
        <v>3254.6</v>
      </c>
      <c r="C63" s="14">
        <v>34547</v>
      </c>
      <c r="D63" s="13">
        <v>255.2</v>
      </c>
    </row>
    <row r="64" spans="1:4" x14ac:dyDescent="0.25">
      <c r="A64" s="14">
        <v>34578</v>
      </c>
      <c r="B64" s="13">
        <v>3274.2</v>
      </c>
      <c r="C64" s="14">
        <v>34578</v>
      </c>
      <c r="D64" s="13">
        <v>256.5</v>
      </c>
    </row>
    <row r="65" spans="1:4" x14ac:dyDescent="0.25">
      <c r="A65" s="14">
        <v>34608</v>
      </c>
      <c r="B65" s="13">
        <v>3309</v>
      </c>
      <c r="C65" s="14">
        <v>34608</v>
      </c>
      <c r="D65" s="13">
        <v>259.10000000000002</v>
      </c>
    </row>
    <row r="66" spans="1:4" x14ac:dyDescent="0.25">
      <c r="A66" s="14">
        <v>34639</v>
      </c>
      <c r="B66" s="13">
        <v>3305.1</v>
      </c>
      <c r="C66" s="14">
        <v>34639</v>
      </c>
      <c r="D66" s="13">
        <v>258.60000000000002</v>
      </c>
    </row>
    <row r="67" spans="1:4" x14ac:dyDescent="0.25">
      <c r="A67" s="14">
        <v>34669</v>
      </c>
      <c r="B67" s="13">
        <v>3320.8</v>
      </c>
      <c r="C67" s="14">
        <v>34669</v>
      </c>
      <c r="D67" s="13">
        <v>259.39999999999998</v>
      </c>
    </row>
    <row r="68" spans="1:4" x14ac:dyDescent="0.25">
      <c r="A68" s="14">
        <v>34700</v>
      </c>
      <c r="B68" s="13">
        <v>3344</v>
      </c>
      <c r="C68" s="14">
        <v>34700</v>
      </c>
      <c r="D68" s="13">
        <v>260</v>
      </c>
    </row>
    <row r="69" spans="1:4" x14ac:dyDescent="0.25">
      <c r="A69" s="14">
        <v>34731</v>
      </c>
      <c r="B69" s="13">
        <v>3358.2</v>
      </c>
      <c r="C69" s="14">
        <v>34731</v>
      </c>
      <c r="D69" s="13">
        <v>260.89999999999998</v>
      </c>
    </row>
    <row r="70" spans="1:4" x14ac:dyDescent="0.25">
      <c r="A70" s="14">
        <v>34759</v>
      </c>
      <c r="B70" s="13">
        <v>3372.1</v>
      </c>
      <c r="C70" s="14">
        <v>34759</v>
      </c>
      <c r="D70" s="13">
        <v>261.5</v>
      </c>
    </row>
    <row r="71" spans="1:4" x14ac:dyDescent="0.25">
      <c r="A71" s="14">
        <v>34790</v>
      </c>
      <c r="B71" s="13">
        <v>3390.8</v>
      </c>
      <c r="C71" s="14">
        <v>34790</v>
      </c>
      <c r="D71" s="13">
        <v>262.7</v>
      </c>
    </row>
    <row r="72" spans="1:4" x14ac:dyDescent="0.25">
      <c r="A72" s="14">
        <v>34820</v>
      </c>
      <c r="B72" s="13">
        <v>3387</v>
      </c>
      <c r="C72" s="14">
        <v>34820</v>
      </c>
      <c r="D72" s="13">
        <v>262.3</v>
      </c>
    </row>
    <row r="73" spans="1:4" x14ac:dyDescent="0.25">
      <c r="A73" s="14">
        <v>34851</v>
      </c>
      <c r="B73" s="13">
        <v>3407.8</v>
      </c>
      <c r="C73" s="14">
        <v>34851</v>
      </c>
      <c r="D73" s="13">
        <v>263.39999999999998</v>
      </c>
    </row>
    <row r="74" spans="1:4" x14ac:dyDescent="0.25">
      <c r="A74" s="14">
        <v>34881</v>
      </c>
      <c r="B74" s="13">
        <v>3426.9</v>
      </c>
      <c r="C74" s="14">
        <v>34881</v>
      </c>
      <c r="D74" s="13">
        <v>264.60000000000002</v>
      </c>
    </row>
    <row r="75" spans="1:4" x14ac:dyDescent="0.25">
      <c r="A75" s="14">
        <v>34912</v>
      </c>
      <c r="B75" s="13">
        <v>3436.2</v>
      </c>
      <c r="C75" s="14">
        <v>34912</v>
      </c>
      <c r="D75" s="13">
        <v>265.2</v>
      </c>
    </row>
    <row r="76" spans="1:4" x14ac:dyDescent="0.25">
      <c r="A76" s="14">
        <v>34943</v>
      </c>
      <c r="B76" s="13">
        <v>3453.6</v>
      </c>
      <c r="C76" s="14">
        <v>34943</v>
      </c>
      <c r="D76" s="13">
        <v>266</v>
      </c>
    </row>
    <row r="77" spans="1:4" x14ac:dyDescent="0.25">
      <c r="A77" s="14">
        <v>34973</v>
      </c>
      <c r="B77" s="13">
        <v>3470.3</v>
      </c>
      <c r="C77" s="14">
        <v>34973</v>
      </c>
      <c r="D77" s="13">
        <v>267.2</v>
      </c>
    </row>
    <row r="78" spans="1:4" x14ac:dyDescent="0.25">
      <c r="A78" s="14">
        <v>35004</v>
      </c>
      <c r="B78" s="13">
        <v>3481.2</v>
      </c>
      <c r="C78" s="14">
        <v>35004</v>
      </c>
      <c r="D78" s="13">
        <v>267.7</v>
      </c>
    </row>
    <row r="79" spans="1:4" x14ac:dyDescent="0.25">
      <c r="A79" s="14">
        <v>35034</v>
      </c>
      <c r="B79" s="13">
        <v>3488.1</v>
      </c>
      <c r="C79" s="14">
        <v>35034</v>
      </c>
      <c r="D79" s="13">
        <v>268</v>
      </c>
    </row>
    <row r="80" spans="1:4" x14ac:dyDescent="0.25">
      <c r="A80" s="14">
        <v>35065</v>
      </c>
      <c r="B80" s="13">
        <v>3490.8</v>
      </c>
      <c r="C80" s="14">
        <v>35065</v>
      </c>
      <c r="D80" s="13">
        <v>266.8</v>
      </c>
    </row>
    <row r="81" spans="1:4" x14ac:dyDescent="0.25">
      <c r="A81" s="14">
        <v>35096</v>
      </c>
      <c r="B81" s="13">
        <v>3531.9</v>
      </c>
      <c r="C81" s="14">
        <v>35096</v>
      </c>
      <c r="D81" s="13">
        <v>269.60000000000002</v>
      </c>
    </row>
    <row r="82" spans="1:4" x14ac:dyDescent="0.25">
      <c r="A82" s="14">
        <v>35125</v>
      </c>
      <c r="B82" s="13">
        <v>3550.7</v>
      </c>
      <c r="C82" s="14">
        <v>35125</v>
      </c>
      <c r="D82" s="13">
        <v>270.7</v>
      </c>
    </row>
    <row r="83" spans="1:4" x14ac:dyDescent="0.25">
      <c r="A83" s="14">
        <v>35156</v>
      </c>
      <c r="B83" s="13">
        <v>3563.5</v>
      </c>
      <c r="C83" s="14">
        <v>35156</v>
      </c>
      <c r="D83" s="13">
        <v>271.5</v>
      </c>
    </row>
    <row r="84" spans="1:4" x14ac:dyDescent="0.25">
      <c r="A84" s="14">
        <v>35186</v>
      </c>
      <c r="B84" s="13">
        <v>3585.6</v>
      </c>
      <c r="C84" s="14">
        <v>35186</v>
      </c>
      <c r="D84" s="13">
        <v>272.8</v>
      </c>
    </row>
    <row r="85" spans="1:4" x14ac:dyDescent="0.25">
      <c r="A85" s="14">
        <v>35217</v>
      </c>
      <c r="B85" s="13">
        <v>3620.7</v>
      </c>
      <c r="C85" s="14">
        <v>35217</v>
      </c>
      <c r="D85" s="13">
        <v>275.3</v>
      </c>
    </row>
    <row r="86" spans="1:4" x14ac:dyDescent="0.25">
      <c r="A86" s="14">
        <v>35247</v>
      </c>
      <c r="B86" s="13">
        <v>3622.4</v>
      </c>
      <c r="C86" s="14">
        <v>35247</v>
      </c>
      <c r="D86" s="13">
        <v>275.10000000000002</v>
      </c>
    </row>
    <row r="87" spans="1:4" x14ac:dyDescent="0.25">
      <c r="A87" s="14">
        <v>35278</v>
      </c>
      <c r="B87" s="13">
        <v>3646.5</v>
      </c>
      <c r="C87" s="14">
        <v>35278</v>
      </c>
      <c r="D87" s="13">
        <v>276.60000000000002</v>
      </c>
    </row>
    <row r="88" spans="1:4" x14ac:dyDescent="0.25">
      <c r="A88" s="14">
        <v>35309</v>
      </c>
      <c r="B88" s="13">
        <v>3672.8</v>
      </c>
      <c r="C88" s="14">
        <v>35309</v>
      </c>
      <c r="D88" s="13">
        <v>278.39999999999998</v>
      </c>
    </row>
    <row r="89" spans="1:4" x14ac:dyDescent="0.25">
      <c r="A89" s="14">
        <v>35339</v>
      </c>
      <c r="B89" s="13">
        <v>3678.8</v>
      </c>
      <c r="C89" s="14">
        <v>35339</v>
      </c>
      <c r="D89" s="13">
        <v>278.60000000000002</v>
      </c>
    </row>
    <row r="90" spans="1:4" x14ac:dyDescent="0.25">
      <c r="A90" s="14">
        <v>35370</v>
      </c>
      <c r="B90" s="13">
        <v>3703.6</v>
      </c>
      <c r="C90" s="14">
        <v>35370</v>
      </c>
      <c r="D90" s="13">
        <v>280.2</v>
      </c>
    </row>
    <row r="91" spans="1:4" x14ac:dyDescent="0.25">
      <c r="A91" s="14">
        <v>35400</v>
      </c>
      <c r="B91" s="13">
        <v>3730.4</v>
      </c>
      <c r="C91" s="14">
        <v>35400</v>
      </c>
      <c r="D91" s="13">
        <v>282</v>
      </c>
    </row>
    <row r="92" spans="1:4" x14ac:dyDescent="0.25">
      <c r="A92" s="14">
        <v>35431</v>
      </c>
      <c r="B92" s="13">
        <v>3746.3</v>
      </c>
      <c r="C92" s="14">
        <v>35431</v>
      </c>
      <c r="D92" s="13">
        <v>281.3</v>
      </c>
    </row>
    <row r="93" spans="1:4" x14ac:dyDescent="0.25">
      <c r="A93" s="14">
        <v>35462</v>
      </c>
      <c r="B93" s="13">
        <v>3777.9</v>
      </c>
      <c r="C93" s="14">
        <v>35462</v>
      </c>
      <c r="D93" s="13">
        <v>283.5</v>
      </c>
    </row>
    <row r="94" spans="1:4" x14ac:dyDescent="0.25">
      <c r="A94" s="14">
        <v>35490</v>
      </c>
      <c r="B94" s="13">
        <v>3804.9</v>
      </c>
      <c r="C94" s="14">
        <v>35490</v>
      </c>
      <c r="D94" s="13">
        <v>285.2</v>
      </c>
    </row>
    <row r="95" spans="1:4" x14ac:dyDescent="0.25">
      <c r="A95" s="14">
        <v>35521</v>
      </c>
      <c r="B95" s="13">
        <v>3816.5</v>
      </c>
      <c r="C95" s="14">
        <v>35521</v>
      </c>
      <c r="D95" s="13">
        <v>285.8</v>
      </c>
    </row>
    <row r="96" spans="1:4" x14ac:dyDescent="0.25">
      <c r="A96" s="14">
        <v>35551</v>
      </c>
      <c r="B96" s="13">
        <v>3834.9</v>
      </c>
      <c r="C96" s="14">
        <v>35551</v>
      </c>
      <c r="D96" s="13">
        <v>286.89999999999998</v>
      </c>
    </row>
    <row r="97" spans="1:4" x14ac:dyDescent="0.25">
      <c r="A97" s="14">
        <v>35582</v>
      </c>
      <c r="B97" s="13">
        <v>3855.5</v>
      </c>
      <c r="C97" s="14">
        <v>35582</v>
      </c>
      <c r="D97" s="13">
        <v>288.2</v>
      </c>
    </row>
    <row r="98" spans="1:4" x14ac:dyDescent="0.25">
      <c r="A98" s="14">
        <v>35612</v>
      </c>
      <c r="B98" s="13">
        <v>3873.4</v>
      </c>
      <c r="C98" s="14">
        <v>35612</v>
      </c>
      <c r="D98" s="13">
        <v>289.2</v>
      </c>
    </row>
    <row r="99" spans="1:4" x14ac:dyDescent="0.25">
      <c r="A99" s="14">
        <v>35643</v>
      </c>
      <c r="B99" s="13">
        <v>3907.8</v>
      </c>
      <c r="C99" s="14">
        <v>35643</v>
      </c>
      <c r="D99" s="13">
        <v>291.5</v>
      </c>
    </row>
    <row r="100" spans="1:4" x14ac:dyDescent="0.25">
      <c r="A100" s="14">
        <v>35674</v>
      </c>
      <c r="B100" s="13">
        <v>3927.7</v>
      </c>
      <c r="C100" s="14">
        <v>35674</v>
      </c>
      <c r="D100" s="13">
        <v>292.8</v>
      </c>
    </row>
    <row r="101" spans="1:4" x14ac:dyDescent="0.25">
      <c r="A101" s="14">
        <v>35704</v>
      </c>
      <c r="B101" s="13">
        <v>3958.9</v>
      </c>
      <c r="C101" s="14">
        <v>35704</v>
      </c>
      <c r="D101" s="13">
        <v>294.7</v>
      </c>
    </row>
    <row r="102" spans="1:4" x14ac:dyDescent="0.25">
      <c r="A102" s="14">
        <v>35735</v>
      </c>
      <c r="B102" s="13">
        <v>4000.5</v>
      </c>
      <c r="C102" s="14">
        <v>35735</v>
      </c>
      <c r="D102" s="13">
        <v>297.60000000000002</v>
      </c>
    </row>
    <row r="103" spans="1:4" x14ac:dyDescent="0.25">
      <c r="A103" s="14">
        <v>35765</v>
      </c>
      <c r="B103" s="13">
        <v>4017.8</v>
      </c>
      <c r="C103" s="14">
        <v>35765</v>
      </c>
      <c r="D103" s="13">
        <v>298.60000000000002</v>
      </c>
    </row>
    <row r="104" spans="1:4" x14ac:dyDescent="0.25">
      <c r="A104" s="14">
        <v>35796</v>
      </c>
      <c r="B104" s="13">
        <v>4049.8</v>
      </c>
      <c r="C104" s="14">
        <v>35796</v>
      </c>
      <c r="D104" s="13">
        <v>298.8</v>
      </c>
    </row>
    <row r="105" spans="1:4" x14ac:dyDescent="0.25">
      <c r="A105" s="14">
        <v>35827</v>
      </c>
      <c r="B105" s="13">
        <v>4076.6</v>
      </c>
      <c r="C105" s="14">
        <v>35827</v>
      </c>
      <c r="D105" s="13">
        <v>300.5</v>
      </c>
    </row>
    <row r="106" spans="1:4" x14ac:dyDescent="0.25">
      <c r="A106" s="14">
        <v>35855</v>
      </c>
      <c r="B106" s="13">
        <v>4098.3</v>
      </c>
      <c r="C106" s="14">
        <v>35855</v>
      </c>
      <c r="D106" s="13">
        <v>301.89999999999998</v>
      </c>
    </row>
    <row r="107" spans="1:4" x14ac:dyDescent="0.25">
      <c r="A107" s="14">
        <v>35886</v>
      </c>
      <c r="B107" s="13">
        <v>4118.8999999999996</v>
      </c>
      <c r="C107" s="14">
        <v>35886</v>
      </c>
      <c r="D107" s="13">
        <v>303.2</v>
      </c>
    </row>
    <row r="108" spans="1:4" x14ac:dyDescent="0.25">
      <c r="A108" s="14">
        <v>35916</v>
      </c>
      <c r="B108" s="13">
        <v>4150.6000000000004</v>
      </c>
      <c r="C108" s="14">
        <v>35916</v>
      </c>
      <c r="D108" s="13">
        <v>305.2</v>
      </c>
    </row>
    <row r="109" spans="1:4" x14ac:dyDescent="0.25">
      <c r="A109" s="14">
        <v>35947</v>
      </c>
      <c r="B109" s="13">
        <v>4167</v>
      </c>
      <c r="C109" s="14">
        <v>35947</v>
      </c>
      <c r="D109" s="13">
        <v>306.2</v>
      </c>
    </row>
    <row r="110" spans="1:4" x14ac:dyDescent="0.25">
      <c r="A110" s="14">
        <v>35977</v>
      </c>
      <c r="B110" s="13">
        <v>4187.2</v>
      </c>
      <c r="C110" s="14">
        <v>35977</v>
      </c>
      <c r="D110" s="13">
        <v>307.5</v>
      </c>
    </row>
    <row r="111" spans="1:4" x14ac:dyDescent="0.25">
      <c r="A111" s="14">
        <v>36008</v>
      </c>
      <c r="B111" s="13">
        <v>4224.8</v>
      </c>
      <c r="C111" s="14">
        <v>36008</v>
      </c>
      <c r="D111" s="13">
        <v>310.10000000000002</v>
      </c>
    </row>
    <row r="112" spans="1:4" x14ac:dyDescent="0.25">
      <c r="A112" s="14">
        <v>36039</v>
      </c>
      <c r="B112" s="13">
        <v>4240.2</v>
      </c>
      <c r="C112" s="14">
        <v>36039</v>
      </c>
      <c r="D112" s="13">
        <v>311</v>
      </c>
    </row>
    <row r="113" spans="1:4" x14ac:dyDescent="0.25">
      <c r="A113" s="14">
        <v>36069</v>
      </c>
      <c r="B113" s="13">
        <v>4262.1000000000004</v>
      </c>
      <c r="C113" s="14">
        <v>36069</v>
      </c>
      <c r="D113" s="13">
        <v>312.3</v>
      </c>
    </row>
    <row r="114" spans="1:4" x14ac:dyDescent="0.25">
      <c r="A114" s="14">
        <v>36100</v>
      </c>
      <c r="B114" s="13">
        <v>4293.5</v>
      </c>
      <c r="C114" s="14">
        <v>36100</v>
      </c>
      <c r="D114" s="13">
        <v>314.5</v>
      </c>
    </row>
    <row r="115" spans="1:4" x14ac:dyDescent="0.25">
      <c r="A115" s="14">
        <v>36130</v>
      </c>
      <c r="B115" s="13">
        <v>4310.3999999999996</v>
      </c>
      <c r="C115" s="14">
        <v>36130</v>
      </c>
      <c r="D115" s="13">
        <v>315.60000000000002</v>
      </c>
    </row>
    <row r="116" spans="1:4" x14ac:dyDescent="0.25">
      <c r="A116" s="14">
        <v>36161</v>
      </c>
      <c r="B116" s="13">
        <v>4343.3</v>
      </c>
      <c r="C116" s="14">
        <v>36161</v>
      </c>
      <c r="D116" s="13">
        <v>316.7</v>
      </c>
    </row>
    <row r="117" spans="1:4" x14ac:dyDescent="0.25">
      <c r="A117" s="14">
        <v>36192</v>
      </c>
      <c r="B117" s="13">
        <v>4374.1000000000004</v>
      </c>
      <c r="C117" s="14">
        <v>36192</v>
      </c>
      <c r="D117" s="13">
        <v>318.89999999999998</v>
      </c>
    </row>
    <row r="118" spans="1:4" x14ac:dyDescent="0.25">
      <c r="A118" s="14">
        <v>36220</v>
      </c>
      <c r="B118" s="13">
        <v>4379.6000000000004</v>
      </c>
      <c r="C118" s="14">
        <v>36220</v>
      </c>
      <c r="D118" s="13">
        <v>319</v>
      </c>
    </row>
    <row r="119" spans="1:4" x14ac:dyDescent="0.25">
      <c r="A119" s="14">
        <v>36251</v>
      </c>
      <c r="B119" s="13">
        <v>4394.5</v>
      </c>
      <c r="C119" s="14">
        <v>36251</v>
      </c>
      <c r="D119" s="13">
        <v>319.7</v>
      </c>
    </row>
    <row r="120" spans="1:4" x14ac:dyDescent="0.25">
      <c r="A120" s="14">
        <v>36281</v>
      </c>
      <c r="B120" s="13">
        <v>4413.3</v>
      </c>
      <c r="C120" s="14">
        <v>36281</v>
      </c>
      <c r="D120" s="13">
        <v>321</v>
      </c>
    </row>
    <row r="121" spans="1:4" x14ac:dyDescent="0.25">
      <c r="A121" s="14">
        <v>36312</v>
      </c>
      <c r="B121" s="13">
        <v>4421.2</v>
      </c>
      <c r="C121" s="14">
        <v>36312</v>
      </c>
      <c r="D121" s="13">
        <v>321.3</v>
      </c>
    </row>
    <row r="122" spans="1:4" x14ac:dyDescent="0.25">
      <c r="A122" s="14">
        <v>36342</v>
      </c>
      <c r="B122" s="13">
        <v>4448.3999999999996</v>
      </c>
      <c r="C122" s="14">
        <v>36342</v>
      </c>
      <c r="D122" s="13">
        <v>322.60000000000002</v>
      </c>
    </row>
    <row r="123" spans="1:4" x14ac:dyDescent="0.25">
      <c r="A123" s="14">
        <v>36373</v>
      </c>
      <c r="B123" s="13">
        <v>4474.8999999999996</v>
      </c>
      <c r="C123" s="14">
        <v>36373</v>
      </c>
      <c r="D123" s="13">
        <v>324.2</v>
      </c>
    </row>
    <row r="124" spans="1:4" x14ac:dyDescent="0.25">
      <c r="A124" s="14">
        <v>36404</v>
      </c>
      <c r="B124" s="13">
        <v>4495.8</v>
      </c>
      <c r="C124" s="14">
        <v>36404</v>
      </c>
      <c r="D124" s="13">
        <v>325.2</v>
      </c>
    </row>
    <row r="125" spans="1:4" x14ac:dyDescent="0.25">
      <c r="A125" s="14">
        <v>36434</v>
      </c>
      <c r="B125" s="13">
        <v>4535.1000000000004</v>
      </c>
      <c r="C125" s="14">
        <v>36434</v>
      </c>
      <c r="D125" s="13">
        <v>327.5</v>
      </c>
    </row>
    <row r="126" spans="1:4" x14ac:dyDescent="0.25">
      <c r="A126" s="14">
        <v>36465</v>
      </c>
      <c r="B126" s="13">
        <v>4576.3</v>
      </c>
      <c r="C126" s="14">
        <v>36465</v>
      </c>
      <c r="D126" s="13">
        <v>330</v>
      </c>
    </row>
    <row r="127" spans="1:4" x14ac:dyDescent="0.25">
      <c r="A127" s="14">
        <v>36495</v>
      </c>
      <c r="B127" s="13">
        <v>4639.6000000000004</v>
      </c>
      <c r="C127" s="14">
        <v>36495</v>
      </c>
      <c r="D127" s="13">
        <v>333.9</v>
      </c>
    </row>
    <row r="128" spans="1:4" x14ac:dyDescent="0.25">
      <c r="A128" s="14">
        <v>36526</v>
      </c>
      <c r="B128" s="13">
        <v>4725.3</v>
      </c>
      <c r="C128" s="14">
        <v>36526</v>
      </c>
      <c r="D128" s="13">
        <v>339.1</v>
      </c>
    </row>
    <row r="129" spans="1:4" x14ac:dyDescent="0.25">
      <c r="A129" s="14">
        <v>36557</v>
      </c>
      <c r="B129" s="13">
        <v>4757.1000000000004</v>
      </c>
      <c r="C129" s="14">
        <v>36557</v>
      </c>
      <c r="D129" s="13">
        <v>340.8</v>
      </c>
    </row>
    <row r="130" spans="1:4" x14ac:dyDescent="0.25">
      <c r="A130" s="14">
        <v>36586</v>
      </c>
      <c r="B130" s="13">
        <v>4774.3999999999996</v>
      </c>
      <c r="C130" s="14">
        <v>36586</v>
      </c>
      <c r="D130" s="13">
        <v>341.7</v>
      </c>
    </row>
    <row r="131" spans="1:4" x14ac:dyDescent="0.25">
      <c r="A131" s="14">
        <v>36617</v>
      </c>
      <c r="B131" s="13">
        <v>4780</v>
      </c>
      <c r="C131" s="14">
        <v>36617</v>
      </c>
      <c r="D131" s="13">
        <v>341.7</v>
      </c>
    </row>
    <row r="132" spans="1:4" x14ac:dyDescent="0.25">
      <c r="A132" s="14">
        <v>36647</v>
      </c>
      <c r="B132" s="13">
        <v>4761.8</v>
      </c>
      <c r="C132" s="14">
        <v>36647</v>
      </c>
      <c r="D132" s="13">
        <v>340</v>
      </c>
    </row>
    <row r="133" spans="1:4" x14ac:dyDescent="0.25">
      <c r="A133" s="14">
        <v>36678</v>
      </c>
      <c r="B133" s="13">
        <v>4798.2</v>
      </c>
      <c r="C133" s="14">
        <v>36678</v>
      </c>
      <c r="D133" s="13">
        <v>342.5</v>
      </c>
    </row>
    <row r="134" spans="1:4" x14ac:dyDescent="0.25">
      <c r="A134" s="14">
        <v>36708</v>
      </c>
      <c r="B134" s="13">
        <v>4858.3</v>
      </c>
      <c r="C134" s="14">
        <v>36708</v>
      </c>
      <c r="D134" s="13">
        <v>347.1</v>
      </c>
    </row>
    <row r="135" spans="1:4" x14ac:dyDescent="0.25">
      <c r="A135" s="14">
        <v>36739</v>
      </c>
      <c r="B135" s="13">
        <v>4867.8</v>
      </c>
      <c r="C135" s="14">
        <v>36739</v>
      </c>
      <c r="D135" s="13">
        <v>347.7</v>
      </c>
    </row>
    <row r="136" spans="1:4" x14ac:dyDescent="0.25">
      <c r="A136" s="14">
        <v>36770</v>
      </c>
      <c r="B136" s="13">
        <v>4890.7</v>
      </c>
      <c r="C136" s="14">
        <v>36770</v>
      </c>
      <c r="D136" s="13">
        <v>349.5</v>
      </c>
    </row>
    <row r="137" spans="1:4" x14ac:dyDescent="0.25">
      <c r="A137" s="14">
        <v>36800</v>
      </c>
      <c r="B137" s="13">
        <v>4900.5</v>
      </c>
      <c r="C137" s="14">
        <v>36800</v>
      </c>
      <c r="D137" s="13">
        <v>350.6</v>
      </c>
    </row>
    <row r="138" spans="1:4" x14ac:dyDescent="0.25">
      <c r="A138" s="14">
        <v>36831</v>
      </c>
      <c r="B138" s="13">
        <v>4898.8999999999996</v>
      </c>
      <c r="C138" s="14">
        <v>36831</v>
      </c>
      <c r="D138" s="13">
        <v>350.7</v>
      </c>
    </row>
    <row r="139" spans="1:4" x14ac:dyDescent="0.25">
      <c r="A139" s="14">
        <v>36861</v>
      </c>
      <c r="B139" s="13">
        <v>4897.3</v>
      </c>
      <c r="C139" s="14">
        <v>36861</v>
      </c>
      <c r="D139" s="13">
        <v>351.2</v>
      </c>
    </row>
    <row r="140" spans="1:4" x14ac:dyDescent="0.25">
      <c r="A140" s="14">
        <v>36892</v>
      </c>
      <c r="B140" s="13">
        <v>4957.3999999999996</v>
      </c>
      <c r="C140" s="14">
        <v>36892</v>
      </c>
      <c r="D140" s="13">
        <v>355.8</v>
      </c>
    </row>
    <row r="141" spans="1:4" x14ac:dyDescent="0.25">
      <c r="A141" s="14">
        <v>36923</v>
      </c>
      <c r="B141" s="13">
        <v>4985.1000000000004</v>
      </c>
      <c r="C141" s="14">
        <v>36923</v>
      </c>
      <c r="D141" s="13">
        <v>358.2</v>
      </c>
    </row>
    <row r="142" spans="1:4" x14ac:dyDescent="0.25">
      <c r="A142" s="14">
        <v>36951</v>
      </c>
      <c r="B142" s="13">
        <v>4997.8999999999996</v>
      </c>
      <c r="C142" s="14">
        <v>36951</v>
      </c>
      <c r="D142" s="13">
        <v>359.5</v>
      </c>
    </row>
    <row r="143" spans="1:4" x14ac:dyDescent="0.25">
      <c r="A143" s="14">
        <v>36982</v>
      </c>
      <c r="B143" s="13">
        <v>4972.8</v>
      </c>
      <c r="C143" s="14">
        <v>36982</v>
      </c>
      <c r="D143" s="13">
        <v>358.2</v>
      </c>
    </row>
    <row r="144" spans="1:4" x14ac:dyDescent="0.25">
      <c r="A144" s="14">
        <v>37012</v>
      </c>
      <c r="B144" s="13">
        <v>4958.8</v>
      </c>
      <c r="C144" s="14">
        <v>37012</v>
      </c>
      <c r="D144" s="13">
        <v>357.9</v>
      </c>
    </row>
    <row r="145" spans="1:4" x14ac:dyDescent="0.25">
      <c r="A145" s="14">
        <v>37043</v>
      </c>
      <c r="B145" s="13">
        <v>4955</v>
      </c>
      <c r="C145" s="14">
        <v>37043</v>
      </c>
      <c r="D145" s="13">
        <v>357.8</v>
      </c>
    </row>
    <row r="146" spans="1:4" x14ac:dyDescent="0.25">
      <c r="A146" s="14">
        <v>37073</v>
      </c>
      <c r="B146" s="13">
        <v>4944</v>
      </c>
      <c r="C146" s="14">
        <v>37073</v>
      </c>
      <c r="D146" s="13">
        <v>357.6</v>
      </c>
    </row>
    <row r="147" spans="1:4" x14ac:dyDescent="0.25">
      <c r="A147" s="14">
        <v>37104</v>
      </c>
      <c r="B147" s="13">
        <v>4935.3</v>
      </c>
      <c r="C147" s="14">
        <v>37104</v>
      </c>
      <c r="D147" s="13">
        <v>357.2</v>
      </c>
    </row>
    <row r="148" spans="1:4" x14ac:dyDescent="0.25">
      <c r="A148" s="14">
        <v>37135</v>
      </c>
      <c r="B148" s="13">
        <v>4931</v>
      </c>
      <c r="C148" s="14">
        <v>37135</v>
      </c>
      <c r="D148" s="13">
        <v>357.5</v>
      </c>
    </row>
    <row r="149" spans="1:4" x14ac:dyDescent="0.25">
      <c r="A149" s="14">
        <v>37165</v>
      </c>
      <c r="B149" s="13">
        <v>4931.1000000000004</v>
      </c>
      <c r="C149" s="14">
        <v>37165</v>
      </c>
      <c r="D149" s="13">
        <v>357.9</v>
      </c>
    </row>
    <row r="150" spans="1:4" x14ac:dyDescent="0.25">
      <c r="A150" s="14">
        <v>37196</v>
      </c>
      <c r="B150" s="13">
        <v>4939.7</v>
      </c>
      <c r="C150" s="14">
        <v>37196</v>
      </c>
      <c r="D150" s="13">
        <v>358.7</v>
      </c>
    </row>
    <row r="151" spans="1:4" x14ac:dyDescent="0.25">
      <c r="A151" s="14">
        <v>37226</v>
      </c>
      <c r="B151" s="13">
        <v>4945.1000000000004</v>
      </c>
      <c r="C151" s="14">
        <v>37226</v>
      </c>
      <c r="D151" s="13">
        <v>359.6</v>
      </c>
    </row>
    <row r="152" spans="1:4" x14ac:dyDescent="0.25">
      <c r="A152" s="14">
        <v>37257</v>
      </c>
      <c r="B152" s="13">
        <v>4938.7</v>
      </c>
      <c r="C152" s="14">
        <v>37257</v>
      </c>
      <c r="D152" s="13">
        <v>360.9</v>
      </c>
    </row>
    <row r="153" spans="1:4" x14ac:dyDescent="0.25">
      <c r="A153" s="14">
        <v>37288</v>
      </c>
      <c r="B153" s="13">
        <v>4939.8</v>
      </c>
      <c r="C153" s="14">
        <v>37288</v>
      </c>
      <c r="D153" s="13">
        <v>361.2</v>
      </c>
    </row>
    <row r="154" spans="1:4" x14ac:dyDescent="0.25">
      <c r="A154" s="14">
        <v>37316</v>
      </c>
      <c r="B154" s="13">
        <v>4960.1000000000004</v>
      </c>
      <c r="C154" s="14">
        <v>37316</v>
      </c>
      <c r="D154" s="13">
        <v>362.8</v>
      </c>
    </row>
    <row r="155" spans="1:4" x14ac:dyDescent="0.25">
      <c r="A155" s="14">
        <v>37347</v>
      </c>
      <c r="B155" s="13">
        <v>4977.3999999999996</v>
      </c>
      <c r="C155" s="14">
        <v>37347</v>
      </c>
      <c r="D155" s="13">
        <v>364.4</v>
      </c>
    </row>
    <row r="156" spans="1:4" x14ac:dyDescent="0.25">
      <c r="A156" s="14">
        <v>37377</v>
      </c>
      <c r="B156" s="13">
        <v>4995.3</v>
      </c>
      <c r="C156" s="14">
        <v>37377</v>
      </c>
      <c r="D156" s="13">
        <v>365.7</v>
      </c>
    </row>
    <row r="157" spans="1:4" x14ac:dyDescent="0.25">
      <c r="A157" s="14">
        <v>37408</v>
      </c>
      <c r="B157" s="13">
        <v>5022.7</v>
      </c>
      <c r="C157" s="14">
        <v>37408</v>
      </c>
      <c r="D157" s="13">
        <v>367.9</v>
      </c>
    </row>
    <row r="158" spans="1:4" x14ac:dyDescent="0.25">
      <c r="A158" s="14">
        <v>37438</v>
      </c>
      <c r="B158" s="13">
        <v>5001.3999999999996</v>
      </c>
      <c r="C158" s="14">
        <v>37438</v>
      </c>
      <c r="D158" s="13">
        <v>366.5</v>
      </c>
    </row>
    <row r="159" spans="1:4" x14ac:dyDescent="0.25">
      <c r="A159" s="14">
        <v>37469</v>
      </c>
      <c r="B159" s="13">
        <v>5013.6000000000004</v>
      </c>
      <c r="C159" s="14">
        <v>37469</v>
      </c>
      <c r="D159" s="13">
        <v>367.5</v>
      </c>
    </row>
    <row r="160" spans="1:4" x14ac:dyDescent="0.25">
      <c r="A160" s="14">
        <v>37500</v>
      </c>
      <c r="B160" s="13">
        <v>5023.8999999999996</v>
      </c>
      <c r="C160" s="14">
        <v>37500</v>
      </c>
      <c r="D160" s="13">
        <v>368.5</v>
      </c>
    </row>
    <row r="161" spans="1:4" x14ac:dyDescent="0.25">
      <c r="A161" s="14">
        <v>37530</v>
      </c>
      <c r="B161" s="13">
        <v>5024.7</v>
      </c>
      <c r="C161" s="14">
        <v>37530</v>
      </c>
      <c r="D161" s="13">
        <v>368.7</v>
      </c>
    </row>
    <row r="162" spans="1:4" x14ac:dyDescent="0.25">
      <c r="A162" s="14">
        <v>37561</v>
      </c>
      <c r="B162" s="13">
        <v>5029.5</v>
      </c>
      <c r="C162" s="14">
        <v>37561</v>
      </c>
      <c r="D162" s="13">
        <v>369.1</v>
      </c>
    </row>
    <row r="163" spans="1:4" x14ac:dyDescent="0.25">
      <c r="A163" s="14">
        <v>37591</v>
      </c>
      <c r="B163" s="13">
        <v>5028.5</v>
      </c>
      <c r="C163" s="14">
        <v>37591</v>
      </c>
      <c r="D163" s="13">
        <v>369.3</v>
      </c>
    </row>
    <row r="164" spans="1:4" x14ac:dyDescent="0.25">
      <c r="A164" s="14">
        <v>37622</v>
      </c>
      <c r="B164" s="13">
        <v>5012.8</v>
      </c>
      <c r="C164" s="14">
        <v>37622</v>
      </c>
      <c r="D164" s="13">
        <v>372.7</v>
      </c>
    </row>
    <row r="165" spans="1:4" x14ac:dyDescent="0.25">
      <c r="A165" s="14">
        <v>37653</v>
      </c>
      <c r="B165" s="13">
        <v>5021.7</v>
      </c>
      <c r="C165" s="14">
        <v>37653</v>
      </c>
      <c r="D165" s="13">
        <v>373.5</v>
      </c>
    </row>
    <row r="166" spans="1:4" x14ac:dyDescent="0.25">
      <c r="A166" s="14">
        <v>37681</v>
      </c>
      <c r="B166" s="13">
        <v>5047.8</v>
      </c>
      <c r="C166" s="14">
        <v>37681</v>
      </c>
      <c r="D166" s="13">
        <v>375.7</v>
      </c>
    </row>
    <row r="167" spans="1:4" x14ac:dyDescent="0.25">
      <c r="A167" s="14">
        <v>37712</v>
      </c>
      <c r="B167" s="13">
        <v>5066.1000000000004</v>
      </c>
      <c r="C167" s="14">
        <v>37712</v>
      </c>
      <c r="D167" s="13">
        <v>377.1</v>
      </c>
    </row>
    <row r="168" spans="1:4" x14ac:dyDescent="0.25">
      <c r="A168" s="14">
        <v>37742</v>
      </c>
      <c r="B168" s="13">
        <v>5108.8999999999996</v>
      </c>
      <c r="C168" s="14">
        <v>37742</v>
      </c>
      <c r="D168" s="13">
        <v>380.3</v>
      </c>
    </row>
    <row r="169" spans="1:4" x14ac:dyDescent="0.25">
      <c r="A169" s="14">
        <v>37773</v>
      </c>
      <c r="B169" s="13">
        <v>5130.3999999999996</v>
      </c>
      <c r="C169" s="14">
        <v>37773</v>
      </c>
      <c r="D169" s="13">
        <v>381.9</v>
      </c>
    </row>
    <row r="170" spans="1:4" x14ac:dyDescent="0.25">
      <c r="A170" s="14">
        <v>37803</v>
      </c>
      <c r="B170" s="13">
        <v>5142.7</v>
      </c>
      <c r="C170" s="14">
        <v>37803</v>
      </c>
      <c r="D170" s="13">
        <v>383</v>
      </c>
    </row>
    <row r="171" spans="1:4" x14ac:dyDescent="0.25">
      <c r="A171" s="14">
        <v>37834</v>
      </c>
      <c r="B171" s="13">
        <v>5170</v>
      </c>
      <c r="C171" s="14">
        <v>37834</v>
      </c>
      <c r="D171" s="13">
        <v>385</v>
      </c>
    </row>
    <row r="172" spans="1:4" x14ac:dyDescent="0.25">
      <c r="A172" s="14">
        <v>37865</v>
      </c>
      <c r="B172" s="13">
        <v>5194.7</v>
      </c>
      <c r="C172" s="14">
        <v>37865</v>
      </c>
      <c r="D172" s="13">
        <v>387.1</v>
      </c>
    </row>
    <row r="173" spans="1:4" x14ac:dyDescent="0.25">
      <c r="A173" s="14">
        <v>37895</v>
      </c>
      <c r="B173" s="13">
        <v>5233.5</v>
      </c>
      <c r="C173" s="14">
        <v>37895</v>
      </c>
      <c r="D173" s="13">
        <v>389.7</v>
      </c>
    </row>
    <row r="174" spans="1:4" x14ac:dyDescent="0.25">
      <c r="A174" s="14">
        <v>37926</v>
      </c>
      <c r="B174" s="13">
        <v>5271.5</v>
      </c>
      <c r="C174" s="14">
        <v>37926</v>
      </c>
      <c r="D174" s="13">
        <v>392.6</v>
      </c>
    </row>
    <row r="175" spans="1:4" x14ac:dyDescent="0.25">
      <c r="A175" s="14">
        <v>37956</v>
      </c>
      <c r="B175" s="13">
        <v>5264.5</v>
      </c>
      <c r="C175" s="14">
        <v>37956</v>
      </c>
      <c r="D175" s="13">
        <v>392</v>
      </c>
    </row>
    <row r="176" spans="1:4" x14ac:dyDescent="0.25">
      <c r="A176" s="14">
        <v>37987</v>
      </c>
      <c r="B176" s="13">
        <v>5265.6</v>
      </c>
      <c r="C176" s="14">
        <v>37987</v>
      </c>
      <c r="D176" s="13">
        <v>398.1</v>
      </c>
    </row>
    <row r="177" spans="1:4" x14ac:dyDescent="0.25">
      <c r="A177" s="14">
        <v>38018</v>
      </c>
      <c r="B177" s="13">
        <v>5268.2</v>
      </c>
      <c r="C177" s="14">
        <v>38018</v>
      </c>
      <c r="D177" s="13">
        <v>398.4</v>
      </c>
    </row>
    <row r="178" spans="1:4" x14ac:dyDescent="0.25">
      <c r="A178" s="14">
        <v>38047</v>
      </c>
      <c r="B178" s="13">
        <v>5291.8</v>
      </c>
      <c r="C178" s="14">
        <v>38047</v>
      </c>
      <c r="D178" s="13">
        <v>399.9</v>
      </c>
    </row>
    <row r="179" spans="1:4" x14ac:dyDescent="0.25">
      <c r="A179" s="14">
        <v>38078</v>
      </c>
      <c r="B179" s="13">
        <v>5331.8</v>
      </c>
      <c r="C179" s="14">
        <v>38078</v>
      </c>
      <c r="D179" s="13">
        <v>402.5</v>
      </c>
    </row>
    <row r="180" spans="1:4" x14ac:dyDescent="0.25">
      <c r="A180" s="14">
        <v>38108</v>
      </c>
      <c r="B180" s="13">
        <v>5396.1</v>
      </c>
      <c r="C180" s="14">
        <v>38108</v>
      </c>
      <c r="D180" s="13">
        <v>407.3</v>
      </c>
    </row>
    <row r="181" spans="1:4" x14ac:dyDescent="0.25">
      <c r="A181" s="14">
        <v>38139</v>
      </c>
      <c r="B181" s="13">
        <v>5416.2</v>
      </c>
      <c r="C181" s="14">
        <v>38139</v>
      </c>
      <c r="D181" s="13">
        <v>408.6</v>
      </c>
    </row>
    <row r="182" spans="1:4" x14ac:dyDescent="0.25">
      <c r="A182" s="14">
        <v>38169</v>
      </c>
      <c r="B182" s="13">
        <v>5465.9</v>
      </c>
      <c r="C182" s="14">
        <v>38169</v>
      </c>
      <c r="D182" s="13">
        <v>412</v>
      </c>
    </row>
    <row r="183" spans="1:4" x14ac:dyDescent="0.25">
      <c r="A183" s="14">
        <v>38200</v>
      </c>
      <c r="B183" s="13">
        <v>5498.7</v>
      </c>
      <c r="C183" s="14">
        <v>38200</v>
      </c>
      <c r="D183" s="13">
        <v>414.4</v>
      </c>
    </row>
    <row r="184" spans="1:4" x14ac:dyDescent="0.25">
      <c r="A184" s="14">
        <v>38231</v>
      </c>
      <c r="B184" s="13">
        <v>5515.5</v>
      </c>
      <c r="C184" s="14">
        <v>38231</v>
      </c>
      <c r="D184" s="13">
        <v>415.2</v>
      </c>
    </row>
    <row r="185" spans="1:4" x14ac:dyDescent="0.25">
      <c r="A185" s="14">
        <v>38261</v>
      </c>
      <c r="B185" s="13">
        <v>5532.8</v>
      </c>
      <c r="C185" s="14">
        <v>38261</v>
      </c>
      <c r="D185" s="13">
        <v>416.2</v>
      </c>
    </row>
    <row r="186" spans="1:4" x14ac:dyDescent="0.25">
      <c r="A186" s="14">
        <v>38292</v>
      </c>
      <c r="B186" s="13">
        <v>5527.8</v>
      </c>
      <c r="C186" s="14">
        <v>38292</v>
      </c>
      <c r="D186" s="13">
        <v>415.6</v>
      </c>
    </row>
    <row r="187" spans="1:4" x14ac:dyDescent="0.25">
      <c r="A187" s="14">
        <v>38322</v>
      </c>
      <c r="B187" s="13">
        <v>5548.6</v>
      </c>
      <c r="C187" s="14">
        <v>38322</v>
      </c>
      <c r="D187" s="13">
        <v>416.7</v>
      </c>
    </row>
    <row r="188" spans="1:4" x14ac:dyDescent="0.25">
      <c r="A188" s="14">
        <v>38353</v>
      </c>
      <c r="B188" s="13">
        <v>5563.1</v>
      </c>
      <c r="C188" s="14">
        <v>38353</v>
      </c>
      <c r="D188" s="13">
        <v>420.6</v>
      </c>
    </row>
    <row r="189" spans="1:4" x14ac:dyDescent="0.25">
      <c r="A189" s="14">
        <v>38384</v>
      </c>
      <c r="B189" s="13">
        <v>5578.2</v>
      </c>
      <c r="C189" s="14">
        <v>38384</v>
      </c>
      <c r="D189" s="13">
        <v>421.3</v>
      </c>
    </row>
    <row r="190" spans="1:4" x14ac:dyDescent="0.25">
      <c r="A190" s="14">
        <v>38412</v>
      </c>
      <c r="B190" s="13">
        <v>5584.5</v>
      </c>
      <c r="C190" s="14">
        <v>38412</v>
      </c>
      <c r="D190" s="13">
        <v>421.3</v>
      </c>
    </row>
    <row r="191" spans="1:4" x14ac:dyDescent="0.25">
      <c r="A191" s="14">
        <v>38443</v>
      </c>
      <c r="B191" s="13">
        <v>5617.1</v>
      </c>
      <c r="C191" s="14">
        <v>38443</v>
      </c>
      <c r="D191" s="13">
        <v>423.4</v>
      </c>
    </row>
    <row r="192" spans="1:4" x14ac:dyDescent="0.25">
      <c r="A192" s="14">
        <v>38473</v>
      </c>
      <c r="B192" s="13">
        <v>5635.5</v>
      </c>
      <c r="C192" s="14">
        <v>38473</v>
      </c>
      <c r="D192" s="13">
        <v>424.4</v>
      </c>
    </row>
    <row r="193" spans="1:4" x14ac:dyDescent="0.25">
      <c r="A193" s="14">
        <v>38504</v>
      </c>
      <c r="B193" s="13">
        <v>5662.2</v>
      </c>
      <c r="C193" s="14">
        <v>38504</v>
      </c>
      <c r="D193" s="13">
        <v>426</v>
      </c>
    </row>
    <row r="194" spans="1:4" x14ac:dyDescent="0.25">
      <c r="A194" s="14">
        <v>38534</v>
      </c>
      <c r="B194" s="13">
        <v>5716.4</v>
      </c>
      <c r="C194" s="14">
        <v>38534</v>
      </c>
      <c r="D194" s="13">
        <v>429.7</v>
      </c>
    </row>
    <row r="195" spans="1:4" x14ac:dyDescent="0.25">
      <c r="A195" s="14">
        <v>38565</v>
      </c>
      <c r="B195" s="13">
        <v>5735</v>
      </c>
      <c r="C195" s="14">
        <v>38565</v>
      </c>
      <c r="D195" s="13">
        <v>430.7</v>
      </c>
    </row>
    <row r="196" spans="1:4" x14ac:dyDescent="0.25">
      <c r="A196" s="14">
        <v>38596</v>
      </c>
      <c r="B196" s="13">
        <v>5764.3</v>
      </c>
      <c r="C196" s="14">
        <v>38596</v>
      </c>
      <c r="D196" s="13">
        <v>432.4</v>
      </c>
    </row>
    <row r="197" spans="1:4" x14ac:dyDescent="0.25">
      <c r="A197" s="14">
        <v>38626</v>
      </c>
      <c r="B197" s="13">
        <v>5795.8</v>
      </c>
      <c r="C197" s="14">
        <v>38626</v>
      </c>
      <c r="D197" s="13">
        <v>434.7</v>
      </c>
    </row>
    <row r="198" spans="1:4" x14ac:dyDescent="0.25">
      <c r="A198" s="14">
        <v>38657</v>
      </c>
      <c r="B198" s="13">
        <v>5814.2</v>
      </c>
      <c r="C198" s="14">
        <v>38657</v>
      </c>
      <c r="D198" s="13">
        <v>435.5</v>
      </c>
    </row>
    <row r="199" spans="1:4" x14ac:dyDescent="0.25">
      <c r="A199" s="14">
        <v>38687</v>
      </c>
      <c r="B199" s="13">
        <v>5836.2</v>
      </c>
      <c r="C199" s="14">
        <v>38687</v>
      </c>
      <c r="D199" s="13">
        <v>436.7</v>
      </c>
    </row>
    <row r="200" spans="1:4" x14ac:dyDescent="0.25">
      <c r="A200" s="14">
        <v>38718</v>
      </c>
      <c r="B200" s="13">
        <v>5929.9</v>
      </c>
      <c r="C200" s="14">
        <v>38718</v>
      </c>
      <c r="D200" s="13">
        <v>441</v>
      </c>
    </row>
    <row r="201" spans="1:4" x14ac:dyDescent="0.25">
      <c r="A201" s="14">
        <v>38749</v>
      </c>
      <c r="B201" s="13">
        <v>5982</v>
      </c>
      <c r="C201" s="14">
        <v>38749</v>
      </c>
      <c r="D201" s="13">
        <v>444.3</v>
      </c>
    </row>
    <row r="202" spans="1:4" x14ac:dyDescent="0.25">
      <c r="A202" s="14">
        <v>38777</v>
      </c>
      <c r="B202" s="13">
        <v>6003.8</v>
      </c>
      <c r="C202" s="14">
        <v>38777</v>
      </c>
      <c r="D202" s="13">
        <v>445.5</v>
      </c>
    </row>
    <row r="203" spans="1:4" x14ac:dyDescent="0.25">
      <c r="A203" s="14">
        <v>38808</v>
      </c>
      <c r="B203" s="13">
        <v>6025.7</v>
      </c>
      <c r="C203" s="14">
        <v>38808</v>
      </c>
      <c r="D203" s="13">
        <v>446.7</v>
      </c>
    </row>
    <row r="204" spans="1:4" x14ac:dyDescent="0.25">
      <c r="A204" s="14">
        <v>38838</v>
      </c>
      <c r="B204" s="13">
        <v>5997</v>
      </c>
      <c r="C204" s="14">
        <v>38838</v>
      </c>
      <c r="D204" s="13">
        <v>444.1</v>
      </c>
    </row>
    <row r="205" spans="1:4" x14ac:dyDescent="0.25">
      <c r="A205" s="14">
        <v>38869</v>
      </c>
      <c r="B205" s="13">
        <v>6015.5</v>
      </c>
      <c r="C205" s="14">
        <v>38869</v>
      </c>
      <c r="D205" s="13">
        <v>444.9</v>
      </c>
    </row>
    <row r="206" spans="1:4" x14ac:dyDescent="0.25">
      <c r="A206" s="14">
        <v>38899</v>
      </c>
      <c r="B206" s="13">
        <v>6042.2</v>
      </c>
      <c r="C206" s="14">
        <v>38899</v>
      </c>
      <c r="D206" s="13">
        <v>446.3</v>
      </c>
    </row>
    <row r="207" spans="1:4" x14ac:dyDescent="0.25">
      <c r="A207" s="14">
        <v>38930</v>
      </c>
      <c r="B207" s="13">
        <v>6054.3</v>
      </c>
      <c r="C207" s="14">
        <v>38930</v>
      </c>
      <c r="D207" s="13">
        <v>446.5</v>
      </c>
    </row>
    <row r="208" spans="1:4" x14ac:dyDescent="0.25">
      <c r="A208" s="14">
        <v>38961</v>
      </c>
      <c r="B208" s="13">
        <v>6088.8</v>
      </c>
      <c r="C208" s="14">
        <v>38961</v>
      </c>
      <c r="D208" s="13">
        <v>448.2</v>
      </c>
    </row>
    <row r="209" spans="1:4" x14ac:dyDescent="0.25">
      <c r="A209" s="14">
        <v>38991</v>
      </c>
      <c r="B209" s="13">
        <v>6127.2</v>
      </c>
      <c r="C209" s="14">
        <v>38991</v>
      </c>
      <c r="D209" s="13">
        <v>450.3</v>
      </c>
    </row>
    <row r="210" spans="1:4" x14ac:dyDescent="0.25">
      <c r="A210" s="14">
        <v>39022</v>
      </c>
      <c r="B210" s="13">
        <v>6172.1</v>
      </c>
      <c r="C210" s="14">
        <v>39022</v>
      </c>
      <c r="D210" s="13">
        <v>452.7</v>
      </c>
    </row>
    <row r="211" spans="1:4" x14ac:dyDescent="0.25">
      <c r="A211" s="14">
        <v>39052</v>
      </c>
      <c r="B211" s="13">
        <v>6244.9</v>
      </c>
      <c r="C211" s="14">
        <v>39052</v>
      </c>
      <c r="D211" s="13">
        <v>457.1</v>
      </c>
    </row>
    <row r="212" spans="1:4" x14ac:dyDescent="0.25">
      <c r="A212" s="14">
        <v>39083</v>
      </c>
      <c r="B212" s="13">
        <v>6303.7</v>
      </c>
      <c r="C212" s="14">
        <v>39083</v>
      </c>
      <c r="D212" s="13">
        <v>457.6</v>
      </c>
    </row>
    <row r="213" spans="1:4" x14ac:dyDescent="0.25">
      <c r="A213" s="14">
        <v>39114</v>
      </c>
      <c r="B213" s="13">
        <v>6352.5</v>
      </c>
      <c r="C213" s="14">
        <v>39114</v>
      </c>
      <c r="D213" s="13">
        <v>460.3</v>
      </c>
    </row>
    <row r="214" spans="1:4" x14ac:dyDescent="0.25">
      <c r="A214" s="14">
        <v>39142</v>
      </c>
      <c r="B214" s="13">
        <v>6377.4</v>
      </c>
      <c r="C214" s="14">
        <v>39142</v>
      </c>
      <c r="D214" s="13">
        <v>461.1</v>
      </c>
    </row>
    <row r="215" spans="1:4" x14ac:dyDescent="0.25">
      <c r="A215" s="14">
        <v>39173</v>
      </c>
      <c r="B215" s="13">
        <v>6370</v>
      </c>
      <c r="C215" s="14">
        <v>39173</v>
      </c>
      <c r="D215" s="13">
        <v>460.2</v>
      </c>
    </row>
    <row r="216" spans="1:4" x14ac:dyDescent="0.25">
      <c r="A216" s="14">
        <v>39203</v>
      </c>
      <c r="B216" s="13">
        <v>6362.6</v>
      </c>
      <c r="C216" s="14">
        <v>39203</v>
      </c>
      <c r="D216" s="13">
        <v>459.2</v>
      </c>
    </row>
    <row r="217" spans="1:4" x14ac:dyDescent="0.25">
      <c r="A217" s="14">
        <v>39234</v>
      </c>
      <c r="B217" s="13">
        <v>6379</v>
      </c>
      <c r="C217" s="14">
        <v>39234</v>
      </c>
      <c r="D217" s="13">
        <v>459.9</v>
      </c>
    </row>
    <row r="218" spans="1:4" x14ac:dyDescent="0.25">
      <c r="A218" s="14">
        <v>39264</v>
      </c>
      <c r="B218" s="13">
        <v>6388.4</v>
      </c>
      <c r="C218" s="14">
        <v>39264</v>
      </c>
      <c r="D218" s="13">
        <v>460.5</v>
      </c>
    </row>
    <row r="219" spans="1:4" x14ac:dyDescent="0.25">
      <c r="A219" s="14">
        <v>39295</v>
      </c>
      <c r="B219" s="13">
        <v>6381.9</v>
      </c>
      <c r="C219" s="14">
        <v>39295</v>
      </c>
      <c r="D219" s="13">
        <v>459.6</v>
      </c>
    </row>
    <row r="220" spans="1:4" x14ac:dyDescent="0.25">
      <c r="A220" s="14">
        <v>39326</v>
      </c>
      <c r="B220" s="13">
        <v>6422.1</v>
      </c>
      <c r="C220" s="14">
        <v>39326</v>
      </c>
      <c r="D220" s="13">
        <v>462.5</v>
      </c>
    </row>
    <row r="221" spans="1:4" x14ac:dyDescent="0.25">
      <c r="A221" s="14">
        <v>39356</v>
      </c>
      <c r="B221" s="13">
        <v>6431.8</v>
      </c>
      <c r="C221" s="14">
        <v>39356</v>
      </c>
      <c r="D221" s="13">
        <v>463.2</v>
      </c>
    </row>
    <row r="222" spans="1:4" x14ac:dyDescent="0.25">
      <c r="A222" s="14">
        <v>39387</v>
      </c>
      <c r="B222" s="13">
        <v>6475.4</v>
      </c>
      <c r="C222" s="14">
        <v>39387</v>
      </c>
      <c r="D222" s="13">
        <v>466.2</v>
      </c>
    </row>
    <row r="223" spans="1:4" x14ac:dyDescent="0.25">
      <c r="A223" s="14">
        <v>39417</v>
      </c>
      <c r="B223" s="13">
        <v>6516.5</v>
      </c>
      <c r="C223" s="14">
        <v>39417</v>
      </c>
      <c r="D223" s="13">
        <v>469.5</v>
      </c>
    </row>
    <row r="224" spans="1:4" x14ac:dyDescent="0.25">
      <c r="A224" s="14">
        <v>39448</v>
      </c>
      <c r="B224" s="13">
        <v>6519.3</v>
      </c>
      <c r="C224" s="14">
        <v>39448</v>
      </c>
      <c r="D224" s="13">
        <v>468</v>
      </c>
    </row>
    <row r="225" spans="1:4" x14ac:dyDescent="0.25">
      <c r="A225" s="14">
        <v>39479</v>
      </c>
      <c r="B225" s="13">
        <v>6537.1</v>
      </c>
      <c r="C225" s="14">
        <v>39479</v>
      </c>
      <c r="D225" s="13">
        <v>469.5</v>
      </c>
    </row>
    <row r="226" spans="1:4" x14ac:dyDescent="0.25">
      <c r="A226" s="14">
        <v>39508</v>
      </c>
      <c r="B226" s="13">
        <v>6563.1</v>
      </c>
      <c r="C226" s="14">
        <v>39508</v>
      </c>
      <c r="D226" s="13">
        <v>471.7</v>
      </c>
    </row>
    <row r="227" spans="1:4" x14ac:dyDescent="0.25">
      <c r="A227" s="14">
        <v>39539</v>
      </c>
      <c r="B227" s="13">
        <v>6530.4</v>
      </c>
      <c r="C227" s="14">
        <v>39539</v>
      </c>
      <c r="D227" s="13">
        <v>469.9</v>
      </c>
    </row>
    <row r="228" spans="1:4" x14ac:dyDescent="0.25">
      <c r="A228" s="14">
        <v>39569</v>
      </c>
      <c r="B228" s="13">
        <v>6532.6</v>
      </c>
      <c r="C228" s="14">
        <v>39569</v>
      </c>
      <c r="D228" s="13">
        <v>470.3</v>
      </c>
    </row>
    <row r="229" spans="1:4" x14ac:dyDescent="0.25">
      <c r="A229" s="14">
        <v>39600</v>
      </c>
      <c r="B229" s="13">
        <v>6534.8</v>
      </c>
      <c r="C229" s="14">
        <v>39600</v>
      </c>
      <c r="D229" s="13">
        <v>471</v>
      </c>
    </row>
    <row r="230" spans="1:4" x14ac:dyDescent="0.25">
      <c r="A230" s="14">
        <v>39630</v>
      </c>
      <c r="B230" s="13">
        <v>6531.9</v>
      </c>
      <c r="C230" s="14">
        <v>39630</v>
      </c>
      <c r="D230" s="13">
        <v>471.2</v>
      </c>
    </row>
    <row r="231" spans="1:4" x14ac:dyDescent="0.25">
      <c r="A231" s="14">
        <v>39661</v>
      </c>
      <c r="B231" s="13">
        <v>6550.5</v>
      </c>
      <c r="C231" s="14">
        <v>39661</v>
      </c>
      <c r="D231" s="13">
        <v>473</v>
      </c>
    </row>
    <row r="232" spans="1:4" x14ac:dyDescent="0.25">
      <c r="A232" s="14">
        <v>39692</v>
      </c>
      <c r="B232" s="13">
        <v>6557.8</v>
      </c>
      <c r="C232" s="14">
        <v>39692</v>
      </c>
      <c r="D232" s="13">
        <v>474.2</v>
      </c>
    </row>
    <row r="233" spans="1:4" x14ac:dyDescent="0.25">
      <c r="A233" s="14">
        <v>39722</v>
      </c>
      <c r="B233" s="13">
        <v>6580.6</v>
      </c>
      <c r="C233" s="14">
        <v>39722</v>
      </c>
      <c r="D233" s="13">
        <v>476.2</v>
      </c>
    </row>
    <row r="234" spans="1:4" x14ac:dyDescent="0.25">
      <c r="A234" s="14">
        <v>39753</v>
      </c>
      <c r="B234" s="13">
        <v>6538.9</v>
      </c>
      <c r="C234" s="14">
        <v>39753</v>
      </c>
      <c r="D234" s="13">
        <v>474.3</v>
      </c>
    </row>
    <row r="235" spans="1:4" x14ac:dyDescent="0.25">
      <c r="A235" s="14">
        <v>39783</v>
      </c>
      <c r="B235" s="13">
        <v>6434.1</v>
      </c>
      <c r="C235" s="14">
        <v>39783</v>
      </c>
      <c r="D235" s="13">
        <v>467.7</v>
      </c>
    </row>
    <row r="236" spans="1:4" x14ac:dyDescent="0.25">
      <c r="A236" s="14">
        <v>39814</v>
      </c>
      <c r="B236" s="13">
        <v>6286.9</v>
      </c>
      <c r="C236" s="14">
        <v>39814</v>
      </c>
      <c r="D236" s="13">
        <v>459.6</v>
      </c>
    </row>
    <row r="237" spans="1:4" x14ac:dyDescent="0.25">
      <c r="A237" s="14">
        <v>39845</v>
      </c>
      <c r="B237" s="13">
        <v>6210.7</v>
      </c>
      <c r="C237" s="14">
        <v>39845</v>
      </c>
      <c r="D237" s="13">
        <v>455</v>
      </c>
    </row>
    <row r="238" spans="1:4" x14ac:dyDescent="0.25">
      <c r="A238" s="14">
        <v>39873</v>
      </c>
      <c r="B238" s="13">
        <v>6177.4</v>
      </c>
      <c r="C238" s="14">
        <v>39873</v>
      </c>
      <c r="D238" s="13">
        <v>453.4</v>
      </c>
    </row>
    <row r="239" spans="1:4" x14ac:dyDescent="0.25">
      <c r="A239" s="14">
        <v>39904</v>
      </c>
      <c r="B239" s="13">
        <v>6234.8</v>
      </c>
      <c r="C239" s="14">
        <v>39904</v>
      </c>
      <c r="D239" s="13">
        <v>457.8</v>
      </c>
    </row>
    <row r="240" spans="1:4" x14ac:dyDescent="0.25">
      <c r="A240" s="14">
        <v>39934</v>
      </c>
      <c r="B240" s="13">
        <v>6263.6</v>
      </c>
      <c r="C240" s="14">
        <v>39934</v>
      </c>
      <c r="D240" s="13">
        <v>460.2</v>
      </c>
    </row>
    <row r="241" spans="1:4" x14ac:dyDescent="0.25">
      <c r="A241" s="14">
        <v>39965</v>
      </c>
      <c r="B241" s="13">
        <v>6263.2</v>
      </c>
      <c r="C241" s="14">
        <v>39965</v>
      </c>
      <c r="D241" s="13">
        <v>460.3</v>
      </c>
    </row>
    <row r="242" spans="1:4" x14ac:dyDescent="0.25">
      <c r="A242" s="14">
        <v>39995</v>
      </c>
      <c r="B242" s="13">
        <v>6237.9</v>
      </c>
      <c r="C242" s="14">
        <v>39995</v>
      </c>
      <c r="D242" s="13">
        <v>458</v>
      </c>
    </row>
    <row r="243" spans="1:4" x14ac:dyDescent="0.25">
      <c r="A243" s="14">
        <v>40026</v>
      </c>
      <c r="B243" s="13">
        <v>6237.8</v>
      </c>
      <c r="C243" s="14">
        <v>40026</v>
      </c>
      <c r="D243" s="13">
        <v>458</v>
      </c>
    </row>
    <row r="244" spans="1:4" x14ac:dyDescent="0.25">
      <c r="A244" s="14">
        <v>40057</v>
      </c>
      <c r="B244" s="13">
        <v>6234.9</v>
      </c>
      <c r="C244" s="14">
        <v>40057</v>
      </c>
      <c r="D244" s="13">
        <v>457.5</v>
      </c>
    </row>
    <row r="245" spans="1:4" x14ac:dyDescent="0.25">
      <c r="A245" s="14">
        <v>40087</v>
      </c>
      <c r="B245" s="13">
        <v>6258.4</v>
      </c>
      <c r="C245" s="14">
        <v>40087</v>
      </c>
      <c r="D245" s="13">
        <v>458.2</v>
      </c>
    </row>
    <row r="246" spans="1:4" x14ac:dyDescent="0.25">
      <c r="A246" s="14">
        <v>40118</v>
      </c>
      <c r="B246" s="13">
        <v>6288.8</v>
      </c>
      <c r="C246" s="14">
        <v>40118</v>
      </c>
      <c r="D246" s="13">
        <v>460.1</v>
      </c>
    </row>
    <row r="247" spans="1:4" x14ac:dyDescent="0.25">
      <c r="A247" s="14">
        <v>40148</v>
      </c>
      <c r="B247" s="13">
        <v>6288.7</v>
      </c>
      <c r="C247" s="14">
        <v>40148</v>
      </c>
      <c r="D247" s="13">
        <v>459.2</v>
      </c>
    </row>
    <row r="248" spans="1:4" x14ac:dyDescent="0.25">
      <c r="A248" s="14">
        <v>40179</v>
      </c>
      <c r="B248" s="13">
        <v>6245.7</v>
      </c>
      <c r="C248" s="14">
        <v>40179</v>
      </c>
      <c r="D248" s="13">
        <v>466.1</v>
      </c>
    </row>
    <row r="249" spans="1:4" x14ac:dyDescent="0.25">
      <c r="A249" s="14">
        <v>40210</v>
      </c>
      <c r="B249" s="13">
        <v>6210.7</v>
      </c>
      <c r="C249" s="14">
        <v>40210</v>
      </c>
      <c r="D249" s="13">
        <v>462.7</v>
      </c>
    </row>
    <row r="250" spans="1:4" x14ac:dyDescent="0.25">
      <c r="A250" s="14">
        <v>40238</v>
      </c>
      <c r="B250" s="13">
        <v>6241.9</v>
      </c>
      <c r="C250" s="14">
        <v>40238</v>
      </c>
      <c r="D250" s="13">
        <v>463.5</v>
      </c>
    </row>
    <row r="251" spans="1:4" x14ac:dyDescent="0.25">
      <c r="A251" s="14">
        <v>40269</v>
      </c>
      <c r="B251" s="13">
        <v>6315.1</v>
      </c>
      <c r="C251" s="14">
        <v>40269</v>
      </c>
      <c r="D251" s="13">
        <v>467.3</v>
      </c>
    </row>
    <row r="252" spans="1:4" x14ac:dyDescent="0.25">
      <c r="A252" s="14">
        <v>40299</v>
      </c>
      <c r="B252" s="13">
        <v>6383.5</v>
      </c>
      <c r="C252" s="14">
        <v>40299</v>
      </c>
      <c r="D252" s="13">
        <v>471.2</v>
      </c>
    </row>
    <row r="253" spans="1:4" x14ac:dyDescent="0.25">
      <c r="A253" s="14">
        <v>40330</v>
      </c>
      <c r="B253" s="13">
        <v>6382</v>
      </c>
      <c r="C253" s="14">
        <v>40330</v>
      </c>
      <c r="D253" s="13">
        <v>470.1</v>
      </c>
    </row>
    <row r="254" spans="1:4" x14ac:dyDescent="0.25">
      <c r="A254" s="14">
        <v>40360</v>
      </c>
      <c r="B254" s="13">
        <v>6409.8</v>
      </c>
      <c r="C254" s="14">
        <v>40360</v>
      </c>
      <c r="D254" s="13">
        <v>470.8</v>
      </c>
    </row>
    <row r="255" spans="1:4" x14ac:dyDescent="0.25">
      <c r="A255" s="14">
        <v>40391</v>
      </c>
      <c r="B255" s="13">
        <v>6427.4</v>
      </c>
      <c r="C255" s="14">
        <v>40391</v>
      </c>
      <c r="D255" s="13">
        <v>471.4</v>
      </c>
    </row>
    <row r="256" spans="1:4" x14ac:dyDescent="0.25">
      <c r="A256" s="14">
        <v>40422</v>
      </c>
      <c r="B256" s="13">
        <v>6429</v>
      </c>
      <c r="C256" s="14">
        <v>40422</v>
      </c>
      <c r="D256" s="13">
        <v>470.3</v>
      </c>
    </row>
    <row r="257" spans="1:4" x14ac:dyDescent="0.25">
      <c r="A257" s="14">
        <v>40452</v>
      </c>
      <c r="B257" s="13">
        <v>6458</v>
      </c>
      <c r="C257" s="14">
        <v>40452</v>
      </c>
      <c r="D257" s="13">
        <v>471.4</v>
      </c>
    </row>
    <row r="258" spans="1:4" x14ac:dyDescent="0.25">
      <c r="A258" s="14">
        <v>40483</v>
      </c>
      <c r="B258" s="13">
        <v>6461.3</v>
      </c>
      <c r="C258" s="14">
        <v>40483</v>
      </c>
      <c r="D258" s="13">
        <v>470.8</v>
      </c>
    </row>
    <row r="259" spans="1:4" x14ac:dyDescent="0.25">
      <c r="A259" s="14">
        <v>40513</v>
      </c>
      <c r="B259" s="13">
        <v>6500.6</v>
      </c>
      <c r="C259" s="14">
        <v>40513</v>
      </c>
      <c r="D259" s="13">
        <v>472.4</v>
      </c>
    </row>
    <row r="260" spans="1:4" x14ac:dyDescent="0.25">
      <c r="A260" s="14">
        <v>40544</v>
      </c>
      <c r="B260" s="13">
        <v>6553.1</v>
      </c>
      <c r="C260" s="14">
        <v>40544</v>
      </c>
      <c r="D260" s="13">
        <v>489.4</v>
      </c>
    </row>
    <row r="261" spans="1:4" x14ac:dyDescent="0.25">
      <c r="A261" s="14">
        <v>40575</v>
      </c>
      <c r="B261" s="13">
        <v>6586.5</v>
      </c>
      <c r="C261" s="14">
        <v>40575</v>
      </c>
      <c r="D261" s="13">
        <v>491.5</v>
      </c>
    </row>
    <row r="262" spans="1:4" x14ac:dyDescent="0.25">
      <c r="A262" s="14">
        <v>40603</v>
      </c>
      <c r="B262" s="13">
        <v>6592</v>
      </c>
      <c r="C262" s="14">
        <v>40603</v>
      </c>
      <c r="D262" s="13">
        <v>491.4</v>
      </c>
    </row>
    <row r="263" spans="1:4" x14ac:dyDescent="0.25">
      <c r="A263" s="14">
        <v>40634</v>
      </c>
      <c r="B263" s="13">
        <v>6594.6</v>
      </c>
      <c r="C263" s="14">
        <v>40634</v>
      </c>
      <c r="D263" s="13">
        <v>491</v>
      </c>
    </row>
    <row r="264" spans="1:4" x14ac:dyDescent="0.25">
      <c r="A264" s="14">
        <v>40664</v>
      </c>
      <c r="B264" s="13">
        <v>6598.6</v>
      </c>
      <c r="C264" s="14">
        <v>40664</v>
      </c>
      <c r="D264" s="13">
        <v>491.4</v>
      </c>
    </row>
    <row r="265" spans="1:4" x14ac:dyDescent="0.25">
      <c r="A265" s="14">
        <v>40695</v>
      </c>
      <c r="B265" s="13">
        <v>6630.5</v>
      </c>
      <c r="C265" s="14">
        <v>40695</v>
      </c>
      <c r="D265" s="13">
        <v>492.9</v>
      </c>
    </row>
    <row r="266" spans="1:4" x14ac:dyDescent="0.25">
      <c r="A266" s="14">
        <v>40725</v>
      </c>
      <c r="B266" s="13">
        <v>6695.8</v>
      </c>
      <c r="C266" s="14">
        <v>40725</v>
      </c>
      <c r="D266" s="13">
        <v>497.5</v>
      </c>
    </row>
    <row r="267" spans="1:4" x14ac:dyDescent="0.25">
      <c r="A267" s="14">
        <v>40756</v>
      </c>
      <c r="B267" s="13">
        <v>6680.5</v>
      </c>
      <c r="C267" s="14">
        <v>40756</v>
      </c>
      <c r="D267" s="13">
        <v>496.3</v>
      </c>
    </row>
    <row r="268" spans="1:4" x14ac:dyDescent="0.25">
      <c r="A268" s="14">
        <v>40787</v>
      </c>
      <c r="B268" s="13">
        <v>6668.1</v>
      </c>
      <c r="C268" s="14">
        <v>40787</v>
      </c>
      <c r="D268" s="13">
        <v>494.9</v>
      </c>
    </row>
    <row r="269" spans="1:4" x14ac:dyDescent="0.25">
      <c r="A269" s="14">
        <v>40817</v>
      </c>
      <c r="B269" s="13">
        <v>6629.3</v>
      </c>
      <c r="C269" s="14">
        <v>40817</v>
      </c>
      <c r="D269" s="13">
        <v>492.1</v>
      </c>
    </row>
    <row r="270" spans="1:4" x14ac:dyDescent="0.25">
      <c r="A270" s="14">
        <v>40848</v>
      </c>
      <c r="B270" s="13">
        <v>6604.5</v>
      </c>
      <c r="C270" s="14">
        <v>40848</v>
      </c>
      <c r="D270" s="13">
        <v>489.9</v>
      </c>
    </row>
    <row r="271" spans="1:4" x14ac:dyDescent="0.25">
      <c r="A271" s="14">
        <v>40878</v>
      </c>
      <c r="B271" s="13">
        <v>6677.6</v>
      </c>
      <c r="C271" s="14">
        <v>40878</v>
      </c>
      <c r="D271" s="13">
        <v>494.5</v>
      </c>
    </row>
    <row r="272" spans="1:4" x14ac:dyDescent="0.25">
      <c r="A272" s="14">
        <v>40909</v>
      </c>
      <c r="B272" s="13">
        <v>6780.5</v>
      </c>
      <c r="C272" s="14">
        <v>40909</v>
      </c>
      <c r="D272" s="13">
        <v>504.5</v>
      </c>
    </row>
    <row r="273" spans="1:4" x14ac:dyDescent="0.25">
      <c r="A273" s="14">
        <v>40940</v>
      </c>
      <c r="B273" s="13">
        <v>6848.1</v>
      </c>
      <c r="C273" s="14">
        <v>40940</v>
      </c>
      <c r="D273" s="13">
        <v>508.9</v>
      </c>
    </row>
    <row r="274" spans="1:4" x14ac:dyDescent="0.25">
      <c r="A274" s="14">
        <v>40969</v>
      </c>
      <c r="B274" s="13">
        <v>6878.8</v>
      </c>
      <c r="C274" s="14">
        <v>40969</v>
      </c>
      <c r="D274" s="13">
        <v>510.7</v>
      </c>
    </row>
    <row r="275" spans="1:4" x14ac:dyDescent="0.25">
      <c r="A275" s="14">
        <v>41000</v>
      </c>
      <c r="B275" s="13">
        <v>6890.3</v>
      </c>
      <c r="C275" s="14">
        <v>41000</v>
      </c>
      <c r="D275" s="13">
        <v>511.5</v>
      </c>
    </row>
    <row r="276" spans="1:4" x14ac:dyDescent="0.25">
      <c r="A276" s="14">
        <v>41030</v>
      </c>
      <c r="B276" s="13">
        <v>6861.2</v>
      </c>
      <c r="C276" s="14">
        <v>41030</v>
      </c>
      <c r="D276" s="13">
        <v>509</v>
      </c>
    </row>
    <row r="277" spans="1:4" x14ac:dyDescent="0.25">
      <c r="A277" s="14">
        <v>41061</v>
      </c>
      <c r="B277" s="13">
        <v>6874.3</v>
      </c>
      <c r="C277" s="14">
        <v>41061</v>
      </c>
      <c r="D277" s="13">
        <v>509.5</v>
      </c>
    </row>
    <row r="278" spans="1:4" x14ac:dyDescent="0.25">
      <c r="A278" s="14">
        <v>41091</v>
      </c>
      <c r="B278" s="13">
        <v>6862.3</v>
      </c>
      <c r="C278" s="14">
        <v>41091</v>
      </c>
      <c r="D278" s="13">
        <v>508.5</v>
      </c>
    </row>
    <row r="279" spans="1:4" x14ac:dyDescent="0.25">
      <c r="A279" s="14">
        <v>41122</v>
      </c>
      <c r="B279" s="13">
        <v>6885.9</v>
      </c>
      <c r="C279" s="14">
        <v>41122</v>
      </c>
      <c r="D279" s="13">
        <v>509.7</v>
      </c>
    </row>
    <row r="280" spans="1:4" x14ac:dyDescent="0.25">
      <c r="A280" s="14">
        <v>41153</v>
      </c>
      <c r="B280" s="13">
        <v>6967.7</v>
      </c>
      <c r="C280" s="14">
        <v>41153</v>
      </c>
      <c r="D280" s="13">
        <v>515.4</v>
      </c>
    </row>
    <row r="281" spans="1:4" x14ac:dyDescent="0.25">
      <c r="A281" s="14">
        <v>41183</v>
      </c>
      <c r="B281" s="13">
        <v>7002.6</v>
      </c>
      <c r="C281" s="14">
        <v>41183</v>
      </c>
      <c r="D281" s="13">
        <v>517.6</v>
      </c>
    </row>
    <row r="282" spans="1:4" x14ac:dyDescent="0.25">
      <c r="A282" s="14">
        <v>41214</v>
      </c>
      <c r="B282" s="13">
        <v>7091.5</v>
      </c>
      <c r="C282" s="14">
        <v>41214</v>
      </c>
      <c r="D282" s="13">
        <v>523.6</v>
      </c>
    </row>
    <row r="283" spans="1:4" x14ac:dyDescent="0.25">
      <c r="A283" s="14">
        <v>41244</v>
      </c>
      <c r="B283" s="13">
        <v>7186.5</v>
      </c>
      <c r="C283" s="14">
        <v>41244</v>
      </c>
      <c r="D283" s="13">
        <v>530.5</v>
      </c>
    </row>
    <row r="284" spans="1:4" x14ac:dyDescent="0.25">
      <c r="A284" s="14">
        <v>41275</v>
      </c>
      <c r="B284" s="13">
        <v>7050</v>
      </c>
      <c r="C284" s="14">
        <v>41275</v>
      </c>
      <c r="D284" s="13">
        <v>520.29999999999995</v>
      </c>
    </row>
    <row r="285" spans="1:4" x14ac:dyDescent="0.25">
      <c r="A285" s="14">
        <v>41306</v>
      </c>
      <c r="B285" s="13">
        <v>7039.8</v>
      </c>
      <c r="C285" s="14">
        <v>41306</v>
      </c>
      <c r="D285" s="13">
        <v>520.1</v>
      </c>
    </row>
    <row r="286" spans="1:4" x14ac:dyDescent="0.25">
      <c r="A286" s="14">
        <v>41334</v>
      </c>
      <c r="B286" s="13">
        <v>7039.2</v>
      </c>
      <c r="C286" s="14">
        <v>41334</v>
      </c>
      <c r="D286" s="13">
        <v>520.70000000000005</v>
      </c>
    </row>
    <row r="287" spans="1:4" x14ac:dyDescent="0.25">
      <c r="A287" s="14">
        <v>41365</v>
      </c>
      <c r="B287" s="13">
        <v>7072.2</v>
      </c>
      <c r="C287" s="14">
        <v>41365</v>
      </c>
      <c r="D287" s="13">
        <v>523.6</v>
      </c>
    </row>
    <row r="288" spans="1:4" x14ac:dyDescent="0.25">
      <c r="A288" s="14">
        <v>41395</v>
      </c>
      <c r="B288" s="13">
        <v>7107.2</v>
      </c>
      <c r="C288" s="14">
        <v>41395</v>
      </c>
      <c r="D288" s="13">
        <v>526.29999999999995</v>
      </c>
    </row>
    <row r="289" spans="1:4" x14ac:dyDescent="0.25">
      <c r="A289" s="14">
        <v>41426</v>
      </c>
      <c r="B289" s="13">
        <v>7126.9</v>
      </c>
      <c r="C289" s="14">
        <v>41426</v>
      </c>
      <c r="D289" s="13">
        <v>527.79999999999995</v>
      </c>
    </row>
    <row r="290" spans="1:4" x14ac:dyDescent="0.25">
      <c r="A290" s="14">
        <v>41456</v>
      </c>
      <c r="B290" s="13">
        <v>7093</v>
      </c>
      <c r="C290" s="14">
        <v>41456</v>
      </c>
      <c r="D290" s="13">
        <v>525.6</v>
      </c>
    </row>
    <row r="291" spans="1:4" x14ac:dyDescent="0.25">
      <c r="A291" s="14">
        <v>41487</v>
      </c>
      <c r="B291" s="13">
        <v>7112.7</v>
      </c>
      <c r="C291" s="14">
        <v>41487</v>
      </c>
      <c r="D291" s="13">
        <v>526.79999999999995</v>
      </c>
    </row>
    <row r="292" spans="1:4" x14ac:dyDescent="0.25">
      <c r="A292" s="14">
        <v>41518</v>
      </c>
      <c r="B292" s="13">
        <v>7130.3</v>
      </c>
      <c r="C292" s="14">
        <v>41518</v>
      </c>
      <c r="D292" s="13">
        <v>528.1</v>
      </c>
    </row>
    <row r="293" spans="1:4" x14ac:dyDescent="0.25">
      <c r="A293" s="14">
        <v>41548</v>
      </c>
      <c r="B293" s="13">
        <v>7145.4</v>
      </c>
      <c r="C293" s="14">
        <v>41548</v>
      </c>
      <c r="D293" s="13">
        <v>528.9</v>
      </c>
    </row>
    <row r="294" spans="1:4" x14ac:dyDescent="0.25">
      <c r="A294" s="14">
        <v>41579</v>
      </c>
      <c r="B294" s="13">
        <v>7199</v>
      </c>
      <c r="C294" s="14">
        <v>41579</v>
      </c>
      <c r="D294" s="13">
        <v>532.29999999999995</v>
      </c>
    </row>
    <row r="295" spans="1:4" x14ac:dyDescent="0.25">
      <c r="A295" s="14">
        <v>41609</v>
      </c>
      <c r="B295" s="13">
        <v>7242.4</v>
      </c>
      <c r="C295" s="14">
        <v>41609</v>
      </c>
      <c r="D295" s="13">
        <v>535.20000000000005</v>
      </c>
    </row>
    <row r="296" spans="1:4" x14ac:dyDescent="0.25">
      <c r="A296" s="14">
        <v>41640</v>
      </c>
      <c r="B296" s="13">
        <v>7309.1</v>
      </c>
      <c r="C296" s="14">
        <v>41640</v>
      </c>
      <c r="D296" s="13">
        <v>536.6</v>
      </c>
    </row>
    <row r="297" spans="1:4" x14ac:dyDescent="0.25">
      <c r="A297" s="14">
        <v>41671</v>
      </c>
      <c r="B297" s="13">
        <v>7359.8</v>
      </c>
      <c r="C297" s="14">
        <v>41671</v>
      </c>
      <c r="D297" s="13">
        <v>539.70000000000005</v>
      </c>
    </row>
    <row r="298" spans="1:4" x14ac:dyDescent="0.25">
      <c r="A298" s="14">
        <v>41699</v>
      </c>
      <c r="B298" s="13">
        <v>7403.3</v>
      </c>
      <c r="C298" s="14">
        <v>41699</v>
      </c>
      <c r="D298" s="13">
        <v>542.20000000000005</v>
      </c>
    </row>
    <row r="299" spans="1:4" x14ac:dyDescent="0.25">
      <c r="A299" s="14">
        <v>41730</v>
      </c>
      <c r="B299" s="13">
        <v>7398.2</v>
      </c>
      <c r="C299" s="14">
        <v>41730</v>
      </c>
      <c r="D299" s="13">
        <v>541.4</v>
      </c>
    </row>
    <row r="300" spans="1:4" x14ac:dyDescent="0.25">
      <c r="A300" s="14">
        <v>41760</v>
      </c>
      <c r="B300" s="13">
        <v>7402.7</v>
      </c>
      <c r="C300" s="14">
        <v>41760</v>
      </c>
      <c r="D300" s="13">
        <v>541.20000000000005</v>
      </c>
    </row>
    <row r="301" spans="1:4" x14ac:dyDescent="0.25">
      <c r="A301" s="14">
        <v>41791</v>
      </c>
      <c r="B301" s="13">
        <v>7423.7</v>
      </c>
      <c r="C301" s="14">
        <v>41791</v>
      </c>
      <c r="D301" s="13">
        <v>542.6</v>
      </c>
    </row>
    <row r="302" spans="1:4" x14ac:dyDescent="0.25">
      <c r="A302" s="14">
        <v>41821</v>
      </c>
      <c r="B302" s="13">
        <v>7456.7</v>
      </c>
      <c r="C302" s="14">
        <v>41821</v>
      </c>
      <c r="D302" s="13">
        <v>544.70000000000005</v>
      </c>
    </row>
    <row r="303" spans="1:4" x14ac:dyDescent="0.25">
      <c r="A303" s="14">
        <v>41852</v>
      </c>
      <c r="B303" s="13">
        <v>7507.1</v>
      </c>
      <c r="C303" s="14">
        <v>41852</v>
      </c>
      <c r="D303" s="13">
        <v>547.79999999999995</v>
      </c>
    </row>
    <row r="304" spans="1:4" x14ac:dyDescent="0.25">
      <c r="A304" s="14">
        <v>41883</v>
      </c>
      <c r="B304" s="13">
        <v>7542.1</v>
      </c>
      <c r="C304" s="14">
        <v>41883</v>
      </c>
      <c r="D304" s="13">
        <v>550.6</v>
      </c>
    </row>
    <row r="305" spans="1:4" x14ac:dyDescent="0.25">
      <c r="A305" s="14">
        <v>41913</v>
      </c>
      <c r="B305" s="13">
        <v>7583.4</v>
      </c>
      <c r="C305" s="14">
        <v>41913</v>
      </c>
      <c r="D305" s="13">
        <v>553.20000000000005</v>
      </c>
    </row>
    <row r="306" spans="1:4" x14ac:dyDescent="0.25">
      <c r="A306" s="14">
        <v>41944</v>
      </c>
      <c r="B306" s="13">
        <v>7639.2</v>
      </c>
      <c r="C306" s="14">
        <v>41944</v>
      </c>
      <c r="D306" s="13">
        <v>556.9</v>
      </c>
    </row>
    <row r="307" spans="1:4" x14ac:dyDescent="0.25">
      <c r="A307" s="14">
        <v>41974</v>
      </c>
      <c r="B307" s="13">
        <v>7677.3</v>
      </c>
      <c r="C307" s="14">
        <v>41974</v>
      </c>
      <c r="D307" s="13">
        <v>560</v>
      </c>
    </row>
    <row r="308" spans="1:4" x14ac:dyDescent="0.25">
      <c r="A308" s="14">
        <v>42005</v>
      </c>
      <c r="B308" s="13">
        <v>7717.9</v>
      </c>
      <c r="C308" s="14">
        <v>42005</v>
      </c>
      <c r="D308" s="13">
        <v>559.4</v>
      </c>
    </row>
    <row r="309" spans="1:4" x14ac:dyDescent="0.25">
      <c r="A309" s="14">
        <v>42036</v>
      </c>
      <c r="B309" s="13">
        <v>7752.2</v>
      </c>
      <c r="C309" s="14">
        <v>42036</v>
      </c>
      <c r="D309" s="13">
        <v>561.9</v>
      </c>
    </row>
    <row r="310" spans="1:4" x14ac:dyDescent="0.25">
      <c r="A310" s="14">
        <v>42064</v>
      </c>
      <c r="B310" s="13">
        <v>7768.5</v>
      </c>
      <c r="C310" s="14">
        <v>42064</v>
      </c>
      <c r="D310" s="13">
        <v>563.20000000000005</v>
      </c>
    </row>
    <row r="311" spans="1:4" x14ac:dyDescent="0.25">
      <c r="A311" s="14">
        <v>42095</v>
      </c>
      <c r="B311" s="13">
        <v>7796.3</v>
      </c>
      <c r="C311" s="14">
        <v>42095</v>
      </c>
      <c r="D311" s="13">
        <v>565.1</v>
      </c>
    </row>
    <row r="312" spans="1:4" x14ac:dyDescent="0.25">
      <c r="A312" s="14">
        <v>42125</v>
      </c>
      <c r="B312" s="13">
        <v>7840.7</v>
      </c>
      <c r="C312" s="14">
        <v>42125</v>
      </c>
      <c r="D312" s="13">
        <v>568.20000000000005</v>
      </c>
    </row>
    <row r="313" spans="1:4" x14ac:dyDescent="0.25">
      <c r="A313" s="14">
        <v>42156</v>
      </c>
      <c r="B313" s="13">
        <v>7855.4</v>
      </c>
      <c r="C313" s="14">
        <v>42156</v>
      </c>
      <c r="D313" s="13">
        <v>569.1</v>
      </c>
    </row>
    <row r="314" spans="1:4" x14ac:dyDescent="0.25">
      <c r="A314" s="14">
        <v>42186</v>
      </c>
      <c r="B314" s="13">
        <v>7884</v>
      </c>
      <c r="C314" s="14">
        <v>42186</v>
      </c>
      <c r="D314" s="13">
        <v>571.1</v>
      </c>
    </row>
    <row r="315" spans="1:4" x14ac:dyDescent="0.25">
      <c r="A315" s="14">
        <v>42217</v>
      </c>
      <c r="B315" s="13">
        <v>7908.5</v>
      </c>
      <c r="C315" s="14">
        <v>42217</v>
      </c>
      <c r="D315" s="13">
        <v>572.79999999999995</v>
      </c>
    </row>
    <row r="316" spans="1:4" x14ac:dyDescent="0.25">
      <c r="A316" s="14">
        <v>42248</v>
      </c>
      <c r="B316" s="13">
        <v>7916.4</v>
      </c>
      <c r="C316" s="14">
        <v>42248</v>
      </c>
      <c r="D316" s="13">
        <v>573.29999999999995</v>
      </c>
    </row>
    <row r="317" spans="1:4" x14ac:dyDescent="0.25">
      <c r="A317" s="14">
        <v>42278</v>
      </c>
      <c r="B317" s="13">
        <v>7946.6</v>
      </c>
      <c r="C317" s="14">
        <v>42278</v>
      </c>
      <c r="D317" s="13">
        <v>575.4</v>
      </c>
    </row>
    <row r="318" spans="1:4" x14ac:dyDescent="0.25">
      <c r="A318" s="14">
        <v>42309</v>
      </c>
      <c r="B318" s="13">
        <v>7953.5</v>
      </c>
      <c r="C318" s="14">
        <v>42309</v>
      </c>
      <c r="D318" s="13">
        <v>575.79999999999995</v>
      </c>
    </row>
    <row r="319" spans="1:4" x14ac:dyDescent="0.25">
      <c r="A319" s="14">
        <v>42339</v>
      </c>
      <c r="B319" s="13">
        <v>7973.8</v>
      </c>
      <c r="C319" s="14">
        <v>42339</v>
      </c>
      <c r="D319" s="13">
        <v>577.1</v>
      </c>
    </row>
    <row r="320" spans="1:4" x14ac:dyDescent="0.25">
      <c r="A320" s="14">
        <v>42370</v>
      </c>
      <c r="B320" s="13">
        <v>7991</v>
      </c>
      <c r="C320" s="14">
        <v>42370</v>
      </c>
      <c r="D320" s="13">
        <v>574.79999999999995</v>
      </c>
    </row>
    <row r="321" spans="1:4" x14ac:dyDescent="0.25">
      <c r="A321" s="14">
        <v>42401</v>
      </c>
      <c r="B321" s="13">
        <v>7983.2</v>
      </c>
      <c r="C321" s="14">
        <v>42401</v>
      </c>
      <c r="D321" s="13">
        <v>574.1</v>
      </c>
    </row>
    <row r="322" spans="1:4" x14ac:dyDescent="0.25">
      <c r="A322" s="14">
        <v>42430</v>
      </c>
      <c r="B322" s="13">
        <v>8000.6</v>
      </c>
      <c r="C322" s="14">
        <v>42430</v>
      </c>
      <c r="D322" s="13">
        <v>575.1</v>
      </c>
    </row>
    <row r="323" spans="1:4" x14ac:dyDescent="0.25">
      <c r="A323" s="14">
        <v>42461</v>
      </c>
      <c r="B323" s="13">
        <v>8024.7</v>
      </c>
      <c r="C323" s="14">
        <v>42461</v>
      </c>
      <c r="D323" s="13">
        <v>576.79999999999995</v>
      </c>
    </row>
    <row r="324" spans="1:4" x14ac:dyDescent="0.25">
      <c r="A324" s="14">
        <v>42491</v>
      </c>
      <c r="B324" s="13">
        <v>8028.7</v>
      </c>
      <c r="C324" s="14">
        <v>42491</v>
      </c>
      <c r="D324" s="13">
        <v>577</v>
      </c>
    </row>
    <row r="325" spans="1:4" x14ac:dyDescent="0.25">
      <c r="A325" s="14">
        <v>42522</v>
      </c>
      <c r="B325" s="13">
        <v>8058.4</v>
      </c>
      <c r="C325" s="14">
        <v>42522</v>
      </c>
      <c r="D325" s="13">
        <v>579.1</v>
      </c>
    </row>
    <row r="326" spans="1:4" x14ac:dyDescent="0.25">
      <c r="A326" s="14">
        <v>42552</v>
      </c>
      <c r="B326" s="13">
        <v>8100.8</v>
      </c>
      <c r="C326" s="14">
        <v>42552</v>
      </c>
      <c r="D326" s="13">
        <v>581.9</v>
      </c>
    </row>
    <row r="327" spans="1:4" x14ac:dyDescent="0.25">
      <c r="A327" s="14">
        <v>42583</v>
      </c>
      <c r="B327" s="13">
        <v>8103.3</v>
      </c>
      <c r="C327" s="14">
        <v>42583</v>
      </c>
      <c r="D327" s="13">
        <v>582.1</v>
      </c>
    </row>
    <row r="328" spans="1:4" x14ac:dyDescent="0.25">
      <c r="A328" s="14">
        <v>42614</v>
      </c>
      <c r="B328" s="13">
        <v>8146.2</v>
      </c>
      <c r="C328" s="14">
        <v>42614</v>
      </c>
      <c r="D328" s="13">
        <v>585</v>
      </c>
    </row>
    <row r="329" spans="1:4" x14ac:dyDescent="0.25">
      <c r="A329" s="14">
        <v>42644</v>
      </c>
      <c r="B329" s="13">
        <v>8185.1</v>
      </c>
      <c r="C329" s="14">
        <v>42644</v>
      </c>
      <c r="D329" s="13">
        <v>587.70000000000005</v>
      </c>
    </row>
    <row r="330" spans="1:4" x14ac:dyDescent="0.25">
      <c r="A330" s="14">
        <v>42675</v>
      </c>
      <c r="B330" s="13">
        <v>8206</v>
      </c>
      <c r="C330" s="14">
        <v>42675</v>
      </c>
      <c r="D330" s="13">
        <v>589.20000000000005</v>
      </c>
    </row>
    <row r="331" spans="1:4" x14ac:dyDescent="0.25">
      <c r="A331" s="14">
        <v>42705</v>
      </c>
      <c r="B331" s="13">
        <v>8241.6</v>
      </c>
      <c r="C331" s="14">
        <v>42705</v>
      </c>
      <c r="D331" s="13">
        <v>591.6</v>
      </c>
    </row>
    <row r="332" spans="1:4" x14ac:dyDescent="0.25">
      <c r="A332" s="14">
        <v>42736</v>
      </c>
      <c r="B332" s="13">
        <v>8284.1</v>
      </c>
      <c r="C332" s="14">
        <v>42736</v>
      </c>
      <c r="D332" s="13">
        <v>593.5</v>
      </c>
    </row>
    <row r="333" spans="1:4" x14ac:dyDescent="0.25">
      <c r="A333" s="14">
        <v>42767</v>
      </c>
      <c r="B333" s="13">
        <v>8316.1</v>
      </c>
      <c r="C333" s="14">
        <v>42767</v>
      </c>
      <c r="D333" s="13">
        <v>595.6</v>
      </c>
    </row>
    <row r="334" spans="1:4" x14ac:dyDescent="0.25">
      <c r="A334" s="14">
        <v>42795</v>
      </c>
      <c r="B334" s="13">
        <v>8326.2999999999993</v>
      </c>
      <c r="C334" s="14">
        <v>42795</v>
      </c>
      <c r="D334" s="13">
        <v>596.1</v>
      </c>
    </row>
    <row r="335" spans="1:4" x14ac:dyDescent="0.25">
      <c r="A335" s="14">
        <v>42826</v>
      </c>
      <c r="B335" s="13">
        <v>8370</v>
      </c>
      <c r="C335" s="14">
        <v>42826</v>
      </c>
      <c r="D335" s="13">
        <v>599</v>
      </c>
    </row>
    <row r="336" spans="1:4" x14ac:dyDescent="0.25">
      <c r="A336" s="14">
        <v>42856</v>
      </c>
      <c r="B336" s="13">
        <v>8394</v>
      </c>
      <c r="C336" s="14">
        <v>42856</v>
      </c>
      <c r="D336" s="13">
        <v>600.4</v>
      </c>
    </row>
    <row r="337" spans="1:4" x14ac:dyDescent="0.25">
      <c r="A337" s="14">
        <v>42887</v>
      </c>
      <c r="B337" s="13">
        <v>8435.6</v>
      </c>
      <c r="C337" s="14">
        <v>42887</v>
      </c>
      <c r="D337" s="13">
        <v>603</v>
      </c>
    </row>
    <row r="338" spans="1:4" x14ac:dyDescent="0.25">
      <c r="A338" s="14">
        <v>42917</v>
      </c>
      <c r="B338" s="13">
        <v>8476.9</v>
      </c>
      <c r="C338" s="14">
        <v>42917</v>
      </c>
      <c r="D338" s="13">
        <v>605.6</v>
      </c>
    </row>
    <row r="339" spans="1:4" x14ac:dyDescent="0.25">
      <c r="A339" s="14">
        <v>42948</v>
      </c>
      <c r="B339" s="13">
        <v>8506.2999999999993</v>
      </c>
      <c r="C339" s="14">
        <v>42948</v>
      </c>
      <c r="D339" s="13">
        <v>607.20000000000005</v>
      </c>
    </row>
    <row r="340" spans="1:4" x14ac:dyDescent="0.25">
      <c r="A340" s="14">
        <v>42979</v>
      </c>
      <c r="B340" s="13">
        <v>8562.7999999999993</v>
      </c>
      <c r="C340" s="14">
        <v>42979</v>
      </c>
      <c r="D340" s="13">
        <v>610.70000000000005</v>
      </c>
    </row>
    <row r="341" spans="1:4" x14ac:dyDescent="0.25">
      <c r="A341" s="14">
        <v>43009</v>
      </c>
      <c r="B341" s="13">
        <v>8610.6</v>
      </c>
      <c r="C341" s="14">
        <v>43009</v>
      </c>
      <c r="D341" s="13">
        <v>613.6</v>
      </c>
    </row>
    <row r="342" spans="1:4" x14ac:dyDescent="0.25">
      <c r="A342" s="14">
        <v>43040</v>
      </c>
      <c r="B342" s="13">
        <v>8669.6</v>
      </c>
      <c r="C342" s="14">
        <v>43040</v>
      </c>
      <c r="D342" s="13">
        <v>617.20000000000005</v>
      </c>
    </row>
    <row r="343" spans="1:4" x14ac:dyDescent="0.25">
      <c r="A343" s="14">
        <v>43070</v>
      </c>
      <c r="B343" s="13">
        <v>8705.2999999999993</v>
      </c>
      <c r="C343" s="14">
        <v>43070</v>
      </c>
      <c r="D343" s="13">
        <v>619.1</v>
      </c>
    </row>
    <row r="344" spans="1:4" x14ac:dyDescent="0.25">
      <c r="A344" s="14">
        <v>43101</v>
      </c>
      <c r="B344" s="13">
        <v>8743.9</v>
      </c>
      <c r="C344" s="14">
        <v>43101</v>
      </c>
      <c r="D344" s="13">
        <v>617.20000000000005</v>
      </c>
    </row>
    <row r="345" spans="1:4" x14ac:dyDescent="0.25">
      <c r="A345" s="14">
        <v>43132</v>
      </c>
      <c r="B345" s="13">
        <v>8753.1</v>
      </c>
      <c r="C345" s="14">
        <v>43132</v>
      </c>
      <c r="D345" s="13">
        <v>617.20000000000005</v>
      </c>
    </row>
    <row r="346" spans="1:4" x14ac:dyDescent="0.25">
      <c r="A346" s="14">
        <v>43160</v>
      </c>
      <c r="B346" s="13">
        <v>8772.1</v>
      </c>
      <c r="C346" s="14">
        <v>43160</v>
      </c>
      <c r="D346" s="13">
        <v>618</v>
      </c>
    </row>
    <row r="347" spans="1:4" x14ac:dyDescent="0.25">
      <c r="A347" s="14">
        <v>43191</v>
      </c>
      <c r="B347" s="13">
        <v>8804.6</v>
      </c>
      <c r="C347" s="14">
        <v>43191</v>
      </c>
      <c r="D347" s="13">
        <v>619.79999999999995</v>
      </c>
    </row>
    <row r="348" spans="1:4" x14ac:dyDescent="0.25">
      <c r="A348" s="14">
        <v>43221</v>
      </c>
      <c r="B348" s="13">
        <v>8829.9</v>
      </c>
      <c r="C348" s="14">
        <v>43221</v>
      </c>
      <c r="D348" s="13">
        <v>621.1</v>
      </c>
    </row>
    <row r="349" spans="1:4" x14ac:dyDescent="0.25">
      <c r="A349" s="14">
        <v>43252</v>
      </c>
      <c r="B349" s="13">
        <v>8874.4</v>
      </c>
      <c r="C349" s="14">
        <v>43252</v>
      </c>
      <c r="D349" s="13">
        <v>623.79999999999995</v>
      </c>
    </row>
    <row r="350" spans="1:4" x14ac:dyDescent="0.25">
      <c r="A350" s="14">
        <v>43282</v>
      </c>
      <c r="B350" s="13">
        <v>8928.2000000000007</v>
      </c>
      <c r="C350" s="14">
        <v>43282</v>
      </c>
      <c r="D350" s="13">
        <v>627.1</v>
      </c>
    </row>
    <row r="351" spans="1:4" x14ac:dyDescent="0.25">
      <c r="A351" s="14">
        <v>43313</v>
      </c>
      <c r="B351" s="13">
        <v>8976</v>
      </c>
      <c r="C351" s="14">
        <v>43313</v>
      </c>
      <c r="D351" s="13">
        <v>630.1</v>
      </c>
    </row>
    <row r="352" spans="1:4" x14ac:dyDescent="0.25">
      <c r="A352" s="14">
        <v>43344</v>
      </c>
      <c r="B352" s="13">
        <v>8985.4</v>
      </c>
      <c r="C352" s="14">
        <v>43344</v>
      </c>
      <c r="D352" s="13">
        <v>630.4</v>
      </c>
    </row>
    <row r="353" spans="1:4" x14ac:dyDescent="0.25">
      <c r="A353" s="14">
        <v>43374</v>
      </c>
      <c r="B353" s="13">
        <v>8984.9</v>
      </c>
      <c r="C353" s="14">
        <v>43374</v>
      </c>
      <c r="D353" s="13">
        <v>630.20000000000005</v>
      </c>
    </row>
    <row r="354" spans="1:4" x14ac:dyDescent="0.25">
      <c r="A354" s="14">
        <v>43405</v>
      </c>
      <c r="B354" s="13">
        <v>9005.7999999999993</v>
      </c>
      <c r="C354" s="14">
        <v>43405</v>
      </c>
      <c r="D354" s="13">
        <v>631.5</v>
      </c>
    </row>
    <row r="355" spans="1:4" x14ac:dyDescent="0.25">
      <c r="A355" s="14">
        <v>43435</v>
      </c>
      <c r="B355" s="13">
        <v>9072.1</v>
      </c>
      <c r="C355" s="14">
        <v>43435</v>
      </c>
      <c r="D355" s="13">
        <v>636</v>
      </c>
    </row>
    <row r="356" spans="1:4" x14ac:dyDescent="0.25">
      <c r="A356" s="14">
        <v>43466</v>
      </c>
      <c r="B356" s="13">
        <v>9169.4</v>
      </c>
      <c r="C356" s="14">
        <v>43466</v>
      </c>
      <c r="D356" s="13">
        <v>640.29999999999995</v>
      </c>
    </row>
    <row r="357" spans="1:4" x14ac:dyDescent="0.25">
      <c r="A357" s="14">
        <v>43497</v>
      </c>
      <c r="B357" s="13">
        <v>9228</v>
      </c>
      <c r="C357" s="14">
        <v>43497</v>
      </c>
      <c r="D357" s="13">
        <v>644.1</v>
      </c>
    </row>
    <row r="358" spans="1:4" x14ac:dyDescent="0.25">
      <c r="A358" s="14">
        <v>43525</v>
      </c>
      <c r="B358" s="13">
        <v>9288.5</v>
      </c>
      <c r="C358" s="14">
        <v>43525</v>
      </c>
      <c r="D358" s="13">
        <v>648.1</v>
      </c>
    </row>
    <row r="359" spans="1:4" x14ac:dyDescent="0.25">
      <c r="A359" s="14">
        <v>43556</v>
      </c>
      <c r="B359" s="13">
        <v>9277.7000000000007</v>
      </c>
      <c r="C359" s="14">
        <v>43556</v>
      </c>
      <c r="D359" s="13">
        <v>647.20000000000005</v>
      </c>
    </row>
    <row r="360" spans="1:4" x14ac:dyDescent="0.25">
      <c r="A360" s="14">
        <v>43586</v>
      </c>
      <c r="B360" s="13">
        <v>9264.6</v>
      </c>
      <c r="C360" s="14">
        <v>43586</v>
      </c>
      <c r="D360" s="13">
        <v>646.29999999999995</v>
      </c>
    </row>
    <row r="361" spans="1:4" x14ac:dyDescent="0.25">
      <c r="A361" s="14">
        <v>43617</v>
      </c>
      <c r="B361" s="13">
        <v>9282.2999999999993</v>
      </c>
      <c r="C361" s="14">
        <v>43617</v>
      </c>
      <c r="D361" s="13">
        <v>647.4</v>
      </c>
    </row>
    <row r="362" spans="1:4" x14ac:dyDescent="0.25">
      <c r="A362" s="14">
        <v>43647</v>
      </c>
      <c r="B362" s="13">
        <v>9280.2000000000007</v>
      </c>
      <c r="C362" s="14">
        <v>43647</v>
      </c>
      <c r="D362" s="13">
        <v>647</v>
      </c>
    </row>
    <row r="363" spans="1:4" x14ac:dyDescent="0.25">
      <c r="A363" s="14">
        <v>43678</v>
      </c>
      <c r="B363" s="13">
        <v>9323.7999999999993</v>
      </c>
      <c r="C363" s="14">
        <v>43678</v>
      </c>
      <c r="D363" s="13">
        <v>649.79999999999995</v>
      </c>
    </row>
    <row r="364" spans="1:4" x14ac:dyDescent="0.25">
      <c r="A364" s="14">
        <v>43709</v>
      </c>
      <c r="B364" s="13">
        <v>9329.9</v>
      </c>
      <c r="C364" s="14">
        <v>43709</v>
      </c>
      <c r="D364" s="13">
        <v>650.1</v>
      </c>
    </row>
    <row r="365" spans="1:4" x14ac:dyDescent="0.25">
      <c r="A365" s="14">
        <v>43739</v>
      </c>
      <c r="B365" s="13">
        <v>9379.1</v>
      </c>
      <c r="C365" s="14">
        <v>43739</v>
      </c>
      <c r="D365" s="13">
        <v>653.4</v>
      </c>
    </row>
    <row r="366" spans="1:4" x14ac:dyDescent="0.25">
      <c r="A366" s="14">
        <v>43770</v>
      </c>
      <c r="B366" s="13">
        <v>9431.7999999999993</v>
      </c>
      <c r="C366" s="14">
        <v>43770</v>
      </c>
      <c r="D366" s="13">
        <v>656.9</v>
      </c>
    </row>
    <row r="367" spans="1:4" x14ac:dyDescent="0.25">
      <c r="A367" s="14">
        <v>43800</v>
      </c>
      <c r="B367" s="13">
        <v>9456.5</v>
      </c>
      <c r="C367" s="14">
        <v>43800</v>
      </c>
      <c r="D367" s="13">
        <v>658.4</v>
      </c>
    </row>
    <row r="368" spans="1:4" x14ac:dyDescent="0.25">
      <c r="A368" s="14">
        <v>43831</v>
      </c>
      <c r="B368" s="13">
        <v>9560.7999999999993</v>
      </c>
      <c r="C368" s="14">
        <v>43831</v>
      </c>
      <c r="D368" s="13">
        <v>667.6</v>
      </c>
    </row>
    <row r="369" spans="1:4" x14ac:dyDescent="0.25">
      <c r="A369" s="14">
        <v>43862</v>
      </c>
      <c r="B369" s="13">
        <v>9659.2999999999993</v>
      </c>
      <c r="C369" s="14">
        <v>43862</v>
      </c>
      <c r="D369" s="13">
        <v>674.3</v>
      </c>
    </row>
    <row r="370" spans="1:4" x14ac:dyDescent="0.25">
      <c r="A370" s="14">
        <v>43891</v>
      </c>
      <c r="B370" s="13">
        <v>9358.1</v>
      </c>
      <c r="C370" s="14">
        <v>43891</v>
      </c>
      <c r="D370" s="13">
        <v>656.2</v>
      </c>
    </row>
    <row r="371" spans="1:4" x14ac:dyDescent="0.25">
      <c r="A371" s="14">
        <v>43922</v>
      </c>
      <c r="B371" s="13">
        <v>8631.2000000000007</v>
      </c>
      <c r="C371" s="14">
        <v>43922</v>
      </c>
      <c r="D371" s="13">
        <v>620.9</v>
      </c>
    </row>
    <row r="372" spans="1:4" x14ac:dyDescent="0.25">
      <c r="A372" s="14">
        <v>43952</v>
      </c>
      <c r="B372" s="13">
        <v>8862</v>
      </c>
      <c r="C372" s="14">
        <v>43952</v>
      </c>
      <c r="D372" s="13">
        <v>639.1</v>
      </c>
    </row>
    <row r="373" spans="1:4" x14ac:dyDescent="0.25">
      <c r="A373" s="14">
        <v>43983</v>
      </c>
      <c r="B373" s="13">
        <v>9048.9</v>
      </c>
      <c r="C373" s="14">
        <v>43983</v>
      </c>
      <c r="D373" s="13">
        <v>649.20000000000005</v>
      </c>
    </row>
    <row r="374" spans="1:4" x14ac:dyDescent="0.25">
      <c r="A374" s="14">
        <v>44013</v>
      </c>
      <c r="B374" s="13">
        <v>9174.4</v>
      </c>
      <c r="C374" s="14">
        <v>44013</v>
      </c>
      <c r="D374" s="13">
        <v>657.4</v>
      </c>
    </row>
  </sheetData>
  <hyperlinks>
    <hyperlink ref="A5" r:id="rId1" xr:uid="{64DBA09C-42B4-4269-A2B8-DE5D2D9EC764}"/>
    <hyperlink ref="C5" r:id="rId2" xr:uid="{E83BF32C-E88D-4612-B2BF-786478506FDE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J372"/>
  <sheetViews>
    <sheetView topLeftCell="A307" workbookViewId="0">
      <selection activeCell="G313" sqref="G313"/>
    </sheetView>
  </sheetViews>
  <sheetFormatPr defaultRowHeight="15" x14ac:dyDescent="0.25"/>
  <cols>
    <col min="1" max="1" width="9.7109375" bestFit="1" customWidth="1"/>
  </cols>
  <sheetData>
    <row r="1" spans="1:10" x14ac:dyDescent="0.25">
      <c r="A1" t="s">
        <v>0</v>
      </c>
      <c r="B1" t="s">
        <v>114</v>
      </c>
      <c r="C1" t="s">
        <v>113</v>
      </c>
      <c r="D1" t="s">
        <v>139</v>
      </c>
      <c r="E1" t="s">
        <v>112</v>
      </c>
      <c r="F1" t="s">
        <v>111</v>
      </c>
      <c r="G1" t="s">
        <v>140</v>
      </c>
      <c r="I1" t="s">
        <v>110</v>
      </c>
      <c r="J1" t="s">
        <v>109</v>
      </c>
    </row>
    <row r="2" spans="1:10" x14ac:dyDescent="0.25">
      <c r="A2" s="1">
        <v>32874</v>
      </c>
      <c r="B2">
        <v>60120.378791388299</v>
      </c>
      <c r="C2">
        <v>1.1552377951442201</v>
      </c>
      <c r="D2">
        <v>60120.378791388299</v>
      </c>
      <c r="E2">
        <v>60272.481054595701</v>
      </c>
      <c r="F2">
        <v>0.99747642272980697</v>
      </c>
      <c r="G2">
        <v>1.2052818271727099</v>
      </c>
      <c r="I2">
        <f t="shared" ref="I2:I65" si="0">B2*G2</f>
        <v>72461.999999999927</v>
      </c>
      <c r="J2">
        <f t="shared" ref="J2:J65" si="1">B2</f>
        <v>60120.378791388299</v>
      </c>
    </row>
    <row r="3" spans="1:10" x14ac:dyDescent="0.25">
      <c r="A3" s="1">
        <v>32905</v>
      </c>
      <c r="B3">
        <v>60209.897451310302</v>
      </c>
      <c r="C3">
        <v>0.95596186852791298</v>
      </c>
      <c r="D3">
        <v>60209.897451310302</v>
      </c>
      <c r="E3">
        <v>60575.657843876899</v>
      </c>
      <c r="F3">
        <v>0.99396192454881205</v>
      </c>
      <c r="G3">
        <v>0.94750202898341795</v>
      </c>
      <c r="I3">
        <f t="shared" si="0"/>
        <v>57049.000000000036</v>
      </c>
      <c r="J3">
        <f t="shared" si="1"/>
        <v>60209.897451310302</v>
      </c>
    </row>
    <row r="4" spans="1:10" x14ac:dyDescent="0.25">
      <c r="A4" s="1">
        <v>32933</v>
      </c>
      <c r="B4">
        <v>60878.140577739498</v>
      </c>
      <c r="C4">
        <v>1.0663042128693301</v>
      </c>
      <c r="D4">
        <v>60878.140577739498</v>
      </c>
      <c r="E4">
        <v>60917.918899366399</v>
      </c>
      <c r="F4">
        <v>0.99934701771916001</v>
      </c>
      <c r="G4">
        <v>1.04589265368072</v>
      </c>
      <c r="I4">
        <f t="shared" si="0"/>
        <v>63671.999999999884</v>
      </c>
      <c r="J4">
        <f t="shared" si="1"/>
        <v>60878.140577739498</v>
      </c>
    </row>
    <row r="5" spans="1:10" x14ac:dyDescent="0.25">
      <c r="A5" s="1">
        <v>32964</v>
      </c>
      <c r="B5">
        <v>61048.286308012997</v>
      </c>
      <c r="C5">
        <v>0.944215387614744</v>
      </c>
      <c r="D5">
        <v>61048.286308012997</v>
      </c>
      <c r="E5">
        <v>61284.1413307931</v>
      </c>
      <c r="F5">
        <v>0.99615145096825297</v>
      </c>
      <c r="G5">
        <v>0.95286868015433002</v>
      </c>
      <c r="I5">
        <f t="shared" si="0"/>
        <v>58171</v>
      </c>
      <c r="J5">
        <f t="shared" si="1"/>
        <v>61048.286308012997</v>
      </c>
    </row>
    <row r="6" spans="1:10" x14ac:dyDescent="0.25">
      <c r="A6" s="1">
        <v>32994</v>
      </c>
      <c r="B6">
        <v>62323.574263107002</v>
      </c>
      <c r="C6">
        <v>1.0156326195923899</v>
      </c>
      <c r="D6">
        <v>62323.574263107002</v>
      </c>
      <c r="E6">
        <v>61631.545821100801</v>
      </c>
      <c r="F6">
        <v>1.0112284777671301</v>
      </c>
      <c r="G6">
        <v>1.0167099809214499</v>
      </c>
      <c r="I6">
        <f t="shared" si="0"/>
        <v>63365.000000000087</v>
      </c>
      <c r="J6">
        <f t="shared" si="1"/>
        <v>62323.574263107002</v>
      </c>
    </row>
    <row r="7" spans="1:10" x14ac:dyDescent="0.25">
      <c r="A7" s="1">
        <v>33025</v>
      </c>
      <c r="B7">
        <v>61906.3610242137</v>
      </c>
      <c r="C7">
        <v>0.99681512056766097</v>
      </c>
      <c r="D7">
        <v>61906.3610242137</v>
      </c>
      <c r="E7">
        <v>61912.927386077099</v>
      </c>
      <c r="F7">
        <v>0.99989394199013404</v>
      </c>
      <c r="G7">
        <v>0.98671604968200299</v>
      </c>
      <c r="I7">
        <f t="shared" si="0"/>
        <v>61084.000000000058</v>
      </c>
      <c r="J7">
        <f t="shared" si="1"/>
        <v>61906.3610242137</v>
      </c>
    </row>
    <row r="8" spans="1:10" x14ac:dyDescent="0.25">
      <c r="A8" s="1">
        <v>33055</v>
      </c>
      <c r="B8">
        <v>62450.949525976997</v>
      </c>
      <c r="C8">
        <v>0.99705554683008601</v>
      </c>
      <c r="D8">
        <v>62450.949525976997</v>
      </c>
      <c r="E8">
        <v>62128.971196972103</v>
      </c>
      <c r="F8">
        <v>1.0051824184885401</v>
      </c>
      <c r="G8">
        <v>1.00076941142429</v>
      </c>
      <c r="I8">
        <f t="shared" si="0"/>
        <v>62499.000000000044</v>
      </c>
      <c r="J8">
        <f t="shared" si="1"/>
        <v>62450.949525976997</v>
      </c>
    </row>
    <row r="9" spans="1:10" x14ac:dyDescent="0.25">
      <c r="A9" s="1">
        <v>33086</v>
      </c>
      <c r="B9">
        <v>62814.185500375097</v>
      </c>
      <c r="C9">
        <v>1.00158895572349</v>
      </c>
      <c r="D9">
        <v>62814.185500375097</v>
      </c>
      <c r="E9">
        <v>62270.907678478201</v>
      </c>
      <c r="F9">
        <v>1.00872442432832</v>
      </c>
      <c r="G9">
        <v>1.02376556326781</v>
      </c>
      <c r="I9">
        <f t="shared" si="0"/>
        <v>64307.000000000211</v>
      </c>
      <c r="J9">
        <f t="shared" si="1"/>
        <v>62814.185500375097</v>
      </c>
    </row>
    <row r="10" spans="1:10" x14ac:dyDescent="0.25">
      <c r="A10" s="1">
        <v>33117</v>
      </c>
      <c r="B10">
        <v>62559.124391498197</v>
      </c>
      <c r="C10">
        <v>0.93742344443209003</v>
      </c>
      <c r="D10">
        <v>62559.124391498197</v>
      </c>
      <c r="E10">
        <v>62322.082361362998</v>
      </c>
      <c r="F10">
        <v>1.00380349983752</v>
      </c>
      <c r="G10">
        <v>0.892867356174042</v>
      </c>
      <c r="I10">
        <f t="shared" si="0"/>
        <v>55857.000000000022</v>
      </c>
      <c r="J10">
        <f t="shared" si="1"/>
        <v>62559.124391498197</v>
      </c>
    </row>
    <row r="11" spans="1:10" x14ac:dyDescent="0.25">
      <c r="A11" s="1">
        <v>33147</v>
      </c>
      <c r="B11">
        <v>61997.769595710903</v>
      </c>
      <c r="C11">
        <v>0.96066280196404996</v>
      </c>
      <c r="D11">
        <v>61997.769595710903</v>
      </c>
      <c r="E11">
        <v>62329.184372550502</v>
      </c>
      <c r="F11">
        <v>0.99468283148294101</v>
      </c>
      <c r="G11">
        <v>1.0022779916956699</v>
      </c>
      <c r="I11">
        <f t="shared" si="0"/>
        <v>62138.999999999985</v>
      </c>
      <c r="J11">
        <f t="shared" si="1"/>
        <v>61997.769595710903</v>
      </c>
    </row>
    <row r="12" spans="1:10" x14ac:dyDescent="0.25">
      <c r="A12" s="1">
        <v>33178</v>
      </c>
      <c r="B12">
        <v>62661.0100461111</v>
      </c>
      <c r="C12">
        <v>0.97385862698148395</v>
      </c>
      <c r="D12">
        <v>62661.0100461111</v>
      </c>
      <c r="E12">
        <v>62334.120860817296</v>
      </c>
      <c r="F12">
        <v>1.0052441452735601</v>
      </c>
      <c r="G12">
        <v>0.98000335383695403</v>
      </c>
      <c r="I12">
        <f t="shared" si="0"/>
        <v>61407.999999999949</v>
      </c>
      <c r="J12">
        <f t="shared" si="1"/>
        <v>62661.0100461111</v>
      </c>
    </row>
    <row r="13" spans="1:10" x14ac:dyDescent="0.25">
      <c r="A13" s="1">
        <v>33208</v>
      </c>
      <c r="B13">
        <v>61150.009531700001</v>
      </c>
      <c r="C13">
        <v>0.983480948139557</v>
      </c>
      <c r="D13">
        <v>61150.009531700001</v>
      </c>
      <c r="E13">
        <v>62379.865356419097</v>
      </c>
      <c r="F13">
        <v>0.98028441039921999</v>
      </c>
      <c r="G13">
        <v>0.96739150906155802</v>
      </c>
      <c r="I13">
        <f t="shared" si="0"/>
        <v>59155.99999999992</v>
      </c>
      <c r="J13">
        <f t="shared" si="1"/>
        <v>61150.009531700001</v>
      </c>
    </row>
    <row r="14" spans="1:10" x14ac:dyDescent="0.25">
      <c r="A14" s="1">
        <v>33239</v>
      </c>
      <c r="B14">
        <v>62458.736177984203</v>
      </c>
      <c r="C14">
        <v>1.1629909698263701</v>
      </c>
      <c r="D14">
        <v>62458.736177984203</v>
      </c>
      <c r="E14">
        <v>62526.195723981997</v>
      </c>
      <c r="F14">
        <v>0.99892109946532504</v>
      </c>
      <c r="G14">
        <v>1.1642246457370899</v>
      </c>
      <c r="I14">
        <f t="shared" si="0"/>
        <v>72716.000000000029</v>
      </c>
      <c r="J14">
        <f t="shared" si="1"/>
        <v>62458.736177984203</v>
      </c>
    </row>
    <row r="15" spans="1:10" x14ac:dyDescent="0.25">
      <c r="A15" s="1">
        <v>33270</v>
      </c>
      <c r="B15">
        <v>62913.724286563898</v>
      </c>
      <c r="C15">
        <v>0.96423870788462196</v>
      </c>
      <c r="D15">
        <v>62913.724286563898</v>
      </c>
      <c r="E15">
        <v>62730.881550331098</v>
      </c>
      <c r="F15">
        <v>1.00291471651145</v>
      </c>
      <c r="G15">
        <v>0.955705621974138</v>
      </c>
      <c r="I15">
        <f t="shared" si="0"/>
        <v>60126.999999999978</v>
      </c>
      <c r="J15">
        <f t="shared" si="1"/>
        <v>62913.724286563898</v>
      </c>
    </row>
    <row r="16" spans="1:10" x14ac:dyDescent="0.25">
      <c r="A16" s="1">
        <v>33298</v>
      </c>
      <c r="B16">
        <v>63026.1810408327</v>
      </c>
      <c r="C16">
        <v>1.0497296611609901</v>
      </c>
      <c r="D16">
        <v>63026.1810408327</v>
      </c>
      <c r="E16">
        <v>62924.413662947001</v>
      </c>
      <c r="F16">
        <v>1.0016172956085201</v>
      </c>
      <c r="G16">
        <v>1.0153875570937601</v>
      </c>
      <c r="I16">
        <f t="shared" si="0"/>
        <v>63996.000000000167</v>
      </c>
      <c r="J16">
        <f t="shared" si="1"/>
        <v>63026.1810408327</v>
      </c>
    </row>
    <row r="17" spans="1:10" x14ac:dyDescent="0.25">
      <c r="A17" s="1">
        <v>33329</v>
      </c>
      <c r="B17">
        <v>63054.442663317102</v>
      </c>
      <c r="C17">
        <v>0.956089220073714</v>
      </c>
      <c r="D17">
        <v>63054.442663317102</v>
      </c>
      <c r="E17">
        <v>63106.005194343103</v>
      </c>
      <c r="F17">
        <v>0.999182921960165</v>
      </c>
      <c r="G17">
        <v>0.98205609921320802</v>
      </c>
      <c r="I17">
        <f t="shared" si="0"/>
        <v>61923.00000000008</v>
      </c>
      <c r="J17">
        <f t="shared" si="1"/>
        <v>63054.442663317102</v>
      </c>
    </row>
    <row r="18" spans="1:10" x14ac:dyDescent="0.25">
      <c r="A18" s="1">
        <v>33359</v>
      </c>
      <c r="B18">
        <v>63301.740265693203</v>
      </c>
      <c r="C18">
        <v>0.98146415290740396</v>
      </c>
      <c r="D18">
        <v>63301.740265693203</v>
      </c>
      <c r="E18">
        <v>63286.5110965567</v>
      </c>
      <c r="F18">
        <v>1.0002406384689699</v>
      </c>
      <c r="G18">
        <v>1.0031951686234499</v>
      </c>
      <c r="I18">
        <f t="shared" si="0"/>
        <v>63503.99999999992</v>
      </c>
      <c r="J18">
        <f t="shared" si="1"/>
        <v>63301.740265693203</v>
      </c>
    </row>
    <row r="19" spans="1:10" x14ac:dyDescent="0.25">
      <c r="A19" s="1">
        <v>33390</v>
      </c>
      <c r="B19">
        <v>63693.686416873999</v>
      </c>
      <c r="C19">
        <v>1.0177313992014001</v>
      </c>
      <c r="D19">
        <v>63693.686416873999</v>
      </c>
      <c r="E19">
        <v>63455.5636542914</v>
      </c>
      <c r="F19">
        <v>1.00375259077171</v>
      </c>
      <c r="G19">
        <v>0.96935824370251999</v>
      </c>
      <c r="I19">
        <f t="shared" si="0"/>
        <v>61742.000000000036</v>
      </c>
      <c r="J19">
        <f t="shared" si="1"/>
        <v>63693.686416873999</v>
      </c>
    </row>
    <row r="20" spans="1:10" x14ac:dyDescent="0.25">
      <c r="A20" s="1">
        <v>33420</v>
      </c>
      <c r="B20">
        <v>63280.6438522264</v>
      </c>
      <c r="C20">
        <v>0.98114393148935897</v>
      </c>
      <c r="D20">
        <v>63280.6438522264</v>
      </c>
      <c r="E20">
        <v>63614.050932398699</v>
      </c>
      <c r="F20">
        <v>0.99475890820839796</v>
      </c>
      <c r="G20">
        <v>1.0236463483410201</v>
      </c>
      <c r="I20">
        <f t="shared" si="0"/>
        <v>64777.000000000175</v>
      </c>
      <c r="J20">
        <f t="shared" si="1"/>
        <v>63280.6438522264</v>
      </c>
    </row>
    <row r="21" spans="1:10" x14ac:dyDescent="0.25">
      <c r="A21" s="1">
        <v>33451</v>
      </c>
      <c r="B21">
        <v>64015.180150196997</v>
      </c>
      <c r="C21">
        <v>0.99966905884208901</v>
      </c>
      <c r="D21">
        <v>64015.180150196997</v>
      </c>
      <c r="E21">
        <v>63775.167249990503</v>
      </c>
      <c r="F21">
        <v>1.00376342251312</v>
      </c>
      <c r="G21">
        <v>0.98053305251546496</v>
      </c>
      <c r="I21">
        <f t="shared" si="0"/>
        <v>62769.000000000065</v>
      </c>
      <c r="J21">
        <f t="shared" si="1"/>
        <v>64015.180150196997</v>
      </c>
    </row>
    <row r="22" spans="1:10" x14ac:dyDescent="0.25">
      <c r="A22" s="1">
        <v>33482</v>
      </c>
      <c r="B22">
        <v>63790.966289297001</v>
      </c>
      <c r="C22">
        <v>0.92469845524995198</v>
      </c>
      <c r="D22">
        <v>63790.966289297001</v>
      </c>
      <c r="E22">
        <v>63929.208349645</v>
      </c>
      <c r="F22">
        <v>0.99783757590752697</v>
      </c>
      <c r="G22">
        <v>0.93317288422997002</v>
      </c>
      <c r="I22">
        <f t="shared" si="0"/>
        <v>59528.000000000073</v>
      </c>
      <c r="J22">
        <f t="shared" si="1"/>
        <v>63790.966289297001</v>
      </c>
    </row>
    <row r="23" spans="1:10" x14ac:dyDescent="0.25">
      <c r="A23" s="1">
        <v>33512</v>
      </c>
      <c r="B23">
        <v>64660.937509215197</v>
      </c>
      <c r="C23">
        <v>0.99733462531098305</v>
      </c>
      <c r="D23">
        <v>64660.937509215197</v>
      </c>
      <c r="E23">
        <v>64051.457853913103</v>
      </c>
      <c r="F23">
        <v>1.00951546890146</v>
      </c>
      <c r="G23">
        <v>0.99839257651962698</v>
      </c>
      <c r="I23">
        <f t="shared" si="0"/>
        <v>64556.999999999949</v>
      </c>
      <c r="J23">
        <f t="shared" si="1"/>
        <v>64660.937509215197</v>
      </c>
    </row>
    <row r="24" spans="1:10" x14ac:dyDescent="0.25">
      <c r="A24" s="1">
        <v>33543</v>
      </c>
      <c r="B24">
        <v>64216.3066676936</v>
      </c>
      <c r="C24">
        <v>0.93564597029545205</v>
      </c>
      <c r="D24">
        <v>64216.3066676936</v>
      </c>
      <c r="E24">
        <v>64117.252891972501</v>
      </c>
      <c r="F24">
        <v>1.0015448848984201</v>
      </c>
      <c r="G24">
        <v>0.92616662474488198</v>
      </c>
      <c r="I24">
        <f t="shared" si="0"/>
        <v>59475.000000000044</v>
      </c>
      <c r="J24">
        <f t="shared" si="1"/>
        <v>64216.3066676936</v>
      </c>
    </row>
    <row r="25" spans="1:10" x14ac:dyDescent="0.25">
      <c r="A25" s="1">
        <v>33573</v>
      </c>
      <c r="B25">
        <v>64220.873468912199</v>
      </c>
      <c r="C25">
        <v>1.04511186316835</v>
      </c>
      <c r="D25">
        <v>64220.873468912199</v>
      </c>
      <c r="E25">
        <v>64142.207724097803</v>
      </c>
      <c r="F25">
        <v>1.00122642714689</v>
      </c>
      <c r="G25">
        <v>1.0490047294764899</v>
      </c>
      <c r="I25">
        <f t="shared" si="0"/>
        <v>67368.000000000131</v>
      </c>
      <c r="J25">
        <f t="shared" si="1"/>
        <v>64220.873468912199</v>
      </c>
    </row>
    <row r="26" spans="1:10" x14ac:dyDescent="0.25">
      <c r="A26" s="1">
        <v>33604</v>
      </c>
      <c r="B26">
        <v>63837.243605781703</v>
      </c>
      <c r="C26">
        <v>1.1467924496400399</v>
      </c>
      <c r="D26">
        <v>63837.243605781703</v>
      </c>
      <c r="E26">
        <v>64172.357227513297</v>
      </c>
      <c r="F26">
        <v>0.99477791316682396</v>
      </c>
      <c r="G26">
        <v>1.17218406957068</v>
      </c>
      <c r="I26">
        <f t="shared" si="0"/>
        <v>74829.000000000073</v>
      </c>
      <c r="J26">
        <f t="shared" si="1"/>
        <v>63837.243605781703</v>
      </c>
    </row>
    <row r="27" spans="1:10" x14ac:dyDescent="0.25">
      <c r="A27" s="1">
        <v>33635</v>
      </c>
      <c r="B27">
        <v>64257.9577005592</v>
      </c>
      <c r="C27">
        <v>0.97518437789654799</v>
      </c>
      <c r="D27">
        <v>64257.9577005592</v>
      </c>
      <c r="E27">
        <v>64234.311149889101</v>
      </c>
      <c r="F27">
        <v>1.0003681295906599</v>
      </c>
      <c r="G27">
        <v>0.97575463403584595</v>
      </c>
      <c r="I27">
        <f t="shared" si="0"/>
        <v>62700.000000000015</v>
      </c>
      <c r="J27">
        <f t="shared" si="1"/>
        <v>64257.9577005592</v>
      </c>
    </row>
    <row r="28" spans="1:10" x14ac:dyDescent="0.25">
      <c r="A28" s="1">
        <v>33664</v>
      </c>
      <c r="B28">
        <v>64145.113336416704</v>
      </c>
      <c r="C28">
        <v>1.0360020397666101</v>
      </c>
      <c r="D28">
        <v>64145.113336416704</v>
      </c>
      <c r="E28">
        <v>64329.051790118203</v>
      </c>
      <c r="F28">
        <v>0.99714066275527102</v>
      </c>
      <c r="G28">
        <v>1.03986097351132</v>
      </c>
      <c r="I28">
        <f t="shared" si="0"/>
        <v>66702.000000000233</v>
      </c>
      <c r="J28">
        <f t="shared" si="1"/>
        <v>64145.113336416704</v>
      </c>
    </row>
    <row r="29" spans="1:10" x14ac:dyDescent="0.25">
      <c r="A29" s="1">
        <v>33695</v>
      </c>
      <c r="B29">
        <v>64413.139591983097</v>
      </c>
      <c r="C29">
        <v>0.97414928398950296</v>
      </c>
      <c r="D29">
        <v>64413.139591983097</v>
      </c>
      <c r="E29">
        <v>64456.674844798697</v>
      </c>
      <c r="F29">
        <v>0.99932458115594103</v>
      </c>
      <c r="G29">
        <v>0.98046765613425102</v>
      </c>
      <c r="I29">
        <f t="shared" si="0"/>
        <v>63154.999999999993</v>
      </c>
      <c r="J29">
        <f t="shared" si="1"/>
        <v>64413.139591983097</v>
      </c>
    </row>
    <row r="30" spans="1:10" x14ac:dyDescent="0.25">
      <c r="A30" s="1">
        <v>33725</v>
      </c>
      <c r="B30">
        <v>64369.178713912501</v>
      </c>
      <c r="C30">
        <v>0.95698384704440298</v>
      </c>
      <c r="D30">
        <v>64369.178713912501</v>
      </c>
      <c r="E30">
        <v>64625.374395636703</v>
      </c>
      <c r="F30">
        <v>0.99603567972920604</v>
      </c>
      <c r="G30">
        <v>0.925675939797591</v>
      </c>
      <c r="I30">
        <f t="shared" si="0"/>
        <v>59585.000000000044</v>
      </c>
      <c r="J30">
        <f t="shared" si="1"/>
        <v>64369.178713912501</v>
      </c>
    </row>
    <row r="31" spans="1:10" x14ac:dyDescent="0.25">
      <c r="A31" s="1">
        <v>33756</v>
      </c>
      <c r="B31">
        <v>64953.273052781697</v>
      </c>
      <c r="C31">
        <v>1.0113108520268199</v>
      </c>
      <c r="D31">
        <v>64953.273052781697</v>
      </c>
      <c r="E31">
        <v>64832.511810295699</v>
      </c>
      <c r="F31">
        <v>1.00186266487468</v>
      </c>
      <c r="G31">
        <v>1.03877752157573</v>
      </c>
      <c r="I31">
        <f t="shared" si="0"/>
        <v>67472.000000000218</v>
      </c>
      <c r="J31">
        <f t="shared" si="1"/>
        <v>64953.273052781697</v>
      </c>
    </row>
    <row r="32" spans="1:10" x14ac:dyDescent="0.25">
      <c r="A32" s="1">
        <v>33786</v>
      </c>
      <c r="B32">
        <v>65030.968626837202</v>
      </c>
      <c r="C32">
        <v>0.99550408928353296</v>
      </c>
      <c r="D32">
        <v>65030.968626837202</v>
      </c>
      <c r="E32">
        <v>65062.0761763349</v>
      </c>
      <c r="F32">
        <v>0.99952187892969402</v>
      </c>
      <c r="G32">
        <v>1.01754596920908</v>
      </c>
      <c r="I32">
        <f t="shared" si="0"/>
        <v>66172.000000000335</v>
      </c>
      <c r="J32">
        <f t="shared" si="1"/>
        <v>65030.968626837202</v>
      </c>
    </row>
    <row r="33" spans="1:10" x14ac:dyDescent="0.25">
      <c r="A33" s="1">
        <v>33817</v>
      </c>
      <c r="B33">
        <v>64786.604910736598</v>
      </c>
      <c r="C33">
        <v>0.96235932808629998</v>
      </c>
      <c r="D33">
        <v>64786.604910736598</v>
      </c>
      <c r="E33">
        <v>65331.898500562696</v>
      </c>
      <c r="F33">
        <v>0.99165348623962901</v>
      </c>
      <c r="G33">
        <v>0.94661543207115295</v>
      </c>
      <c r="I33">
        <f t="shared" si="0"/>
        <v>61328.000000000007</v>
      </c>
      <c r="J33">
        <f t="shared" si="1"/>
        <v>64786.604910736598</v>
      </c>
    </row>
    <row r="34" spans="1:10" x14ac:dyDescent="0.25">
      <c r="A34" s="1">
        <v>33848</v>
      </c>
      <c r="B34">
        <v>65698.579078191106</v>
      </c>
      <c r="C34">
        <v>0.93900371008549199</v>
      </c>
      <c r="D34">
        <v>65698.579078191106</v>
      </c>
      <c r="E34">
        <v>65665.455520788004</v>
      </c>
      <c r="F34">
        <v>1.0005044289595</v>
      </c>
      <c r="G34">
        <v>0.94863543282762897</v>
      </c>
      <c r="I34">
        <f t="shared" si="0"/>
        <v>62324.000000000029</v>
      </c>
      <c r="J34">
        <f t="shared" si="1"/>
        <v>65698.579078191106</v>
      </c>
    </row>
    <row r="35" spans="1:10" x14ac:dyDescent="0.25">
      <c r="A35" s="1">
        <v>33878</v>
      </c>
      <c r="B35">
        <v>66147.730012231696</v>
      </c>
      <c r="C35">
        <v>0.993503424892766</v>
      </c>
      <c r="D35">
        <v>66147.730012231696</v>
      </c>
      <c r="E35">
        <v>66028.457454129806</v>
      </c>
      <c r="F35">
        <v>1.00180638110749</v>
      </c>
      <c r="G35">
        <v>0.97448544323562403</v>
      </c>
      <c r="I35">
        <f t="shared" si="0"/>
        <v>64459.999999999993</v>
      </c>
      <c r="J35">
        <f t="shared" si="1"/>
        <v>66147.730012231696</v>
      </c>
    </row>
    <row r="36" spans="1:10" x14ac:dyDescent="0.25">
      <c r="A36" s="1">
        <v>33909</v>
      </c>
      <c r="B36">
        <v>66128.600800750501</v>
      </c>
      <c r="C36">
        <v>0.90760962155222302</v>
      </c>
      <c r="D36">
        <v>66128.600800750501</v>
      </c>
      <c r="E36">
        <v>66399.910281606295</v>
      </c>
      <c r="F36">
        <v>0.99591400832162202</v>
      </c>
      <c r="G36">
        <v>0.915927439361647</v>
      </c>
      <c r="I36">
        <f t="shared" si="0"/>
        <v>60568.999999999964</v>
      </c>
      <c r="J36">
        <f t="shared" si="1"/>
        <v>66128.600800750501</v>
      </c>
    </row>
    <row r="37" spans="1:10" x14ac:dyDescent="0.25">
      <c r="A37" s="1">
        <v>33939</v>
      </c>
      <c r="B37">
        <v>68102.624066938093</v>
      </c>
      <c r="C37">
        <v>1.08698417007943</v>
      </c>
      <c r="D37">
        <v>68102.624066938093</v>
      </c>
      <c r="E37">
        <v>66735.964794234402</v>
      </c>
      <c r="F37">
        <v>1.0204786021587799</v>
      </c>
      <c r="G37">
        <v>1.0881372196049599</v>
      </c>
      <c r="I37">
        <f t="shared" si="0"/>
        <v>74104.99999999984</v>
      </c>
      <c r="J37">
        <f t="shared" si="1"/>
        <v>68102.624066938093</v>
      </c>
    </row>
    <row r="38" spans="1:10" x14ac:dyDescent="0.25">
      <c r="A38" s="1">
        <v>33970</v>
      </c>
      <c r="B38">
        <v>67221.424966793304</v>
      </c>
      <c r="C38">
        <v>1.1577111609756701</v>
      </c>
      <c r="D38">
        <v>67221.424966793304</v>
      </c>
      <c r="E38">
        <v>66960.8139534449</v>
      </c>
      <c r="F38">
        <v>1.00389199291289</v>
      </c>
      <c r="G38">
        <v>1.11983642175372</v>
      </c>
      <c r="I38">
        <f t="shared" si="0"/>
        <v>75276.999999999985</v>
      </c>
      <c r="J38">
        <f t="shared" si="1"/>
        <v>67221.424966793304</v>
      </c>
    </row>
    <row r="39" spans="1:10" x14ac:dyDescent="0.25">
      <c r="A39" s="1">
        <v>34001</v>
      </c>
      <c r="B39">
        <v>66650.365955327798</v>
      </c>
      <c r="C39">
        <v>0.97297116075906098</v>
      </c>
      <c r="D39">
        <v>66650.365955327798</v>
      </c>
      <c r="E39">
        <v>67132.438373543002</v>
      </c>
      <c r="F39">
        <v>0.99281908374111305</v>
      </c>
      <c r="G39">
        <v>0.96436079650455597</v>
      </c>
      <c r="I39">
        <f t="shared" si="0"/>
        <v>64275.000000000058</v>
      </c>
      <c r="J39">
        <f t="shared" si="1"/>
        <v>66650.365955327798</v>
      </c>
    </row>
    <row r="40" spans="1:10" x14ac:dyDescent="0.25">
      <c r="A40" s="1">
        <v>34029</v>
      </c>
      <c r="B40">
        <v>66236.652698038306</v>
      </c>
      <c r="C40">
        <v>1.0331234073211599</v>
      </c>
      <c r="D40">
        <v>66236.652698038306</v>
      </c>
      <c r="E40">
        <v>67394.424951438501</v>
      </c>
      <c r="F40">
        <v>0.98282094914772999</v>
      </c>
      <c r="G40">
        <v>1.0778775359539701</v>
      </c>
      <c r="I40">
        <f t="shared" si="0"/>
        <v>71395.000000000407</v>
      </c>
      <c r="J40">
        <f t="shared" si="1"/>
        <v>66236.652698038306</v>
      </c>
    </row>
    <row r="41" spans="1:10" x14ac:dyDescent="0.25">
      <c r="A41" s="1">
        <v>34060</v>
      </c>
      <c r="B41">
        <v>68085.042380076397</v>
      </c>
      <c r="C41">
        <v>0.99618130427220197</v>
      </c>
      <c r="D41">
        <v>68085.042380076397</v>
      </c>
      <c r="E41">
        <v>67778.551906073495</v>
      </c>
      <c r="F41">
        <v>1.00452193895242</v>
      </c>
      <c r="G41">
        <v>1.0024668798616001</v>
      </c>
      <c r="I41">
        <f t="shared" si="0"/>
        <v>68253</v>
      </c>
      <c r="J41">
        <f t="shared" si="1"/>
        <v>68085.042380076397</v>
      </c>
    </row>
    <row r="42" spans="1:10" x14ac:dyDescent="0.25">
      <c r="A42" s="1">
        <v>34090</v>
      </c>
      <c r="B42">
        <v>68019.2924842598</v>
      </c>
      <c r="C42">
        <v>0.94992239419747204</v>
      </c>
      <c r="D42">
        <v>68019.2924842598</v>
      </c>
      <c r="E42">
        <v>68210.273901053195</v>
      </c>
      <c r="F42">
        <v>0.99720010775692702</v>
      </c>
      <c r="G42">
        <v>0.93438196251022998</v>
      </c>
      <c r="I42">
        <f t="shared" si="0"/>
        <v>63556.000000000007</v>
      </c>
      <c r="J42">
        <f t="shared" si="1"/>
        <v>68019.2924842598</v>
      </c>
    </row>
    <row r="43" spans="1:10" x14ac:dyDescent="0.25">
      <c r="A43" s="1">
        <v>34121</v>
      </c>
      <c r="B43">
        <v>68868.3507965108</v>
      </c>
      <c r="C43">
        <v>1.0013257681735399</v>
      </c>
      <c r="D43">
        <v>68868.3507965108</v>
      </c>
      <c r="E43">
        <v>68647.332805921702</v>
      </c>
      <c r="F43">
        <v>1.0032196151191199</v>
      </c>
      <c r="G43">
        <v>1.01159675227085</v>
      </c>
      <c r="I43">
        <f t="shared" si="0"/>
        <v>69666.999999999927</v>
      </c>
      <c r="J43">
        <f t="shared" si="1"/>
        <v>68868.3507965108</v>
      </c>
    </row>
    <row r="44" spans="1:10" x14ac:dyDescent="0.25">
      <c r="A44" s="1">
        <v>34151</v>
      </c>
      <c r="B44">
        <v>69628.183566492007</v>
      </c>
      <c r="C44">
        <v>1.0024110414482299</v>
      </c>
      <c r="D44">
        <v>69628.183566492007</v>
      </c>
      <c r="E44">
        <v>69056.782196751505</v>
      </c>
      <c r="F44">
        <v>1.0082743700410599</v>
      </c>
      <c r="G44">
        <v>0.98322254715468105</v>
      </c>
      <c r="I44">
        <f t="shared" si="0"/>
        <v>68459.999999999971</v>
      </c>
      <c r="J44">
        <f t="shared" si="1"/>
        <v>69628.183566492007</v>
      </c>
    </row>
    <row r="45" spans="1:10" x14ac:dyDescent="0.25">
      <c r="A45" s="1">
        <v>34182</v>
      </c>
      <c r="B45">
        <v>69559.954033887698</v>
      </c>
      <c r="C45">
        <v>0.95704534718436396</v>
      </c>
      <c r="D45">
        <v>69559.954033887698</v>
      </c>
      <c r="E45">
        <v>69406.930929741997</v>
      </c>
      <c r="F45">
        <v>1.0022047236795499</v>
      </c>
      <c r="G45">
        <v>0.96061018049907199</v>
      </c>
      <c r="I45">
        <f t="shared" si="0"/>
        <v>66820.000000000015</v>
      </c>
      <c r="J45">
        <f t="shared" si="1"/>
        <v>69559.954033887698</v>
      </c>
    </row>
    <row r="46" spans="1:10" x14ac:dyDescent="0.25">
      <c r="A46" s="1">
        <v>34213</v>
      </c>
      <c r="B46">
        <v>69720.809205327299</v>
      </c>
      <c r="C46">
        <v>0.93508871145982797</v>
      </c>
      <c r="D46">
        <v>69720.809205327299</v>
      </c>
      <c r="E46">
        <v>69725.581667729697</v>
      </c>
      <c r="F46">
        <v>0.999931553638016</v>
      </c>
      <c r="G46">
        <v>0.94115373513172296</v>
      </c>
      <c r="I46">
        <f t="shared" si="0"/>
        <v>65618</v>
      </c>
      <c r="J46">
        <f t="shared" si="1"/>
        <v>69720.809205327299</v>
      </c>
    </row>
    <row r="47" spans="1:10" x14ac:dyDescent="0.25">
      <c r="A47" s="1">
        <v>34243</v>
      </c>
      <c r="B47">
        <v>69962.370515701303</v>
      </c>
      <c r="C47">
        <v>0.97923060639847403</v>
      </c>
      <c r="D47">
        <v>69962.370515701303</v>
      </c>
      <c r="E47">
        <v>70051.153227927702</v>
      </c>
      <c r="F47">
        <v>0.99873260170410805</v>
      </c>
      <c r="G47">
        <v>0.94719489221892195</v>
      </c>
      <c r="I47">
        <f t="shared" si="0"/>
        <v>66267.999999999971</v>
      </c>
      <c r="J47">
        <f t="shared" si="1"/>
        <v>69962.370515701303</v>
      </c>
    </row>
    <row r="48" spans="1:10" x14ac:dyDescent="0.25">
      <c r="A48" s="1">
        <v>34274</v>
      </c>
      <c r="B48">
        <v>69748.363275485099</v>
      </c>
      <c r="C48">
        <v>0.92390442217051505</v>
      </c>
      <c r="D48">
        <v>69748.363275485099</v>
      </c>
      <c r="E48">
        <v>70426.824787246005</v>
      </c>
      <c r="F48">
        <v>0.99036643333260499</v>
      </c>
      <c r="G48">
        <v>0.94899717916770898</v>
      </c>
      <c r="I48">
        <f t="shared" si="0"/>
        <v>66190.999999999985</v>
      </c>
      <c r="J48">
        <f t="shared" si="1"/>
        <v>69748.363275485099</v>
      </c>
    </row>
    <row r="49" spans="1:10" x14ac:dyDescent="0.25">
      <c r="A49" s="1">
        <v>34304</v>
      </c>
      <c r="B49">
        <v>70235.080912130201</v>
      </c>
      <c r="C49">
        <v>1.0473576467326</v>
      </c>
      <c r="D49">
        <v>70235.080912130201</v>
      </c>
      <c r="E49">
        <v>70907.821686582305</v>
      </c>
      <c r="F49">
        <v>0.99051246028363804</v>
      </c>
      <c r="G49">
        <v>1.0705476383528201</v>
      </c>
      <c r="I49">
        <f t="shared" si="0"/>
        <v>75190.000000000218</v>
      </c>
      <c r="J49">
        <f t="shared" si="1"/>
        <v>70235.080912130201</v>
      </c>
    </row>
    <row r="50" spans="1:10" x14ac:dyDescent="0.25">
      <c r="A50" s="1">
        <v>34335</v>
      </c>
      <c r="B50">
        <v>71829.413961507395</v>
      </c>
      <c r="C50">
        <v>1.1876841365526201</v>
      </c>
      <c r="D50">
        <v>71829.413961507395</v>
      </c>
      <c r="E50">
        <v>71473.582125953501</v>
      </c>
      <c r="F50">
        <v>1.0049785084918099</v>
      </c>
      <c r="G50">
        <v>1.1682539975193</v>
      </c>
      <c r="I50">
        <f t="shared" si="0"/>
        <v>83914.999999999636</v>
      </c>
      <c r="J50">
        <f t="shared" si="1"/>
        <v>71829.413961507395</v>
      </c>
    </row>
    <row r="51" spans="1:10" x14ac:dyDescent="0.25">
      <c r="A51" s="1">
        <v>34366</v>
      </c>
      <c r="B51">
        <v>72073.709767975597</v>
      </c>
      <c r="C51">
        <v>0.95908374130895502</v>
      </c>
      <c r="D51">
        <v>72073.709767975597</v>
      </c>
      <c r="E51">
        <v>72044.197536232503</v>
      </c>
      <c r="F51">
        <v>1.0004096406477201</v>
      </c>
      <c r="G51">
        <v>0.95059627457170803</v>
      </c>
      <c r="I51">
        <f t="shared" si="0"/>
        <v>68513.000000000131</v>
      </c>
      <c r="J51">
        <f t="shared" si="1"/>
        <v>72073.709767975597</v>
      </c>
    </row>
    <row r="52" spans="1:10" x14ac:dyDescent="0.25">
      <c r="A52" s="1">
        <v>34394</v>
      </c>
      <c r="B52">
        <v>73593.807841805596</v>
      </c>
      <c r="C52">
        <v>1.0885429542903</v>
      </c>
      <c r="D52">
        <v>73593.807841805596</v>
      </c>
      <c r="E52">
        <v>72553.3612396557</v>
      </c>
      <c r="F52">
        <v>1.0143404328121099</v>
      </c>
      <c r="G52">
        <v>1.08969765734074</v>
      </c>
      <c r="I52">
        <f t="shared" si="0"/>
        <v>80195.000000000131</v>
      </c>
      <c r="J52">
        <f t="shared" si="1"/>
        <v>73593.807841805596</v>
      </c>
    </row>
    <row r="53" spans="1:10" x14ac:dyDescent="0.25">
      <c r="A53" s="1">
        <v>34425</v>
      </c>
      <c r="B53">
        <v>72957.304570051201</v>
      </c>
      <c r="C53">
        <v>0.96272198221906902</v>
      </c>
      <c r="D53">
        <v>72957.304570051201</v>
      </c>
      <c r="E53">
        <v>72969.052504878098</v>
      </c>
      <c r="F53">
        <v>0.99983900113234703</v>
      </c>
      <c r="G53">
        <v>0.95296832044066904</v>
      </c>
      <c r="I53">
        <f t="shared" si="0"/>
        <v>69526.000000000044</v>
      </c>
      <c r="J53">
        <f t="shared" si="1"/>
        <v>72957.304570051201</v>
      </c>
    </row>
    <row r="54" spans="1:10" x14ac:dyDescent="0.25">
      <c r="A54" s="1">
        <v>34455</v>
      </c>
      <c r="B54">
        <v>73178.999686890704</v>
      </c>
      <c r="C54">
        <v>0.96298814524132803</v>
      </c>
      <c r="D54">
        <v>73178.999686890704</v>
      </c>
      <c r="E54">
        <v>73342.5556000293</v>
      </c>
      <c r="F54">
        <v>0.997769972537764</v>
      </c>
      <c r="G54">
        <v>0.966575114481526</v>
      </c>
      <c r="I54">
        <f t="shared" si="0"/>
        <v>70732.999999999942</v>
      </c>
      <c r="J54">
        <f t="shared" si="1"/>
        <v>73178.999686890704</v>
      </c>
    </row>
    <row r="55" spans="1:10" x14ac:dyDescent="0.25">
      <c r="A55" s="1">
        <v>34486</v>
      </c>
      <c r="B55">
        <v>73586.757917601106</v>
      </c>
      <c r="C55">
        <v>0.99497671718538305</v>
      </c>
      <c r="D55">
        <v>73586.757917601106</v>
      </c>
      <c r="E55">
        <v>73732.954905146005</v>
      </c>
      <c r="F55">
        <v>0.99801720970313901</v>
      </c>
      <c r="G55">
        <v>1.0014301769146701</v>
      </c>
      <c r="I55">
        <f t="shared" si="0"/>
        <v>73692.000000000276</v>
      </c>
      <c r="J55">
        <f t="shared" si="1"/>
        <v>73586.757917601106</v>
      </c>
    </row>
    <row r="56" spans="1:10" x14ac:dyDescent="0.25">
      <c r="A56" s="1">
        <v>34516</v>
      </c>
      <c r="B56">
        <v>74170.5094093355</v>
      </c>
      <c r="C56">
        <v>0.99703101070019795</v>
      </c>
      <c r="D56">
        <v>74170.5094093355</v>
      </c>
      <c r="E56">
        <v>74141.321309267005</v>
      </c>
      <c r="F56">
        <v>1.0003936819516199</v>
      </c>
      <c r="G56">
        <v>0.96441295293297102</v>
      </c>
      <c r="I56">
        <f t="shared" si="0"/>
        <v>71530.999999999956</v>
      </c>
      <c r="J56">
        <f t="shared" si="1"/>
        <v>74170.5094093355</v>
      </c>
    </row>
    <row r="57" spans="1:10" x14ac:dyDescent="0.25">
      <c r="A57" s="1">
        <v>34547</v>
      </c>
      <c r="B57">
        <v>74185.925574260604</v>
      </c>
      <c r="C57">
        <v>0.95536664442305397</v>
      </c>
      <c r="D57">
        <v>74185.925574260604</v>
      </c>
      <c r="E57">
        <v>74571.448813657393</v>
      </c>
      <c r="F57">
        <v>0.99483014953403703</v>
      </c>
      <c r="G57">
        <v>0.99675240859508596</v>
      </c>
      <c r="I57">
        <f t="shared" si="0"/>
        <v>73945.000000000044</v>
      </c>
      <c r="J57">
        <f t="shared" si="1"/>
        <v>74185.925574260604</v>
      </c>
    </row>
    <row r="58" spans="1:10" x14ac:dyDescent="0.25">
      <c r="A58" s="1">
        <v>34578</v>
      </c>
      <c r="B58">
        <v>75248.633656674501</v>
      </c>
      <c r="C58">
        <v>0.94361813967170205</v>
      </c>
      <c r="D58">
        <v>75248.633656674501</v>
      </c>
      <c r="E58">
        <v>75025.787135752194</v>
      </c>
      <c r="F58">
        <v>1.0029702656837001</v>
      </c>
      <c r="G58">
        <v>0.94957205902252395</v>
      </c>
      <c r="I58">
        <f t="shared" si="0"/>
        <v>71454</v>
      </c>
      <c r="J58">
        <f t="shared" si="1"/>
        <v>75248.633656674501</v>
      </c>
    </row>
    <row r="59" spans="1:10" x14ac:dyDescent="0.25">
      <c r="A59" s="1">
        <v>34608</v>
      </c>
      <c r="B59">
        <v>75123.422514781603</v>
      </c>
      <c r="C59">
        <v>0.95905744088605205</v>
      </c>
      <c r="D59">
        <v>75123.422514781603</v>
      </c>
      <c r="E59">
        <v>75494.4785055174</v>
      </c>
      <c r="F59">
        <v>0.99508499166983999</v>
      </c>
      <c r="G59">
        <v>0.94336756270729605</v>
      </c>
      <c r="I59">
        <f t="shared" si="0"/>
        <v>70868.999999999927</v>
      </c>
      <c r="J59">
        <f t="shared" si="1"/>
        <v>75123.422514781603</v>
      </c>
    </row>
    <row r="60" spans="1:10" x14ac:dyDescent="0.25">
      <c r="A60" s="1">
        <v>34639</v>
      </c>
      <c r="B60">
        <v>76378.408057237801</v>
      </c>
      <c r="C60">
        <v>0.94344548811889295</v>
      </c>
      <c r="D60">
        <v>76378.408057237801</v>
      </c>
      <c r="E60">
        <v>75966.758769993699</v>
      </c>
      <c r="F60">
        <v>1.00541880809329</v>
      </c>
      <c r="G60">
        <v>0.95312277188921402</v>
      </c>
      <c r="I60">
        <f t="shared" si="0"/>
        <v>72797.999999999971</v>
      </c>
      <c r="J60">
        <f t="shared" si="1"/>
        <v>76378.408057237801</v>
      </c>
    </row>
    <row r="61" spans="1:10" x14ac:dyDescent="0.25">
      <c r="A61" s="1">
        <v>34669</v>
      </c>
      <c r="B61">
        <v>76380.239981840496</v>
      </c>
      <c r="C61">
        <v>1.03538337340997</v>
      </c>
      <c r="D61">
        <v>76380.239981840496</v>
      </c>
      <c r="E61">
        <v>76418.197861912806</v>
      </c>
      <c r="F61">
        <v>0.99950328742191896</v>
      </c>
      <c r="G61">
        <v>1.0155637114840499</v>
      </c>
      <c r="I61">
        <f t="shared" si="0"/>
        <v>77569.000000000349</v>
      </c>
      <c r="J61">
        <f t="shared" si="1"/>
        <v>76380.239981840496</v>
      </c>
    </row>
    <row r="62" spans="1:10" x14ac:dyDescent="0.25">
      <c r="A62" s="1">
        <v>34700</v>
      </c>
      <c r="B62">
        <v>76807.297146843994</v>
      </c>
      <c r="C62">
        <v>1.1768194174094599</v>
      </c>
      <c r="D62">
        <v>76807.297146843994</v>
      </c>
      <c r="E62">
        <v>76851.4177111834</v>
      </c>
      <c r="F62">
        <v>0.999425897847385</v>
      </c>
      <c r="G62">
        <v>1.18120287225506</v>
      </c>
      <c r="I62">
        <f t="shared" si="0"/>
        <v>90725</v>
      </c>
      <c r="J62">
        <f t="shared" si="1"/>
        <v>76807.297146843994</v>
      </c>
    </row>
    <row r="63" spans="1:10" x14ac:dyDescent="0.25">
      <c r="A63" s="1">
        <v>34731</v>
      </c>
      <c r="B63">
        <v>77611.8327934236</v>
      </c>
      <c r="C63">
        <v>0.98094244564573196</v>
      </c>
      <c r="D63">
        <v>77611.8327934236</v>
      </c>
      <c r="E63">
        <v>77268.448978050204</v>
      </c>
      <c r="F63">
        <v>1.00444403660116</v>
      </c>
      <c r="G63">
        <v>0.972261539047097</v>
      </c>
      <c r="I63">
        <f t="shared" si="0"/>
        <v>75458.999999999985</v>
      </c>
      <c r="J63">
        <f t="shared" si="1"/>
        <v>77611.8327934236</v>
      </c>
    </row>
    <row r="64" spans="1:10" x14ac:dyDescent="0.25">
      <c r="A64" s="1">
        <v>34759</v>
      </c>
      <c r="B64">
        <v>78080.469422234397</v>
      </c>
      <c r="C64">
        <v>1.0875176101413699</v>
      </c>
      <c r="D64">
        <v>78080.469422234397</v>
      </c>
      <c r="E64">
        <v>77633.168667612394</v>
      </c>
      <c r="F64">
        <v>1.00576172224191</v>
      </c>
      <c r="G64">
        <v>1.1115968006115</v>
      </c>
      <c r="I64">
        <f t="shared" si="0"/>
        <v>86793.999999999811</v>
      </c>
      <c r="J64">
        <f t="shared" si="1"/>
        <v>78080.469422234397</v>
      </c>
    </row>
    <row r="65" spans="1:10" x14ac:dyDescent="0.25">
      <c r="A65" s="1">
        <v>34790</v>
      </c>
      <c r="B65">
        <v>77270.237311966805</v>
      </c>
      <c r="C65">
        <v>0.95860522857083896</v>
      </c>
      <c r="D65">
        <v>77270.237311966805</v>
      </c>
      <c r="E65">
        <v>77970.720402141</v>
      </c>
      <c r="F65">
        <v>0.99101607518102597</v>
      </c>
      <c r="G65">
        <v>0.91304236216023305</v>
      </c>
      <c r="I65">
        <f t="shared" si="0"/>
        <v>70550.999999999942</v>
      </c>
      <c r="J65">
        <f t="shared" si="1"/>
        <v>77270.237311966805</v>
      </c>
    </row>
    <row r="66" spans="1:10" x14ac:dyDescent="0.25">
      <c r="A66" s="1">
        <v>34820</v>
      </c>
      <c r="B66">
        <v>78257.198056084802</v>
      </c>
      <c r="C66">
        <v>0.97179033898288503</v>
      </c>
      <c r="D66">
        <v>78257.198056084802</v>
      </c>
      <c r="E66">
        <v>78350.735051028896</v>
      </c>
      <c r="F66">
        <v>0.99880617591036902</v>
      </c>
      <c r="G66">
        <v>1.0138875652452599</v>
      </c>
      <c r="I66">
        <f t="shared" ref="I66:I129" si="2">B66*G66</f>
        <v>79343.999999999913</v>
      </c>
      <c r="J66">
        <f t="shared" ref="J66:J129" si="3">B66</f>
        <v>78257.198056084802</v>
      </c>
    </row>
    <row r="67" spans="1:10" x14ac:dyDescent="0.25">
      <c r="A67" s="1">
        <v>34851</v>
      </c>
      <c r="B67">
        <v>78754.481038976504</v>
      </c>
      <c r="C67">
        <v>0.99075857477124596</v>
      </c>
      <c r="D67">
        <v>78754.481038976504</v>
      </c>
      <c r="E67">
        <v>78769.198761808395</v>
      </c>
      <c r="F67">
        <v>0.99981315383343705</v>
      </c>
      <c r="G67">
        <v>0.99700993472536503</v>
      </c>
      <c r="I67">
        <f t="shared" si="2"/>
        <v>78518.999999999956</v>
      </c>
      <c r="J67">
        <f t="shared" si="3"/>
        <v>78754.481038976504</v>
      </c>
    </row>
    <row r="68" spans="1:10" x14ac:dyDescent="0.25">
      <c r="A68" s="1">
        <v>34881</v>
      </c>
      <c r="B68">
        <v>79003.430228848694</v>
      </c>
      <c r="C68">
        <v>0.97615575748680306</v>
      </c>
      <c r="D68">
        <v>79003.430228848694</v>
      </c>
      <c r="E68">
        <v>79200.797364563507</v>
      </c>
      <c r="F68">
        <v>0.99750801579930704</v>
      </c>
      <c r="G68">
        <v>0.96018615622464198</v>
      </c>
      <c r="I68">
        <f t="shared" si="2"/>
        <v>75857.999999999913</v>
      </c>
      <c r="J68">
        <f t="shared" si="3"/>
        <v>79003.430228848694</v>
      </c>
    </row>
    <row r="69" spans="1:10" x14ac:dyDescent="0.25">
      <c r="A69" s="1">
        <v>34912</v>
      </c>
      <c r="B69">
        <v>80244.913587511895</v>
      </c>
      <c r="C69">
        <v>0.97460432258011198</v>
      </c>
      <c r="D69">
        <v>80244.913587511895</v>
      </c>
      <c r="E69">
        <v>79621.317639681307</v>
      </c>
      <c r="F69">
        <v>1.0078320224572599</v>
      </c>
      <c r="G69">
        <v>0.97563816197047903</v>
      </c>
      <c r="I69">
        <f t="shared" si="2"/>
        <v>78290.000000000029</v>
      </c>
      <c r="J69">
        <f t="shared" si="3"/>
        <v>80244.913587511895</v>
      </c>
    </row>
    <row r="70" spans="1:10" x14ac:dyDescent="0.25">
      <c r="A70" s="1">
        <v>34943</v>
      </c>
      <c r="B70">
        <v>80223.183337797906</v>
      </c>
      <c r="C70">
        <v>0.91906080403350499</v>
      </c>
      <c r="D70">
        <v>80223.183337797906</v>
      </c>
      <c r="E70">
        <v>79984.662649114194</v>
      </c>
      <c r="F70">
        <v>1.0029820803237</v>
      </c>
      <c r="G70">
        <v>0.90974948840771597</v>
      </c>
      <c r="I70">
        <f t="shared" si="2"/>
        <v>72983.000000000044</v>
      </c>
      <c r="J70">
        <f t="shared" si="3"/>
        <v>80223.183337797906</v>
      </c>
    </row>
    <row r="71" spans="1:10" x14ac:dyDescent="0.25">
      <c r="A71" s="1">
        <v>34973</v>
      </c>
      <c r="B71">
        <v>80743.0379685019</v>
      </c>
      <c r="C71">
        <v>0.98392483619827098</v>
      </c>
      <c r="D71">
        <v>80743.0379685019</v>
      </c>
      <c r="E71">
        <v>80281.082345361894</v>
      </c>
      <c r="F71">
        <v>1.0057542276417299</v>
      </c>
      <c r="G71">
        <v>0.98758979109886003</v>
      </c>
      <c r="I71">
        <f t="shared" si="2"/>
        <v>79741.000000000116</v>
      </c>
      <c r="J71">
        <f t="shared" si="3"/>
        <v>80743.0379685019</v>
      </c>
    </row>
    <row r="72" spans="1:10" x14ac:dyDescent="0.25">
      <c r="A72" s="1">
        <v>35004</v>
      </c>
      <c r="B72">
        <v>79876.732082899995</v>
      </c>
      <c r="C72">
        <v>0.93552052101994598</v>
      </c>
      <c r="D72">
        <v>79876.732082899995</v>
      </c>
      <c r="E72">
        <v>80561.743824834004</v>
      </c>
      <c r="F72">
        <v>0.99149705915721698</v>
      </c>
      <c r="G72">
        <v>0.94158834542632897</v>
      </c>
      <c r="I72">
        <f t="shared" si="2"/>
        <v>75210.999999999971</v>
      </c>
      <c r="J72">
        <f t="shared" si="3"/>
        <v>79876.732082899995</v>
      </c>
    </row>
    <row r="73" spans="1:10" x14ac:dyDescent="0.25">
      <c r="A73" s="1">
        <v>35034</v>
      </c>
      <c r="B73">
        <v>79934.418096001406</v>
      </c>
      <c r="C73">
        <v>1.0256811719546799</v>
      </c>
      <c r="D73">
        <v>79934.418096001406</v>
      </c>
      <c r="E73">
        <v>80933.206653638699</v>
      </c>
      <c r="F73">
        <v>0.987659100646887</v>
      </c>
      <c r="G73">
        <v>0.99212581875250005</v>
      </c>
      <c r="I73">
        <f t="shared" si="2"/>
        <v>79305.000000000058</v>
      </c>
      <c r="J73">
        <f t="shared" si="3"/>
        <v>79934.418096001406</v>
      </c>
    </row>
    <row r="74" spans="1:10" x14ac:dyDescent="0.25">
      <c r="A74" s="1">
        <v>35065</v>
      </c>
      <c r="B74">
        <v>82005.652298632296</v>
      </c>
      <c r="C74">
        <v>1.2034165034342099</v>
      </c>
      <c r="D74">
        <v>82005.652298632296</v>
      </c>
      <c r="E74">
        <v>81407.127351114003</v>
      </c>
      <c r="F74">
        <v>1.00735224257376</v>
      </c>
      <c r="G74">
        <v>1.25554760085382</v>
      </c>
      <c r="I74">
        <f t="shared" si="2"/>
        <v>102962.00000000033</v>
      </c>
      <c r="J74">
        <f t="shared" si="3"/>
        <v>82005.652298632296</v>
      </c>
    </row>
    <row r="75" spans="1:10" x14ac:dyDescent="0.25">
      <c r="A75" s="1">
        <v>35096</v>
      </c>
      <c r="B75">
        <v>81932.306046123194</v>
      </c>
      <c r="C75">
        <v>0.98679115007112195</v>
      </c>
      <c r="D75">
        <v>81932.306046123194</v>
      </c>
      <c r="E75">
        <v>81884.958609856098</v>
      </c>
      <c r="F75">
        <v>1.0005782189680601</v>
      </c>
      <c r="G75">
        <v>1.0037676707610701</v>
      </c>
      <c r="I75">
        <f t="shared" si="2"/>
        <v>82241.000000000218</v>
      </c>
      <c r="J75">
        <f t="shared" si="3"/>
        <v>81932.306046123194</v>
      </c>
    </row>
    <row r="76" spans="1:10" x14ac:dyDescent="0.25">
      <c r="A76" s="1">
        <v>35125</v>
      </c>
      <c r="B76">
        <v>81960.346532022406</v>
      </c>
      <c r="C76">
        <v>1.04998803925261</v>
      </c>
      <c r="D76">
        <v>81960.346532022406</v>
      </c>
      <c r="E76">
        <v>82360.8153816915</v>
      </c>
      <c r="F76">
        <v>0.99513762888561397</v>
      </c>
      <c r="G76">
        <v>1.01563748229733</v>
      </c>
      <c r="I76">
        <f t="shared" si="2"/>
        <v>83241.999999999942</v>
      </c>
      <c r="J76">
        <f t="shared" si="3"/>
        <v>81960.346532022406</v>
      </c>
    </row>
    <row r="77" spans="1:10" x14ac:dyDescent="0.25">
      <c r="A77" s="1">
        <v>35156</v>
      </c>
      <c r="B77">
        <v>83828.254487701794</v>
      </c>
      <c r="C77">
        <v>0.99425137024299504</v>
      </c>
      <c r="D77">
        <v>83828.254487701794</v>
      </c>
      <c r="E77">
        <v>82835.382745652503</v>
      </c>
      <c r="F77">
        <v>1.01198608262725</v>
      </c>
      <c r="G77">
        <v>1.0212547132609</v>
      </c>
      <c r="I77">
        <f t="shared" si="2"/>
        <v>85609.999999999651</v>
      </c>
      <c r="J77">
        <f t="shared" si="3"/>
        <v>83828.254487701794</v>
      </c>
    </row>
    <row r="78" spans="1:10" x14ac:dyDescent="0.25">
      <c r="A78" s="1">
        <v>35186</v>
      </c>
      <c r="B78">
        <v>83423.447530251797</v>
      </c>
      <c r="C78">
        <v>0.96372063763312599</v>
      </c>
      <c r="D78">
        <v>83423.447530251797</v>
      </c>
      <c r="E78">
        <v>83245.151972507098</v>
      </c>
      <c r="F78">
        <v>1.00214181310887</v>
      </c>
      <c r="G78">
        <v>0.98505878662231205</v>
      </c>
      <c r="I78">
        <f t="shared" si="2"/>
        <v>82176.999999999956</v>
      </c>
      <c r="J78">
        <f t="shared" si="3"/>
        <v>83423.447530251797</v>
      </c>
    </row>
    <row r="79" spans="1:10" x14ac:dyDescent="0.25">
      <c r="A79" s="1">
        <v>35217</v>
      </c>
      <c r="B79">
        <v>83122.846717332504</v>
      </c>
      <c r="C79">
        <v>0.97646911887300902</v>
      </c>
      <c r="D79">
        <v>83122.846717332504</v>
      </c>
      <c r="E79">
        <v>83631.242586813794</v>
      </c>
      <c r="F79">
        <v>0.99392098151652497</v>
      </c>
      <c r="G79">
        <v>0.93005717504956198</v>
      </c>
      <c r="I79">
        <f t="shared" si="2"/>
        <v>77309.000000000029</v>
      </c>
      <c r="J79">
        <f t="shared" si="3"/>
        <v>83122.846717332504</v>
      </c>
    </row>
    <row r="80" spans="1:10" x14ac:dyDescent="0.25">
      <c r="A80" s="1">
        <v>35247</v>
      </c>
      <c r="B80">
        <v>84059.986797706006</v>
      </c>
      <c r="C80">
        <v>0.98692834838981203</v>
      </c>
      <c r="D80">
        <v>84059.986797706006</v>
      </c>
      <c r="E80">
        <v>84070.318323053099</v>
      </c>
      <c r="F80">
        <v>0.99987710852589495</v>
      </c>
      <c r="G80">
        <v>1.02968134182912</v>
      </c>
      <c r="I80">
        <f t="shared" si="2"/>
        <v>86555.000000000029</v>
      </c>
      <c r="J80">
        <f t="shared" si="3"/>
        <v>84059.986797706006</v>
      </c>
    </row>
    <row r="81" spans="1:10" x14ac:dyDescent="0.25">
      <c r="A81" s="1">
        <v>35278</v>
      </c>
      <c r="B81">
        <v>84355.856501782895</v>
      </c>
      <c r="C81">
        <v>0.96540910958308201</v>
      </c>
      <c r="D81">
        <v>84355.856501782895</v>
      </c>
      <c r="E81">
        <v>84563.559490570697</v>
      </c>
      <c r="F81">
        <v>0.9975438239587</v>
      </c>
      <c r="G81">
        <v>0.94692891889861597</v>
      </c>
      <c r="I81">
        <f t="shared" si="2"/>
        <v>79879.000000000058</v>
      </c>
      <c r="J81">
        <f t="shared" si="3"/>
        <v>84355.856501782895</v>
      </c>
    </row>
    <row r="82" spans="1:10" x14ac:dyDescent="0.25">
      <c r="A82" s="1">
        <v>35309</v>
      </c>
      <c r="B82">
        <v>84492.094102864794</v>
      </c>
      <c r="C82">
        <v>0.91161322089984498</v>
      </c>
      <c r="D82">
        <v>84492.094102864794</v>
      </c>
      <c r="E82">
        <v>85127.708306939094</v>
      </c>
      <c r="F82">
        <v>0.992533404026543</v>
      </c>
      <c r="G82">
        <v>0.91996772982532204</v>
      </c>
      <c r="I82">
        <f t="shared" si="2"/>
        <v>77730</v>
      </c>
      <c r="J82">
        <f t="shared" si="3"/>
        <v>84492.094102864794</v>
      </c>
    </row>
    <row r="83" spans="1:10" x14ac:dyDescent="0.25">
      <c r="A83" s="1">
        <v>35339</v>
      </c>
      <c r="B83">
        <v>86000.636968414401</v>
      </c>
      <c r="C83">
        <v>0.97997645178167503</v>
      </c>
      <c r="D83">
        <v>86000.636968414401</v>
      </c>
      <c r="E83">
        <v>85771.595187073006</v>
      </c>
      <c r="F83">
        <v>1.0026703686790699</v>
      </c>
      <c r="G83">
        <v>0.98101598981163296</v>
      </c>
      <c r="I83">
        <f t="shared" si="2"/>
        <v>84367.999999999971</v>
      </c>
      <c r="J83">
        <f t="shared" si="3"/>
        <v>86000.636968414401</v>
      </c>
    </row>
    <row r="84" spans="1:10" x14ac:dyDescent="0.25">
      <c r="A84" s="1">
        <v>35370</v>
      </c>
      <c r="B84">
        <v>86449.1126578939</v>
      </c>
      <c r="C84">
        <v>0.94939695996901197</v>
      </c>
      <c r="D84">
        <v>86449.1126578939</v>
      </c>
      <c r="E84">
        <v>86448.184489479594</v>
      </c>
      <c r="F84">
        <v>1.00001073670222</v>
      </c>
      <c r="G84">
        <v>0.93977829849455896</v>
      </c>
      <c r="I84">
        <f t="shared" si="2"/>
        <v>81242.999999999971</v>
      </c>
      <c r="J84">
        <f t="shared" si="3"/>
        <v>86449.1126578939</v>
      </c>
    </row>
    <row r="85" spans="1:10" x14ac:dyDescent="0.25">
      <c r="A85" s="1">
        <v>35400</v>
      </c>
      <c r="B85">
        <v>86420.756081908403</v>
      </c>
      <c r="C85">
        <v>1.0355227882489999</v>
      </c>
      <c r="D85">
        <v>86420.756081908403</v>
      </c>
      <c r="E85">
        <v>87166.733470730906</v>
      </c>
      <c r="F85">
        <v>0.99144194856087997</v>
      </c>
      <c r="G85">
        <v>1.0393799368622301</v>
      </c>
      <c r="I85">
        <f t="shared" si="2"/>
        <v>89824.000000000146</v>
      </c>
      <c r="J85">
        <f t="shared" si="3"/>
        <v>86420.756081908403</v>
      </c>
    </row>
    <row r="86" spans="1:10" x14ac:dyDescent="0.25">
      <c r="A86" s="1">
        <v>35431</v>
      </c>
      <c r="B86">
        <v>89013.294167173794</v>
      </c>
      <c r="C86">
        <v>1.1893167081671701</v>
      </c>
      <c r="D86">
        <v>89013.294167173794</v>
      </c>
      <c r="E86">
        <v>87917.906436387901</v>
      </c>
      <c r="F86">
        <v>1.01245921081593</v>
      </c>
      <c r="G86">
        <v>1.2156498758126499</v>
      </c>
      <c r="I86">
        <f t="shared" si="2"/>
        <v>108208.99999999969</v>
      </c>
      <c r="J86">
        <f t="shared" si="3"/>
        <v>89013.294167173794</v>
      </c>
    </row>
    <row r="87" spans="1:10" x14ac:dyDescent="0.25">
      <c r="A87" s="1">
        <v>35462</v>
      </c>
      <c r="B87">
        <v>88848.927915172302</v>
      </c>
      <c r="C87">
        <v>0.98968173029885298</v>
      </c>
      <c r="D87">
        <v>88848.927915172302</v>
      </c>
      <c r="E87">
        <v>88609.459105601694</v>
      </c>
      <c r="F87">
        <v>1.00270251970825</v>
      </c>
      <c r="G87">
        <v>0.98092348489797798</v>
      </c>
      <c r="I87">
        <f t="shared" si="2"/>
        <v>87154.000000000058</v>
      </c>
      <c r="J87">
        <f t="shared" si="3"/>
        <v>88848.927915172302</v>
      </c>
    </row>
    <row r="88" spans="1:10" x14ac:dyDescent="0.25">
      <c r="A88" s="1">
        <v>35490</v>
      </c>
      <c r="B88">
        <v>88952.8435014196</v>
      </c>
      <c r="C88">
        <v>1.05893186641837</v>
      </c>
      <c r="D88">
        <v>88952.8435014196</v>
      </c>
      <c r="E88">
        <v>89254.137343460898</v>
      </c>
      <c r="F88">
        <v>0.99662431511850402</v>
      </c>
      <c r="G88">
        <v>1.0416080740411799</v>
      </c>
      <c r="I88">
        <f t="shared" si="2"/>
        <v>92654.00000000016</v>
      </c>
      <c r="J88">
        <f t="shared" si="3"/>
        <v>88952.8435014196</v>
      </c>
    </row>
    <row r="89" spans="1:10" x14ac:dyDescent="0.25">
      <c r="A89" s="1">
        <v>35521</v>
      </c>
      <c r="B89">
        <v>89549.734708057498</v>
      </c>
      <c r="C89">
        <v>0.98140474413225298</v>
      </c>
      <c r="D89">
        <v>89549.734708057498</v>
      </c>
      <c r="E89">
        <v>89936.503675259199</v>
      </c>
      <c r="F89">
        <v>0.99569953298831504</v>
      </c>
      <c r="G89">
        <v>0.99147139061274403</v>
      </c>
      <c r="I89">
        <f t="shared" si="2"/>
        <v>88786.000000000073</v>
      </c>
      <c r="J89">
        <f t="shared" si="3"/>
        <v>89549.734708057498</v>
      </c>
    </row>
    <row r="90" spans="1:10" x14ac:dyDescent="0.25">
      <c r="A90" s="1">
        <v>35551</v>
      </c>
      <c r="B90">
        <v>90551.564196073901</v>
      </c>
      <c r="C90">
        <v>0.96443076512872095</v>
      </c>
      <c r="D90">
        <v>90551.564196073901</v>
      </c>
      <c r="E90">
        <v>90675.707880664806</v>
      </c>
      <c r="F90">
        <v>0.99863090470984595</v>
      </c>
      <c r="G90">
        <v>0.94596930224772402</v>
      </c>
      <c r="I90">
        <f t="shared" si="2"/>
        <v>85659.000000000015</v>
      </c>
      <c r="J90">
        <f t="shared" si="3"/>
        <v>90551.564196073901</v>
      </c>
    </row>
    <row r="91" spans="1:10" x14ac:dyDescent="0.25">
      <c r="A91" s="1">
        <v>35582</v>
      </c>
      <c r="B91">
        <v>91610.285419043794</v>
      </c>
      <c r="C91">
        <v>0.98417681762467901</v>
      </c>
      <c r="D91">
        <v>91610.285419043794</v>
      </c>
      <c r="E91">
        <v>91438.435925716694</v>
      </c>
      <c r="F91">
        <v>1.0018794010591601</v>
      </c>
      <c r="G91">
        <v>0.99319633798549301</v>
      </c>
      <c r="I91">
        <f t="shared" si="2"/>
        <v>90987.000000000102</v>
      </c>
      <c r="J91">
        <f t="shared" si="3"/>
        <v>91610.285419043794</v>
      </c>
    </row>
    <row r="92" spans="1:10" x14ac:dyDescent="0.25">
      <c r="A92" s="1">
        <v>35612</v>
      </c>
      <c r="B92">
        <v>92413.838417849998</v>
      </c>
      <c r="C92">
        <v>0.98160377629457896</v>
      </c>
      <c r="D92">
        <v>92413.838417849998</v>
      </c>
      <c r="E92">
        <v>92181.641734140605</v>
      </c>
      <c r="F92">
        <v>1.0025189037572</v>
      </c>
      <c r="G92">
        <v>0.98264504055552504</v>
      </c>
      <c r="I92">
        <f t="shared" si="2"/>
        <v>90809.999999999956</v>
      </c>
      <c r="J92">
        <f t="shared" si="3"/>
        <v>92413.838417849998</v>
      </c>
    </row>
    <row r="93" spans="1:10" x14ac:dyDescent="0.25">
      <c r="A93" s="1">
        <v>35643</v>
      </c>
      <c r="B93">
        <v>92680.627226517798</v>
      </c>
      <c r="C93">
        <v>0.95316642156142595</v>
      </c>
      <c r="D93">
        <v>92680.627226517798</v>
      </c>
      <c r="E93">
        <v>92901.835257755301</v>
      </c>
      <c r="F93">
        <v>0.99761890569089595</v>
      </c>
      <c r="G93">
        <v>0.92198340211006802</v>
      </c>
      <c r="I93">
        <f t="shared" si="2"/>
        <v>85449.999999999884</v>
      </c>
      <c r="J93">
        <f t="shared" si="3"/>
        <v>92680.627226517798</v>
      </c>
    </row>
    <row r="94" spans="1:10" x14ac:dyDescent="0.25">
      <c r="A94" s="1">
        <v>35674</v>
      </c>
      <c r="B94">
        <v>93726.198031669206</v>
      </c>
      <c r="C94">
        <v>0.92650230211175799</v>
      </c>
      <c r="D94">
        <v>93726.198031669206</v>
      </c>
      <c r="E94">
        <v>93616.6868449506</v>
      </c>
      <c r="F94">
        <v>1.0011697827642601</v>
      </c>
      <c r="G94">
        <v>0.951665616158478</v>
      </c>
      <c r="I94">
        <f t="shared" si="2"/>
        <v>89196</v>
      </c>
      <c r="J94">
        <f t="shared" si="3"/>
        <v>93726.198031669206</v>
      </c>
    </row>
    <row r="95" spans="1:10" x14ac:dyDescent="0.25">
      <c r="A95" s="1">
        <v>35704</v>
      </c>
      <c r="B95">
        <v>94434.790946613793</v>
      </c>
      <c r="C95">
        <v>0.95669846114025803</v>
      </c>
      <c r="D95">
        <v>94434.790946613793</v>
      </c>
      <c r="E95">
        <v>94313.514031686704</v>
      </c>
      <c r="F95">
        <v>1.00128589117023</v>
      </c>
      <c r="G95">
        <v>0.97788112912968095</v>
      </c>
      <c r="I95">
        <f t="shared" si="2"/>
        <v>92346.000000000073</v>
      </c>
      <c r="J95">
        <f t="shared" si="3"/>
        <v>94434.790946613793</v>
      </c>
    </row>
    <row r="96" spans="1:10" x14ac:dyDescent="0.25">
      <c r="A96" s="1">
        <v>35735</v>
      </c>
      <c r="B96">
        <v>95970.611238988597</v>
      </c>
      <c r="C96">
        <v>0.959466919838314</v>
      </c>
      <c r="D96">
        <v>95970.611238988597</v>
      </c>
      <c r="E96">
        <v>94936.972795139896</v>
      </c>
      <c r="F96">
        <v>1.0108876280064201</v>
      </c>
      <c r="G96">
        <v>0.91386309691825396</v>
      </c>
      <c r="I96">
        <f t="shared" si="2"/>
        <v>87703.999999999913</v>
      </c>
      <c r="J96">
        <f t="shared" si="3"/>
        <v>95970.611238988597</v>
      </c>
    </row>
    <row r="97" spans="1:10" x14ac:dyDescent="0.25">
      <c r="A97" s="1">
        <v>35765</v>
      </c>
      <c r="B97">
        <v>95490.805942590305</v>
      </c>
      <c r="C97">
        <v>1.09535132499687</v>
      </c>
      <c r="D97">
        <v>95490.805942590305</v>
      </c>
      <c r="E97">
        <v>95452.528395061207</v>
      </c>
      <c r="F97">
        <v>1.00040101135269</v>
      </c>
      <c r="G97">
        <v>1.1428011202000701</v>
      </c>
      <c r="I97">
        <f t="shared" si="2"/>
        <v>109126.99999999971</v>
      </c>
      <c r="J97">
        <f t="shared" si="3"/>
        <v>95490.805942590305</v>
      </c>
    </row>
    <row r="98" spans="1:10" x14ac:dyDescent="0.25">
      <c r="A98" s="1">
        <v>35796</v>
      </c>
      <c r="B98">
        <v>94772.862930178395</v>
      </c>
      <c r="C98">
        <v>1.1257688953618299</v>
      </c>
      <c r="D98">
        <v>94772.862930178395</v>
      </c>
      <c r="E98">
        <v>95961.058347690501</v>
      </c>
      <c r="F98">
        <v>0.98761794171540895</v>
      </c>
      <c r="G98">
        <v>1.10421904292475</v>
      </c>
      <c r="I98">
        <f t="shared" si="2"/>
        <v>104650.0000000001</v>
      </c>
      <c r="J98">
        <f t="shared" si="3"/>
        <v>94772.862930178395</v>
      </c>
    </row>
    <row r="99" spans="1:10" x14ac:dyDescent="0.25">
      <c r="A99" s="1">
        <v>35827</v>
      </c>
      <c r="B99">
        <v>96649.431689230099</v>
      </c>
      <c r="C99">
        <v>1.0091015289082399</v>
      </c>
      <c r="D99">
        <v>96649.431689230099</v>
      </c>
      <c r="E99">
        <v>96559.814793789803</v>
      </c>
      <c r="F99">
        <v>1.00092809721758</v>
      </c>
      <c r="G99">
        <v>1.0001714268824999</v>
      </c>
      <c r="I99">
        <f t="shared" si="2"/>
        <v>96665.999999999971</v>
      </c>
      <c r="J99">
        <f t="shared" si="3"/>
        <v>96649.431689230099</v>
      </c>
    </row>
    <row r="100" spans="1:10" x14ac:dyDescent="0.25">
      <c r="A100" s="1">
        <v>35855</v>
      </c>
      <c r="B100">
        <v>97273.623874624303</v>
      </c>
      <c r="C100">
        <v>1.0653247915602</v>
      </c>
      <c r="D100">
        <v>97273.623874624303</v>
      </c>
      <c r="E100">
        <v>97196.323856127899</v>
      </c>
      <c r="F100">
        <v>1.00079529775849</v>
      </c>
      <c r="G100">
        <v>1.06929294763464</v>
      </c>
      <c r="I100">
        <f t="shared" si="2"/>
        <v>104014.00000000031</v>
      </c>
      <c r="J100">
        <f t="shared" si="3"/>
        <v>97273.623874624303</v>
      </c>
    </row>
    <row r="101" spans="1:10" x14ac:dyDescent="0.25">
      <c r="A101" s="1">
        <v>35886</v>
      </c>
      <c r="B101">
        <v>98252.587502597002</v>
      </c>
      <c r="C101">
        <v>0.97452865375537101</v>
      </c>
      <c r="D101">
        <v>98252.587502597002</v>
      </c>
      <c r="E101">
        <v>97801.021527344899</v>
      </c>
      <c r="F101">
        <v>1.0046171907839001</v>
      </c>
      <c r="G101">
        <v>0.980849486507954</v>
      </c>
      <c r="I101">
        <f t="shared" si="2"/>
        <v>96371.000000000087</v>
      </c>
      <c r="J101">
        <f t="shared" si="3"/>
        <v>98252.587502597002</v>
      </c>
    </row>
    <row r="102" spans="1:10" x14ac:dyDescent="0.25">
      <c r="A102" s="1">
        <v>35916</v>
      </c>
      <c r="B102">
        <v>99018.446011254506</v>
      </c>
      <c r="C102">
        <v>0.96160914853557899</v>
      </c>
      <c r="D102">
        <v>99018.446011254506</v>
      </c>
      <c r="E102">
        <v>98333.379682244704</v>
      </c>
      <c r="F102">
        <v>1.0069667729434699</v>
      </c>
      <c r="G102">
        <v>0.93014992367716698</v>
      </c>
      <c r="I102">
        <f t="shared" si="2"/>
        <v>92102.000000000058</v>
      </c>
      <c r="J102">
        <f t="shared" si="3"/>
        <v>99018.446011254506</v>
      </c>
    </row>
    <row r="103" spans="1:10" x14ac:dyDescent="0.25">
      <c r="A103" s="1">
        <v>35947</v>
      </c>
      <c r="B103">
        <v>98367.896978245</v>
      </c>
      <c r="C103">
        <v>0.984248566878274</v>
      </c>
      <c r="D103">
        <v>98367.896978245</v>
      </c>
      <c r="E103">
        <v>98808.987793790104</v>
      </c>
      <c r="F103">
        <v>0.99553592415635705</v>
      </c>
      <c r="G103">
        <v>1.01098023903056</v>
      </c>
      <c r="I103">
        <f t="shared" si="2"/>
        <v>99447.999999999636</v>
      </c>
      <c r="J103">
        <f t="shared" si="3"/>
        <v>98367.896978245</v>
      </c>
    </row>
    <row r="104" spans="1:10" x14ac:dyDescent="0.25">
      <c r="A104" s="1">
        <v>35977</v>
      </c>
      <c r="B104">
        <v>98701.434258266207</v>
      </c>
      <c r="C104">
        <v>0.96917511529244504</v>
      </c>
      <c r="D104">
        <v>98701.434258266207</v>
      </c>
      <c r="E104">
        <v>99326.955376704704</v>
      </c>
      <c r="F104">
        <v>0.99370240317881298</v>
      </c>
      <c r="G104">
        <v>0.99063403419399798</v>
      </c>
      <c r="I104">
        <f t="shared" si="2"/>
        <v>97776.999999999927</v>
      </c>
      <c r="J104">
        <f t="shared" si="3"/>
        <v>98701.434258266207</v>
      </c>
    </row>
    <row r="105" spans="1:10" x14ac:dyDescent="0.25">
      <c r="A105" s="1">
        <v>36008</v>
      </c>
      <c r="B105">
        <v>99940.697817467706</v>
      </c>
      <c r="C105">
        <v>0.95752332316741995</v>
      </c>
      <c r="D105">
        <v>99940.697817467706</v>
      </c>
      <c r="E105">
        <v>99930.360076957004</v>
      </c>
      <c r="F105">
        <v>1.0001034494472201</v>
      </c>
      <c r="G105">
        <v>0.94185854267217195</v>
      </c>
      <c r="I105">
        <f t="shared" si="2"/>
        <v>94130.000000000044</v>
      </c>
      <c r="J105">
        <f t="shared" si="3"/>
        <v>99940.697817467706</v>
      </c>
    </row>
    <row r="106" spans="1:10" x14ac:dyDescent="0.25">
      <c r="A106" s="1">
        <v>36039</v>
      </c>
      <c r="B106">
        <v>100362.219810517</v>
      </c>
      <c r="C106">
        <v>0.92706823466969901</v>
      </c>
      <c r="D106">
        <v>100362.219810517</v>
      </c>
      <c r="E106">
        <v>100586.96707186601</v>
      </c>
      <c r="F106">
        <v>0.99776564233029696</v>
      </c>
      <c r="G106">
        <v>0.93657753064315996</v>
      </c>
      <c r="I106">
        <f t="shared" si="2"/>
        <v>93997.000000000044</v>
      </c>
      <c r="J106">
        <f t="shared" si="3"/>
        <v>100362.219810517</v>
      </c>
    </row>
    <row r="107" spans="1:10" x14ac:dyDescent="0.25">
      <c r="A107" s="1">
        <v>36069</v>
      </c>
      <c r="B107">
        <v>100991.279048307</v>
      </c>
      <c r="C107">
        <v>0.954218070904153</v>
      </c>
      <c r="D107">
        <v>100991.279048307</v>
      </c>
      <c r="E107">
        <v>101292.748753915</v>
      </c>
      <c r="F107">
        <v>0.99702377801651998</v>
      </c>
      <c r="G107">
        <v>0.93595210290175102</v>
      </c>
      <c r="I107">
        <f t="shared" si="2"/>
        <v>94523.00000000048</v>
      </c>
      <c r="J107">
        <f t="shared" si="3"/>
        <v>100991.279048307</v>
      </c>
    </row>
    <row r="108" spans="1:10" x14ac:dyDescent="0.25">
      <c r="A108" s="1">
        <v>36100</v>
      </c>
      <c r="B108">
        <v>101734.178656018</v>
      </c>
      <c r="C108">
        <v>0.935377915576033</v>
      </c>
      <c r="D108">
        <v>101734.178656018</v>
      </c>
      <c r="E108">
        <v>102062.34782212799</v>
      </c>
      <c r="F108">
        <v>0.99678462064500595</v>
      </c>
      <c r="G108">
        <v>0.94395021681653102</v>
      </c>
      <c r="I108">
        <f t="shared" si="2"/>
        <v>96031.999999999898</v>
      </c>
      <c r="J108">
        <f t="shared" si="3"/>
        <v>101734.178656018</v>
      </c>
    </row>
    <row r="109" spans="1:10" x14ac:dyDescent="0.25">
      <c r="A109" s="1">
        <v>36130</v>
      </c>
      <c r="B109">
        <v>103682.012554808</v>
      </c>
      <c r="C109">
        <v>1.1461192032179299</v>
      </c>
      <c r="D109">
        <v>103682.012554808</v>
      </c>
      <c r="E109">
        <v>102848.007265397</v>
      </c>
      <c r="F109">
        <v>1.0081091049947</v>
      </c>
      <c r="G109">
        <v>1.1473349819200001</v>
      </c>
      <c r="I109">
        <f t="shared" si="2"/>
        <v>118957.99999999985</v>
      </c>
      <c r="J109">
        <f t="shared" si="3"/>
        <v>103682.012554808</v>
      </c>
    </row>
    <row r="110" spans="1:10" x14ac:dyDescent="0.25">
      <c r="A110" s="1">
        <v>36161</v>
      </c>
      <c r="B110">
        <v>104038.605203905</v>
      </c>
      <c r="C110">
        <v>1.11520884104956</v>
      </c>
      <c r="D110">
        <v>104038.605203905</v>
      </c>
      <c r="E110">
        <v>103563.16867316001</v>
      </c>
      <c r="F110">
        <v>1.0045907877948901</v>
      </c>
      <c r="G110">
        <v>1.0787245732489701</v>
      </c>
      <c r="I110">
        <f t="shared" si="2"/>
        <v>112229.00000000049</v>
      </c>
      <c r="J110">
        <f t="shared" si="3"/>
        <v>104038.605203905</v>
      </c>
    </row>
    <row r="111" spans="1:10" x14ac:dyDescent="0.25">
      <c r="A111" s="1">
        <v>36192</v>
      </c>
      <c r="B111">
        <v>104423.380716136</v>
      </c>
      <c r="C111">
        <v>0.99715669517866601</v>
      </c>
      <c r="D111">
        <v>104423.380716136</v>
      </c>
      <c r="E111">
        <v>104197.02701645999</v>
      </c>
      <c r="F111">
        <v>1.0021723623615499</v>
      </c>
      <c r="G111">
        <v>0.98833229964611202</v>
      </c>
      <c r="I111">
        <f t="shared" si="2"/>
        <v>103205.00000000016</v>
      </c>
      <c r="J111">
        <f t="shared" si="3"/>
        <v>104423.380716136</v>
      </c>
    </row>
    <row r="112" spans="1:10" x14ac:dyDescent="0.25">
      <c r="A112" s="1">
        <v>36220</v>
      </c>
      <c r="B112">
        <v>104764.115262173</v>
      </c>
      <c r="C112">
        <v>1.08018653440816</v>
      </c>
      <c r="D112">
        <v>104764.115262173</v>
      </c>
      <c r="E112">
        <v>104799.823861472</v>
      </c>
      <c r="F112">
        <v>0.99965926851798503</v>
      </c>
      <c r="G112">
        <v>1.12697940229378</v>
      </c>
      <c r="I112">
        <f t="shared" si="2"/>
        <v>118067.00000000041</v>
      </c>
      <c r="J112">
        <f t="shared" si="3"/>
        <v>104764.115262173</v>
      </c>
    </row>
    <row r="113" spans="1:10" x14ac:dyDescent="0.25">
      <c r="A113" s="1">
        <v>36251</v>
      </c>
      <c r="B113">
        <v>104708.370074337</v>
      </c>
      <c r="C113">
        <v>0.97921547680755305</v>
      </c>
      <c r="D113">
        <v>104708.370074337</v>
      </c>
      <c r="E113">
        <v>105440.06535712699</v>
      </c>
      <c r="F113">
        <v>0.99306055738573895</v>
      </c>
      <c r="G113">
        <v>0.98539400361927498</v>
      </c>
      <c r="I113">
        <f t="shared" si="2"/>
        <v>103178.99999999962</v>
      </c>
      <c r="J113">
        <f t="shared" si="3"/>
        <v>104708.370074337</v>
      </c>
    </row>
    <row r="114" spans="1:10" x14ac:dyDescent="0.25">
      <c r="A114" s="1">
        <v>36281</v>
      </c>
      <c r="B114">
        <v>104873.59736339901</v>
      </c>
      <c r="C114">
        <v>0.93332649850387395</v>
      </c>
      <c r="D114">
        <v>104873.59736339901</v>
      </c>
      <c r="E114">
        <v>106218.528871872</v>
      </c>
      <c r="F114">
        <v>0.98733807064777401</v>
      </c>
      <c r="G114">
        <v>0.918057570451972</v>
      </c>
      <c r="I114">
        <f t="shared" si="2"/>
        <v>96280.000000000437</v>
      </c>
      <c r="J114">
        <f t="shared" si="3"/>
        <v>104873.59736339901</v>
      </c>
    </row>
    <row r="115" spans="1:10" x14ac:dyDescent="0.25">
      <c r="A115" s="1">
        <v>36312</v>
      </c>
      <c r="B115">
        <v>108090.28993784499</v>
      </c>
      <c r="C115">
        <v>1.0057966304132799</v>
      </c>
      <c r="D115">
        <v>108090.28993784499</v>
      </c>
      <c r="E115">
        <v>107120.390635649</v>
      </c>
      <c r="F115">
        <v>1.00905429205812</v>
      </c>
      <c r="G115">
        <v>1.0161134738666799</v>
      </c>
      <c r="I115">
        <f t="shared" si="2"/>
        <v>109832.00000000032</v>
      </c>
      <c r="J115">
        <f t="shared" si="3"/>
        <v>108090.28993784499</v>
      </c>
    </row>
    <row r="116" spans="1:10" x14ac:dyDescent="0.25">
      <c r="A116" s="1">
        <v>36342</v>
      </c>
      <c r="B116">
        <v>108709.712422627</v>
      </c>
      <c r="C116">
        <v>0.97193295531649104</v>
      </c>
      <c r="D116">
        <v>108709.712422627</v>
      </c>
      <c r="E116">
        <v>107982.44077294299</v>
      </c>
      <c r="F116">
        <v>1.00673509178416</v>
      </c>
      <c r="G116">
        <v>0.95332788295030801</v>
      </c>
      <c r="I116">
        <f t="shared" si="2"/>
        <v>103635.9999999998</v>
      </c>
      <c r="J116">
        <f t="shared" si="3"/>
        <v>108709.712422627</v>
      </c>
    </row>
    <row r="117" spans="1:10" x14ac:dyDescent="0.25">
      <c r="A117" s="1">
        <v>36373</v>
      </c>
      <c r="B117">
        <v>108393.764612869</v>
      </c>
      <c r="C117">
        <v>0.94374399729843905</v>
      </c>
      <c r="D117">
        <v>108393.764612869</v>
      </c>
      <c r="E117">
        <v>108766.547771311</v>
      </c>
      <c r="F117">
        <v>0.99657263040815702</v>
      </c>
      <c r="G117">
        <v>0.94725928531694603</v>
      </c>
      <c r="I117">
        <f t="shared" si="2"/>
        <v>102676.99999999956</v>
      </c>
      <c r="J117">
        <f t="shared" si="3"/>
        <v>108393.764612869</v>
      </c>
    </row>
    <row r="118" spans="1:10" x14ac:dyDescent="0.25">
      <c r="A118" s="1">
        <v>36404</v>
      </c>
      <c r="B118">
        <v>109265.70757149901</v>
      </c>
      <c r="C118">
        <v>0.93778180341478501</v>
      </c>
      <c r="D118">
        <v>109265.70757149901</v>
      </c>
      <c r="E118">
        <v>109569.645694919</v>
      </c>
      <c r="F118">
        <v>0.99722607368589</v>
      </c>
      <c r="G118">
        <v>0.943864294591375</v>
      </c>
      <c r="I118">
        <f t="shared" si="2"/>
        <v>103132.00000000038</v>
      </c>
      <c r="J118">
        <f t="shared" si="3"/>
        <v>109265.70757149901</v>
      </c>
    </row>
    <row r="119" spans="1:10" x14ac:dyDescent="0.25">
      <c r="A119" s="1">
        <v>36434</v>
      </c>
      <c r="B119">
        <v>109792.122693486</v>
      </c>
      <c r="C119">
        <v>0.94535556626705897</v>
      </c>
      <c r="D119">
        <v>109792.122693486</v>
      </c>
      <c r="E119">
        <v>110445.966811897</v>
      </c>
      <c r="F119">
        <v>0.99407996382950703</v>
      </c>
      <c r="G119">
        <v>0.91442808042144497</v>
      </c>
      <c r="I119">
        <f t="shared" si="2"/>
        <v>100397.00000000017</v>
      </c>
      <c r="J119">
        <f t="shared" si="3"/>
        <v>109792.122693486</v>
      </c>
    </row>
    <row r="120" spans="1:10" x14ac:dyDescent="0.25">
      <c r="A120" s="1">
        <v>36465</v>
      </c>
      <c r="B120">
        <v>111483.154107621</v>
      </c>
      <c r="C120">
        <v>0.92513400932328504</v>
      </c>
      <c r="D120">
        <v>111483.154107621</v>
      </c>
      <c r="E120">
        <v>111386.522509774</v>
      </c>
      <c r="F120">
        <v>1.0008675340217901</v>
      </c>
      <c r="G120">
        <v>0.95026016125927304</v>
      </c>
      <c r="I120">
        <f t="shared" si="2"/>
        <v>105938.00000000032</v>
      </c>
      <c r="J120">
        <f t="shared" si="3"/>
        <v>111483.154107621</v>
      </c>
    </row>
    <row r="121" spans="1:10" x14ac:dyDescent="0.25">
      <c r="A121" s="1">
        <v>36495</v>
      </c>
      <c r="B121">
        <v>114408.638297111</v>
      </c>
      <c r="C121">
        <v>1.1845036567515499</v>
      </c>
      <c r="D121">
        <v>114408.638297111</v>
      </c>
      <c r="E121">
        <v>112251.388318766</v>
      </c>
      <c r="F121">
        <v>1.0192180249229399</v>
      </c>
      <c r="G121">
        <v>1.2107302565762501</v>
      </c>
      <c r="I121">
        <f t="shared" si="2"/>
        <v>138518.00000000058</v>
      </c>
      <c r="J121">
        <f t="shared" si="3"/>
        <v>114408.638297111</v>
      </c>
    </row>
    <row r="122" spans="1:10" x14ac:dyDescent="0.25">
      <c r="A122" s="1">
        <v>36526</v>
      </c>
      <c r="B122">
        <v>111887.83719861601</v>
      </c>
      <c r="C122">
        <v>1.09641890373392</v>
      </c>
      <c r="D122">
        <v>111887.83719861601</v>
      </c>
      <c r="E122">
        <v>112966.781049952</v>
      </c>
      <c r="F122">
        <v>0.99044901659312601</v>
      </c>
      <c r="G122">
        <v>1.0784818352132099</v>
      </c>
      <c r="I122">
        <f t="shared" si="2"/>
        <v>120669.00000000025</v>
      </c>
      <c r="J122">
        <f t="shared" si="3"/>
        <v>111887.83719861601</v>
      </c>
    </row>
    <row r="123" spans="1:10" x14ac:dyDescent="0.25">
      <c r="A123" s="1">
        <v>36557</v>
      </c>
      <c r="B123">
        <v>112626.60180050301</v>
      </c>
      <c r="C123">
        <v>0.99427376349902497</v>
      </c>
      <c r="D123">
        <v>112626.60180050301</v>
      </c>
      <c r="E123">
        <v>113716.408914489</v>
      </c>
      <c r="F123">
        <v>0.99041644803604101</v>
      </c>
      <c r="G123">
        <v>1.01516869169616</v>
      </c>
      <c r="I123">
        <f t="shared" si="2"/>
        <v>114335.00000000102</v>
      </c>
      <c r="J123">
        <f t="shared" si="3"/>
        <v>112626.60180050301</v>
      </c>
    </row>
    <row r="124" spans="1:10" x14ac:dyDescent="0.25">
      <c r="A124" s="1">
        <v>36586</v>
      </c>
      <c r="B124">
        <v>114727.29192539401</v>
      </c>
      <c r="C124">
        <v>1.08251630493462</v>
      </c>
      <c r="D124">
        <v>114727.29192539401</v>
      </c>
      <c r="E124">
        <v>114585.98461007301</v>
      </c>
      <c r="F124">
        <v>1.0012331989448899</v>
      </c>
      <c r="G124">
        <v>1.1064847593766201</v>
      </c>
      <c r="I124">
        <f t="shared" si="2"/>
        <v>126944.00000000083</v>
      </c>
      <c r="J124">
        <f t="shared" si="3"/>
        <v>114727.29192539401</v>
      </c>
    </row>
    <row r="125" spans="1:10" x14ac:dyDescent="0.25">
      <c r="A125" s="1">
        <v>36617</v>
      </c>
      <c r="B125">
        <v>116079.749817908</v>
      </c>
      <c r="C125">
        <v>0.98048672033927597</v>
      </c>
      <c r="D125">
        <v>116079.749817908</v>
      </c>
      <c r="E125">
        <v>115447.609378583</v>
      </c>
      <c r="F125">
        <v>1.0054755611028099</v>
      </c>
      <c r="G125">
        <v>0.93388381840977797</v>
      </c>
      <c r="I125">
        <f t="shared" si="2"/>
        <v>108404.99999999965</v>
      </c>
      <c r="J125">
        <f t="shared" si="3"/>
        <v>116079.749817908</v>
      </c>
    </row>
    <row r="126" spans="1:10" x14ac:dyDescent="0.25">
      <c r="A126" s="1">
        <v>36647</v>
      </c>
      <c r="B126">
        <v>116269.88541072</v>
      </c>
      <c r="C126">
        <v>0.94793680745895004</v>
      </c>
      <c r="D126">
        <v>116269.88541072</v>
      </c>
      <c r="E126">
        <v>116223.900934634</v>
      </c>
      <c r="F126">
        <v>1.0003956542132499</v>
      </c>
      <c r="G126">
        <v>0.98900071668426803</v>
      </c>
      <c r="I126">
        <f t="shared" si="2"/>
        <v>114990.9999999998</v>
      </c>
      <c r="J126">
        <f t="shared" si="3"/>
        <v>116269.88541072</v>
      </c>
    </row>
    <row r="127" spans="1:10" x14ac:dyDescent="0.25">
      <c r="A127" s="1">
        <v>36678</v>
      </c>
      <c r="B127">
        <v>116639.47039003699</v>
      </c>
      <c r="C127">
        <v>0.98703794285396595</v>
      </c>
      <c r="D127">
        <v>116639.47039003699</v>
      </c>
      <c r="E127">
        <v>116950.557068111</v>
      </c>
      <c r="F127">
        <v>0.99734001542298301</v>
      </c>
      <c r="G127">
        <v>0.99326582684737696</v>
      </c>
      <c r="I127">
        <f t="shared" si="2"/>
        <v>115854.00000000023</v>
      </c>
      <c r="J127">
        <f t="shared" si="3"/>
        <v>116639.47039003699</v>
      </c>
    </row>
    <row r="128" spans="1:10" x14ac:dyDescent="0.25">
      <c r="A128" s="1">
        <v>36708</v>
      </c>
      <c r="B128">
        <v>117358.386639388</v>
      </c>
      <c r="C128">
        <v>0.96569218777382404</v>
      </c>
      <c r="D128">
        <v>117358.386639388</v>
      </c>
      <c r="E128">
        <v>117676.208256664</v>
      </c>
      <c r="F128">
        <v>0.99729918543447404</v>
      </c>
      <c r="G128">
        <v>0.94989376722213203</v>
      </c>
      <c r="I128">
        <f t="shared" si="2"/>
        <v>111477.9999999998</v>
      </c>
      <c r="J128">
        <f t="shared" si="3"/>
        <v>117358.386639388</v>
      </c>
    </row>
    <row r="129" spans="1:10" x14ac:dyDescent="0.25">
      <c r="A129" s="1">
        <v>36739</v>
      </c>
      <c r="B129">
        <v>118517.016895012</v>
      </c>
      <c r="C129">
        <v>0.94673304614558895</v>
      </c>
      <c r="D129">
        <v>118517.016895012</v>
      </c>
      <c r="E129">
        <v>118390.15267389199</v>
      </c>
      <c r="F129">
        <v>1.0010715774771299</v>
      </c>
      <c r="G129">
        <v>0.94773732028288804</v>
      </c>
      <c r="I129">
        <f t="shared" si="2"/>
        <v>112323.00000000044</v>
      </c>
      <c r="J129">
        <f t="shared" si="3"/>
        <v>118517.016895012</v>
      </c>
    </row>
    <row r="130" spans="1:10" x14ac:dyDescent="0.25">
      <c r="A130" s="1">
        <v>36770</v>
      </c>
      <c r="B130">
        <v>120109.769991113</v>
      </c>
      <c r="C130">
        <v>0.94009821042410202</v>
      </c>
      <c r="D130">
        <v>120109.769991113</v>
      </c>
      <c r="E130">
        <v>119005.283519216</v>
      </c>
      <c r="F130">
        <v>1.00928098685398</v>
      </c>
      <c r="G130">
        <v>0.93057375772403905</v>
      </c>
      <c r="I130">
        <f t="shared" ref="I130:I193" si="4">B130*G130</f>
        <v>111771.00000000004</v>
      </c>
      <c r="J130">
        <f t="shared" ref="J130:J193" si="5">B130</f>
        <v>120109.769991113</v>
      </c>
    </row>
    <row r="131" spans="1:10" x14ac:dyDescent="0.25">
      <c r="A131" s="1">
        <v>36800</v>
      </c>
      <c r="B131">
        <v>119465.226715932</v>
      </c>
      <c r="C131">
        <v>0.94802599047466996</v>
      </c>
      <c r="D131">
        <v>119465.226715932</v>
      </c>
      <c r="E131">
        <v>119458.795567023</v>
      </c>
      <c r="F131">
        <v>1.00005383570861</v>
      </c>
      <c r="G131">
        <v>0.95155722819918898</v>
      </c>
      <c r="I131">
        <f t="shared" si="4"/>
        <v>113677.99999999996</v>
      </c>
      <c r="J131">
        <f t="shared" si="5"/>
        <v>119465.226715932</v>
      </c>
    </row>
    <row r="132" spans="1:10" x14ac:dyDescent="0.25">
      <c r="A132" s="1">
        <v>36831</v>
      </c>
      <c r="B132">
        <v>119241.55746498299</v>
      </c>
      <c r="C132">
        <v>0.93511673137351903</v>
      </c>
      <c r="D132">
        <v>119241.55746498299</v>
      </c>
      <c r="E132">
        <v>119821.424625049</v>
      </c>
      <c r="F132">
        <v>0.99516057197716701</v>
      </c>
      <c r="G132">
        <v>0.94118193678372097</v>
      </c>
      <c r="I132">
        <f t="shared" si="4"/>
        <v>112228.00000000006</v>
      </c>
      <c r="J132">
        <f t="shared" si="5"/>
        <v>119241.55746498299</v>
      </c>
    </row>
    <row r="133" spans="1:10" x14ac:dyDescent="0.25">
      <c r="A133" s="1">
        <v>36861</v>
      </c>
      <c r="B133">
        <v>119660.08563373399</v>
      </c>
      <c r="C133">
        <v>1.14723366210841</v>
      </c>
      <c r="D133">
        <v>119660.08563373399</v>
      </c>
      <c r="E133">
        <v>120182.788860749</v>
      </c>
      <c r="F133">
        <v>0.99565076470624203</v>
      </c>
      <c r="G133">
        <v>1.10970169624019</v>
      </c>
      <c r="I133">
        <f t="shared" si="4"/>
        <v>132787.00000000099</v>
      </c>
      <c r="J133">
        <f t="shared" si="5"/>
        <v>119660.08563373399</v>
      </c>
    </row>
    <row r="134" spans="1:10" x14ac:dyDescent="0.25">
      <c r="A134" s="1">
        <v>36892</v>
      </c>
      <c r="B134">
        <v>121704.84389785799</v>
      </c>
      <c r="C134">
        <v>1.1224394424742199</v>
      </c>
      <c r="D134">
        <v>121704.84389785799</v>
      </c>
      <c r="E134">
        <v>120484.93364550199</v>
      </c>
      <c r="F134">
        <v>1.01012500248326</v>
      </c>
      <c r="G134">
        <v>1.1710626745441199</v>
      </c>
      <c r="I134">
        <f t="shared" si="4"/>
        <v>142524.0000000002</v>
      </c>
      <c r="J134">
        <f t="shared" si="5"/>
        <v>121704.84389785799</v>
      </c>
    </row>
    <row r="135" spans="1:10" x14ac:dyDescent="0.25">
      <c r="A135" s="1">
        <v>36923</v>
      </c>
      <c r="B135">
        <v>121540.062169061</v>
      </c>
      <c r="C135">
        <v>1.00605583956037</v>
      </c>
      <c r="D135">
        <v>121540.062169061</v>
      </c>
      <c r="E135">
        <v>120585.387227571</v>
      </c>
      <c r="F135">
        <v>1.0079170035726499</v>
      </c>
      <c r="G135">
        <v>0.99715269053770905</v>
      </c>
      <c r="I135">
        <f t="shared" si="4"/>
        <v>121193.99999999961</v>
      </c>
      <c r="J135">
        <f t="shared" si="5"/>
        <v>121540.062169061</v>
      </c>
    </row>
    <row r="136" spans="1:10" x14ac:dyDescent="0.25">
      <c r="A136" s="1">
        <v>36951</v>
      </c>
      <c r="B136">
        <v>120092.90980279099</v>
      </c>
      <c r="C136">
        <v>1.0716585399879901</v>
      </c>
      <c r="D136">
        <v>120092.90980279099</v>
      </c>
      <c r="E136">
        <v>120489.115932884</v>
      </c>
      <c r="F136">
        <v>0.99671168530846399</v>
      </c>
      <c r="G136">
        <v>1.05114448644216</v>
      </c>
      <c r="I136">
        <f t="shared" si="4"/>
        <v>126234.99999999937</v>
      </c>
      <c r="J136">
        <f t="shared" si="5"/>
        <v>120092.90980279099</v>
      </c>
    </row>
    <row r="137" spans="1:10" x14ac:dyDescent="0.25">
      <c r="A137" s="1">
        <v>36982</v>
      </c>
      <c r="B137">
        <v>120626.502728803</v>
      </c>
      <c r="C137">
        <v>0.97542972666056904</v>
      </c>
      <c r="D137">
        <v>120626.502728803</v>
      </c>
      <c r="E137">
        <v>120295.22749141599</v>
      </c>
      <c r="F137">
        <v>1.0027538518717301</v>
      </c>
      <c r="G137">
        <v>0.98436908402258405</v>
      </c>
      <c r="I137">
        <f t="shared" si="4"/>
        <v>118740.99999999953</v>
      </c>
      <c r="J137">
        <f t="shared" si="5"/>
        <v>120626.502728803</v>
      </c>
    </row>
    <row r="138" spans="1:10" x14ac:dyDescent="0.25">
      <c r="A138" s="1">
        <v>37012</v>
      </c>
      <c r="B138">
        <v>120576.99209799401</v>
      </c>
      <c r="C138">
        <v>0.96604199439738303</v>
      </c>
      <c r="D138">
        <v>120576.99209799401</v>
      </c>
      <c r="E138">
        <v>119998.629617007</v>
      </c>
      <c r="F138">
        <v>1.00481974238234</v>
      </c>
      <c r="G138">
        <v>0.96706675105341</v>
      </c>
      <c r="I138">
        <f t="shared" si="4"/>
        <v>116605.99999999975</v>
      </c>
      <c r="J138">
        <f t="shared" si="5"/>
        <v>120576.99209799401</v>
      </c>
    </row>
    <row r="139" spans="1:10" x14ac:dyDescent="0.25">
      <c r="A139" s="1">
        <v>37043</v>
      </c>
      <c r="B139">
        <v>119507.993959384</v>
      </c>
      <c r="C139">
        <v>0.976075362314618</v>
      </c>
      <c r="D139">
        <v>119507.993959384</v>
      </c>
      <c r="E139">
        <v>119588.277776587</v>
      </c>
      <c r="F139">
        <v>0.99932866482655802</v>
      </c>
      <c r="G139">
        <v>0.96618641292935403</v>
      </c>
      <c r="I139">
        <f t="shared" si="4"/>
        <v>115467.00000000013</v>
      </c>
      <c r="J139">
        <f t="shared" si="5"/>
        <v>119507.993959384</v>
      </c>
    </row>
    <row r="140" spans="1:10" x14ac:dyDescent="0.25">
      <c r="A140" s="1">
        <v>37073</v>
      </c>
      <c r="B140">
        <v>119059.060401713</v>
      </c>
      <c r="C140">
        <v>0.96312600894516498</v>
      </c>
      <c r="D140">
        <v>119059.060401713</v>
      </c>
      <c r="E140">
        <v>119122.78802409201</v>
      </c>
      <c r="F140">
        <v>0.99946502576512997</v>
      </c>
      <c r="G140">
        <v>0.96671349170452503</v>
      </c>
      <c r="I140">
        <f t="shared" si="4"/>
        <v>115095.99999999993</v>
      </c>
      <c r="J140">
        <f t="shared" si="5"/>
        <v>119059.060401713</v>
      </c>
    </row>
    <row r="141" spans="1:10" x14ac:dyDescent="0.25">
      <c r="A141" s="1">
        <v>37104</v>
      </c>
      <c r="B141">
        <v>118600.44406709399</v>
      </c>
      <c r="C141">
        <v>0.96059912745613096</v>
      </c>
      <c r="D141">
        <v>118600.44406709399</v>
      </c>
      <c r="E141">
        <v>118642.748854775</v>
      </c>
      <c r="F141">
        <v>0.99964342711131005</v>
      </c>
      <c r="G141">
        <v>0.98186816175935299</v>
      </c>
      <c r="I141">
        <f t="shared" si="4"/>
        <v>116450.00000000054</v>
      </c>
      <c r="J141">
        <f t="shared" si="5"/>
        <v>118600.44406709399</v>
      </c>
    </row>
    <row r="142" spans="1:10" x14ac:dyDescent="0.25">
      <c r="A142" s="1">
        <v>37135</v>
      </c>
      <c r="B142">
        <v>117047.16846464601</v>
      </c>
      <c r="C142">
        <v>0.91942446567557501</v>
      </c>
      <c r="D142">
        <v>117047.16846464601</v>
      </c>
      <c r="E142">
        <v>118206.16046659301</v>
      </c>
      <c r="F142">
        <v>0.99019516413212205</v>
      </c>
      <c r="G142">
        <v>0.87572387563531995</v>
      </c>
      <c r="I142">
        <f t="shared" si="4"/>
        <v>102501</v>
      </c>
      <c r="J142">
        <f t="shared" si="5"/>
        <v>117047.16846464601</v>
      </c>
    </row>
    <row r="143" spans="1:10" x14ac:dyDescent="0.25">
      <c r="A143" s="1">
        <v>37165</v>
      </c>
      <c r="B143">
        <v>117855.100843448</v>
      </c>
      <c r="C143">
        <v>0.95983673352350496</v>
      </c>
      <c r="D143">
        <v>117855.100843448</v>
      </c>
      <c r="E143">
        <v>117865.964646437</v>
      </c>
      <c r="F143">
        <v>0.99990782917679999</v>
      </c>
      <c r="G143">
        <v>1.0014161385918601</v>
      </c>
      <c r="I143">
        <f t="shared" si="4"/>
        <v>118021.99999999997</v>
      </c>
      <c r="J143">
        <f t="shared" si="5"/>
        <v>117855.100843448</v>
      </c>
    </row>
    <row r="144" spans="1:10" x14ac:dyDescent="0.25">
      <c r="A144" s="1">
        <v>37196</v>
      </c>
      <c r="B144">
        <v>117681.74022925799</v>
      </c>
      <c r="C144">
        <v>0.93664074934073605</v>
      </c>
      <c r="D144">
        <v>117681.74022925799</v>
      </c>
      <c r="E144">
        <v>117570.488786199</v>
      </c>
      <c r="F144">
        <v>1.0009462531304201</v>
      </c>
      <c r="G144">
        <v>0.94255064365901298</v>
      </c>
      <c r="I144">
        <f t="shared" si="4"/>
        <v>110920.99999999988</v>
      </c>
      <c r="J144">
        <f t="shared" si="5"/>
        <v>117681.74022925799</v>
      </c>
    </row>
    <row r="145" spans="1:10" x14ac:dyDescent="0.25">
      <c r="A145" s="1">
        <v>37226</v>
      </c>
      <c r="B145">
        <v>119047.32280631999</v>
      </c>
      <c r="C145">
        <v>1.1609931242470299</v>
      </c>
      <c r="D145">
        <v>119047.32280631999</v>
      </c>
      <c r="E145">
        <v>117191.07040526</v>
      </c>
      <c r="F145">
        <v>1.0158395378985901</v>
      </c>
      <c r="G145">
        <v>1.1419996417826399</v>
      </c>
      <c r="I145">
        <f t="shared" si="4"/>
        <v>135951.99999999974</v>
      </c>
      <c r="J145">
        <f t="shared" si="5"/>
        <v>119047.32280631999</v>
      </c>
    </row>
    <row r="146" spans="1:10" x14ac:dyDescent="0.25">
      <c r="A146" s="1">
        <v>37257</v>
      </c>
      <c r="B146">
        <v>116165.83048506299</v>
      </c>
      <c r="C146">
        <v>1.0911946797932</v>
      </c>
      <c r="D146">
        <v>116165.83048506299</v>
      </c>
      <c r="E146">
        <v>116684.65563286901</v>
      </c>
      <c r="F146">
        <v>0.99555361289801703</v>
      </c>
      <c r="G146">
        <v>1.09235219573725</v>
      </c>
      <c r="I146">
        <f t="shared" si="4"/>
        <v>126893.99999999972</v>
      </c>
      <c r="J146">
        <f t="shared" si="5"/>
        <v>116165.83048506299</v>
      </c>
    </row>
    <row r="147" spans="1:10" x14ac:dyDescent="0.25">
      <c r="A147" s="1">
        <v>37288</v>
      </c>
      <c r="B147">
        <v>115526.689582016</v>
      </c>
      <c r="C147">
        <v>1.00092285159211</v>
      </c>
      <c r="D147">
        <v>115526.689582016</v>
      </c>
      <c r="E147">
        <v>116196.490863382</v>
      </c>
      <c r="F147">
        <v>0.99423561523769699</v>
      </c>
      <c r="G147">
        <v>0.99206512724174001</v>
      </c>
      <c r="I147">
        <f t="shared" si="4"/>
        <v>114609.99999999971</v>
      </c>
      <c r="J147">
        <f t="shared" si="5"/>
        <v>115526.689582016</v>
      </c>
    </row>
    <row r="148" spans="1:10" x14ac:dyDescent="0.25">
      <c r="A148" s="1">
        <v>37316</v>
      </c>
      <c r="B148">
        <v>115599.580931005</v>
      </c>
      <c r="C148">
        <v>1.09495168832296</v>
      </c>
      <c r="D148">
        <v>115599.580931005</v>
      </c>
      <c r="E148">
        <v>115833.353980756</v>
      </c>
      <c r="F148">
        <v>0.99798181575758305</v>
      </c>
      <c r="G148">
        <v>1.0591301370986299</v>
      </c>
      <c r="I148">
        <f t="shared" si="4"/>
        <v>122434.99999999949</v>
      </c>
      <c r="J148">
        <f t="shared" si="5"/>
        <v>115599.580931005</v>
      </c>
    </row>
    <row r="149" spans="1:10" x14ac:dyDescent="0.25">
      <c r="A149" s="1">
        <v>37347</v>
      </c>
      <c r="B149">
        <v>114405.367119385</v>
      </c>
      <c r="C149">
        <v>0.95582977067351804</v>
      </c>
      <c r="D149">
        <v>114405.367119385</v>
      </c>
      <c r="E149">
        <v>115615.645432794</v>
      </c>
      <c r="F149">
        <v>0.98953188118374502</v>
      </c>
      <c r="G149">
        <v>0.98178960330409104</v>
      </c>
      <c r="I149">
        <f t="shared" si="4"/>
        <v>112321.9999999999</v>
      </c>
      <c r="J149">
        <f t="shared" si="5"/>
        <v>114405.367119385</v>
      </c>
    </row>
    <row r="150" spans="1:10" x14ac:dyDescent="0.25">
      <c r="A150" s="1">
        <v>37377</v>
      </c>
      <c r="B150">
        <v>115323.7376596</v>
      </c>
      <c r="C150">
        <v>0.97216450267777599</v>
      </c>
      <c r="D150">
        <v>115323.7376596</v>
      </c>
      <c r="E150">
        <v>115568.760678947</v>
      </c>
      <c r="F150">
        <v>0.99787985076669905</v>
      </c>
      <c r="G150">
        <v>0.99368961087830698</v>
      </c>
      <c r="I150">
        <f t="shared" si="4"/>
        <v>114595.99999999988</v>
      </c>
      <c r="J150">
        <f t="shared" si="5"/>
        <v>115323.7376596</v>
      </c>
    </row>
    <row r="151" spans="1:10" x14ac:dyDescent="0.25">
      <c r="A151" s="1">
        <v>37408</v>
      </c>
      <c r="B151">
        <v>115290.17323091799</v>
      </c>
      <c r="C151">
        <v>0.97541773540909904</v>
      </c>
      <c r="D151">
        <v>115290.17323091799</v>
      </c>
      <c r="E151">
        <v>115652.557074841</v>
      </c>
      <c r="F151">
        <v>0.99686661624188599</v>
      </c>
      <c r="G151">
        <v>0.92905576423642</v>
      </c>
      <c r="I151">
        <f t="shared" si="4"/>
        <v>107110.99999999977</v>
      </c>
      <c r="J151">
        <f t="shared" si="5"/>
        <v>115290.17323091799</v>
      </c>
    </row>
    <row r="152" spans="1:10" x14ac:dyDescent="0.25">
      <c r="A152" s="1">
        <v>37438</v>
      </c>
      <c r="B152">
        <v>115853.60282627599</v>
      </c>
      <c r="C152">
        <v>0.96099773089874596</v>
      </c>
      <c r="D152">
        <v>115853.60282627599</v>
      </c>
      <c r="E152">
        <v>115808.65196</v>
      </c>
      <c r="F152">
        <v>1.0003881477378</v>
      </c>
      <c r="G152">
        <v>1.0026274294998001</v>
      </c>
      <c r="I152">
        <f t="shared" si="4"/>
        <v>116157.99999999987</v>
      </c>
      <c r="J152">
        <f t="shared" si="5"/>
        <v>115853.60282627599</v>
      </c>
    </row>
    <row r="153" spans="1:10" x14ac:dyDescent="0.25">
      <c r="A153" s="1">
        <v>37469</v>
      </c>
      <c r="B153">
        <v>116185.269165501</v>
      </c>
      <c r="C153">
        <v>0.951894060838537</v>
      </c>
      <c r="D153">
        <v>116185.269165501</v>
      </c>
      <c r="E153">
        <v>115987.941919447</v>
      </c>
      <c r="F153">
        <v>1.00170127379441</v>
      </c>
      <c r="G153">
        <v>0.93367257983003105</v>
      </c>
      <c r="I153">
        <f t="shared" si="4"/>
        <v>108478.99999999987</v>
      </c>
      <c r="J153">
        <f t="shared" si="5"/>
        <v>116185.269165501</v>
      </c>
    </row>
    <row r="154" spans="1:10" x14ac:dyDescent="0.25">
      <c r="A154" s="1">
        <v>37500</v>
      </c>
      <c r="B154">
        <v>116816.118359984</v>
      </c>
      <c r="C154">
        <v>0.93220028564734403</v>
      </c>
      <c r="D154">
        <v>116816.118359984</v>
      </c>
      <c r="E154">
        <v>116126.84715954099</v>
      </c>
      <c r="F154">
        <v>1.0059355025758601</v>
      </c>
      <c r="G154">
        <v>0.94074346539531395</v>
      </c>
      <c r="I154">
        <f t="shared" si="4"/>
        <v>109894.00000000051</v>
      </c>
      <c r="J154">
        <f t="shared" si="5"/>
        <v>116816.118359984</v>
      </c>
    </row>
    <row r="155" spans="1:10" x14ac:dyDescent="0.25">
      <c r="A155" s="1">
        <v>37530</v>
      </c>
      <c r="B155">
        <v>116674.39329767</v>
      </c>
      <c r="C155">
        <v>0.94671012755176298</v>
      </c>
      <c r="D155">
        <v>116674.39329767</v>
      </c>
      <c r="E155">
        <v>116176.096037683</v>
      </c>
      <c r="F155">
        <v>1.00428915480018</v>
      </c>
      <c r="G155">
        <v>0.94771437737750797</v>
      </c>
      <c r="I155">
        <f t="shared" si="4"/>
        <v>110573.99999999981</v>
      </c>
      <c r="J155">
        <f t="shared" si="5"/>
        <v>116674.39329767</v>
      </c>
    </row>
    <row r="156" spans="1:10" x14ac:dyDescent="0.25">
      <c r="A156" s="1">
        <v>37561</v>
      </c>
      <c r="B156">
        <v>117393.95802094199</v>
      </c>
      <c r="C156">
        <v>0.97771516659010504</v>
      </c>
      <c r="D156">
        <v>117393.95802094199</v>
      </c>
      <c r="E156">
        <v>116094.952237224</v>
      </c>
      <c r="F156">
        <v>1.0111891667870601</v>
      </c>
      <c r="G156">
        <v>0.967809603793511</v>
      </c>
      <c r="I156">
        <f t="shared" si="4"/>
        <v>113614.99999999993</v>
      </c>
      <c r="J156">
        <f t="shared" si="5"/>
        <v>117393.95802094199</v>
      </c>
    </row>
    <row r="157" spans="1:10" x14ac:dyDescent="0.25">
      <c r="A157" s="1">
        <v>37591</v>
      </c>
      <c r="B157">
        <v>114744.120003317</v>
      </c>
      <c r="C157">
        <v>1.1102484114042299</v>
      </c>
      <c r="D157">
        <v>114744.120003317</v>
      </c>
      <c r="E157">
        <v>115934.041397122</v>
      </c>
      <c r="F157">
        <v>0.98973622087641</v>
      </c>
      <c r="G157">
        <v>1.11438390042387</v>
      </c>
      <c r="I157">
        <f t="shared" si="4"/>
        <v>127869.000000001</v>
      </c>
      <c r="J157">
        <f t="shared" si="5"/>
        <v>114744.120003317</v>
      </c>
    </row>
    <row r="158" spans="1:10" x14ac:dyDescent="0.25">
      <c r="A158" s="1">
        <v>37622</v>
      </c>
      <c r="B158">
        <v>114794.259006864</v>
      </c>
      <c r="C158">
        <v>1.0999440552420401</v>
      </c>
      <c r="D158">
        <v>114794.259006864</v>
      </c>
      <c r="E158">
        <v>115871.20407062701</v>
      </c>
      <c r="F158">
        <v>0.99070567124592701</v>
      </c>
      <c r="G158">
        <v>1.12429838492431</v>
      </c>
      <c r="I158">
        <f t="shared" si="4"/>
        <v>129063.00000000012</v>
      </c>
      <c r="J158">
        <f t="shared" si="5"/>
        <v>114794.259006864</v>
      </c>
    </row>
    <row r="159" spans="1:10" x14ac:dyDescent="0.25">
      <c r="A159" s="1">
        <v>37653</v>
      </c>
      <c r="B159">
        <v>115902.70116707501</v>
      </c>
      <c r="C159">
        <v>1.0094882903047899</v>
      </c>
      <c r="D159">
        <v>115902.70116707501</v>
      </c>
      <c r="E159">
        <v>115961.72489626901</v>
      </c>
      <c r="F159">
        <v>0.99949100680205605</v>
      </c>
      <c r="G159">
        <v>1.0005547656118301</v>
      </c>
      <c r="I159">
        <f t="shared" si="4"/>
        <v>115967.00000000073</v>
      </c>
      <c r="J159">
        <f t="shared" si="5"/>
        <v>115902.70116707501</v>
      </c>
    </row>
    <row r="160" spans="1:10" x14ac:dyDescent="0.25">
      <c r="A160" s="1">
        <v>37681</v>
      </c>
      <c r="B160">
        <v>116353.384778725</v>
      </c>
      <c r="C160">
        <v>1.0939810510296999</v>
      </c>
      <c r="D160">
        <v>116353.384778725</v>
      </c>
      <c r="E160">
        <v>116099.03048245001</v>
      </c>
      <c r="F160">
        <v>1.00219083910708</v>
      </c>
      <c r="G160">
        <v>1.0760838650127</v>
      </c>
      <c r="I160">
        <f t="shared" si="4"/>
        <v>125206.00000000026</v>
      </c>
      <c r="J160">
        <f t="shared" si="5"/>
        <v>116353.384778725</v>
      </c>
    </row>
    <row r="161" spans="1:10" x14ac:dyDescent="0.25">
      <c r="A161" s="1">
        <v>37712</v>
      </c>
      <c r="B161">
        <v>116977.47542371</v>
      </c>
      <c r="C161">
        <v>0.96956812629700495</v>
      </c>
      <c r="D161">
        <v>116977.47542371</v>
      </c>
      <c r="E161">
        <v>116185.01495892899</v>
      </c>
      <c r="F161">
        <v>1.0068206770474</v>
      </c>
      <c r="G161">
        <v>0.97951336002910105</v>
      </c>
      <c r="I161">
        <f t="shared" si="4"/>
        <v>114580.99999999977</v>
      </c>
      <c r="J161">
        <f t="shared" si="5"/>
        <v>116977.47542371</v>
      </c>
    </row>
    <row r="162" spans="1:10" x14ac:dyDescent="0.25">
      <c r="A162" s="1">
        <v>37742</v>
      </c>
      <c r="B162">
        <v>117301.64439037901</v>
      </c>
      <c r="C162">
        <v>0.96733582592716605</v>
      </c>
      <c r="D162">
        <v>117301.64439037901</v>
      </c>
      <c r="E162">
        <v>116143.441467722</v>
      </c>
      <c r="F162">
        <v>1.0099721767154599</v>
      </c>
      <c r="G162">
        <v>0.948818753380824</v>
      </c>
      <c r="I162">
        <f t="shared" si="4"/>
        <v>111298.00000000013</v>
      </c>
      <c r="J162">
        <f t="shared" si="5"/>
        <v>117301.64439037901</v>
      </c>
    </row>
    <row r="163" spans="1:10" x14ac:dyDescent="0.25">
      <c r="A163" s="1">
        <v>37773</v>
      </c>
      <c r="B163">
        <v>115802.543520242</v>
      </c>
      <c r="C163">
        <v>0.98613069733615699</v>
      </c>
      <c r="D163">
        <v>115802.543520242</v>
      </c>
      <c r="E163">
        <v>115982.30248481</v>
      </c>
      <c r="F163">
        <v>0.99845011729620003</v>
      </c>
      <c r="G163">
        <v>0.99516812409094901</v>
      </c>
      <c r="I163">
        <f t="shared" si="4"/>
        <v>115242.99999999972</v>
      </c>
      <c r="J163">
        <f t="shared" si="5"/>
        <v>115802.543520242</v>
      </c>
    </row>
    <row r="164" spans="1:10" x14ac:dyDescent="0.25">
      <c r="A164" s="1">
        <v>37803</v>
      </c>
      <c r="B164">
        <v>114919.17335840101</v>
      </c>
      <c r="C164">
        <v>0.95439822639236505</v>
      </c>
      <c r="D164">
        <v>114919.17335840101</v>
      </c>
      <c r="E164">
        <v>115840.469237461</v>
      </c>
      <c r="F164">
        <v>0.99204685646454105</v>
      </c>
      <c r="G164">
        <v>0.955410631588689</v>
      </c>
      <c r="I164">
        <f t="shared" si="4"/>
        <v>109794.99999999994</v>
      </c>
      <c r="J164">
        <f t="shared" si="5"/>
        <v>114919.17335840101</v>
      </c>
    </row>
    <row r="165" spans="1:10" x14ac:dyDescent="0.25">
      <c r="A165" s="1">
        <v>37834</v>
      </c>
      <c r="B165">
        <v>115327.642898519</v>
      </c>
      <c r="C165">
        <v>0.952716664024291</v>
      </c>
      <c r="D165">
        <v>115327.642898519</v>
      </c>
      <c r="E165">
        <v>115829.82227749701</v>
      </c>
      <c r="F165">
        <v>0.99566450704056098</v>
      </c>
      <c r="G165">
        <v>0.92154835847567995</v>
      </c>
      <c r="I165">
        <f t="shared" si="4"/>
        <v>106279.99999999959</v>
      </c>
      <c r="J165">
        <f t="shared" si="5"/>
        <v>115327.642898519</v>
      </c>
    </row>
    <row r="166" spans="1:10" x14ac:dyDescent="0.25">
      <c r="A166" s="1">
        <v>37865</v>
      </c>
      <c r="B166">
        <v>115861.283902647</v>
      </c>
      <c r="C166">
        <v>0.930449934250132</v>
      </c>
      <c r="D166">
        <v>115861.283902647</v>
      </c>
      <c r="E166">
        <v>115935.16216825</v>
      </c>
      <c r="F166">
        <v>0.99936276221793596</v>
      </c>
      <c r="G166">
        <v>0.955720463904426</v>
      </c>
      <c r="I166">
        <f t="shared" si="4"/>
        <v>110731.0000000002</v>
      </c>
      <c r="J166">
        <f t="shared" si="5"/>
        <v>115861.283902647</v>
      </c>
    </row>
    <row r="167" spans="1:10" x14ac:dyDescent="0.25">
      <c r="A167" s="1">
        <v>37895</v>
      </c>
      <c r="B167">
        <v>116725.211276313</v>
      </c>
      <c r="C167">
        <v>0.946335668580635</v>
      </c>
      <c r="D167">
        <v>116725.211276313</v>
      </c>
      <c r="E167">
        <v>116075.192359301</v>
      </c>
      <c r="F167">
        <v>1.0055999813896499</v>
      </c>
      <c r="G167">
        <v>0.96728888956752701</v>
      </c>
      <c r="I167">
        <f t="shared" si="4"/>
        <v>112906.99999999978</v>
      </c>
      <c r="J167">
        <f t="shared" si="5"/>
        <v>116725.211276313</v>
      </c>
    </row>
    <row r="168" spans="1:10" x14ac:dyDescent="0.25">
      <c r="A168" s="1">
        <v>37926</v>
      </c>
      <c r="B168">
        <v>117099.251548525</v>
      </c>
      <c r="C168">
        <v>0.96671420856187695</v>
      </c>
      <c r="D168">
        <v>117099.251548525</v>
      </c>
      <c r="E168">
        <v>116162.545147845</v>
      </c>
      <c r="F168">
        <v>1.00806375583014</v>
      </c>
      <c r="G168">
        <v>0.92076591928787999</v>
      </c>
      <c r="I168">
        <f t="shared" si="4"/>
        <v>107821.00000000033</v>
      </c>
      <c r="J168">
        <f t="shared" si="5"/>
        <v>117099.251548525</v>
      </c>
    </row>
    <row r="169" spans="1:10" x14ac:dyDescent="0.25">
      <c r="A169" s="1">
        <v>37956</v>
      </c>
      <c r="B169">
        <v>114892.237007524</v>
      </c>
      <c r="C169">
        <v>1.09722856027566</v>
      </c>
      <c r="D169">
        <v>114892.237007524</v>
      </c>
      <c r="E169">
        <v>116246.01592235301</v>
      </c>
      <c r="F169">
        <v>0.98835419085903697</v>
      </c>
      <c r="G169">
        <v>1.1447596758986101</v>
      </c>
      <c r="I169">
        <f t="shared" si="4"/>
        <v>131523.99999999948</v>
      </c>
      <c r="J169">
        <f t="shared" si="5"/>
        <v>114892.237007524</v>
      </c>
    </row>
    <row r="170" spans="1:10" x14ac:dyDescent="0.25">
      <c r="A170" s="1">
        <v>37987</v>
      </c>
      <c r="B170">
        <v>116001.52307055199</v>
      </c>
      <c r="C170">
        <v>1.1126727631931801</v>
      </c>
      <c r="D170">
        <v>116001.52307055199</v>
      </c>
      <c r="E170">
        <v>116477.474493045</v>
      </c>
      <c r="F170">
        <v>0.99591378998759295</v>
      </c>
      <c r="G170">
        <v>1.09137360138799</v>
      </c>
      <c r="I170">
        <f t="shared" si="4"/>
        <v>126601.00000000033</v>
      </c>
      <c r="J170">
        <f t="shared" si="5"/>
        <v>116001.52307055199</v>
      </c>
    </row>
    <row r="171" spans="1:10" x14ac:dyDescent="0.25">
      <c r="A171" s="1">
        <v>38018</v>
      </c>
      <c r="B171">
        <v>116367.906196501</v>
      </c>
      <c r="C171">
        <v>1.0041299660407199</v>
      </c>
      <c r="D171">
        <v>116367.906196501</v>
      </c>
      <c r="E171">
        <v>116886.558595244</v>
      </c>
      <c r="F171">
        <v>0.99556277124610404</v>
      </c>
      <c r="G171">
        <v>1.00727085182808</v>
      </c>
      <c r="I171">
        <f t="shared" si="4"/>
        <v>117213.99999999967</v>
      </c>
      <c r="J171">
        <f t="shared" si="5"/>
        <v>116367.906196501</v>
      </c>
    </row>
    <row r="172" spans="1:10" x14ac:dyDescent="0.25">
      <c r="A172" s="1">
        <v>38047</v>
      </c>
      <c r="B172">
        <v>117468.395889694</v>
      </c>
      <c r="C172">
        <v>1.10066301984193</v>
      </c>
      <c r="D172">
        <v>117468.395889694</v>
      </c>
      <c r="E172">
        <v>117415.53466520501</v>
      </c>
      <c r="F172">
        <v>1.00045020639423</v>
      </c>
      <c r="G172">
        <v>1.1483429136690499</v>
      </c>
      <c r="I172">
        <f t="shared" si="4"/>
        <v>134894.00000000067</v>
      </c>
      <c r="J172">
        <f t="shared" si="5"/>
        <v>117468.395889694</v>
      </c>
    </row>
    <row r="173" spans="1:10" x14ac:dyDescent="0.25">
      <c r="A173" s="1">
        <v>38078</v>
      </c>
      <c r="B173">
        <v>117863.674987978</v>
      </c>
      <c r="C173">
        <v>0.98086665114492699</v>
      </c>
      <c r="D173">
        <v>117863.674987978</v>
      </c>
      <c r="E173">
        <v>118021.83191222799</v>
      </c>
      <c r="F173">
        <v>0.99865993501636796</v>
      </c>
      <c r="G173">
        <v>0.98705559632232698</v>
      </c>
      <c r="I173">
        <f t="shared" si="4"/>
        <v>116337.99999999956</v>
      </c>
      <c r="J173">
        <f t="shared" si="5"/>
        <v>117863.674987978</v>
      </c>
    </row>
    <row r="174" spans="1:10" x14ac:dyDescent="0.25">
      <c r="A174" s="1">
        <v>38108</v>
      </c>
      <c r="B174">
        <v>117566.72362421401</v>
      </c>
      <c r="C174">
        <v>0.93692358623300198</v>
      </c>
      <c r="D174">
        <v>117566.72362421401</v>
      </c>
      <c r="E174">
        <v>118732.637126231</v>
      </c>
      <c r="F174">
        <v>0.99018034526785303</v>
      </c>
      <c r="G174">
        <v>0.92159581095687504</v>
      </c>
      <c r="I174">
        <f t="shared" si="4"/>
        <v>108349.00000000031</v>
      </c>
      <c r="J174">
        <f t="shared" si="5"/>
        <v>117566.72362421401</v>
      </c>
    </row>
    <row r="175" spans="1:10" x14ac:dyDescent="0.25">
      <c r="A175" s="1">
        <v>38139</v>
      </c>
      <c r="B175">
        <v>120931.59837883701</v>
      </c>
      <c r="C175">
        <v>1.00710440484803</v>
      </c>
      <c r="D175">
        <v>120931.59837883701</v>
      </c>
      <c r="E175">
        <v>119523.29498261699</v>
      </c>
      <c r="F175">
        <v>1.0117826687795399</v>
      </c>
      <c r="G175">
        <v>1.0174346626475399</v>
      </c>
      <c r="I175">
        <f t="shared" si="4"/>
        <v>123039.99999999981</v>
      </c>
      <c r="J175">
        <f t="shared" si="5"/>
        <v>120931.59837883701</v>
      </c>
    </row>
    <row r="176" spans="1:10" x14ac:dyDescent="0.25">
      <c r="A176" s="1">
        <v>38169</v>
      </c>
      <c r="B176">
        <v>120895.147677438</v>
      </c>
      <c r="C176">
        <v>0.95505237283984501</v>
      </c>
      <c r="D176">
        <v>120895.147677438</v>
      </c>
      <c r="E176">
        <v>120239.88456434901</v>
      </c>
      <c r="F176">
        <v>1.0054496319209101</v>
      </c>
      <c r="G176">
        <v>0.93677043434503005</v>
      </c>
      <c r="I176">
        <f t="shared" si="4"/>
        <v>113251.00000000015</v>
      </c>
      <c r="J176">
        <f t="shared" si="5"/>
        <v>120895.147677438</v>
      </c>
    </row>
    <row r="177" spans="1:10" x14ac:dyDescent="0.25">
      <c r="A177" s="1">
        <v>38200</v>
      </c>
      <c r="B177">
        <v>120940.658775173</v>
      </c>
      <c r="C177">
        <v>0.94856179529541995</v>
      </c>
      <c r="D177">
        <v>120940.658775173</v>
      </c>
      <c r="E177">
        <v>120850.870064537</v>
      </c>
      <c r="F177">
        <v>1.0007429711560001</v>
      </c>
      <c r="G177">
        <v>0.95209502880298302</v>
      </c>
      <c r="I177">
        <f t="shared" si="4"/>
        <v>115147.00000000007</v>
      </c>
      <c r="J177">
        <f t="shared" si="5"/>
        <v>120940.658775173</v>
      </c>
    </row>
    <row r="178" spans="1:10" x14ac:dyDescent="0.25">
      <c r="A178" s="1">
        <v>38231</v>
      </c>
      <c r="B178">
        <v>121728.869029019</v>
      </c>
      <c r="C178">
        <v>0.936634766815167</v>
      </c>
      <c r="D178">
        <v>121728.869029019</v>
      </c>
      <c r="E178">
        <v>121423.948121635</v>
      </c>
      <c r="F178">
        <v>1.0025112089674399</v>
      </c>
      <c r="G178">
        <v>0.94270981826540401</v>
      </c>
      <c r="I178">
        <f t="shared" si="4"/>
        <v>114754.99999999967</v>
      </c>
      <c r="J178">
        <f t="shared" si="5"/>
        <v>121728.869029019</v>
      </c>
    </row>
    <row r="179" spans="1:10" x14ac:dyDescent="0.25">
      <c r="A179" s="1">
        <v>38261</v>
      </c>
      <c r="B179">
        <v>121277.152158474</v>
      </c>
      <c r="C179">
        <v>0.94230182123333495</v>
      </c>
      <c r="D179">
        <v>121277.152158474</v>
      </c>
      <c r="E179">
        <v>122011.403271534</v>
      </c>
      <c r="F179">
        <v>0.993982110742339</v>
      </c>
      <c r="G179">
        <v>0.91147423923308502</v>
      </c>
      <c r="I179">
        <f t="shared" si="4"/>
        <v>110541.00000000017</v>
      </c>
      <c r="J179">
        <f t="shared" si="5"/>
        <v>121277.152158474</v>
      </c>
    </row>
    <row r="180" spans="1:10" x14ac:dyDescent="0.25">
      <c r="A180" s="1">
        <v>38292</v>
      </c>
      <c r="B180">
        <v>121925.237987163</v>
      </c>
      <c r="C180">
        <v>0.932522450258499</v>
      </c>
      <c r="D180">
        <v>121925.237987163</v>
      </c>
      <c r="E180">
        <v>122695.92258734901</v>
      </c>
      <c r="F180">
        <v>0.99371874318287201</v>
      </c>
      <c r="G180">
        <v>0.95784926835489004</v>
      </c>
      <c r="I180">
        <f t="shared" si="4"/>
        <v>116785.99999999993</v>
      </c>
      <c r="J180">
        <f t="shared" si="5"/>
        <v>121925.237987163</v>
      </c>
    </row>
    <row r="181" spans="1:10" x14ac:dyDescent="0.25">
      <c r="A181" s="1">
        <v>38322</v>
      </c>
      <c r="B181">
        <v>123952.298928581</v>
      </c>
      <c r="C181">
        <v>1.1461143724936</v>
      </c>
      <c r="D181">
        <v>123952.298928581</v>
      </c>
      <c r="E181">
        <v>123471.900824147</v>
      </c>
      <c r="F181">
        <v>1.00389074843124</v>
      </c>
      <c r="G181">
        <v>1.1714909788294201</v>
      </c>
      <c r="I181">
        <f t="shared" si="4"/>
        <v>145209.00000000023</v>
      </c>
      <c r="J181">
        <f t="shared" si="5"/>
        <v>123952.298928581</v>
      </c>
    </row>
    <row r="182" spans="1:10" x14ac:dyDescent="0.25">
      <c r="A182" s="1">
        <v>38353</v>
      </c>
      <c r="B182">
        <v>124540.80668007801</v>
      </c>
      <c r="C182">
        <v>1.1120184944730001</v>
      </c>
      <c r="D182">
        <v>124540.80668007801</v>
      </c>
      <c r="E182">
        <v>124239.12699511999</v>
      </c>
      <c r="F182">
        <v>1.0024282180038899</v>
      </c>
      <c r="G182">
        <v>1.0938262215527501</v>
      </c>
      <c r="I182">
        <f t="shared" si="4"/>
        <v>136226.00000000122</v>
      </c>
      <c r="J182">
        <f t="shared" si="5"/>
        <v>124540.80668007801</v>
      </c>
    </row>
    <row r="183" spans="1:10" x14ac:dyDescent="0.25">
      <c r="A183" s="1">
        <v>38384</v>
      </c>
      <c r="B183">
        <v>125389.028002254</v>
      </c>
      <c r="C183">
        <v>1.01902656106165</v>
      </c>
      <c r="D183">
        <v>125389.028002254</v>
      </c>
      <c r="E183">
        <v>124948.931329666</v>
      </c>
      <c r="F183">
        <v>1.0035222123783301</v>
      </c>
      <c r="G183">
        <v>1.01000862689297</v>
      </c>
      <c r="I183">
        <f t="shared" si="4"/>
        <v>126644.00000000073</v>
      </c>
      <c r="J183">
        <f t="shared" si="5"/>
        <v>125389.028002254</v>
      </c>
    </row>
    <row r="184" spans="1:10" x14ac:dyDescent="0.25">
      <c r="A184" s="1">
        <v>38412</v>
      </c>
      <c r="B184">
        <v>125425.215176543</v>
      </c>
      <c r="C184">
        <v>1.0955630963795899</v>
      </c>
      <c r="D184">
        <v>125425.215176543</v>
      </c>
      <c r="E184">
        <v>125621.760300432</v>
      </c>
      <c r="F184">
        <v>0.99843542135201102</v>
      </c>
      <c r="G184">
        <v>1.0967252462463899</v>
      </c>
      <c r="I184">
        <f t="shared" si="4"/>
        <v>137557.00000000055</v>
      </c>
      <c r="J184">
        <f t="shared" si="5"/>
        <v>125425.215176543</v>
      </c>
    </row>
    <row r="185" spans="1:10" x14ac:dyDescent="0.25">
      <c r="A185" s="1">
        <v>38443</v>
      </c>
      <c r="B185">
        <v>126320.6336799</v>
      </c>
      <c r="C185">
        <v>0.97282618432572499</v>
      </c>
      <c r="D185">
        <v>126320.6336799</v>
      </c>
      <c r="E185">
        <v>126297.162022395</v>
      </c>
      <c r="F185">
        <v>1.0001858446945999</v>
      </c>
      <c r="G185">
        <v>0.96297015346080805</v>
      </c>
      <c r="I185">
        <f t="shared" si="4"/>
        <v>121642.99999999983</v>
      </c>
      <c r="J185">
        <f t="shared" si="5"/>
        <v>126320.6336799</v>
      </c>
    </row>
    <row r="186" spans="1:10" x14ac:dyDescent="0.25">
      <c r="A186" s="1">
        <v>38473</v>
      </c>
      <c r="B186">
        <v>127348.384117236</v>
      </c>
      <c r="C186">
        <v>0.95814723055707596</v>
      </c>
      <c r="D186">
        <v>127348.384117236</v>
      </c>
      <c r="E186">
        <v>126971.85533190701</v>
      </c>
      <c r="F186">
        <v>1.00296545076344</v>
      </c>
      <c r="G186">
        <v>0.96171616820243799</v>
      </c>
      <c r="I186">
        <f t="shared" si="4"/>
        <v>122473.00000000042</v>
      </c>
      <c r="J186">
        <f t="shared" si="5"/>
        <v>127348.384117236</v>
      </c>
    </row>
    <row r="187" spans="1:10" x14ac:dyDescent="0.25">
      <c r="A187" s="1">
        <v>38504</v>
      </c>
      <c r="B187">
        <v>126763.147239841</v>
      </c>
      <c r="C187">
        <v>0.97489258367336296</v>
      </c>
      <c r="D187">
        <v>126763.147239841</v>
      </c>
      <c r="E187">
        <v>127663.76285118599</v>
      </c>
      <c r="F187">
        <v>0.99294540916520901</v>
      </c>
      <c r="G187">
        <v>0.98121577689029604</v>
      </c>
      <c r="I187">
        <f t="shared" si="4"/>
        <v>124381.99999999956</v>
      </c>
      <c r="J187">
        <f t="shared" si="5"/>
        <v>126763.147239841</v>
      </c>
    </row>
    <row r="188" spans="1:10" x14ac:dyDescent="0.25">
      <c r="A188" s="1">
        <v>38534</v>
      </c>
      <c r="B188">
        <v>128123.119036401</v>
      </c>
      <c r="C188">
        <v>0.95698797332373897</v>
      </c>
      <c r="D188">
        <v>128123.119036401</v>
      </c>
      <c r="E188">
        <v>128443.04054976501</v>
      </c>
      <c r="F188">
        <v>0.99750923435014505</v>
      </c>
      <c r="G188">
        <v>0.92567993108491897</v>
      </c>
      <c r="I188">
        <f t="shared" si="4"/>
        <v>118601.00000000054</v>
      </c>
      <c r="J188">
        <f t="shared" si="5"/>
        <v>128123.119036401</v>
      </c>
    </row>
    <row r="189" spans="1:10" x14ac:dyDescent="0.25">
      <c r="A189" s="1">
        <v>38565</v>
      </c>
      <c r="B189">
        <v>129859.37561873101</v>
      </c>
      <c r="C189">
        <v>0.95633615972582797</v>
      </c>
      <c r="D189">
        <v>129859.37561873101</v>
      </c>
      <c r="E189">
        <v>129276.772710187</v>
      </c>
      <c r="F189">
        <v>1.0045066325243901</v>
      </c>
      <c r="G189">
        <v>0.997763922571266</v>
      </c>
      <c r="I189">
        <f t="shared" si="4"/>
        <v>129569.00000000047</v>
      </c>
      <c r="J189">
        <f t="shared" si="5"/>
        <v>129859.37561873101</v>
      </c>
    </row>
    <row r="190" spans="1:10" x14ac:dyDescent="0.25">
      <c r="A190" s="1">
        <v>38596</v>
      </c>
      <c r="B190">
        <v>129805.034569157</v>
      </c>
      <c r="C190">
        <v>0.91844487596712798</v>
      </c>
      <c r="D190">
        <v>129805.034569157</v>
      </c>
      <c r="E190">
        <v>130097.95827488101</v>
      </c>
      <c r="F190">
        <v>0.997748437334393</v>
      </c>
      <c r="G190">
        <v>0.92423996032358902</v>
      </c>
      <c r="I190">
        <f t="shared" si="4"/>
        <v>119970.99999999977</v>
      </c>
      <c r="J190">
        <f t="shared" si="5"/>
        <v>129805.034569157</v>
      </c>
    </row>
    <row r="191" spans="1:10" x14ac:dyDescent="0.25">
      <c r="A191" s="1">
        <v>38626</v>
      </c>
      <c r="B191">
        <v>130909.42358779701</v>
      </c>
      <c r="C191">
        <v>0.94679735699881995</v>
      </c>
      <c r="D191">
        <v>130909.42358779701</v>
      </c>
      <c r="E191">
        <v>130926.095999703</v>
      </c>
      <c r="F191">
        <v>0.99987265783968904</v>
      </c>
      <c r="G191">
        <v>0.93130804993755001</v>
      </c>
      <c r="I191">
        <f t="shared" si="4"/>
        <v>121916.99999999994</v>
      </c>
      <c r="J191">
        <f t="shared" si="5"/>
        <v>130909.42358779701</v>
      </c>
    </row>
    <row r="192" spans="1:10" x14ac:dyDescent="0.25">
      <c r="A192" s="1">
        <v>38657</v>
      </c>
      <c r="B192">
        <v>131143.47515675999</v>
      </c>
      <c r="C192">
        <v>0.91537642593635504</v>
      </c>
      <c r="D192">
        <v>131143.47515675999</v>
      </c>
      <c r="E192">
        <v>131797.02026454601</v>
      </c>
      <c r="F192">
        <v>0.99504127554269395</v>
      </c>
      <c r="G192">
        <v>0.92476579452415797</v>
      </c>
      <c r="I192">
        <f t="shared" si="4"/>
        <v>121277.00000000032</v>
      </c>
      <c r="J192">
        <f t="shared" si="5"/>
        <v>131143.47515675999</v>
      </c>
    </row>
    <row r="193" spans="1:10" x14ac:dyDescent="0.25">
      <c r="A193" s="1">
        <v>38687</v>
      </c>
      <c r="B193">
        <v>133555.692302282</v>
      </c>
      <c r="C193">
        <v>1.16206120889912</v>
      </c>
      <c r="D193">
        <v>133555.692302282</v>
      </c>
      <c r="E193">
        <v>132683.17537353499</v>
      </c>
      <c r="F193">
        <v>1.0065759424756899</v>
      </c>
      <c r="G193">
        <v>1.13981663660919</v>
      </c>
      <c r="I193">
        <f t="shared" si="4"/>
        <v>152228.99999999895</v>
      </c>
      <c r="J193">
        <f t="shared" si="5"/>
        <v>133555.692302282</v>
      </c>
    </row>
    <row r="194" spans="1:10" x14ac:dyDescent="0.25">
      <c r="A194" s="1">
        <v>38718</v>
      </c>
      <c r="B194">
        <v>134231.48445967</v>
      </c>
      <c r="C194">
        <v>1.1254163207593</v>
      </c>
      <c r="D194">
        <v>134231.48445967</v>
      </c>
      <c r="E194">
        <v>133482.474775904</v>
      </c>
      <c r="F194">
        <v>1.00561129605233</v>
      </c>
      <c r="G194">
        <v>1.12960830769593</v>
      </c>
      <c r="I194">
        <f t="shared" ref="I194:I257" si="6">B194*G194</f>
        <v>151629.00000000035</v>
      </c>
      <c r="J194">
        <f t="shared" ref="J194:J257" si="7">B194</f>
        <v>134231.48445967</v>
      </c>
    </row>
    <row r="195" spans="1:10" x14ac:dyDescent="0.25">
      <c r="A195" s="1">
        <v>38749</v>
      </c>
      <c r="B195">
        <v>134288.049272123</v>
      </c>
      <c r="C195">
        <v>1.0226923236077401</v>
      </c>
      <c r="D195">
        <v>134288.049272123</v>
      </c>
      <c r="E195">
        <v>134163.67603481101</v>
      </c>
      <c r="F195">
        <v>1.00092702615929</v>
      </c>
      <c r="G195">
        <v>1.0136419490625399</v>
      </c>
      <c r="I195">
        <f t="shared" si="6"/>
        <v>136120.00000000114</v>
      </c>
      <c r="J195">
        <f t="shared" si="7"/>
        <v>134288.049272123</v>
      </c>
    </row>
    <row r="196" spans="1:10" x14ac:dyDescent="0.25">
      <c r="A196" s="1">
        <v>38777</v>
      </c>
      <c r="B196">
        <v>134531.24779969599</v>
      </c>
      <c r="C196">
        <v>1.10610168460998</v>
      </c>
      <c r="D196">
        <v>134531.24779969599</v>
      </c>
      <c r="E196">
        <v>134803.11068830499</v>
      </c>
      <c r="F196">
        <v>0.99798325953146505</v>
      </c>
      <c r="G196">
        <v>1.130592352986</v>
      </c>
      <c r="I196">
        <f t="shared" si="6"/>
        <v>152100.00000000093</v>
      </c>
      <c r="J196">
        <f t="shared" si="7"/>
        <v>134531.24779969599</v>
      </c>
    </row>
    <row r="197" spans="1:10" x14ac:dyDescent="0.25">
      <c r="A197" s="1">
        <v>38808</v>
      </c>
      <c r="B197">
        <v>135053.89013096699</v>
      </c>
      <c r="C197">
        <v>0.97502441154156905</v>
      </c>
      <c r="D197">
        <v>135053.89013096699</v>
      </c>
      <c r="E197">
        <v>135472.201875411</v>
      </c>
      <c r="F197">
        <v>0.99691219498426298</v>
      </c>
      <c r="G197">
        <v>0.92868113519998297</v>
      </c>
      <c r="I197">
        <f t="shared" si="6"/>
        <v>125422.0000000002</v>
      </c>
      <c r="J197">
        <f t="shared" si="7"/>
        <v>135053.89013096699</v>
      </c>
    </row>
    <row r="198" spans="1:10" x14ac:dyDescent="0.25">
      <c r="A198" s="1">
        <v>38838</v>
      </c>
      <c r="B198">
        <v>135795.90566605399</v>
      </c>
      <c r="C198">
        <v>0.95325696590647202</v>
      </c>
      <c r="D198">
        <v>135795.90566605399</v>
      </c>
      <c r="E198">
        <v>136204.18995182501</v>
      </c>
      <c r="F198">
        <v>0.99700241023484104</v>
      </c>
      <c r="G198">
        <v>0.99455134039258997</v>
      </c>
      <c r="I198">
        <f t="shared" si="6"/>
        <v>135055.99999999971</v>
      </c>
      <c r="J198">
        <f t="shared" si="7"/>
        <v>135795.90566605399</v>
      </c>
    </row>
    <row r="199" spans="1:10" x14ac:dyDescent="0.25">
      <c r="A199" s="1">
        <v>38869</v>
      </c>
      <c r="B199">
        <v>137609.25959696699</v>
      </c>
      <c r="C199">
        <v>0.97692384687725997</v>
      </c>
      <c r="D199">
        <v>137609.25959696699</v>
      </c>
      <c r="E199">
        <v>136962.03842215601</v>
      </c>
      <c r="F199">
        <v>1.00472555156354</v>
      </c>
      <c r="G199">
        <v>0.98308791425967201</v>
      </c>
      <c r="I199">
        <f t="shared" si="6"/>
        <v>135282.00000000003</v>
      </c>
      <c r="J199">
        <f t="shared" si="7"/>
        <v>137609.25959696699</v>
      </c>
    </row>
    <row r="200" spans="1:10" x14ac:dyDescent="0.25">
      <c r="A200" s="1">
        <v>38899</v>
      </c>
      <c r="B200">
        <v>138148.044765578</v>
      </c>
      <c r="C200">
        <v>0.95976107716324199</v>
      </c>
      <c r="D200">
        <v>138148.044765578</v>
      </c>
      <c r="E200">
        <v>137663.92629827201</v>
      </c>
      <c r="F200">
        <v>1.0035166690383199</v>
      </c>
      <c r="G200">
        <v>0.94405968771623305</v>
      </c>
      <c r="I200">
        <f t="shared" si="6"/>
        <v>130419.99999999975</v>
      </c>
      <c r="J200">
        <f t="shared" si="7"/>
        <v>138148.044765578</v>
      </c>
    </row>
    <row r="201" spans="1:10" x14ac:dyDescent="0.25">
      <c r="A201" s="1">
        <v>38930</v>
      </c>
      <c r="B201">
        <v>137890.92525609001</v>
      </c>
      <c r="C201">
        <v>0.93850790090762404</v>
      </c>
      <c r="D201">
        <v>137890.92525609001</v>
      </c>
      <c r="E201">
        <v>138318.88561721001</v>
      </c>
      <c r="F201">
        <v>0.99690598749975301</v>
      </c>
      <c r="G201">
        <v>0.93950344998702795</v>
      </c>
      <c r="I201">
        <f t="shared" si="6"/>
        <v>129548.99999999997</v>
      </c>
      <c r="J201">
        <f t="shared" si="7"/>
        <v>137890.92525609001</v>
      </c>
    </row>
    <row r="202" spans="1:10" x14ac:dyDescent="0.25">
      <c r="A202" s="1">
        <v>38961</v>
      </c>
      <c r="B202">
        <v>138649.31897625199</v>
      </c>
      <c r="C202">
        <v>0.92197423703599501</v>
      </c>
      <c r="D202">
        <v>138649.31897625199</v>
      </c>
      <c r="E202">
        <v>139011.682664883</v>
      </c>
      <c r="F202">
        <v>0.997393286077224</v>
      </c>
      <c r="G202">
        <v>0.912633404435788</v>
      </c>
      <c r="I202">
        <f t="shared" si="6"/>
        <v>126536.00000000036</v>
      </c>
      <c r="J202">
        <f t="shared" si="7"/>
        <v>138649.31897625199</v>
      </c>
    </row>
    <row r="203" spans="1:10" x14ac:dyDescent="0.25">
      <c r="A203" s="1">
        <v>38991</v>
      </c>
      <c r="B203">
        <v>139119.386495101</v>
      </c>
      <c r="C203">
        <v>0.93877305315256598</v>
      </c>
      <c r="D203">
        <v>139119.386495101</v>
      </c>
      <c r="E203">
        <v>139791.825783579</v>
      </c>
      <c r="F203">
        <v>0.99518970952193098</v>
      </c>
      <c r="G203">
        <v>0.94226982523831304</v>
      </c>
      <c r="I203">
        <f t="shared" si="6"/>
        <v>131088.00000000015</v>
      </c>
      <c r="J203">
        <f t="shared" si="7"/>
        <v>139119.386495101</v>
      </c>
    </row>
    <row r="204" spans="1:10" x14ac:dyDescent="0.25">
      <c r="A204" s="1">
        <v>39022</v>
      </c>
      <c r="B204">
        <v>139990.06889068999</v>
      </c>
      <c r="C204">
        <v>0.92226968227432005</v>
      </c>
      <c r="D204">
        <v>139990.06889068999</v>
      </c>
      <c r="E204">
        <v>140682.24484426199</v>
      </c>
      <c r="F204">
        <v>0.99507986274786597</v>
      </c>
      <c r="G204">
        <v>0.928251561198013</v>
      </c>
      <c r="I204">
        <f t="shared" si="6"/>
        <v>129946.00000000038</v>
      </c>
      <c r="J204">
        <f t="shared" si="7"/>
        <v>139990.06889068999</v>
      </c>
    </row>
    <row r="205" spans="1:10" x14ac:dyDescent="0.25">
      <c r="A205" s="1">
        <v>39052</v>
      </c>
      <c r="B205">
        <v>141093.553427331</v>
      </c>
      <c r="C205">
        <v>1.1500564278124299</v>
      </c>
      <c r="D205">
        <v>141093.553427331</v>
      </c>
      <c r="E205">
        <v>141684.97507849999</v>
      </c>
      <c r="F205">
        <v>0.99582579838941099</v>
      </c>
      <c r="G205">
        <v>1.1124321146312299</v>
      </c>
      <c r="I205">
        <f t="shared" si="6"/>
        <v>156957.00000000026</v>
      </c>
      <c r="J205">
        <f t="shared" si="7"/>
        <v>141093.553427331</v>
      </c>
    </row>
    <row r="206" spans="1:10" x14ac:dyDescent="0.25">
      <c r="A206" s="1">
        <v>39083</v>
      </c>
      <c r="B206">
        <v>144177.40967620301</v>
      </c>
      <c r="C206">
        <v>1.13241276006359</v>
      </c>
      <c r="D206">
        <v>144177.40967620301</v>
      </c>
      <c r="E206">
        <v>142690.999258261</v>
      </c>
      <c r="F206">
        <v>1.01041698793665</v>
      </c>
      <c r="G206">
        <v>1.18146802874706</v>
      </c>
      <c r="I206">
        <f t="shared" si="6"/>
        <v>170341.00000000087</v>
      </c>
      <c r="J206">
        <f t="shared" si="7"/>
        <v>144177.40967620301</v>
      </c>
    </row>
    <row r="207" spans="1:10" x14ac:dyDescent="0.25">
      <c r="A207" s="1">
        <v>39114</v>
      </c>
      <c r="B207">
        <v>144470.26806325</v>
      </c>
      <c r="C207">
        <v>1.0223422748502</v>
      </c>
      <c r="D207">
        <v>144470.26806325</v>
      </c>
      <c r="E207">
        <v>143527.73821318999</v>
      </c>
      <c r="F207">
        <v>1.0065668829021699</v>
      </c>
      <c r="G207">
        <v>1.0132949980816099</v>
      </c>
      <c r="I207">
        <f t="shared" si="6"/>
        <v>146391.00000000058</v>
      </c>
      <c r="J207">
        <f t="shared" si="7"/>
        <v>144470.26806325</v>
      </c>
    </row>
    <row r="208" spans="1:10" x14ac:dyDescent="0.25">
      <c r="A208" s="1">
        <v>39142</v>
      </c>
      <c r="B208">
        <v>144274.278685739</v>
      </c>
      <c r="C208">
        <v>1.1093505194814599</v>
      </c>
      <c r="D208">
        <v>144274.278685739</v>
      </c>
      <c r="E208">
        <v>144176.15721350501</v>
      </c>
      <c r="F208">
        <v>1.00068056656615</v>
      </c>
      <c r="G208">
        <v>1.0881149531993299</v>
      </c>
      <c r="I208">
        <f t="shared" si="6"/>
        <v>156986.99999999997</v>
      </c>
      <c r="J208">
        <f t="shared" si="7"/>
        <v>144274.278685739</v>
      </c>
    </row>
    <row r="209" spans="1:10" x14ac:dyDescent="0.25">
      <c r="A209" s="1">
        <v>39173</v>
      </c>
      <c r="B209">
        <v>144764.06505923299</v>
      </c>
      <c r="C209">
        <v>0.97498294876899905</v>
      </c>
      <c r="D209">
        <v>144764.06505923299</v>
      </c>
      <c r="E209">
        <v>144729.05835374101</v>
      </c>
      <c r="F209">
        <v>1.00024187751852</v>
      </c>
      <c r="G209">
        <v>0.98391821162053905</v>
      </c>
      <c r="I209">
        <f t="shared" si="6"/>
        <v>142435.99999999988</v>
      </c>
      <c r="J209">
        <f t="shared" si="7"/>
        <v>144764.06505923299</v>
      </c>
    </row>
    <row r="210" spans="1:10" x14ac:dyDescent="0.25">
      <c r="A210" s="1">
        <v>39203</v>
      </c>
      <c r="B210">
        <v>145603.26535997901</v>
      </c>
      <c r="C210">
        <v>0.96599344276985899</v>
      </c>
      <c r="D210">
        <v>145603.26535997901</v>
      </c>
      <c r="E210">
        <v>145215.59524621899</v>
      </c>
      <c r="F210">
        <v>1.00266961763371</v>
      </c>
      <c r="G210">
        <v>0.96701814792335905</v>
      </c>
      <c r="I210">
        <f t="shared" si="6"/>
        <v>140801.00000000029</v>
      </c>
      <c r="J210">
        <f t="shared" si="7"/>
        <v>145603.26535997901</v>
      </c>
    </row>
    <row r="211" spans="1:10" x14ac:dyDescent="0.25">
      <c r="A211" s="1">
        <v>39234</v>
      </c>
      <c r="B211">
        <v>145155.32818370999</v>
      </c>
      <c r="C211">
        <v>0.96603876307984704</v>
      </c>
      <c r="D211">
        <v>145155.32818370999</v>
      </c>
      <c r="E211">
        <v>145651.12824199299</v>
      </c>
      <c r="F211">
        <v>0.99659597516155296</v>
      </c>
      <c r="G211">
        <v>0.95625149787355601</v>
      </c>
      <c r="I211">
        <f t="shared" si="6"/>
        <v>138805.00000000029</v>
      </c>
      <c r="J211">
        <f t="shared" si="7"/>
        <v>145155.32818370999</v>
      </c>
    </row>
    <row r="212" spans="1:10" x14ac:dyDescent="0.25">
      <c r="A212" s="1">
        <v>39264</v>
      </c>
      <c r="B212">
        <v>146003.673746585</v>
      </c>
      <c r="C212">
        <v>0.96228859282805901</v>
      </c>
      <c r="D212">
        <v>146003.673746585</v>
      </c>
      <c r="E212">
        <v>146082.76932091801</v>
      </c>
      <c r="F212">
        <v>0.99945855644234705</v>
      </c>
      <c r="G212">
        <v>0.96587295635291104</v>
      </c>
      <c r="I212">
        <f t="shared" si="6"/>
        <v>141020.99999999997</v>
      </c>
      <c r="J212">
        <f t="shared" si="7"/>
        <v>146003.673746585</v>
      </c>
    </row>
    <row r="213" spans="1:10" x14ac:dyDescent="0.25">
      <c r="A213" s="1">
        <v>39295</v>
      </c>
      <c r="B213">
        <v>146235.69130800001</v>
      </c>
      <c r="C213">
        <v>0.93916276472604199</v>
      </c>
      <c r="D213">
        <v>146235.69130800001</v>
      </c>
      <c r="E213">
        <v>146525.257365039</v>
      </c>
      <c r="F213">
        <v>0.99802378059423502</v>
      </c>
      <c r="G213">
        <v>0.95995716739447401</v>
      </c>
      <c r="I213">
        <f t="shared" si="6"/>
        <v>140380.00000000038</v>
      </c>
      <c r="J213">
        <f t="shared" si="7"/>
        <v>146235.69130800001</v>
      </c>
    </row>
    <row r="214" spans="1:10" x14ac:dyDescent="0.25">
      <c r="A214" s="1">
        <v>39326</v>
      </c>
      <c r="B214">
        <v>146967.30622744199</v>
      </c>
      <c r="C214">
        <v>0.92348371204369495</v>
      </c>
      <c r="D214">
        <v>146967.30622744199</v>
      </c>
      <c r="E214">
        <v>146967.61740882599</v>
      </c>
      <c r="F214">
        <v>0.99999788265340495</v>
      </c>
      <c r="G214">
        <v>0.87959018449956905</v>
      </c>
      <c r="I214">
        <f t="shared" si="6"/>
        <v>129271.00000000036</v>
      </c>
      <c r="J214">
        <f t="shared" si="7"/>
        <v>146967.30622744199</v>
      </c>
    </row>
    <row r="215" spans="1:10" x14ac:dyDescent="0.25">
      <c r="A215" s="1">
        <v>39356</v>
      </c>
      <c r="B215">
        <v>147638.02121096</v>
      </c>
      <c r="C215">
        <v>0.94031438696231795</v>
      </c>
      <c r="D215">
        <v>147638.02121096</v>
      </c>
      <c r="E215">
        <v>147382.570463387</v>
      </c>
      <c r="F215">
        <v>1.0017332493711399</v>
      </c>
      <c r="G215">
        <v>0.981048098667201</v>
      </c>
      <c r="I215">
        <f t="shared" si="6"/>
        <v>144840.0000000002</v>
      </c>
      <c r="J215">
        <f t="shared" si="7"/>
        <v>147638.02121096</v>
      </c>
    </row>
    <row r="216" spans="1:10" x14ac:dyDescent="0.25">
      <c r="A216" s="1">
        <v>39387</v>
      </c>
      <c r="B216">
        <v>147568.70726115501</v>
      </c>
      <c r="C216">
        <v>0.91740180300565899</v>
      </c>
      <c r="D216">
        <v>147568.70726115501</v>
      </c>
      <c r="E216">
        <v>147752.837253887</v>
      </c>
      <c r="F216">
        <v>0.99875379724576296</v>
      </c>
      <c r="G216">
        <v>0.923190305915633</v>
      </c>
      <c r="I216">
        <f t="shared" si="6"/>
        <v>136234.00000000017</v>
      </c>
      <c r="J216">
        <f t="shared" si="7"/>
        <v>147568.70726115501</v>
      </c>
    </row>
    <row r="217" spans="1:10" x14ac:dyDescent="0.25">
      <c r="A217" s="1">
        <v>39417</v>
      </c>
      <c r="B217">
        <v>149744.78176427199</v>
      </c>
      <c r="C217">
        <v>1.1801214910326501</v>
      </c>
      <c r="D217">
        <v>149744.78176427199</v>
      </c>
      <c r="E217">
        <v>148024.99864638201</v>
      </c>
      <c r="F217">
        <v>1.01161819377549</v>
      </c>
      <c r="G217">
        <v>1.1608150745021399</v>
      </c>
      <c r="I217">
        <f t="shared" si="6"/>
        <v>173826.00000000009</v>
      </c>
      <c r="J217">
        <f t="shared" si="7"/>
        <v>149744.78176427199</v>
      </c>
    </row>
    <row r="218" spans="1:10" x14ac:dyDescent="0.25">
      <c r="A218" s="1">
        <v>39448</v>
      </c>
      <c r="B218">
        <v>147690.798057498</v>
      </c>
      <c r="C218">
        <v>1.1051322366368399</v>
      </c>
      <c r="D218">
        <v>147690.798057498</v>
      </c>
      <c r="E218">
        <v>148154.30875539599</v>
      </c>
      <c r="F218">
        <v>0.99687143288783098</v>
      </c>
      <c r="G218">
        <v>1.1063045372426701</v>
      </c>
      <c r="I218">
        <f t="shared" si="6"/>
        <v>163391.00000000096</v>
      </c>
      <c r="J218">
        <f t="shared" si="7"/>
        <v>147690.798057498</v>
      </c>
    </row>
    <row r="219" spans="1:10" x14ac:dyDescent="0.25">
      <c r="A219" s="1">
        <v>39479</v>
      </c>
      <c r="B219">
        <v>146959.18344294699</v>
      </c>
      <c r="C219">
        <v>1.0190113767798199</v>
      </c>
      <c r="D219">
        <v>146959.18344294699</v>
      </c>
      <c r="E219">
        <v>148288.32573241199</v>
      </c>
      <c r="F219">
        <v>0.99103677054211303</v>
      </c>
      <c r="G219">
        <v>1.06233578836269</v>
      </c>
      <c r="I219">
        <f t="shared" si="6"/>
        <v>156120.00000000026</v>
      </c>
      <c r="J219">
        <f t="shared" si="7"/>
        <v>146959.18344294699</v>
      </c>
    </row>
    <row r="220" spans="1:10" x14ac:dyDescent="0.25">
      <c r="A220" s="1">
        <v>39508</v>
      </c>
      <c r="B220">
        <v>147929.29550728499</v>
      </c>
      <c r="C220">
        <v>1.1170976066053999</v>
      </c>
      <c r="D220">
        <v>147929.29550728499</v>
      </c>
      <c r="E220">
        <v>148569.01224116399</v>
      </c>
      <c r="F220">
        <v>0.99569414426179303</v>
      </c>
      <c r="G220">
        <v>1.09882224100766</v>
      </c>
      <c r="I220">
        <f t="shared" si="6"/>
        <v>162547.99999999927</v>
      </c>
      <c r="J220">
        <f t="shared" si="7"/>
        <v>147929.29550728499</v>
      </c>
    </row>
    <row r="221" spans="1:10" x14ac:dyDescent="0.25">
      <c r="A221" s="1">
        <v>39539</v>
      </c>
      <c r="B221">
        <v>149200.168195946</v>
      </c>
      <c r="C221">
        <v>0.97468614531808595</v>
      </c>
      <c r="D221">
        <v>149200.168195946</v>
      </c>
      <c r="E221">
        <v>148937.02287415799</v>
      </c>
      <c r="F221">
        <v>1.00176682275978</v>
      </c>
      <c r="G221">
        <v>0.98468387654265299</v>
      </c>
      <c r="I221">
        <f t="shared" si="6"/>
        <v>146914.99999999994</v>
      </c>
      <c r="J221">
        <f t="shared" si="7"/>
        <v>149200.168195946</v>
      </c>
    </row>
    <row r="222" spans="1:10" x14ac:dyDescent="0.25">
      <c r="A222" s="1">
        <v>39569</v>
      </c>
      <c r="B222">
        <v>149751.63461689901</v>
      </c>
      <c r="C222">
        <v>0.95877702856082403</v>
      </c>
      <c r="D222">
        <v>149751.63461689901</v>
      </c>
      <c r="E222">
        <v>149271.76162993701</v>
      </c>
      <c r="F222">
        <v>1.00321476066017</v>
      </c>
      <c r="G222">
        <v>0.94042379143491595</v>
      </c>
      <c r="I222">
        <f t="shared" si="6"/>
        <v>140830.00000000038</v>
      </c>
      <c r="J222">
        <f t="shared" si="7"/>
        <v>149751.63461689901</v>
      </c>
    </row>
    <row r="223" spans="1:10" x14ac:dyDescent="0.25">
      <c r="A223" s="1">
        <v>39600</v>
      </c>
      <c r="B223">
        <v>149698.28761369799</v>
      </c>
      <c r="C223">
        <v>0.96312838444871296</v>
      </c>
      <c r="D223">
        <v>149698.28761369799</v>
      </c>
      <c r="E223">
        <v>149521.68693912</v>
      </c>
      <c r="F223">
        <v>1.00118110408057</v>
      </c>
      <c r="G223">
        <v>0.97195500576111005</v>
      </c>
      <c r="I223">
        <f t="shared" si="6"/>
        <v>145500.00000000015</v>
      </c>
      <c r="J223">
        <f t="shared" si="7"/>
        <v>149698.28761369799</v>
      </c>
    </row>
    <row r="224" spans="1:10" x14ac:dyDescent="0.25">
      <c r="A224" s="1">
        <v>39630</v>
      </c>
      <c r="B224">
        <v>149699.70377909401</v>
      </c>
      <c r="C224">
        <v>0.95398658117108504</v>
      </c>
      <c r="D224">
        <v>149699.70377909401</v>
      </c>
      <c r="E224">
        <v>149705.01706552901</v>
      </c>
      <c r="F224">
        <v>0.99996450829411598</v>
      </c>
      <c r="G224">
        <v>0.95499854970297604</v>
      </c>
      <c r="I224">
        <f t="shared" si="6"/>
        <v>142962.99999999991</v>
      </c>
      <c r="J224">
        <f t="shared" si="7"/>
        <v>149699.70377909401</v>
      </c>
    </row>
    <row r="225" spans="1:10" x14ac:dyDescent="0.25">
      <c r="A225" s="1">
        <v>39661</v>
      </c>
      <c r="B225">
        <v>149673.12571229</v>
      </c>
      <c r="C225">
        <v>0.94259746034319303</v>
      </c>
      <c r="D225">
        <v>149673.12571229</v>
      </c>
      <c r="E225">
        <v>149853.59437930401</v>
      </c>
      <c r="F225">
        <v>0.99879570011142604</v>
      </c>
      <c r="G225">
        <v>0.91176020645364397</v>
      </c>
      <c r="I225">
        <f t="shared" si="6"/>
        <v>136465.99999999974</v>
      </c>
      <c r="J225">
        <f t="shared" si="7"/>
        <v>149673.12571229</v>
      </c>
    </row>
    <row r="226" spans="1:10" x14ac:dyDescent="0.25">
      <c r="A226" s="1">
        <v>39692</v>
      </c>
      <c r="B226">
        <v>149908.39692970601</v>
      </c>
      <c r="C226">
        <v>0.92713441781542005</v>
      </c>
      <c r="D226">
        <v>149908.39692970601</v>
      </c>
      <c r="E226">
        <v>149981.98851875801</v>
      </c>
      <c r="F226">
        <v>0.99950933048842105</v>
      </c>
      <c r="G226">
        <v>0.95231489979138195</v>
      </c>
      <c r="I226">
        <f t="shared" si="6"/>
        <v>142759.99999999968</v>
      </c>
      <c r="J226">
        <f t="shared" si="7"/>
        <v>149908.39692970601</v>
      </c>
    </row>
    <row r="227" spans="1:10" x14ac:dyDescent="0.25">
      <c r="A227" s="1">
        <v>39722</v>
      </c>
      <c r="B227">
        <v>149521.83239345299</v>
      </c>
      <c r="C227">
        <v>0.93246553106849595</v>
      </c>
      <c r="D227">
        <v>149521.83239345299</v>
      </c>
      <c r="E227">
        <v>150104.75944355599</v>
      </c>
      <c r="F227">
        <v>0.99611653186572102</v>
      </c>
      <c r="G227">
        <v>0.95311164743484</v>
      </c>
      <c r="I227">
        <f t="shared" si="6"/>
        <v>142511</v>
      </c>
      <c r="J227">
        <f t="shared" si="7"/>
        <v>149521.83239345299</v>
      </c>
    </row>
    <row r="228" spans="1:10" x14ac:dyDescent="0.25">
      <c r="A228" s="1">
        <v>39753</v>
      </c>
      <c r="B228">
        <v>150911.95912382699</v>
      </c>
      <c r="C228">
        <v>0.94350138914664206</v>
      </c>
      <c r="D228">
        <v>150911.95912382699</v>
      </c>
      <c r="E228">
        <v>150198.21319432399</v>
      </c>
      <c r="F228">
        <v>1.00475202676733</v>
      </c>
      <c r="G228">
        <v>0.89865641389441997</v>
      </c>
      <c r="I228">
        <f t="shared" si="6"/>
        <v>135617.99999999965</v>
      </c>
      <c r="J228">
        <f t="shared" si="7"/>
        <v>150911.95912382699</v>
      </c>
    </row>
    <row r="229" spans="1:10" x14ac:dyDescent="0.25">
      <c r="A229" s="1">
        <v>39783</v>
      </c>
      <c r="B229">
        <v>139194.74661135001</v>
      </c>
      <c r="C229">
        <v>1.15430201313763</v>
      </c>
      <c r="D229">
        <v>139194.74661135001</v>
      </c>
      <c r="E229">
        <v>138828.72914597901</v>
      </c>
      <c r="F229">
        <v>1.00263646773707</v>
      </c>
      <c r="G229">
        <v>1.2043055077937199</v>
      </c>
      <c r="I229">
        <f t="shared" si="6"/>
        <v>167633.00000000006</v>
      </c>
      <c r="J229">
        <f t="shared" si="7"/>
        <v>139194.74661135001</v>
      </c>
    </row>
    <row r="230" spans="1:10" x14ac:dyDescent="0.25">
      <c r="A230" s="1">
        <v>39814</v>
      </c>
      <c r="B230">
        <v>140115.29596321701</v>
      </c>
      <c r="C230">
        <v>1.10472609911426</v>
      </c>
      <c r="D230">
        <v>140115.29596321701</v>
      </c>
      <c r="E230">
        <v>138632.05780461599</v>
      </c>
      <c r="F230">
        <v>1.0106990993431799</v>
      </c>
      <c r="G230">
        <v>1.08357905506518</v>
      </c>
      <c r="I230">
        <f t="shared" si="6"/>
        <v>151826.00000000073</v>
      </c>
      <c r="J230">
        <f t="shared" si="7"/>
        <v>140115.29596321701</v>
      </c>
    </row>
    <row r="231" spans="1:10" x14ac:dyDescent="0.25">
      <c r="A231" s="1">
        <v>39845</v>
      </c>
      <c r="B231">
        <v>139479.424133964</v>
      </c>
      <c r="C231">
        <v>1.0333386665292399</v>
      </c>
      <c r="D231">
        <v>139479.424133964</v>
      </c>
      <c r="E231">
        <v>138188.07916352199</v>
      </c>
      <c r="F231">
        <v>1.00934483624246</v>
      </c>
      <c r="G231">
        <v>1.02419407655996</v>
      </c>
      <c r="I231">
        <f t="shared" si="6"/>
        <v>142854.00000000026</v>
      </c>
      <c r="J231">
        <f t="shared" si="7"/>
        <v>139479.424133964</v>
      </c>
    </row>
    <row r="232" spans="1:10" x14ac:dyDescent="0.25">
      <c r="A232" s="1">
        <v>39873</v>
      </c>
      <c r="B232">
        <v>137589.90014954901</v>
      </c>
      <c r="C232">
        <v>1.1299079569549</v>
      </c>
      <c r="D232">
        <v>137589.90014954901</v>
      </c>
      <c r="E232">
        <v>137536.30335247301</v>
      </c>
      <c r="F232">
        <v>1.00038969199963</v>
      </c>
      <c r="G232">
        <v>1.1341166744826101</v>
      </c>
      <c r="I232">
        <f t="shared" si="6"/>
        <v>156043.0000000009</v>
      </c>
      <c r="J232">
        <f t="shared" si="7"/>
        <v>137589.90014954901</v>
      </c>
    </row>
    <row r="233" spans="1:10" x14ac:dyDescent="0.25">
      <c r="A233" s="1">
        <v>39904</v>
      </c>
      <c r="B233">
        <v>135983.95291142899</v>
      </c>
      <c r="C233">
        <v>0.97336115821662095</v>
      </c>
      <c r="D233">
        <v>135983.95291142899</v>
      </c>
      <c r="E233">
        <v>136854.096529153</v>
      </c>
      <c r="F233">
        <v>0.99364181533624396</v>
      </c>
      <c r="G233">
        <v>0.97967441854533399</v>
      </c>
      <c r="I233">
        <f t="shared" si="6"/>
        <v>133220.00000000026</v>
      </c>
      <c r="J233">
        <f t="shared" si="7"/>
        <v>135983.95291142899</v>
      </c>
    </row>
    <row r="234" spans="1:10" x14ac:dyDescent="0.25">
      <c r="A234" s="1">
        <v>39934</v>
      </c>
      <c r="B234">
        <v>135991.105831875</v>
      </c>
      <c r="C234">
        <v>0.957951638153415</v>
      </c>
      <c r="D234">
        <v>135991.105831875</v>
      </c>
      <c r="E234">
        <v>136274.09934400101</v>
      </c>
      <c r="F234">
        <v>0.99792335070649196</v>
      </c>
      <c r="G234">
        <v>0.92661206943773999</v>
      </c>
      <c r="I234">
        <f t="shared" si="6"/>
        <v>126011.00000000041</v>
      </c>
      <c r="J234">
        <f t="shared" si="7"/>
        <v>135991.105831875</v>
      </c>
    </row>
    <row r="235" spans="1:10" x14ac:dyDescent="0.25">
      <c r="A235" s="1">
        <v>39965</v>
      </c>
      <c r="B235">
        <v>134734.857381954</v>
      </c>
      <c r="C235">
        <v>0.96701317277186805</v>
      </c>
      <c r="D235">
        <v>134734.857381954</v>
      </c>
      <c r="E235">
        <v>135843.90091391699</v>
      </c>
      <c r="F235">
        <v>0.99183589749336298</v>
      </c>
      <c r="G235">
        <v>0.99327674070722105</v>
      </c>
      <c r="I235">
        <f t="shared" si="6"/>
        <v>133828.99999999953</v>
      </c>
      <c r="J235">
        <f t="shared" si="7"/>
        <v>134734.857381954</v>
      </c>
    </row>
    <row r="236" spans="1:10" x14ac:dyDescent="0.25">
      <c r="A236" s="1">
        <v>39995</v>
      </c>
      <c r="B236">
        <v>135242.757908103</v>
      </c>
      <c r="C236">
        <v>0.95065565459963597</v>
      </c>
      <c r="D236">
        <v>135242.757908103</v>
      </c>
      <c r="E236">
        <v>135592.02072829401</v>
      </c>
      <c r="F236">
        <v>0.99742416391233801</v>
      </c>
      <c r="G236">
        <v>0.97170452623642001</v>
      </c>
      <c r="I236">
        <f t="shared" si="6"/>
        <v>131416.00000000006</v>
      </c>
      <c r="J236">
        <f t="shared" si="7"/>
        <v>135242.757908103</v>
      </c>
    </row>
    <row r="237" spans="1:10" x14ac:dyDescent="0.25">
      <c r="A237" s="1">
        <v>40026</v>
      </c>
      <c r="B237">
        <v>135673.408455839</v>
      </c>
      <c r="C237">
        <v>0.94705409404072705</v>
      </c>
      <c r="D237">
        <v>135673.408455839</v>
      </c>
      <c r="E237">
        <v>135475.29107659799</v>
      </c>
      <c r="F237">
        <v>1.0014623875517601</v>
      </c>
      <c r="G237">
        <v>0.93156058684217602</v>
      </c>
      <c r="I237">
        <f t="shared" si="6"/>
        <v>126387.99999999962</v>
      </c>
      <c r="J237">
        <f t="shared" si="7"/>
        <v>135673.408455839</v>
      </c>
    </row>
    <row r="238" spans="1:10" x14ac:dyDescent="0.25">
      <c r="A238" s="1">
        <v>40057</v>
      </c>
      <c r="B238">
        <v>135362.64755946599</v>
      </c>
      <c r="C238">
        <v>0.91563422040434295</v>
      </c>
      <c r="D238">
        <v>135362.64755946599</v>
      </c>
      <c r="E238">
        <v>135432.52734228899</v>
      </c>
      <c r="F238">
        <v>0.99948402511424606</v>
      </c>
      <c r="G238">
        <v>0.925026233289302</v>
      </c>
      <c r="I238">
        <f t="shared" si="6"/>
        <v>125214.00000000015</v>
      </c>
      <c r="J238">
        <f t="shared" si="7"/>
        <v>135362.64755946599</v>
      </c>
    </row>
    <row r="239" spans="1:10" x14ac:dyDescent="0.25">
      <c r="A239" s="1">
        <v>40087</v>
      </c>
      <c r="B239">
        <v>135588.587477986</v>
      </c>
      <c r="C239">
        <v>0.93788321212819203</v>
      </c>
      <c r="D239">
        <v>135588.587477986</v>
      </c>
      <c r="E239">
        <v>135459.70626622799</v>
      </c>
      <c r="F239">
        <v>1.0009514357834499</v>
      </c>
      <c r="G239">
        <v>0.919929931567815</v>
      </c>
      <c r="I239">
        <f t="shared" si="6"/>
        <v>124732.00000000036</v>
      </c>
      <c r="J239">
        <f t="shared" si="7"/>
        <v>135588.587477986</v>
      </c>
    </row>
    <row r="240" spans="1:10" x14ac:dyDescent="0.25">
      <c r="A240" s="1">
        <v>40118</v>
      </c>
      <c r="B240">
        <v>135231.051805617</v>
      </c>
      <c r="C240">
        <v>0.93553633330430197</v>
      </c>
      <c r="D240">
        <v>135231.051805617</v>
      </c>
      <c r="E240">
        <v>135577.165242852</v>
      </c>
      <c r="F240">
        <v>0.99744711112218098</v>
      </c>
      <c r="G240">
        <v>0.94411008636920901</v>
      </c>
      <c r="I240">
        <f t="shared" si="6"/>
        <v>127673.00000000004</v>
      </c>
      <c r="J240">
        <f t="shared" si="7"/>
        <v>135231.051805617</v>
      </c>
    </row>
    <row r="241" spans="1:10" x14ac:dyDescent="0.25">
      <c r="A241" s="1">
        <v>40148</v>
      </c>
      <c r="B241">
        <v>134745.013338146</v>
      </c>
      <c r="C241">
        <v>1.1485310759076901</v>
      </c>
      <c r="D241">
        <v>134745.013338146</v>
      </c>
      <c r="E241">
        <v>135853.70620350301</v>
      </c>
      <c r="F241">
        <v>0.99183906794786902</v>
      </c>
      <c r="G241">
        <v>1.14974941307265</v>
      </c>
      <c r="I241">
        <f t="shared" si="6"/>
        <v>154922.99999999977</v>
      </c>
      <c r="J241">
        <f t="shared" si="7"/>
        <v>134745.013338146</v>
      </c>
    </row>
    <row r="242" spans="1:10" x14ac:dyDescent="0.25">
      <c r="A242" s="1">
        <v>40179</v>
      </c>
      <c r="B242">
        <v>134751.15403182799</v>
      </c>
      <c r="C242">
        <v>1.0770373176277299</v>
      </c>
      <c r="D242">
        <v>134751.15403182799</v>
      </c>
      <c r="E242">
        <v>136396.41055646501</v>
      </c>
      <c r="F242">
        <v>0.98793768459209896</v>
      </c>
      <c r="G242">
        <v>1.04180183842316</v>
      </c>
      <c r="I242">
        <f t="shared" si="6"/>
        <v>140384.00000000081</v>
      </c>
      <c r="J242">
        <f t="shared" si="7"/>
        <v>134751.15403182799</v>
      </c>
    </row>
    <row r="243" spans="1:10" x14ac:dyDescent="0.25">
      <c r="A243" s="1">
        <v>40210</v>
      </c>
      <c r="B243">
        <v>136901.084042748</v>
      </c>
      <c r="C243">
        <v>1.0287526150655499</v>
      </c>
      <c r="D243">
        <v>136901.084042748</v>
      </c>
      <c r="E243">
        <v>137218.19699387599</v>
      </c>
      <c r="F243">
        <v>0.99768898762646196</v>
      </c>
      <c r="G243">
        <v>1.0196486096224899</v>
      </c>
      <c r="I243">
        <f t="shared" si="6"/>
        <v>139590.99999999965</v>
      </c>
      <c r="J243">
        <f t="shared" si="7"/>
        <v>136901.084042748</v>
      </c>
    </row>
    <row r="244" spans="1:10" x14ac:dyDescent="0.25">
      <c r="A244" s="1">
        <v>40238</v>
      </c>
      <c r="B244">
        <v>138914.76625669099</v>
      </c>
      <c r="C244">
        <v>1.1376127339130999</v>
      </c>
      <c r="D244">
        <v>138914.76625669099</v>
      </c>
      <c r="E244">
        <v>138166.25918386001</v>
      </c>
      <c r="F244">
        <v>1.0054174374934399</v>
      </c>
      <c r="G244">
        <v>1.1868932615510099</v>
      </c>
      <c r="I244">
        <f t="shared" si="6"/>
        <v>164877.00000000015</v>
      </c>
      <c r="J244">
        <f t="shared" si="7"/>
        <v>138914.76625669099</v>
      </c>
    </row>
    <row r="245" spans="1:10" x14ac:dyDescent="0.25">
      <c r="A245" s="1">
        <v>40269</v>
      </c>
      <c r="B245">
        <v>139877.90760623501</v>
      </c>
      <c r="C245">
        <v>0.99031339635839899</v>
      </c>
      <c r="D245">
        <v>139877.90760623501</v>
      </c>
      <c r="E245">
        <v>139066.96494835301</v>
      </c>
      <c r="F245">
        <v>1.0058313105357799</v>
      </c>
      <c r="G245">
        <v>0.99656194738350801</v>
      </c>
      <c r="I245">
        <f t="shared" si="6"/>
        <v>139396.99999999997</v>
      </c>
      <c r="J245">
        <f t="shared" si="7"/>
        <v>139877.90760623501</v>
      </c>
    </row>
    <row r="246" spans="1:10" x14ac:dyDescent="0.25">
      <c r="A246" s="1">
        <v>40299</v>
      </c>
      <c r="B246">
        <v>138753.56618606599</v>
      </c>
      <c r="C246">
        <v>0.92875626546779699</v>
      </c>
      <c r="D246">
        <v>138753.56618606599</v>
      </c>
      <c r="E246">
        <v>139927.75572891501</v>
      </c>
      <c r="F246">
        <v>0.99160860161922204</v>
      </c>
      <c r="G246">
        <v>0.91356210499135704</v>
      </c>
      <c r="I246">
        <f t="shared" si="6"/>
        <v>126760.00000000003</v>
      </c>
      <c r="J246">
        <f t="shared" si="7"/>
        <v>138753.56618606599</v>
      </c>
    </row>
    <row r="247" spans="1:10" x14ac:dyDescent="0.25">
      <c r="A247" s="1">
        <v>40330</v>
      </c>
      <c r="B247">
        <v>142843.694374527</v>
      </c>
      <c r="C247">
        <v>1.00088076919633</v>
      </c>
      <c r="D247">
        <v>142843.694374527</v>
      </c>
      <c r="E247">
        <v>140755.98924421801</v>
      </c>
      <c r="F247">
        <v>1.0148320873699099</v>
      </c>
      <c r="G247">
        <v>1.0111471887677299</v>
      </c>
      <c r="I247">
        <f t="shared" si="6"/>
        <v>144435.99999999977</v>
      </c>
      <c r="J247">
        <f t="shared" si="7"/>
        <v>142843.694374527</v>
      </c>
    </row>
    <row r="248" spans="1:10" x14ac:dyDescent="0.25">
      <c r="A248" s="1">
        <v>40360</v>
      </c>
      <c r="B248">
        <v>141578.42701936301</v>
      </c>
      <c r="C248">
        <v>0.94490977924168196</v>
      </c>
      <c r="D248">
        <v>141578.42701936301</v>
      </c>
      <c r="E248">
        <v>141426.55764430101</v>
      </c>
      <c r="F248">
        <v>1.0010738391543399</v>
      </c>
      <c r="G248">
        <v>0.92682199373534402</v>
      </c>
      <c r="I248">
        <f t="shared" si="6"/>
        <v>131217.99999999991</v>
      </c>
      <c r="J248">
        <f t="shared" si="7"/>
        <v>141578.42701936301</v>
      </c>
    </row>
    <row r="249" spans="1:10" x14ac:dyDescent="0.25">
      <c r="A249" s="1">
        <v>40391</v>
      </c>
      <c r="B249">
        <v>141787.18547494899</v>
      </c>
      <c r="C249">
        <v>0.95199168299089498</v>
      </c>
      <c r="D249">
        <v>141787.18547494899</v>
      </c>
      <c r="E249">
        <v>141966.13741436999</v>
      </c>
      <c r="F249">
        <v>0.99873947447834299</v>
      </c>
      <c r="G249">
        <v>0.95553769225454699</v>
      </c>
      <c r="I249">
        <f t="shared" si="6"/>
        <v>135483.00000000017</v>
      </c>
      <c r="J249">
        <f t="shared" si="7"/>
        <v>141787.18547494899</v>
      </c>
    </row>
    <row r="250" spans="1:10" x14ac:dyDescent="0.25">
      <c r="A250" s="1">
        <v>40422</v>
      </c>
      <c r="B250">
        <v>142140.457106849</v>
      </c>
      <c r="C250">
        <v>0.92331746838659301</v>
      </c>
      <c r="D250">
        <v>142140.457106849</v>
      </c>
      <c r="E250">
        <v>142484.47210752801</v>
      </c>
      <c r="F250">
        <v>0.99758559655244905</v>
      </c>
      <c r="G250">
        <v>0.92930614329391403</v>
      </c>
      <c r="I250">
        <f t="shared" si="6"/>
        <v>132091.99999999985</v>
      </c>
      <c r="J250">
        <f t="shared" si="7"/>
        <v>142140.457106849</v>
      </c>
    </row>
    <row r="251" spans="1:10" x14ac:dyDescent="0.25">
      <c r="A251" s="1">
        <v>40452</v>
      </c>
      <c r="B251">
        <v>143251.32112558599</v>
      </c>
      <c r="C251">
        <v>0.94758534861330102</v>
      </c>
      <c r="D251">
        <v>143251.32112558599</v>
      </c>
      <c r="E251">
        <v>142979.23505716899</v>
      </c>
      <c r="F251">
        <v>1.00190297610914</v>
      </c>
      <c r="G251">
        <v>0.91658491501721895</v>
      </c>
      <c r="I251">
        <f t="shared" si="6"/>
        <v>131301.99999999959</v>
      </c>
      <c r="J251">
        <f t="shared" si="7"/>
        <v>143251.32112558599</v>
      </c>
    </row>
    <row r="252" spans="1:10" x14ac:dyDescent="0.25">
      <c r="A252" s="1">
        <v>40483</v>
      </c>
      <c r="B252">
        <v>144486.442063967</v>
      </c>
      <c r="C252">
        <v>0.93557996183687497</v>
      </c>
      <c r="D252">
        <v>144486.442063967</v>
      </c>
      <c r="E252">
        <v>143365.54643913801</v>
      </c>
      <c r="F252">
        <v>1.0078184448960701</v>
      </c>
      <c r="G252">
        <v>0.960989820335727</v>
      </c>
      <c r="I252">
        <f t="shared" si="6"/>
        <v>138850.00000000009</v>
      </c>
      <c r="J252">
        <f t="shared" si="7"/>
        <v>144486.442063967</v>
      </c>
    </row>
    <row r="253" spans="1:10" x14ac:dyDescent="0.25">
      <c r="A253" s="1">
        <v>40513</v>
      </c>
      <c r="B253">
        <v>144606.21398865801</v>
      </c>
      <c r="C253">
        <v>1.1495724046946501</v>
      </c>
      <c r="D253">
        <v>144606.21398865801</v>
      </c>
      <c r="E253">
        <v>143548.20800465401</v>
      </c>
      <c r="F253">
        <v>1.00737038796033</v>
      </c>
      <c r="G253">
        <v>1.17502557679386</v>
      </c>
      <c r="I253">
        <f t="shared" si="6"/>
        <v>169915.99999999921</v>
      </c>
      <c r="J253">
        <f t="shared" si="7"/>
        <v>144606.21398865801</v>
      </c>
    </row>
    <row r="254" spans="1:10" x14ac:dyDescent="0.25">
      <c r="A254" s="1">
        <v>40544</v>
      </c>
      <c r="B254">
        <v>143933.526709761</v>
      </c>
      <c r="C254">
        <v>1.0800838753496</v>
      </c>
      <c r="D254">
        <v>143933.526709761</v>
      </c>
      <c r="E254">
        <v>143532.17814507999</v>
      </c>
      <c r="F254">
        <v>1.00279622708906</v>
      </c>
      <c r="G254">
        <v>1.0624140427570701</v>
      </c>
      <c r="I254">
        <f t="shared" si="6"/>
        <v>152916.99999999991</v>
      </c>
      <c r="J254">
        <f t="shared" si="7"/>
        <v>143933.526709761</v>
      </c>
    </row>
    <row r="255" spans="1:10" x14ac:dyDescent="0.25">
      <c r="A255" s="1">
        <v>40575</v>
      </c>
      <c r="B255">
        <v>142780.54181548901</v>
      </c>
      <c r="C255">
        <v>1.02384167887363</v>
      </c>
      <c r="D255">
        <v>142780.54181548901</v>
      </c>
      <c r="E255">
        <v>143436.10204437701</v>
      </c>
      <c r="F255">
        <v>0.99542960091954202</v>
      </c>
      <c r="G255">
        <v>1.01478113304289</v>
      </c>
      <c r="I255">
        <f t="shared" si="6"/>
        <v>144890.99999999965</v>
      </c>
      <c r="J255">
        <f t="shared" si="7"/>
        <v>142780.54181548901</v>
      </c>
    </row>
    <row r="256" spans="1:10" x14ac:dyDescent="0.25">
      <c r="A256" s="1">
        <v>40603</v>
      </c>
      <c r="B256">
        <v>142436.88938483599</v>
      </c>
      <c r="C256">
        <v>1.1367086913695501</v>
      </c>
      <c r="D256">
        <v>142436.88938483599</v>
      </c>
      <c r="E256">
        <v>143409.137380703</v>
      </c>
      <c r="F256">
        <v>0.99322045991193397</v>
      </c>
      <c r="G256">
        <v>1.13791448760222</v>
      </c>
      <c r="I256">
        <f t="shared" si="6"/>
        <v>162080.99999999974</v>
      </c>
      <c r="J256">
        <f t="shared" si="7"/>
        <v>142436.88938483599</v>
      </c>
    </row>
    <row r="257" spans="1:10" x14ac:dyDescent="0.25">
      <c r="A257" s="1">
        <v>40634</v>
      </c>
      <c r="B257">
        <v>143023.27342780301</v>
      </c>
      <c r="C257">
        <v>0.97770600115673301</v>
      </c>
      <c r="D257">
        <v>143023.27342780301</v>
      </c>
      <c r="E257">
        <v>143517.74504128</v>
      </c>
      <c r="F257">
        <v>0.99655463083443596</v>
      </c>
      <c r="G257">
        <v>0.96780053121824205</v>
      </c>
      <c r="I257">
        <f t="shared" si="6"/>
        <v>138417.99999999965</v>
      </c>
      <c r="J257">
        <f t="shared" si="7"/>
        <v>143023.27342780301</v>
      </c>
    </row>
    <row r="258" spans="1:10" x14ac:dyDescent="0.25">
      <c r="A258" s="1">
        <v>40664</v>
      </c>
      <c r="B258">
        <v>144590.85530909701</v>
      </c>
      <c r="C258">
        <v>0.96551745629572405</v>
      </c>
      <c r="D258">
        <v>144590.85530909701</v>
      </c>
      <c r="E258">
        <v>143685.921437015</v>
      </c>
      <c r="F258">
        <v>1.00629799957457</v>
      </c>
      <c r="G258">
        <v>0.969113846795152</v>
      </c>
      <c r="I258">
        <f t="shared" ref="I258:I321" si="8">B258*G258</f>
        <v>140125.00000000023</v>
      </c>
      <c r="J258">
        <f t="shared" ref="J258:J321" si="9">B258</f>
        <v>144590.85530909701</v>
      </c>
    </row>
    <row r="259" spans="1:10" x14ac:dyDescent="0.25">
      <c r="A259" s="1">
        <v>40695</v>
      </c>
      <c r="B259">
        <v>142993.88605665101</v>
      </c>
      <c r="C259">
        <v>0.95723115266883296</v>
      </c>
      <c r="D259">
        <v>142993.88605665101</v>
      </c>
      <c r="E259">
        <v>143855.639988907</v>
      </c>
      <c r="F259">
        <v>0.99400959230849695</v>
      </c>
      <c r="G259">
        <v>0.96343979312108297</v>
      </c>
      <c r="I259">
        <f t="shared" si="8"/>
        <v>137765.99999999956</v>
      </c>
      <c r="J259">
        <f t="shared" si="9"/>
        <v>142993.88605665101</v>
      </c>
    </row>
    <row r="260" spans="1:10" x14ac:dyDescent="0.25">
      <c r="A260" s="1">
        <v>40725</v>
      </c>
      <c r="B260">
        <v>143506.391946569</v>
      </c>
      <c r="C260">
        <v>0.95247835584059504</v>
      </c>
      <c r="D260">
        <v>143506.391946569</v>
      </c>
      <c r="E260">
        <v>144108.28262393299</v>
      </c>
      <c r="F260">
        <v>0.99582334431855901</v>
      </c>
      <c r="G260">
        <v>0.92131784658921001</v>
      </c>
      <c r="I260">
        <f t="shared" si="8"/>
        <v>132215.00000000009</v>
      </c>
      <c r="J260">
        <f t="shared" si="9"/>
        <v>143506.391946569</v>
      </c>
    </row>
    <row r="261" spans="1:10" x14ac:dyDescent="0.25">
      <c r="A261" s="1">
        <v>40756</v>
      </c>
      <c r="B261">
        <v>144349.774776101</v>
      </c>
      <c r="C261">
        <v>0.94610396951424602</v>
      </c>
      <c r="D261">
        <v>144349.774776101</v>
      </c>
      <c r="E261">
        <v>144476.168720174</v>
      </c>
      <c r="F261">
        <v>0.999125157143961</v>
      </c>
      <c r="G261">
        <v>0.98708848157891604</v>
      </c>
      <c r="I261">
        <f t="shared" si="8"/>
        <v>142486.00000000006</v>
      </c>
      <c r="J261">
        <f t="shared" si="9"/>
        <v>144349.774776101</v>
      </c>
    </row>
    <row r="262" spans="1:10" x14ac:dyDescent="0.25">
      <c r="A262" s="1">
        <v>40787</v>
      </c>
      <c r="B262">
        <v>145556.06002033199</v>
      </c>
      <c r="C262">
        <v>0.92104787470095395</v>
      </c>
      <c r="D262">
        <v>145556.06002033199</v>
      </c>
      <c r="E262">
        <v>144870.870258879</v>
      </c>
      <c r="F262">
        <v>1.00472965862792</v>
      </c>
      <c r="G262">
        <v>0.92685938312121796</v>
      </c>
      <c r="I262">
        <f t="shared" si="8"/>
        <v>134909.99999999988</v>
      </c>
      <c r="J262">
        <f t="shared" si="9"/>
        <v>145556.06002033199</v>
      </c>
    </row>
    <row r="263" spans="1:10" x14ac:dyDescent="0.25">
      <c r="A263" s="1">
        <v>40817</v>
      </c>
      <c r="B263">
        <v>147012.74810635799</v>
      </c>
      <c r="C263">
        <v>0.95132577699378196</v>
      </c>
      <c r="D263">
        <v>147012.74810635799</v>
      </c>
      <c r="E263">
        <v>145152.68377105499</v>
      </c>
      <c r="F263">
        <v>1.0128145363005201</v>
      </c>
      <c r="G263">
        <v>0.935762386405255</v>
      </c>
      <c r="I263">
        <f t="shared" si="8"/>
        <v>137569.00000000017</v>
      </c>
      <c r="J263">
        <f t="shared" si="9"/>
        <v>147012.74810635799</v>
      </c>
    </row>
    <row r="264" spans="1:10" x14ac:dyDescent="0.25">
      <c r="A264" s="1">
        <v>40848</v>
      </c>
      <c r="B264">
        <v>144445.89569893299</v>
      </c>
      <c r="C264">
        <v>0.91886018591061702</v>
      </c>
      <c r="D264">
        <v>144445.89569893299</v>
      </c>
      <c r="E264">
        <v>145307.16255998399</v>
      </c>
      <c r="F264">
        <v>0.99407278453534298</v>
      </c>
      <c r="G264">
        <v>0.92828528876635896</v>
      </c>
      <c r="I264">
        <f t="shared" si="8"/>
        <v>134086.99999999939</v>
      </c>
      <c r="J264">
        <f t="shared" si="9"/>
        <v>144445.89569893299</v>
      </c>
    </row>
    <row r="265" spans="1:10" x14ac:dyDescent="0.25">
      <c r="A265" s="1">
        <v>40878</v>
      </c>
      <c r="B265">
        <v>144004.73722035301</v>
      </c>
      <c r="C265">
        <v>1.14882921087032</v>
      </c>
      <c r="D265">
        <v>144004.73722035301</v>
      </c>
      <c r="E265">
        <v>145551.16879852099</v>
      </c>
      <c r="F265">
        <v>0.98937534070709299</v>
      </c>
      <c r="G265">
        <v>1.1268379300029401</v>
      </c>
      <c r="I265">
        <f t="shared" si="8"/>
        <v>162269.99999999991</v>
      </c>
      <c r="J265">
        <f t="shared" si="9"/>
        <v>144004.73722035301</v>
      </c>
    </row>
    <row r="266" spans="1:10" x14ac:dyDescent="0.25">
      <c r="A266" s="1">
        <v>40909</v>
      </c>
      <c r="B266">
        <v>146236.09325835601</v>
      </c>
      <c r="C266">
        <v>1.08153792583213</v>
      </c>
      <c r="D266">
        <v>146236.09325835601</v>
      </c>
      <c r="E266">
        <v>145990.13909829201</v>
      </c>
      <c r="F266">
        <v>1.00168473132215</v>
      </c>
      <c r="G266">
        <v>1.08556647311097</v>
      </c>
      <c r="I266">
        <f t="shared" si="8"/>
        <v>158749.00000000044</v>
      </c>
      <c r="J266">
        <f t="shared" si="9"/>
        <v>146236.09325835601</v>
      </c>
    </row>
    <row r="267" spans="1:10" x14ac:dyDescent="0.25">
      <c r="A267" s="1">
        <v>40940</v>
      </c>
      <c r="B267">
        <v>146715.12582801</v>
      </c>
      <c r="C267">
        <v>1.0346863609745101</v>
      </c>
      <c r="D267">
        <v>146715.12582801</v>
      </c>
      <c r="E267">
        <v>146507.44702828201</v>
      </c>
      <c r="F267">
        <v>1.0014175306712401</v>
      </c>
      <c r="G267">
        <v>1.07886626621957</v>
      </c>
      <c r="I267">
        <f t="shared" si="8"/>
        <v>158285.99999999956</v>
      </c>
      <c r="J267">
        <f t="shared" si="9"/>
        <v>146715.12582801</v>
      </c>
    </row>
    <row r="268" spans="1:10" x14ac:dyDescent="0.25">
      <c r="A268" s="1">
        <v>40969</v>
      </c>
      <c r="B268">
        <v>147079.34755846299</v>
      </c>
      <c r="C268">
        <v>1.1531158857196999</v>
      </c>
      <c r="D268">
        <v>147079.34755846299</v>
      </c>
      <c r="E268">
        <v>147036.65937307299</v>
      </c>
      <c r="F268">
        <v>1.0002903234171101</v>
      </c>
      <c r="G268">
        <v>1.1310425478592501</v>
      </c>
      <c r="I268">
        <f t="shared" si="8"/>
        <v>166353.00000000015</v>
      </c>
      <c r="J268">
        <f t="shared" si="9"/>
        <v>147079.34755846299</v>
      </c>
    </row>
    <row r="269" spans="1:10" x14ac:dyDescent="0.25">
      <c r="A269" s="1">
        <v>41000</v>
      </c>
      <c r="B269">
        <v>148371.93648033301</v>
      </c>
      <c r="C269">
        <v>0.99208787493800998</v>
      </c>
      <c r="D269">
        <v>148371.93648033301</v>
      </c>
      <c r="E269">
        <v>147561.51499092899</v>
      </c>
      <c r="F269">
        <v>1.0054920924975199</v>
      </c>
      <c r="G269">
        <v>1.00117989644012</v>
      </c>
      <c r="I269">
        <f t="shared" si="8"/>
        <v>148546.99999999985</v>
      </c>
      <c r="J269">
        <f t="shared" si="9"/>
        <v>148371.93648033301</v>
      </c>
    </row>
    <row r="270" spans="1:10" x14ac:dyDescent="0.25">
      <c r="A270" s="1">
        <v>41030</v>
      </c>
      <c r="B270">
        <v>148030.496235873</v>
      </c>
      <c r="C270">
        <v>0.96502725950082802</v>
      </c>
      <c r="D270">
        <v>148030.496235873</v>
      </c>
      <c r="E270">
        <v>148064.47784387399</v>
      </c>
      <c r="F270">
        <v>0.99977049452714495</v>
      </c>
      <c r="G270">
        <v>0.96605093974781098</v>
      </c>
      <c r="I270">
        <f t="shared" si="8"/>
        <v>143004.99999999991</v>
      </c>
      <c r="J270">
        <f t="shared" si="9"/>
        <v>148030.496235873</v>
      </c>
    </row>
    <row r="271" spans="1:10" x14ac:dyDescent="0.25">
      <c r="A271" s="1">
        <v>41061</v>
      </c>
      <c r="B271">
        <v>147945.597125345</v>
      </c>
      <c r="C271">
        <v>0.94934874081676901</v>
      </c>
      <c r="D271">
        <v>147945.597125345</v>
      </c>
      <c r="E271">
        <v>148618.89507866299</v>
      </c>
      <c r="F271">
        <v>0.99546963424158597</v>
      </c>
      <c r="G271">
        <v>0.93973056786684495</v>
      </c>
      <c r="I271">
        <f t="shared" si="8"/>
        <v>139028.99999999991</v>
      </c>
      <c r="J271">
        <f t="shared" si="9"/>
        <v>147945.597125345</v>
      </c>
    </row>
    <row r="272" spans="1:10" x14ac:dyDescent="0.25">
      <c r="A272" s="1">
        <v>41091</v>
      </c>
      <c r="B272">
        <v>149819.179964643</v>
      </c>
      <c r="C272">
        <v>0.95768487546354797</v>
      </c>
      <c r="D272">
        <v>149819.179964643</v>
      </c>
      <c r="E272">
        <v>149273.44586520901</v>
      </c>
      <c r="F272">
        <v>1.0036559355635599</v>
      </c>
      <c r="G272">
        <v>0.96125209091377595</v>
      </c>
      <c r="I272">
        <f t="shared" si="8"/>
        <v>144014.00000000038</v>
      </c>
      <c r="J272">
        <f t="shared" si="9"/>
        <v>149819.179964643</v>
      </c>
    </row>
    <row r="273" spans="1:10" x14ac:dyDescent="0.25">
      <c r="A273" s="1">
        <v>41122</v>
      </c>
      <c r="B273">
        <v>150511.34159711801</v>
      </c>
      <c r="C273">
        <v>0.94581599576558095</v>
      </c>
      <c r="D273">
        <v>150511.34159711801</v>
      </c>
      <c r="E273">
        <v>149964.72567938099</v>
      </c>
      <c r="F273">
        <v>1.0036449632755999</v>
      </c>
      <c r="G273">
        <v>0.96675771045539904</v>
      </c>
      <c r="I273">
        <f t="shared" si="8"/>
        <v>145508.00000000026</v>
      </c>
      <c r="J273">
        <f t="shared" si="9"/>
        <v>150511.34159711801</v>
      </c>
    </row>
    <row r="274" spans="1:10" x14ac:dyDescent="0.25">
      <c r="A274" s="1">
        <v>41153</v>
      </c>
      <c r="B274">
        <v>150108.71370854799</v>
      </c>
      <c r="C274">
        <v>0.93222550355730105</v>
      </c>
      <c r="D274">
        <v>150108.71370854799</v>
      </c>
      <c r="E274">
        <v>150702.71965454301</v>
      </c>
      <c r="F274">
        <v>0.99605842583759596</v>
      </c>
      <c r="G274">
        <v>0.88791647538053498</v>
      </c>
      <c r="I274">
        <f t="shared" si="8"/>
        <v>133283.99999999974</v>
      </c>
      <c r="J274">
        <f t="shared" si="9"/>
        <v>150108.71370854799</v>
      </c>
    </row>
    <row r="275" spans="1:10" x14ac:dyDescent="0.25">
      <c r="A275" s="1">
        <v>41183</v>
      </c>
      <c r="B275">
        <v>148595.7180998</v>
      </c>
      <c r="C275">
        <v>0.90916260773037005</v>
      </c>
      <c r="D275">
        <v>148595.7180998</v>
      </c>
      <c r="E275">
        <v>151702.731943355</v>
      </c>
      <c r="F275">
        <v>0.97951906466183603</v>
      </c>
      <c r="G275">
        <v>0.94854684779904197</v>
      </c>
      <c r="I275">
        <f t="shared" si="8"/>
        <v>140950.00000000032</v>
      </c>
      <c r="J275">
        <f t="shared" si="9"/>
        <v>148595.7180998</v>
      </c>
    </row>
    <row r="276" spans="1:10" x14ac:dyDescent="0.25">
      <c r="A276" s="1">
        <v>41214</v>
      </c>
      <c r="B276">
        <v>151815.492140558</v>
      </c>
      <c r="C276">
        <v>0.918464876618729</v>
      </c>
      <c r="D276">
        <v>151815.492140558</v>
      </c>
      <c r="E276">
        <v>153158.00309301901</v>
      </c>
      <c r="F276">
        <v>0.99123447077300197</v>
      </c>
      <c r="G276">
        <v>0.92426008717270702</v>
      </c>
      <c r="I276">
        <f t="shared" si="8"/>
        <v>140316.99999999956</v>
      </c>
      <c r="J276">
        <f t="shared" si="9"/>
        <v>151815.492140558</v>
      </c>
    </row>
    <row r="277" spans="1:10" x14ac:dyDescent="0.25">
      <c r="A277" s="1">
        <v>41244</v>
      </c>
      <c r="B277">
        <v>156422.42133948801</v>
      </c>
      <c r="C277">
        <v>1.1803326869314701</v>
      </c>
      <c r="D277">
        <v>156422.42133948801</v>
      </c>
      <c r="E277">
        <v>154899.577879836</v>
      </c>
      <c r="F277">
        <v>1.00983116597537</v>
      </c>
      <c r="G277">
        <v>1.16102281530246</v>
      </c>
      <c r="I277">
        <f t="shared" si="8"/>
        <v>181609.99999999997</v>
      </c>
      <c r="J277">
        <f t="shared" si="9"/>
        <v>156422.42133948801</v>
      </c>
    </row>
    <row r="278" spans="1:10" x14ac:dyDescent="0.25">
      <c r="A278" s="1">
        <v>41275</v>
      </c>
      <c r="B278">
        <v>155151.15490319501</v>
      </c>
      <c r="C278">
        <v>1.03594139410029</v>
      </c>
      <c r="D278">
        <v>155151.15490319501</v>
      </c>
      <c r="E278">
        <v>156715.780950657</v>
      </c>
      <c r="F278">
        <v>0.990016155118709</v>
      </c>
      <c r="G278">
        <v>1.0370402985423499</v>
      </c>
      <c r="I278">
        <f t="shared" si="8"/>
        <v>160897.99999999974</v>
      </c>
      <c r="J278">
        <f t="shared" si="9"/>
        <v>155151.15490319501</v>
      </c>
    </row>
    <row r="279" spans="1:10" x14ac:dyDescent="0.25">
      <c r="A279" s="1">
        <v>41306</v>
      </c>
      <c r="B279">
        <v>159041.882306107</v>
      </c>
      <c r="C279">
        <v>1.0401153980050299</v>
      </c>
      <c r="D279">
        <v>159041.882306107</v>
      </c>
      <c r="E279">
        <v>158629.23094333601</v>
      </c>
      <c r="F279">
        <v>1.0026013576458499</v>
      </c>
      <c r="G279">
        <v>1.03091083696074</v>
      </c>
      <c r="I279">
        <f t="shared" si="8"/>
        <v>163958.00000000029</v>
      </c>
      <c r="J279">
        <f t="shared" si="9"/>
        <v>159041.882306107</v>
      </c>
    </row>
    <row r="280" spans="1:10" x14ac:dyDescent="0.25">
      <c r="A280" s="1">
        <v>41334</v>
      </c>
      <c r="B280">
        <v>162489.464336896</v>
      </c>
      <c r="C280">
        <v>1.18730506195928</v>
      </c>
      <c r="D280">
        <v>162489.464336896</v>
      </c>
      <c r="E280">
        <v>160506.11315865201</v>
      </c>
      <c r="F280">
        <v>1.0123568575627</v>
      </c>
      <c r="G280">
        <v>1.14846215267895</v>
      </c>
      <c r="I280">
        <f t="shared" si="8"/>
        <v>186613.00000000105</v>
      </c>
      <c r="J280">
        <f t="shared" si="9"/>
        <v>162489.464336896</v>
      </c>
    </row>
    <row r="281" spans="1:10" x14ac:dyDescent="0.25">
      <c r="A281" s="1">
        <v>41365</v>
      </c>
      <c r="B281">
        <v>162962.30219245201</v>
      </c>
      <c r="C281">
        <v>0.97711743871517098</v>
      </c>
      <c r="D281">
        <v>162962.30219245201</v>
      </c>
      <c r="E281">
        <v>162146.90606173899</v>
      </c>
      <c r="F281">
        <v>1.0050287492405301</v>
      </c>
      <c r="G281">
        <v>1.0036554331862899</v>
      </c>
      <c r="I281">
        <f t="shared" si="8"/>
        <v>163558.00000000049</v>
      </c>
      <c r="J281">
        <f t="shared" si="9"/>
        <v>162962.30219245201</v>
      </c>
    </row>
    <row r="282" spans="1:10" x14ac:dyDescent="0.25">
      <c r="A282" s="1">
        <v>41395</v>
      </c>
      <c r="B282">
        <v>164125.651492262</v>
      </c>
      <c r="C282">
        <v>0.96662112623637497</v>
      </c>
      <c r="D282">
        <v>164125.651492262</v>
      </c>
      <c r="E282">
        <v>163569.41327514299</v>
      </c>
      <c r="F282">
        <v>1.00340062488445</v>
      </c>
      <c r="G282">
        <v>0.98802349617875196</v>
      </c>
      <c r="I282">
        <f t="shared" si="8"/>
        <v>162160.00000000009</v>
      </c>
      <c r="J282">
        <f t="shared" si="9"/>
        <v>164125.651492262</v>
      </c>
    </row>
    <row r="283" spans="1:10" x14ac:dyDescent="0.25">
      <c r="A283" s="1">
        <v>41426</v>
      </c>
      <c r="B283">
        <v>164579.05214362399</v>
      </c>
      <c r="C283">
        <v>0.96189283266296899</v>
      </c>
      <c r="D283">
        <v>164579.05214362399</v>
      </c>
      <c r="E283">
        <v>164868.40663471201</v>
      </c>
      <c r="F283">
        <v>0.99824493669227599</v>
      </c>
      <c r="G283">
        <v>0.91617370519557395</v>
      </c>
      <c r="I283">
        <f t="shared" si="8"/>
        <v>150782.99999999956</v>
      </c>
      <c r="J283">
        <f t="shared" si="9"/>
        <v>164579.05214362399</v>
      </c>
    </row>
    <row r="284" spans="1:10" x14ac:dyDescent="0.25">
      <c r="A284" s="1">
        <v>41456</v>
      </c>
      <c r="B284">
        <v>165620.37264559499</v>
      </c>
      <c r="C284">
        <v>0.95613341841802302</v>
      </c>
      <c r="D284">
        <v>165620.37264559499</v>
      </c>
      <c r="E284">
        <v>166130.80684031401</v>
      </c>
      <c r="F284">
        <v>0.99692751630822396</v>
      </c>
      <c r="G284">
        <v>0.99755239866255896</v>
      </c>
      <c r="I284">
        <f t="shared" si="8"/>
        <v>165215.00000000015</v>
      </c>
      <c r="J284">
        <f t="shared" si="9"/>
        <v>165620.37264559499</v>
      </c>
    </row>
    <row r="285" spans="1:10" x14ac:dyDescent="0.25">
      <c r="A285" s="1">
        <v>41487</v>
      </c>
      <c r="B285">
        <v>167160.78727313</v>
      </c>
      <c r="C285">
        <v>0.94291360784873601</v>
      </c>
      <c r="D285">
        <v>167160.78727313</v>
      </c>
      <c r="E285">
        <v>167395.205445445</v>
      </c>
      <c r="F285">
        <v>0.99859961238619999</v>
      </c>
      <c r="G285">
        <v>0.92486403373652604</v>
      </c>
      <c r="I285">
        <f t="shared" si="8"/>
        <v>154601.00000000035</v>
      </c>
      <c r="J285">
        <f t="shared" si="9"/>
        <v>167160.78727313</v>
      </c>
    </row>
    <row r="286" spans="1:10" x14ac:dyDescent="0.25">
      <c r="A286" s="1">
        <v>41518</v>
      </c>
      <c r="B286">
        <v>170070.868861469</v>
      </c>
      <c r="C286">
        <v>0.93467038252463197</v>
      </c>
      <c r="D286">
        <v>170070.868861469</v>
      </c>
      <c r="E286">
        <v>168568.90627238699</v>
      </c>
      <c r="F286">
        <v>1.0089100808820299</v>
      </c>
      <c r="G286">
        <v>0.94323619955553595</v>
      </c>
      <c r="I286">
        <f t="shared" si="8"/>
        <v>160416.99999999997</v>
      </c>
      <c r="J286">
        <f t="shared" si="9"/>
        <v>170070.868861469</v>
      </c>
    </row>
    <row r="287" spans="1:10" x14ac:dyDescent="0.25">
      <c r="A287" s="1">
        <v>41548</v>
      </c>
      <c r="B287">
        <v>170192.365479751</v>
      </c>
      <c r="C287">
        <v>0.92007589385287503</v>
      </c>
      <c r="D287">
        <v>170192.365479751</v>
      </c>
      <c r="E287">
        <v>169523.096409716</v>
      </c>
      <c r="F287">
        <v>1.00394795213284</v>
      </c>
      <c r="G287">
        <v>0.92105189065399096</v>
      </c>
      <c r="I287">
        <f t="shared" si="8"/>
        <v>156755.99999999968</v>
      </c>
      <c r="J287">
        <f t="shared" si="9"/>
        <v>170192.365479751</v>
      </c>
    </row>
    <row r="288" spans="1:10" x14ac:dyDescent="0.25">
      <c r="A288" s="1">
        <v>41579</v>
      </c>
      <c r="B288">
        <v>170626.59081720799</v>
      </c>
      <c r="C288">
        <v>0.94235621470575404</v>
      </c>
      <c r="D288">
        <v>170626.59081720799</v>
      </c>
      <c r="E288">
        <v>170266.80918159301</v>
      </c>
      <c r="F288">
        <v>1.00211304620873</v>
      </c>
      <c r="G288">
        <v>0.93280888540116402</v>
      </c>
      <c r="I288">
        <f t="shared" si="8"/>
        <v>159162.00000000029</v>
      </c>
      <c r="J288">
        <f t="shared" si="9"/>
        <v>170626.59081720799</v>
      </c>
    </row>
    <row r="289" spans="1:10" x14ac:dyDescent="0.25">
      <c r="A289" s="1">
        <v>41609</v>
      </c>
      <c r="B289">
        <v>169968.35274511401</v>
      </c>
      <c r="C289">
        <v>1.1429093525177301</v>
      </c>
      <c r="D289">
        <v>169968.35274511401</v>
      </c>
      <c r="E289">
        <v>170923.40159225301</v>
      </c>
      <c r="F289">
        <v>0.99441241609842901</v>
      </c>
      <c r="G289">
        <v>1.1471664980621199</v>
      </c>
      <c r="I289">
        <f t="shared" si="8"/>
        <v>194981.99999999953</v>
      </c>
      <c r="J289">
        <f t="shared" si="9"/>
        <v>169968.35274511401</v>
      </c>
    </row>
    <row r="290" spans="1:10" x14ac:dyDescent="0.25">
      <c r="A290" s="1">
        <v>41640</v>
      </c>
      <c r="B290">
        <v>171552.856782833</v>
      </c>
      <c r="C290">
        <v>1.05492813213826</v>
      </c>
      <c r="D290">
        <v>171552.856782833</v>
      </c>
      <c r="E290">
        <v>171588.128894433</v>
      </c>
      <c r="F290">
        <v>0.99979443734349605</v>
      </c>
      <c r="G290">
        <v>1.0782857450993499</v>
      </c>
      <c r="I290">
        <f t="shared" si="8"/>
        <v>184982.99999999916</v>
      </c>
      <c r="J290">
        <f t="shared" si="9"/>
        <v>171552.856782833</v>
      </c>
    </row>
    <row r="291" spans="1:10" x14ac:dyDescent="0.25">
      <c r="A291" s="1">
        <v>41671</v>
      </c>
      <c r="B291">
        <v>172621.278668974</v>
      </c>
      <c r="C291">
        <v>1.0350938975808399</v>
      </c>
      <c r="D291">
        <v>172621.278668974</v>
      </c>
      <c r="E291">
        <v>172229.63224169501</v>
      </c>
      <c r="F291">
        <v>1.0022739781893599</v>
      </c>
      <c r="G291">
        <v>1.0259337745934001</v>
      </c>
      <c r="I291">
        <f t="shared" si="8"/>
        <v>177097.99999999968</v>
      </c>
      <c r="J291">
        <f t="shared" si="9"/>
        <v>172621.278668974</v>
      </c>
    </row>
    <row r="292" spans="1:10" x14ac:dyDescent="0.25">
      <c r="A292" s="1">
        <v>41699</v>
      </c>
      <c r="B292">
        <v>174180.35293561401</v>
      </c>
      <c r="C292">
        <v>1.1905388850552101</v>
      </c>
      <c r="D292">
        <v>174180.35293561401</v>
      </c>
      <c r="E292">
        <v>172737.12314718799</v>
      </c>
      <c r="F292">
        <v>1.00835506440151</v>
      </c>
      <c r="G292">
        <v>1.17106204323401</v>
      </c>
      <c r="I292">
        <f t="shared" si="8"/>
        <v>203976.00000000114</v>
      </c>
      <c r="J292">
        <f t="shared" si="9"/>
        <v>174180.35293561401</v>
      </c>
    </row>
    <row r="293" spans="1:10" x14ac:dyDescent="0.25">
      <c r="A293" s="1">
        <v>41730</v>
      </c>
      <c r="B293">
        <v>172189.301333168</v>
      </c>
      <c r="C293">
        <v>0.96336124564516201</v>
      </c>
      <c r="D293">
        <v>172189.301333168</v>
      </c>
      <c r="E293">
        <v>173114.708501252</v>
      </c>
      <c r="F293">
        <v>0.99465437006424395</v>
      </c>
      <c r="G293">
        <v>0.97324281301163096</v>
      </c>
      <c r="I293">
        <f t="shared" si="8"/>
        <v>167581.9999999998</v>
      </c>
      <c r="J293">
        <f t="shared" si="9"/>
        <v>172189.301333168</v>
      </c>
    </row>
    <row r="294" spans="1:10" x14ac:dyDescent="0.25">
      <c r="A294" s="1">
        <v>41760</v>
      </c>
      <c r="B294">
        <v>172986.07475968599</v>
      </c>
      <c r="C294">
        <v>0.95622378845256795</v>
      </c>
      <c r="D294">
        <v>172986.07475968599</v>
      </c>
      <c r="E294">
        <v>173514.72733531499</v>
      </c>
      <c r="F294">
        <v>0.99695326970944598</v>
      </c>
      <c r="G294">
        <v>0.93791942632027203</v>
      </c>
      <c r="I294">
        <f t="shared" si="8"/>
        <v>162247.00000000038</v>
      </c>
      <c r="J294">
        <f t="shared" si="9"/>
        <v>172986.07475968599</v>
      </c>
    </row>
    <row r="295" spans="1:10" x14ac:dyDescent="0.25">
      <c r="A295" s="1">
        <v>41791</v>
      </c>
      <c r="B295">
        <v>174515.14939784101</v>
      </c>
      <c r="C295">
        <v>0.96900596390215299</v>
      </c>
      <c r="D295">
        <v>174515.14939784101</v>
      </c>
      <c r="E295">
        <v>173973.74750312901</v>
      </c>
      <c r="F295">
        <v>1.0031119746656101</v>
      </c>
      <c r="G295">
        <v>0.97788645048205403</v>
      </c>
      <c r="I295">
        <f t="shared" si="8"/>
        <v>170656.00000000012</v>
      </c>
      <c r="J295">
        <f t="shared" si="9"/>
        <v>174515.14939784101</v>
      </c>
    </row>
    <row r="296" spans="1:10" x14ac:dyDescent="0.25">
      <c r="A296" s="1">
        <v>41821</v>
      </c>
      <c r="B296">
        <v>173887.37538731401</v>
      </c>
      <c r="C296">
        <v>0.94732156652010102</v>
      </c>
      <c r="D296">
        <v>173887.37538731401</v>
      </c>
      <c r="E296">
        <v>174444.233483027</v>
      </c>
      <c r="F296">
        <v>0.99680781597308299</v>
      </c>
      <c r="G296">
        <v>0.94832646494720796</v>
      </c>
      <c r="I296">
        <f t="shared" si="8"/>
        <v>164901.99999999962</v>
      </c>
      <c r="J296">
        <f t="shared" si="9"/>
        <v>173887.37538731401</v>
      </c>
    </row>
    <row r="297" spans="1:10" x14ac:dyDescent="0.25">
      <c r="A297" s="1">
        <v>41852</v>
      </c>
      <c r="B297">
        <v>174335.877086069</v>
      </c>
      <c r="C297">
        <v>0.95402162432819104</v>
      </c>
      <c r="D297">
        <v>174335.877086069</v>
      </c>
      <c r="E297">
        <v>174987.18570461799</v>
      </c>
      <c r="F297">
        <v>0.99627796392103996</v>
      </c>
      <c r="G297">
        <v>0.922810626756845</v>
      </c>
      <c r="I297">
        <f t="shared" si="8"/>
        <v>160878.99999999962</v>
      </c>
      <c r="J297">
        <f t="shared" si="9"/>
        <v>174335.877086069</v>
      </c>
    </row>
    <row r="298" spans="1:10" x14ac:dyDescent="0.25">
      <c r="A298" s="1">
        <v>41883</v>
      </c>
      <c r="B298">
        <v>174251.333308656</v>
      </c>
      <c r="C298">
        <v>0.91193114588969104</v>
      </c>
      <c r="D298">
        <v>174251.333308656</v>
      </c>
      <c r="E298">
        <v>175695.679082413</v>
      </c>
      <c r="F298">
        <v>0.99177927549897504</v>
      </c>
      <c r="G298">
        <v>0.93669871501575197</v>
      </c>
      <c r="I298">
        <f t="shared" si="8"/>
        <v>163220.99999999956</v>
      </c>
      <c r="J298">
        <f t="shared" si="9"/>
        <v>174251.333308656</v>
      </c>
    </row>
    <row r="299" spans="1:10" x14ac:dyDescent="0.25">
      <c r="A299" s="1">
        <v>41913</v>
      </c>
      <c r="B299">
        <v>177089.51428908799</v>
      </c>
      <c r="C299">
        <v>0.93126627095278902</v>
      </c>
      <c r="D299">
        <v>177089.51428908799</v>
      </c>
      <c r="E299">
        <v>176556.233017705</v>
      </c>
      <c r="F299">
        <v>1.0030204613129099</v>
      </c>
      <c r="G299">
        <v>0.95188583399026805</v>
      </c>
      <c r="I299">
        <f t="shared" si="8"/>
        <v>168569.00000000003</v>
      </c>
      <c r="J299">
        <f t="shared" si="9"/>
        <v>177089.51428908799</v>
      </c>
    </row>
    <row r="300" spans="1:10" x14ac:dyDescent="0.25">
      <c r="A300" s="1">
        <v>41944</v>
      </c>
      <c r="B300">
        <v>179368.09894043501</v>
      </c>
      <c r="C300">
        <v>0.95722575610953098</v>
      </c>
      <c r="D300">
        <v>179368.09894043501</v>
      </c>
      <c r="E300">
        <v>177368.58322640101</v>
      </c>
      <c r="F300">
        <v>1.01127322368856</v>
      </c>
      <c r="G300">
        <v>0.91172845654291701</v>
      </c>
      <c r="I300">
        <f t="shared" si="8"/>
        <v>163535.00000000003</v>
      </c>
      <c r="J300">
        <f t="shared" si="9"/>
        <v>179368.09894043501</v>
      </c>
    </row>
    <row r="301" spans="1:10" x14ac:dyDescent="0.25">
      <c r="A301" s="1">
        <v>41974</v>
      </c>
      <c r="B301">
        <v>177371.26161903501</v>
      </c>
      <c r="C301">
        <v>1.13631174014363</v>
      </c>
      <c r="D301">
        <v>177371.26161903501</v>
      </c>
      <c r="E301">
        <v>178032.105747922</v>
      </c>
      <c r="F301">
        <v>0.99628806205425502</v>
      </c>
      <c r="G301">
        <v>1.1855359097103799</v>
      </c>
      <c r="I301">
        <f t="shared" si="8"/>
        <v>210280.00000000047</v>
      </c>
      <c r="J301">
        <f t="shared" si="9"/>
        <v>177371.26161903501</v>
      </c>
    </row>
    <row r="302" spans="1:10" x14ac:dyDescent="0.25">
      <c r="A302" s="1">
        <v>42005</v>
      </c>
      <c r="B302">
        <v>177325.49983162599</v>
      </c>
      <c r="C302">
        <v>1.0488752537755801</v>
      </c>
      <c r="D302">
        <v>177325.49983162599</v>
      </c>
      <c r="E302">
        <v>178738.603955436</v>
      </c>
      <c r="F302">
        <v>0.99209401834557298</v>
      </c>
      <c r="G302">
        <v>1.0287973256707199</v>
      </c>
      <c r="I302">
        <f t="shared" si="8"/>
        <v>182432.00000000052</v>
      </c>
      <c r="J302">
        <f t="shared" si="9"/>
        <v>177325.49983162599</v>
      </c>
    </row>
    <row r="303" spans="1:10" x14ac:dyDescent="0.25">
      <c r="A303" s="1">
        <v>42036</v>
      </c>
      <c r="B303">
        <v>179902.88570839501</v>
      </c>
      <c r="C303">
        <v>1.04733966789637</v>
      </c>
      <c r="D303">
        <v>179902.88570839501</v>
      </c>
      <c r="E303">
        <v>179591.74677478199</v>
      </c>
      <c r="F303">
        <v>1.0017324790208999</v>
      </c>
      <c r="G303">
        <v>1.0380711752601099</v>
      </c>
      <c r="I303">
        <f t="shared" si="8"/>
        <v>186751.99999999884</v>
      </c>
      <c r="J303">
        <f t="shared" si="9"/>
        <v>179902.88570839501</v>
      </c>
    </row>
    <row r="304" spans="1:10" x14ac:dyDescent="0.25">
      <c r="A304" s="1">
        <v>42064</v>
      </c>
      <c r="B304">
        <v>180653.29659069399</v>
      </c>
      <c r="C304">
        <v>1.16304759172755</v>
      </c>
      <c r="D304">
        <v>180653.29659069399</v>
      </c>
      <c r="E304">
        <v>180480.83366927499</v>
      </c>
      <c r="F304">
        <v>1.00095557471623</v>
      </c>
      <c r="G304">
        <v>1.16737974883357</v>
      </c>
      <c r="I304">
        <f t="shared" si="8"/>
        <v>210891.00000000079</v>
      </c>
      <c r="J304">
        <f t="shared" si="9"/>
        <v>180653.29659069399</v>
      </c>
    </row>
    <row r="305" spans="1:10" x14ac:dyDescent="0.25">
      <c r="A305" s="1">
        <v>42095</v>
      </c>
      <c r="B305">
        <v>181533.91219277299</v>
      </c>
      <c r="C305">
        <v>0.97437297345262697</v>
      </c>
      <c r="D305">
        <v>181533.91219277299</v>
      </c>
      <c r="E305">
        <v>181335.96274623901</v>
      </c>
      <c r="F305">
        <v>1.00109161714829</v>
      </c>
      <c r="G305">
        <v>0.98069279645639196</v>
      </c>
      <c r="I305">
        <f t="shared" si="8"/>
        <v>178028.99999999965</v>
      </c>
      <c r="J305">
        <f t="shared" si="9"/>
        <v>181533.91219277299</v>
      </c>
    </row>
    <row r="306" spans="1:10" x14ac:dyDescent="0.25">
      <c r="A306" s="1">
        <v>42125</v>
      </c>
      <c r="B306">
        <v>182096.83920147599</v>
      </c>
      <c r="C306">
        <v>0.96016505975710797</v>
      </c>
      <c r="D306">
        <v>182096.83920147599</v>
      </c>
      <c r="E306">
        <v>182164.542710999</v>
      </c>
      <c r="F306">
        <v>0.99962833870677803</v>
      </c>
      <c r="G306">
        <v>0.92875307853574596</v>
      </c>
      <c r="I306">
        <f t="shared" si="8"/>
        <v>169122.99999999953</v>
      </c>
      <c r="J306">
        <f t="shared" si="9"/>
        <v>182096.83920147599</v>
      </c>
    </row>
    <row r="307" spans="1:10" x14ac:dyDescent="0.25">
      <c r="A307" s="1">
        <v>42156</v>
      </c>
      <c r="B307">
        <v>182892.99774608901</v>
      </c>
      <c r="C307">
        <v>0.95837185305586103</v>
      </c>
      <c r="D307">
        <v>182892.99774608901</v>
      </c>
      <c r="E307">
        <v>182982.79368611801</v>
      </c>
      <c r="F307">
        <v>0.99950926566252296</v>
      </c>
      <c r="G307">
        <v>0.98440072730368</v>
      </c>
      <c r="I307">
        <f t="shared" si="8"/>
        <v>180040.00000000032</v>
      </c>
      <c r="J307">
        <f t="shared" si="9"/>
        <v>182892.99774608901</v>
      </c>
    </row>
    <row r="308" spans="1:10" x14ac:dyDescent="0.25">
      <c r="A308" s="1">
        <v>42186</v>
      </c>
      <c r="B308">
        <v>184060.89015720299</v>
      </c>
      <c r="C308">
        <v>0.95321337488892799</v>
      </c>
      <c r="D308">
        <v>184060.89015720299</v>
      </c>
      <c r="E308">
        <v>183783.03195140499</v>
      </c>
      <c r="F308">
        <v>1.0015118817164299</v>
      </c>
      <c r="G308">
        <v>0.97431887809971296</v>
      </c>
      <c r="I308">
        <f t="shared" si="8"/>
        <v>179334.00000000052</v>
      </c>
      <c r="J308">
        <f t="shared" si="9"/>
        <v>184060.89015720299</v>
      </c>
    </row>
    <row r="309" spans="1:10" x14ac:dyDescent="0.25">
      <c r="A309" s="1">
        <v>42217</v>
      </c>
      <c r="B309">
        <v>185764.215944864</v>
      </c>
      <c r="C309">
        <v>0.964273275992789</v>
      </c>
      <c r="D309">
        <v>185764.215944864</v>
      </c>
      <c r="E309">
        <v>184490.152199868</v>
      </c>
      <c r="F309">
        <v>1.0069058631574801</v>
      </c>
      <c r="G309">
        <v>0.94849806839168904</v>
      </c>
      <c r="I309">
        <f t="shared" si="8"/>
        <v>176197.00000000012</v>
      </c>
      <c r="J309">
        <f t="shared" si="9"/>
        <v>185764.215944864</v>
      </c>
    </row>
    <row r="310" spans="1:10" x14ac:dyDescent="0.25">
      <c r="A310" s="1">
        <v>42248</v>
      </c>
      <c r="B310">
        <v>184837.225863228</v>
      </c>
      <c r="C310">
        <v>0.91615751889916297</v>
      </c>
      <c r="D310">
        <v>184837.225863228</v>
      </c>
      <c r="E310">
        <v>185068.563854657</v>
      </c>
      <c r="F310">
        <v>0.99874998764452005</v>
      </c>
      <c r="G310">
        <v>0.92555489945834901</v>
      </c>
      <c r="I310">
        <f t="shared" si="8"/>
        <v>171077.00000000015</v>
      </c>
      <c r="J310">
        <f t="shared" si="9"/>
        <v>184837.225863228</v>
      </c>
    </row>
    <row r="311" spans="1:10" x14ac:dyDescent="0.25">
      <c r="A311" s="1">
        <v>42278</v>
      </c>
      <c r="B311">
        <v>184654.86891069499</v>
      </c>
      <c r="C311">
        <v>0.93316512329815204</v>
      </c>
      <c r="D311">
        <v>184654.86891069499</v>
      </c>
      <c r="E311">
        <v>185638.66466928</v>
      </c>
      <c r="F311">
        <v>0.99470048031029601</v>
      </c>
      <c r="G311">
        <v>0.91530215800451598</v>
      </c>
      <c r="I311">
        <f t="shared" si="8"/>
        <v>169015.00000000012</v>
      </c>
      <c r="J311">
        <f t="shared" si="9"/>
        <v>184654.86891069499</v>
      </c>
    </row>
    <row r="312" spans="1:10" x14ac:dyDescent="0.25">
      <c r="A312" s="1">
        <v>42309</v>
      </c>
      <c r="B312">
        <v>186575.370480246</v>
      </c>
      <c r="C312">
        <v>0.93985058987283399</v>
      </c>
      <c r="D312">
        <v>186575.370480246</v>
      </c>
      <c r="E312">
        <v>186279.26509795</v>
      </c>
      <c r="F312">
        <v>1.0015895777887001</v>
      </c>
      <c r="G312">
        <v>0.948463881081969</v>
      </c>
      <c r="I312">
        <f t="shared" si="8"/>
        <v>176960.00000000035</v>
      </c>
      <c r="J312">
        <f t="shared" si="9"/>
        <v>186575.370480246</v>
      </c>
    </row>
    <row r="313" spans="1:10" x14ac:dyDescent="0.25">
      <c r="A313" s="1">
        <v>42339</v>
      </c>
      <c r="B313">
        <v>187686.05876382301</v>
      </c>
      <c r="C313">
        <v>1.1514587372379399</v>
      </c>
      <c r="D313">
        <v>187686.05876382301</v>
      </c>
      <c r="E313">
        <v>186898.65568020401</v>
      </c>
      <c r="F313">
        <v>1.00421299490226</v>
      </c>
      <c r="G313">
        <v>1.1526801800033299</v>
      </c>
      <c r="I313">
        <f t="shared" si="8"/>
        <v>216341.99999999907</v>
      </c>
      <c r="J313">
        <f t="shared" si="9"/>
        <v>187686.05876382301</v>
      </c>
    </row>
    <row r="314" spans="1:10" x14ac:dyDescent="0.25">
      <c r="A314" s="1">
        <v>42370</v>
      </c>
      <c r="B314">
        <v>186642.58581516199</v>
      </c>
      <c r="C314">
        <v>1.0586056524360099</v>
      </c>
      <c r="D314">
        <v>186642.58581516199</v>
      </c>
      <c r="E314">
        <v>187472.78438932399</v>
      </c>
      <c r="F314">
        <v>0.99557163149378602</v>
      </c>
      <c r="G314">
        <v>1.02397316863832</v>
      </c>
      <c r="I314">
        <f t="shared" si="8"/>
        <v>191117.00000000099</v>
      </c>
      <c r="J314">
        <f t="shared" si="9"/>
        <v>186642.58581516199</v>
      </c>
    </row>
    <row r="315" spans="1:10" x14ac:dyDescent="0.25">
      <c r="A315" s="1">
        <v>42401</v>
      </c>
      <c r="B315">
        <v>187952.229509228</v>
      </c>
      <c r="C315">
        <v>1.0405890689680499</v>
      </c>
      <c r="D315">
        <v>187952.229509228</v>
      </c>
      <c r="E315">
        <v>188091.44991427599</v>
      </c>
      <c r="F315">
        <v>0.99925982597767204</v>
      </c>
      <c r="G315">
        <v>1.10317393170279</v>
      </c>
      <c r="I315">
        <f t="shared" si="8"/>
        <v>207344.0000000002</v>
      </c>
      <c r="J315">
        <f t="shared" si="9"/>
        <v>187952.229509228</v>
      </c>
    </row>
    <row r="316" spans="1:10" x14ac:dyDescent="0.25">
      <c r="A316" s="1">
        <v>42430</v>
      </c>
      <c r="B316">
        <v>189112.53199398701</v>
      </c>
      <c r="C316">
        <v>1.1445270079876999</v>
      </c>
      <c r="D316">
        <v>189112.53199398701</v>
      </c>
      <c r="E316">
        <v>188747.106177257</v>
      </c>
      <c r="F316">
        <v>1.00193606049985</v>
      </c>
      <c r="G316">
        <v>1.1457410977231799</v>
      </c>
      <c r="I316">
        <f t="shared" si="8"/>
        <v>216674.00000000064</v>
      </c>
      <c r="J316">
        <f t="shared" si="9"/>
        <v>189112.53199398701</v>
      </c>
    </row>
    <row r="317" spans="1:10" x14ac:dyDescent="0.25">
      <c r="A317" s="1">
        <v>42461</v>
      </c>
      <c r="B317">
        <v>189044.59967194</v>
      </c>
      <c r="C317">
        <v>0.97447046345233201</v>
      </c>
      <c r="D317">
        <v>189044.59967194</v>
      </c>
      <c r="E317">
        <v>189400.382004927</v>
      </c>
      <c r="F317">
        <v>0.99812153318160501</v>
      </c>
      <c r="G317">
        <v>0.96459777383985801</v>
      </c>
      <c r="I317">
        <f t="shared" si="8"/>
        <v>182352.00000000047</v>
      </c>
      <c r="J317">
        <f t="shared" si="9"/>
        <v>189044.59967194</v>
      </c>
    </row>
    <row r="318" spans="1:10" x14ac:dyDescent="0.25">
      <c r="A318" s="1">
        <v>42491</v>
      </c>
      <c r="B318">
        <v>190813.17885183101</v>
      </c>
      <c r="C318">
        <v>0.97074555622563596</v>
      </c>
      <c r="D318">
        <v>190813.17885183101</v>
      </c>
      <c r="E318">
        <v>190045.32211045199</v>
      </c>
      <c r="F318">
        <v>1.00404038748679</v>
      </c>
      <c r="G318">
        <v>0.97436142051996499</v>
      </c>
      <c r="I318">
        <f t="shared" si="8"/>
        <v>185921.0000000002</v>
      </c>
      <c r="J318">
        <f t="shared" si="9"/>
        <v>190813.17885183101</v>
      </c>
    </row>
    <row r="319" spans="1:10" x14ac:dyDescent="0.25">
      <c r="A319" s="1">
        <v>42522</v>
      </c>
      <c r="B319">
        <v>189238.49033055801</v>
      </c>
      <c r="C319">
        <v>0.94829048673227101</v>
      </c>
      <c r="D319">
        <v>189238.49033055801</v>
      </c>
      <c r="E319">
        <v>190714.279039883</v>
      </c>
      <c r="F319">
        <v>0.99226178177766999</v>
      </c>
      <c r="G319">
        <v>0.95444113765916005</v>
      </c>
      <c r="I319">
        <f t="shared" si="8"/>
        <v>180616.99999999974</v>
      </c>
      <c r="J319">
        <f t="shared" si="9"/>
        <v>189238.49033055801</v>
      </c>
    </row>
    <row r="320" spans="1:10" x14ac:dyDescent="0.25">
      <c r="A320" s="1">
        <v>42552</v>
      </c>
      <c r="B320">
        <v>190843.11425979799</v>
      </c>
      <c r="C320">
        <v>0.96154572391189497</v>
      </c>
      <c r="D320">
        <v>190843.11425979799</v>
      </c>
      <c r="E320">
        <v>191514.29530890501</v>
      </c>
      <c r="F320">
        <v>0.99649539974013601</v>
      </c>
      <c r="G320">
        <v>0.93008857400202205</v>
      </c>
      <c r="I320">
        <f t="shared" si="8"/>
        <v>177501.00000000047</v>
      </c>
      <c r="J320">
        <f t="shared" si="9"/>
        <v>190843.11425979799</v>
      </c>
    </row>
    <row r="321" spans="1:10" x14ac:dyDescent="0.25">
      <c r="A321" s="1">
        <v>42583</v>
      </c>
      <c r="B321">
        <v>193722.70049475899</v>
      </c>
      <c r="C321">
        <v>0.95445345805501802</v>
      </c>
      <c r="D321">
        <v>193722.70049475899</v>
      </c>
      <c r="E321">
        <v>192383.655788373</v>
      </c>
      <c r="F321">
        <v>1.00696028309109</v>
      </c>
      <c r="G321">
        <v>0.99579966368071204</v>
      </c>
      <c r="I321">
        <f t="shared" si="8"/>
        <v>192909.00000000032</v>
      </c>
      <c r="J321">
        <f t="shared" si="9"/>
        <v>193722.70049475899</v>
      </c>
    </row>
    <row r="322" spans="1:10" x14ac:dyDescent="0.25">
      <c r="A322" s="1">
        <v>42614</v>
      </c>
      <c r="B322">
        <v>193614.13884438601</v>
      </c>
      <c r="C322">
        <v>0.91705435106812505</v>
      </c>
      <c r="D322">
        <v>193614.13884438601</v>
      </c>
      <c r="E322">
        <v>193148.88451805699</v>
      </c>
      <c r="F322">
        <v>1.0024087859864701</v>
      </c>
      <c r="G322">
        <v>0.92284066167092804</v>
      </c>
      <c r="I322">
        <f t="shared" ref="I322:I364" si="10">B322*G322</f>
        <v>178675.00000000012</v>
      </c>
      <c r="J322">
        <f t="shared" ref="J322:J364" si="11">B322</f>
        <v>193614.13884438601</v>
      </c>
    </row>
    <row r="323" spans="1:10" x14ac:dyDescent="0.25">
      <c r="A323" s="1">
        <v>42644</v>
      </c>
      <c r="B323">
        <v>195002.33911294601</v>
      </c>
      <c r="C323">
        <v>0.95314602547611105</v>
      </c>
      <c r="D323">
        <v>195002.33911294601</v>
      </c>
      <c r="E323">
        <v>193762.41588986601</v>
      </c>
      <c r="F323">
        <v>1.0063991936588199</v>
      </c>
      <c r="G323">
        <v>0.93755285619474904</v>
      </c>
      <c r="I323">
        <f t="shared" si="10"/>
        <v>182824.99999999956</v>
      </c>
      <c r="J323">
        <f t="shared" si="11"/>
        <v>195002.33911294601</v>
      </c>
    </row>
    <row r="324" spans="1:10" x14ac:dyDescent="0.25">
      <c r="A324" s="1">
        <v>42675</v>
      </c>
      <c r="B324">
        <v>192681.203067886</v>
      </c>
      <c r="C324">
        <v>0.91835095213062501</v>
      </c>
      <c r="D324">
        <v>192681.203067886</v>
      </c>
      <c r="E324">
        <v>194320.879489035</v>
      </c>
      <c r="F324">
        <v>0.99156201626165397</v>
      </c>
      <c r="G324">
        <v>0.92777083157933804</v>
      </c>
      <c r="I324">
        <f t="shared" si="10"/>
        <v>178763.99999999988</v>
      </c>
      <c r="J324">
        <f t="shared" si="11"/>
        <v>192681.203067886</v>
      </c>
    </row>
    <row r="325" spans="1:10" x14ac:dyDescent="0.25">
      <c r="A325" s="1">
        <v>42705</v>
      </c>
      <c r="B325">
        <v>193316.099955969</v>
      </c>
      <c r="C325">
        <v>1.1392682141552699</v>
      </c>
      <c r="D325">
        <v>193316.099955969</v>
      </c>
      <c r="E325">
        <v>195043.28446255301</v>
      </c>
      <c r="F325">
        <v>0.99114460920126701</v>
      </c>
      <c r="G325">
        <v>1.11745995315032</v>
      </c>
      <c r="I325">
        <f t="shared" si="10"/>
        <v>216022.99999999968</v>
      </c>
      <c r="J325">
        <f t="shared" si="11"/>
        <v>193316.099955969</v>
      </c>
    </row>
    <row r="326" spans="1:10" x14ac:dyDescent="0.25">
      <c r="A326" s="1">
        <v>42736</v>
      </c>
      <c r="B326">
        <v>197463.31867465301</v>
      </c>
      <c r="C326">
        <v>1.09942118711635</v>
      </c>
      <c r="D326">
        <v>197463.31867465301</v>
      </c>
      <c r="E326">
        <v>195922.73391285699</v>
      </c>
      <c r="F326">
        <v>1.00786322613527</v>
      </c>
      <c r="G326">
        <v>1.10351634654245</v>
      </c>
      <c r="I326">
        <f t="shared" si="10"/>
        <v>217904.00000000064</v>
      </c>
      <c r="J326">
        <f t="shared" si="11"/>
        <v>197463.31867465301</v>
      </c>
    </row>
    <row r="327" spans="1:10" x14ac:dyDescent="0.25">
      <c r="A327" s="1">
        <v>42767</v>
      </c>
      <c r="B327">
        <v>197300.05911740899</v>
      </c>
      <c r="C327">
        <v>1.04217739028616</v>
      </c>
      <c r="D327">
        <v>197300.05911740899</v>
      </c>
      <c r="E327">
        <v>196723.58660280201</v>
      </c>
      <c r="F327">
        <v>1.0029303680588699</v>
      </c>
      <c r="G327">
        <v>1.03295458152256</v>
      </c>
      <c r="I327">
        <f t="shared" si="10"/>
        <v>203801.99999999956</v>
      </c>
      <c r="J327">
        <f t="shared" si="11"/>
        <v>197300.05911740899</v>
      </c>
    </row>
    <row r="328" spans="1:10" x14ac:dyDescent="0.25">
      <c r="A328" s="1">
        <v>42795</v>
      </c>
      <c r="B328">
        <v>193921.67914431999</v>
      </c>
      <c r="C328">
        <v>1.10443497481136</v>
      </c>
      <c r="D328">
        <v>193921.67914431999</v>
      </c>
      <c r="E328">
        <v>197555.76320731899</v>
      </c>
      <c r="F328">
        <v>0.98160476817279496</v>
      </c>
      <c r="G328">
        <v>1.1288887398560401</v>
      </c>
      <c r="I328">
        <f t="shared" si="10"/>
        <v>218915.99999999872</v>
      </c>
      <c r="J328">
        <f t="shared" si="11"/>
        <v>193921.67914431999</v>
      </c>
    </row>
    <row r="329" spans="1:10" x14ac:dyDescent="0.25">
      <c r="A329" s="1">
        <v>42826</v>
      </c>
      <c r="B329">
        <v>199919.01190482001</v>
      </c>
      <c r="C329">
        <v>1.0004842734193999</v>
      </c>
      <c r="D329">
        <v>199919.01190482001</v>
      </c>
      <c r="E329">
        <v>198593.078615387</v>
      </c>
      <c r="F329">
        <v>1.0066766339425199</v>
      </c>
      <c r="G329">
        <v>0.95293088028416295</v>
      </c>
      <c r="I329">
        <f t="shared" si="10"/>
        <v>190509.00000000017</v>
      </c>
      <c r="J329">
        <f t="shared" si="11"/>
        <v>199919.01190482001</v>
      </c>
    </row>
    <row r="330" spans="1:10" x14ac:dyDescent="0.25">
      <c r="A330" s="1">
        <v>42856</v>
      </c>
      <c r="B330">
        <v>200598.85675819899</v>
      </c>
      <c r="C330">
        <v>0.94391168184045204</v>
      </c>
      <c r="D330">
        <v>200598.85675819899</v>
      </c>
      <c r="E330">
        <v>199588.21597896799</v>
      </c>
      <c r="F330">
        <v>1.0050636295047499</v>
      </c>
      <c r="G330">
        <v>0.98480122565267703</v>
      </c>
      <c r="I330">
        <f t="shared" si="10"/>
        <v>197550.00000000017</v>
      </c>
      <c r="J330">
        <f t="shared" si="11"/>
        <v>200598.85675819899</v>
      </c>
    </row>
    <row r="331" spans="1:10" x14ac:dyDescent="0.25">
      <c r="A331" s="1">
        <v>42887</v>
      </c>
      <c r="B331">
        <v>202731.209417506</v>
      </c>
      <c r="C331">
        <v>0.95897082956373203</v>
      </c>
      <c r="D331">
        <v>202731.209417506</v>
      </c>
      <c r="E331">
        <v>200273.613026192</v>
      </c>
      <c r="F331">
        <v>1.0122711941637199</v>
      </c>
      <c r="G331">
        <v>0.96502161932599695</v>
      </c>
      <c r="I331">
        <f t="shared" si="10"/>
        <v>195639.99999999945</v>
      </c>
      <c r="J331">
        <f t="shared" si="11"/>
        <v>202731.209417506</v>
      </c>
    </row>
    <row r="332" spans="1:10" x14ac:dyDescent="0.25">
      <c r="A332" s="1">
        <v>42917</v>
      </c>
      <c r="B332">
        <v>202175.764278405</v>
      </c>
      <c r="C332">
        <v>0.979573246583613</v>
      </c>
      <c r="D332">
        <v>202175.764278405</v>
      </c>
      <c r="E332">
        <v>200566.251798435</v>
      </c>
      <c r="F332">
        <v>1.0080248419937901</v>
      </c>
      <c r="G332">
        <v>0.96354773627438095</v>
      </c>
      <c r="I332">
        <f t="shared" si="10"/>
        <v>194806</v>
      </c>
      <c r="J332">
        <f t="shared" si="11"/>
        <v>202175.764278405</v>
      </c>
    </row>
    <row r="333" spans="1:10" x14ac:dyDescent="0.25">
      <c r="A333" s="1">
        <v>42948</v>
      </c>
      <c r="B333">
        <v>197722.05769295999</v>
      </c>
      <c r="C333">
        <v>0.91759890395288102</v>
      </c>
      <c r="D333">
        <v>197722.05769295999</v>
      </c>
      <c r="E333">
        <v>200674.47679981799</v>
      </c>
      <c r="F333">
        <v>0.98528752059584002</v>
      </c>
      <c r="G333">
        <v>0.91857227321616497</v>
      </c>
      <c r="I333">
        <f t="shared" si="10"/>
        <v>181621.99999999997</v>
      </c>
      <c r="J333">
        <f t="shared" si="11"/>
        <v>197722.05769295999</v>
      </c>
    </row>
    <row r="334" spans="1:10" x14ac:dyDescent="0.25">
      <c r="A334" s="1">
        <v>42979</v>
      </c>
      <c r="B334">
        <v>200341.589836017</v>
      </c>
      <c r="C334">
        <v>0.94104809772022502</v>
      </c>
      <c r="D334">
        <v>200341.589836017</v>
      </c>
      <c r="E334">
        <v>200929.60902618401</v>
      </c>
      <c r="F334">
        <v>0.99707350652292204</v>
      </c>
      <c r="G334">
        <v>0.93151402139092698</v>
      </c>
      <c r="I334">
        <f t="shared" si="10"/>
        <v>186620.99999999985</v>
      </c>
      <c r="J334">
        <f t="shared" si="11"/>
        <v>200341.589836017</v>
      </c>
    </row>
    <row r="335" spans="1:10" x14ac:dyDescent="0.25">
      <c r="A335" s="1">
        <v>43009</v>
      </c>
      <c r="B335">
        <v>200762.97686044601</v>
      </c>
      <c r="C335">
        <v>0.94627689408813498</v>
      </c>
      <c r="D335">
        <v>200762.97686044601</v>
      </c>
      <c r="E335">
        <v>201327.84697572899</v>
      </c>
      <c r="F335">
        <v>0.99719427727575305</v>
      </c>
      <c r="G335">
        <v>0.94980161672213403</v>
      </c>
      <c r="I335">
        <f t="shared" si="10"/>
        <v>190685</v>
      </c>
      <c r="J335">
        <f t="shared" si="11"/>
        <v>200762.97686044601</v>
      </c>
    </row>
    <row r="336" spans="1:10" x14ac:dyDescent="0.25">
      <c r="A336" s="1">
        <v>43040</v>
      </c>
      <c r="B336">
        <v>201589.42098216401</v>
      </c>
      <c r="C336">
        <v>0.91784529442713603</v>
      </c>
      <c r="D336">
        <v>201589.42098216401</v>
      </c>
      <c r="E336">
        <v>201741.54819799101</v>
      </c>
      <c r="F336">
        <v>0.99924593016566698</v>
      </c>
      <c r="G336">
        <v>0.92379847659008596</v>
      </c>
      <c r="I336">
        <f t="shared" si="10"/>
        <v>186228.00000000061</v>
      </c>
      <c r="J336">
        <f t="shared" si="11"/>
        <v>201589.42098216401</v>
      </c>
    </row>
    <row r="337" spans="1:10" x14ac:dyDescent="0.25">
      <c r="A337" s="1">
        <v>43070</v>
      </c>
      <c r="B337">
        <v>204664.44721340199</v>
      </c>
      <c r="C337">
        <v>1.1637893798889001</v>
      </c>
      <c r="D337">
        <v>204664.44721340199</v>
      </c>
      <c r="E337">
        <v>202003.08931162901</v>
      </c>
      <c r="F337">
        <v>1.0131748376267</v>
      </c>
      <c r="G337">
        <v>1.1257157905875499</v>
      </c>
      <c r="I337">
        <f t="shared" si="10"/>
        <v>230393.99999999869</v>
      </c>
      <c r="J337">
        <f t="shared" si="11"/>
        <v>204664.44721340199</v>
      </c>
    </row>
    <row r="338" spans="1:10" x14ac:dyDescent="0.25">
      <c r="A338" s="1">
        <v>43101</v>
      </c>
      <c r="B338">
        <v>205782.91833880701</v>
      </c>
      <c r="C338">
        <v>1.10576156591547</v>
      </c>
      <c r="D338">
        <v>205782.91833880701</v>
      </c>
      <c r="E338">
        <v>201800.43849956599</v>
      </c>
      <c r="F338">
        <v>1.0197347432386701</v>
      </c>
      <c r="G338">
        <v>1.1536623249220901</v>
      </c>
      <c r="I338">
        <f t="shared" si="10"/>
        <v>237404.0000000007</v>
      </c>
      <c r="J338">
        <f t="shared" si="11"/>
        <v>205782.91833880701</v>
      </c>
    </row>
    <row r="339" spans="1:10" x14ac:dyDescent="0.25">
      <c r="A339" s="1">
        <v>43132</v>
      </c>
      <c r="B339">
        <v>200501.48902718001</v>
      </c>
      <c r="C339">
        <v>1.0098520032920799</v>
      </c>
      <c r="D339">
        <v>200501.48902718001</v>
      </c>
      <c r="E339">
        <v>201116.33781903499</v>
      </c>
      <c r="F339">
        <v>0.99694282026750203</v>
      </c>
      <c r="G339">
        <v>1.0009152599001101</v>
      </c>
      <c r="I339">
        <f t="shared" si="10"/>
        <v>200684.99999999895</v>
      </c>
      <c r="J339">
        <f t="shared" si="11"/>
        <v>200501.48902718001</v>
      </c>
    </row>
    <row r="340" spans="1:10" x14ac:dyDescent="0.25">
      <c r="A340" s="1">
        <v>43160</v>
      </c>
      <c r="B340">
        <v>200686.71555083999</v>
      </c>
      <c r="C340">
        <v>1.1652207636076399</v>
      </c>
      <c r="D340">
        <v>200686.71555083999</v>
      </c>
      <c r="E340">
        <v>200276.915979274</v>
      </c>
      <c r="F340">
        <v>1.00204616477921</v>
      </c>
      <c r="G340">
        <v>1.14291571004307</v>
      </c>
      <c r="I340">
        <f t="shared" si="10"/>
        <v>229367.99999999991</v>
      </c>
      <c r="J340">
        <f t="shared" si="11"/>
        <v>200686.71555083999</v>
      </c>
    </row>
    <row r="341" spans="1:10" x14ac:dyDescent="0.25">
      <c r="A341" s="1">
        <v>43191</v>
      </c>
      <c r="B341">
        <v>197619.17006525901</v>
      </c>
      <c r="C341">
        <v>0.97743944465856902</v>
      </c>
      <c r="D341">
        <v>197619.17006525901</v>
      </c>
      <c r="E341">
        <v>199536.78116619401</v>
      </c>
      <c r="F341">
        <v>0.99038968610334699</v>
      </c>
      <c r="G341">
        <v>0.98639722014635001</v>
      </c>
      <c r="I341">
        <f t="shared" si="10"/>
        <v>194931.00000000026</v>
      </c>
      <c r="J341">
        <f t="shared" si="11"/>
        <v>197619.17006525901</v>
      </c>
    </row>
    <row r="342" spans="1:10" x14ac:dyDescent="0.25">
      <c r="A342" s="1">
        <v>43221</v>
      </c>
      <c r="B342">
        <v>197205.91192059699</v>
      </c>
      <c r="C342">
        <v>0.94668541803916495</v>
      </c>
      <c r="D342">
        <v>197205.91192059699</v>
      </c>
      <c r="E342">
        <v>199093.52973028101</v>
      </c>
      <c r="F342">
        <v>0.99051893945403002</v>
      </c>
      <c r="G342">
        <v>0.94768964165358904</v>
      </c>
      <c r="I342">
        <f t="shared" si="10"/>
        <v>186889.9999999998</v>
      </c>
      <c r="J342">
        <f t="shared" si="11"/>
        <v>197205.91192059699</v>
      </c>
    </row>
    <row r="343" spans="1:10" x14ac:dyDescent="0.25">
      <c r="A343" s="1">
        <v>43252</v>
      </c>
      <c r="B343">
        <v>197141.85251977699</v>
      </c>
      <c r="C343">
        <v>0.951761183291292</v>
      </c>
      <c r="D343">
        <v>197141.85251977699</v>
      </c>
      <c r="E343">
        <v>199074.263639037</v>
      </c>
      <c r="F343">
        <v>0.99029301385354696</v>
      </c>
      <c r="G343">
        <v>0.94211856907131197</v>
      </c>
      <c r="I343">
        <f t="shared" si="10"/>
        <v>185730.99999999991</v>
      </c>
      <c r="J343">
        <f t="shared" si="11"/>
        <v>197141.85251977699</v>
      </c>
    </row>
    <row r="344" spans="1:10" x14ac:dyDescent="0.25">
      <c r="A344" s="1">
        <v>43282</v>
      </c>
      <c r="B344">
        <v>198989.728645745</v>
      </c>
      <c r="C344">
        <v>0.96359135803560703</v>
      </c>
      <c r="D344">
        <v>198989.728645745</v>
      </c>
      <c r="E344">
        <v>199430.555003652</v>
      </c>
      <c r="F344">
        <v>0.99778957463214102</v>
      </c>
      <c r="G344">
        <v>0.96718057414223702</v>
      </c>
      <c r="I344">
        <f t="shared" si="10"/>
        <v>192458.99999999959</v>
      </c>
      <c r="J344">
        <f t="shared" si="11"/>
        <v>198989.728645745</v>
      </c>
    </row>
    <row r="345" spans="1:10" x14ac:dyDescent="0.25">
      <c r="A345" s="1">
        <v>43313</v>
      </c>
      <c r="B345">
        <v>200804.16032160801</v>
      </c>
      <c r="C345">
        <v>0.93145805821448102</v>
      </c>
      <c r="D345">
        <v>200804.16032160801</v>
      </c>
      <c r="E345">
        <v>199982.89381296499</v>
      </c>
      <c r="F345">
        <v>1.0041066837917201</v>
      </c>
      <c r="G345">
        <v>0.95208186769538405</v>
      </c>
      <c r="I345">
        <f t="shared" si="10"/>
        <v>191181.99999999988</v>
      </c>
      <c r="J345">
        <f t="shared" si="11"/>
        <v>200804.16032160801</v>
      </c>
    </row>
    <row r="346" spans="1:10" x14ac:dyDescent="0.25">
      <c r="A346" s="1">
        <v>43344</v>
      </c>
      <c r="B346">
        <v>201046.80899591799</v>
      </c>
      <c r="C346">
        <v>0.92886360089962094</v>
      </c>
      <c r="D346">
        <v>201046.80899591799</v>
      </c>
      <c r="E346">
        <v>200567.599150391</v>
      </c>
      <c r="F346">
        <v>1.0023892684938001</v>
      </c>
      <c r="G346">
        <v>0.884714365218359</v>
      </c>
      <c r="I346">
        <f t="shared" si="10"/>
        <v>177869.00000000026</v>
      </c>
      <c r="J346">
        <f t="shared" si="11"/>
        <v>201046.80899591799</v>
      </c>
    </row>
    <row r="347" spans="1:10" x14ac:dyDescent="0.25">
      <c r="A347" s="1">
        <v>43374</v>
      </c>
      <c r="B347">
        <v>201355.480910768</v>
      </c>
      <c r="C347">
        <v>0.93759914990211901</v>
      </c>
      <c r="D347">
        <v>201355.480910768</v>
      </c>
      <c r="E347">
        <v>201165.26651013101</v>
      </c>
      <c r="F347">
        <v>1.00094556283963</v>
      </c>
      <c r="G347">
        <v>0.97821523958063195</v>
      </c>
      <c r="I347">
        <f t="shared" si="10"/>
        <v>196969.00000000029</v>
      </c>
      <c r="J347">
        <f t="shared" si="11"/>
        <v>201355.480910768</v>
      </c>
    </row>
    <row r="348" spans="1:10" x14ac:dyDescent="0.25">
      <c r="A348" s="1">
        <v>43405</v>
      </c>
      <c r="B348">
        <v>200846.84480359999</v>
      </c>
      <c r="C348">
        <v>0.92104894995235198</v>
      </c>
      <c r="D348">
        <v>200846.84480359999</v>
      </c>
      <c r="E348">
        <v>201862.84431654101</v>
      </c>
      <c r="F348">
        <v>0.99496688201149297</v>
      </c>
      <c r="G348">
        <v>0.92686046515709797</v>
      </c>
      <c r="I348">
        <f t="shared" si="10"/>
        <v>186157.00000000015</v>
      </c>
      <c r="J348">
        <f t="shared" si="11"/>
        <v>200846.84480359999</v>
      </c>
    </row>
    <row r="349" spans="1:10" x14ac:dyDescent="0.25">
      <c r="A349" s="1">
        <v>43435</v>
      </c>
      <c r="B349">
        <v>202568.629263771</v>
      </c>
      <c r="C349">
        <v>1.17460233070574</v>
      </c>
      <c r="D349">
        <v>202568.629263771</v>
      </c>
      <c r="E349">
        <v>202737.88616799601</v>
      </c>
      <c r="F349">
        <v>0.999165144179887</v>
      </c>
      <c r="G349">
        <v>1.1553862059027999</v>
      </c>
      <c r="I349">
        <f t="shared" si="10"/>
        <v>234044.99999999927</v>
      </c>
      <c r="J349">
        <f t="shared" si="11"/>
        <v>202568.629263771</v>
      </c>
    </row>
    <row r="350" spans="1:10" x14ac:dyDescent="0.25">
      <c r="A350" s="1">
        <v>43466</v>
      </c>
      <c r="B350">
        <v>200645.76409028799</v>
      </c>
      <c r="C350">
        <v>1.0525165212129499</v>
      </c>
      <c r="D350">
        <v>200645.76409028799</v>
      </c>
      <c r="E350">
        <v>203893.589674335</v>
      </c>
      <c r="F350">
        <v>0.98407097746802896</v>
      </c>
      <c r="G350">
        <v>1.05363300819483</v>
      </c>
      <c r="I350">
        <f t="shared" si="10"/>
        <v>211407.00000000032</v>
      </c>
      <c r="J350">
        <f t="shared" si="11"/>
        <v>200645.76409028799</v>
      </c>
    </row>
    <row r="351" spans="1:10" x14ac:dyDescent="0.25">
      <c r="A351" s="1">
        <v>43497</v>
      </c>
      <c r="B351">
        <v>205116.201304649</v>
      </c>
      <c r="C351">
        <v>1.03187877030283</v>
      </c>
      <c r="D351">
        <v>205116.201304649</v>
      </c>
      <c r="E351">
        <v>205411.85876369901</v>
      </c>
      <c r="F351">
        <v>0.99856066022268497</v>
      </c>
      <c r="G351">
        <v>1.0227470997691801</v>
      </c>
      <c r="I351">
        <f t="shared" si="10"/>
        <v>209782.00000000108</v>
      </c>
      <c r="J351">
        <f t="shared" si="11"/>
        <v>205116.201304649</v>
      </c>
    </row>
    <row r="352" spans="1:10" x14ac:dyDescent="0.25">
      <c r="A352" s="1">
        <v>43525</v>
      </c>
      <c r="B352">
        <v>209063.10653765799</v>
      </c>
      <c r="C352">
        <v>1.1752092147253499</v>
      </c>
      <c r="D352">
        <v>209063.10653765799</v>
      </c>
      <c r="E352">
        <v>207045.54610517999</v>
      </c>
      <c r="F352">
        <v>1.0097445246731001</v>
      </c>
      <c r="G352">
        <v>1.13676202337112</v>
      </c>
      <c r="I352">
        <f t="shared" si="10"/>
        <v>237655.00000000012</v>
      </c>
      <c r="J352">
        <f t="shared" si="11"/>
        <v>209063.10653765799</v>
      </c>
    </row>
    <row r="353" spans="1:10" x14ac:dyDescent="0.25">
      <c r="A353" s="1">
        <v>43556</v>
      </c>
      <c r="B353">
        <v>211235.629507926</v>
      </c>
      <c r="C353">
        <v>0.98547891897130402</v>
      </c>
      <c r="D353">
        <v>211235.629507926</v>
      </c>
      <c r="E353">
        <v>208402.21025904</v>
      </c>
      <c r="F353">
        <v>1.0135959174586699</v>
      </c>
      <c r="G353">
        <v>1.0122440068377601</v>
      </c>
      <c r="I353">
        <f t="shared" si="10"/>
        <v>213821.99999999959</v>
      </c>
      <c r="J353">
        <f t="shared" si="11"/>
        <v>211235.629507926</v>
      </c>
    </row>
    <row r="354" spans="1:10" x14ac:dyDescent="0.25">
      <c r="A354" s="1">
        <v>43586</v>
      </c>
      <c r="B354">
        <v>210824.35224253</v>
      </c>
      <c r="C354">
        <v>0.94368103282860905</v>
      </c>
      <c r="D354">
        <v>210824.35224253</v>
      </c>
      <c r="E354">
        <v>209343.51349840601</v>
      </c>
      <c r="F354">
        <v>1.0070737264287599</v>
      </c>
      <c r="G354">
        <v>0.96457547639497498</v>
      </c>
      <c r="I354">
        <f t="shared" si="10"/>
        <v>203356.00000000038</v>
      </c>
      <c r="J354">
        <f t="shared" si="11"/>
        <v>210824.35224253</v>
      </c>
    </row>
    <row r="355" spans="1:10" x14ac:dyDescent="0.25">
      <c r="A355" s="1">
        <v>43617</v>
      </c>
      <c r="B355">
        <v>210816.68388810201</v>
      </c>
      <c r="C355">
        <v>0.96518122486832003</v>
      </c>
      <c r="D355">
        <v>210816.68388810201</v>
      </c>
      <c r="E355">
        <v>209969.530382775</v>
      </c>
      <c r="F355">
        <v>1.0040346497121899</v>
      </c>
      <c r="G355">
        <v>0.919305798884818</v>
      </c>
      <c r="I355">
        <f t="shared" si="10"/>
        <v>193804.99999999977</v>
      </c>
      <c r="J355">
        <f t="shared" si="11"/>
        <v>210816.68388810201</v>
      </c>
    </row>
    <row r="356" spans="1:10" x14ac:dyDescent="0.25">
      <c r="A356" s="1">
        <v>43647</v>
      </c>
      <c r="B356">
        <v>209431.553244529</v>
      </c>
      <c r="C356">
        <v>0.96511747349218202</v>
      </c>
      <c r="D356">
        <v>209431.553244529</v>
      </c>
      <c r="E356">
        <v>210485.84273301001</v>
      </c>
      <c r="F356">
        <v>0.99499116199554505</v>
      </c>
      <c r="G356">
        <v>1.0069256362424901</v>
      </c>
      <c r="I356">
        <f t="shared" si="10"/>
        <v>210882.00000000029</v>
      </c>
      <c r="J356">
        <f t="shared" si="11"/>
        <v>209431.553244529</v>
      </c>
    </row>
    <row r="357" spans="1:10" x14ac:dyDescent="0.25">
      <c r="A357" s="1">
        <v>43678</v>
      </c>
      <c r="B357">
        <v>209870.80293055199</v>
      </c>
      <c r="C357">
        <v>0.93993110958329695</v>
      </c>
      <c r="D357">
        <v>209870.80293055199</v>
      </c>
      <c r="E357">
        <v>211111.30169133001</v>
      </c>
      <c r="F357">
        <v>0.99412395854301105</v>
      </c>
      <c r="G357">
        <v>0.92193862747085598</v>
      </c>
      <c r="I357">
        <f t="shared" si="10"/>
        <v>193487.99999999959</v>
      </c>
      <c r="J357">
        <f t="shared" si="11"/>
        <v>209870.80293055199</v>
      </c>
    </row>
    <row r="358" spans="1:10" x14ac:dyDescent="0.25">
      <c r="A358" s="1">
        <v>43709</v>
      </c>
      <c r="B358">
        <v>212526.59617424401</v>
      </c>
      <c r="C358">
        <v>0.94217347775420202</v>
      </c>
      <c r="D358">
        <v>212526.59617424401</v>
      </c>
      <c r="E358">
        <v>211885.676092443</v>
      </c>
      <c r="F358">
        <v>1.00302483911901</v>
      </c>
      <c r="G358">
        <v>0.950808057144654</v>
      </c>
      <c r="I358">
        <f t="shared" si="10"/>
        <v>202071.99999999942</v>
      </c>
      <c r="J358">
        <f t="shared" si="11"/>
        <v>212526.59617424401</v>
      </c>
    </row>
    <row r="359" spans="1:10" x14ac:dyDescent="0.25">
      <c r="A359" s="1">
        <v>43739</v>
      </c>
      <c r="B359">
        <v>212251.27007487099</v>
      </c>
      <c r="C359">
        <v>0.93032440230690905</v>
      </c>
      <c r="D359">
        <v>212251.27007487099</v>
      </c>
      <c r="E359">
        <v>212722.335068671</v>
      </c>
      <c r="F359">
        <v>0.99778554050919099</v>
      </c>
      <c r="G359">
        <v>0.93131127050628104</v>
      </c>
      <c r="I359">
        <f t="shared" si="10"/>
        <v>197671.99999999988</v>
      </c>
      <c r="J359">
        <f t="shared" si="11"/>
        <v>212251.27007487099</v>
      </c>
    </row>
    <row r="360" spans="1:10" x14ac:dyDescent="0.25">
      <c r="A360" s="1">
        <v>43770</v>
      </c>
      <c r="B360">
        <v>214259.187998398</v>
      </c>
      <c r="C360">
        <v>0.94517167042748496</v>
      </c>
      <c r="D360">
        <v>214259.187998398</v>
      </c>
      <c r="E360">
        <v>213601.789639647</v>
      </c>
      <c r="F360">
        <v>1.00307768188581</v>
      </c>
      <c r="G360">
        <v>0.93559581678942205</v>
      </c>
      <c r="I360">
        <f t="shared" si="10"/>
        <v>200459.99999999951</v>
      </c>
      <c r="J360">
        <f t="shared" si="11"/>
        <v>214259.187998398</v>
      </c>
    </row>
    <row r="361" spans="1:10" x14ac:dyDescent="0.25">
      <c r="A361" s="1">
        <v>43800</v>
      </c>
      <c r="B361">
        <v>213513.74814553899</v>
      </c>
      <c r="C361">
        <v>1.13659688581718</v>
      </c>
      <c r="D361">
        <v>213513.74814553899</v>
      </c>
      <c r="E361">
        <v>214561.55580365899</v>
      </c>
      <c r="F361">
        <v>0.99511651724282402</v>
      </c>
      <c r="G361">
        <v>1.1408305184824199</v>
      </c>
      <c r="I361">
        <f t="shared" si="10"/>
        <v>243583.00000000006</v>
      </c>
      <c r="J361">
        <f t="shared" si="11"/>
        <v>213513.74814553899</v>
      </c>
    </row>
    <row r="362" spans="1:10" x14ac:dyDescent="0.25">
      <c r="A362" s="1">
        <v>43831</v>
      </c>
      <c r="B362">
        <v>215380.43996307501</v>
      </c>
      <c r="C362">
        <v>1.0558472440417199</v>
      </c>
      <c r="D362">
        <v>215380.43996307501</v>
      </c>
      <c r="E362">
        <v>215679.604455983</v>
      </c>
      <c r="F362">
        <v>0.998612921728676</v>
      </c>
      <c r="G362">
        <v>1.0792252074508299</v>
      </c>
      <c r="I362">
        <f t="shared" si="10"/>
        <v>232444.00000000067</v>
      </c>
      <c r="J362">
        <f t="shared" si="11"/>
        <v>215380.43996307501</v>
      </c>
    </row>
    <row r="363" spans="1:10" x14ac:dyDescent="0.25">
      <c r="A363" s="1">
        <v>43862</v>
      </c>
      <c r="B363">
        <v>217079.645767729</v>
      </c>
      <c r="C363">
        <v>1.0262810312997299</v>
      </c>
      <c r="D363">
        <v>217079.645767729</v>
      </c>
      <c r="E363">
        <v>216959.122061501</v>
      </c>
      <c r="F363">
        <v>1.00055551343074</v>
      </c>
      <c r="G363">
        <v>1.0268811671017499</v>
      </c>
      <c r="I363">
        <f t="shared" si="10"/>
        <v>222915</v>
      </c>
      <c r="J363">
        <f t="shared" si="11"/>
        <v>217079.645767729</v>
      </c>
    </row>
    <row r="364" spans="1:10" x14ac:dyDescent="0.25">
      <c r="A364" s="1">
        <v>43891</v>
      </c>
      <c r="B364">
        <v>218172.447767084</v>
      </c>
      <c r="C364">
        <v>1.16711591742151</v>
      </c>
      <c r="D364">
        <v>218172.447767084</v>
      </c>
      <c r="E364">
        <v>218355.07543825</v>
      </c>
      <c r="F364">
        <v>0.99916362067243403</v>
      </c>
      <c r="G364">
        <v>1.17146322835802</v>
      </c>
      <c r="I364">
        <f t="shared" si="10"/>
        <v>255580.99999999971</v>
      </c>
      <c r="J364">
        <f t="shared" si="11"/>
        <v>218172.447767084</v>
      </c>
    </row>
    <row r="365" spans="1:10" x14ac:dyDescent="0.25">
      <c r="A365" s="1">
        <v>43922</v>
      </c>
      <c r="B365">
        <v>187438.40840739099</v>
      </c>
      <c r="C365">
        <v>0.96830633269575705</v>
      </c>
      <c r="D365">
        <v>187438.40840739099</v>
      </c>
      <c r="E365">
        <v>189114.25933235799</v>
      </c>
      <c r="F365">
        <v>0.99113842112760897</v>
      </c>
      <c r="G365">
        <v>0.97458680721916002</v>
      </c>
      <c r="I365">
        <f>B365*G365</f>
        <v>182675.00000000015</v>
      </c>
      <c r="J365">
        <f>B365</f>
        <v>187438.40840739099</v>
      </c>
    </row>
    <row r="366" spans="1:10" x14ac:dyDescent="0.25">
      <c r="A366" s="1">
        <v>43952</v>
      </c>
      <c r="B366">
        <v>189302.46942752801</v>
      </c>
      <c r="C366">
        <v>0.93972781739926003</v>
      </c>
      <c r="D366">
        <v>189302.46942752801</v>
      </c>
      <c r="E366">
        <v>190796.93210182601</v>
      </c>
      <c r="F366">
        <v>0.99216726045940595</v>
      </c>
      <c r="G366">
        <v>0.90898444442044701</v>
      </c>
      <c r="I366">
        <f>B366*G366</f>
        <v>172073.0000000002</v>
      </c>
      <c r="J366">
        <f>B366</f>
        <v>189302.46942752801</v>
      </c>
    </row>
    <row r="367" spans="1:10" x14ac:dyDescent="0.25">
      <c r="A367" s="1">
        <v>43983</v>
      </c>
      <c r="B367">
        <v>192376.67785517199</v>
      </c>
      <c r="C367">
        <v>0.95741162972268001</v>
      </c>
      <c r="D367">
        <v>192376.67785517199</v>
      </c>
      <c r="E367">
        <v>192779.98485576001</v>
      </c>
      <c r="F367">
        <v>0.99790794152780005</v>
      </c>
      <c r="G367">
        <v>0.98341442481102803</v>
      </c>
      <c r="I367">
        <f>B367*G367</f>
        <v>189186.00000000041</v>
      </c>
      <c r="J367">
        <f>B367</f>
        <v>192376.67785517199</v>
      </c>
    </row>
    <row r="368" spans="1:10" x14ac:dyDescent="0.25">
      <c r="A368" s="1">
        <v>44013</v>
      </c>
      <c r="B368">
        <v>195965.131244936</v>
      </c>
      <c r="C368">
        <v>0.97119839647667605</v>
      </c>
      <c r="D368">
        <v>195965.131244936</v>
      </c>
      <c r="E368">
        <v>194878.96487717901</v>
      </c>
      <c r="F368">
        <v>1.0055735433962401</v>
      </c>
      <c r="G368">
        <v>0.99270211370844097</v>
      </c>
      <c r="I368">
        <f>B368*G368</f>
        <v>194535</v>
      </c>
      <c r="J368">
        <f>B368</f>
        <v>195965.131244936</v>
      </c>
    </row>
    <row r="369" spans="1:10" x14ac:dyDescent="0.25">
      <c r="A369" s="1">
        <v>44044</v>
      </c>
      <c r="B369">
        <v>198192.54687761501</v>
      </c>
      <c r="C369">
        <v>0.95353592816160904</v>
      </c>
      <c r="D369">
        <v>198192.54687761501</v>
      </c>
      <c r="E369">
        <v>196882.57818677399</v>
      </c>
      <c r="F369">
        <v>1.00665355311225</v>
      </c>
      <c r="G369">
        <v>0.93793638019490899</v>
      </c>
      <c r="I369">
        <f>B369*G369</f>
        <v>185892.00000000003</v>
      </c>
      <c r="J369">
        <f>B369</f>
        <v>198192.54687761501</v>
      </c>
    </row>
    <row r="370" spans="1:10" x14ac:dyDescent="0.25">
      <c r="A370" s="1">
        <v>44075</v>
      </c>
      <c r="B370">
        <v>198512.026734135</v>
      </c>
      <c r="C370">
        <v>0.92613128403559597</v>
      </c>
      <c r="D370">
        <v>198512.026734135</v>
      </c>
      <c r="E370">
        <v>198744.33824231999</v>
      </c>
      <c r="F370">
        <v>0.99883110376758499</v>
      </c>
      <c r="G370">
        <v>0.93563096934550605</v>
      </c>
      <c r="I370">
        <f t="shared" ref="I370:I372" si="12">B370*G370</f>
        <v>185733.99999999974</v>
      </c>
      <c r="J370">
        <f t="shared" ref="J370:J372" si="13">B370</f>
        <v>198512.026734135</v>
      </c>
    </row>
    <row r="371" spans="1:10" x14ac:dyDescent="0.25">
      <c r="A371" s="1">
        <v>44105</v>
      </c>
      <c r="B371">
        <v>201202.194194165</v>
      </c>
      <c r="C371">
        <v>0.94565657782532397</v>
      </c>
      <c r="D371">
        <v>201202.194194165</v>
      </c>
      <c r="E371">
        <v>200525.84927938899</v>
      </c>
      <c r="F371">
        <v>1.00337285650307</v>
      </c>
      <c r="G371">
        <v>0.92755449684560398</v>
      </c>
      <c r="I371">
        <f t="shared" si="12"/>
        <v>186626.00000000023</v>
      </c>
      <c r="J371">
        <f t="shared" si="13"/>
        <v>201202.194194165</v>
      </c>
    </row>
    <row r="372" spans="1:10" x14ac:dyDescent="0.25">
      <c r="A372" s="1">
        <v>44136</v>
      </c>
      <c r="B372">
        <v>203070.26462091701</v>
      </c>
      <c r="C372">
        <v>0.95016228260178204</v>
      </c>
      <c r="D372">
        <v>203070.26462091701</v>
      </c>
      <c r="E372">
        <v>202195.56519029601</v>
      </c>
      <c r="F372">
        <v>1.0043260070011799</v>
      </c>
      <c r="G372">
        <v>0.95887007565332705</v>
      </c>
      <c r="I372">
        <f t="shared" si="12"/>
        <v>194717.99999999983</v>
      </c>
      <c r="J372">
        <f t="shared" si="13"/>
        <v>203070.26462091701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0021-B688-4B92-B9BE-EB062BE24CFD}">
  <dimension ref="A1:D37"/>
  <sheetViews>
    <sheetView workbookViewId="0">
      <selection activeCell="F13" sqref="F13"/>
    </sheetView>
  </sheetViews>
  <sheetFormatPr defaultRowHeight="15" x14ac:dyDescent="0.25"/>
  <cols>
    <col min="1" max="1" width="9.7109375" bestFit="1" customWidth="1"/>
  </cols>
  <sheetData>
    <row r="1" spans="1:4" x14ac:dyDescent="0.25">
      <c r="A1" t="s">
        <v>0</v>
      </c>
      <c r="B1" t="s">
        <v>64</v>
      </c>
      <c r="C1" t="s">
        <v>65</v>
      </c>
      <c r="D1" t="s">
        <v>66</v>
      </c>
    </row>
    <row r="2" spans="1:4" x14ac:dyDescent="0.25">
      <c r="A2" s="1">
        <v>43831</v>
      </c>
      <c r="B2">
        <v>234424.96827872901</v>
      </c>
      <c r="C2">
        <v>224857.57623605101</v>
      </c>
      <c r="D2">
        <v>244399.44018071299</v>
      </c>
    </row>
    <row r="3" spans="1:4" x14ac:dyDescent="0.25">
      <c r="A3" s="1">
        <v>43862</v>
      </c>
      <c r="B3">
        <v>225394.38640290999</v>
      </c>
      <c r="C3">
        <v>215850.7827752</v>
      </c>
      <c r="D3">
        <v>235359.94990971699</v>
      </c>
    </row>
    <row r="4" spans="1:4" x14ac:dyDescent="0.25">
      <c r="A4" s="1">
        <v>43891</v>
      </c>
      <c r="B4">
        <v>259895.26629524</v>
      </c>
      <c r="C4">
        <v>248552.64700598799</v>
      </c>
      <c r="D4">
        <v>271755.502330444</v>
      </c>
    </row>
    <row r="5" spans="1:4" x14ac:dyDescent="0.25">
      <c r="A5" s="1">
        <v>43922</v>
      </c>
      <c r="B5">
        <v>216688.02588943401</v>
      </c>
      <c r="C5">
        <v>206943.206654473</v>
      </c>
      <c r="D5">
        <v>226891.722240765</v>
      </c>
    </row>
    <row r="6" spans="1:4" x14ac:dyDescent="0.25">
      <c r="A6" s="1">
        <v>43952</v>
      </c>
      <c r="B6">
        <v>204363.57115251399</v>
      </c>
      <c r="C6">
        <v>195013.48936614301</v>
      </c>
      <c r="D6">
        <v>214161.95028331899</v>
      </c>
    </row>
    <row r="7" spans="1:4" x14ac:dyDescent="0.25">
      <c r="A7" s="1">
        <v>43983</v>
      </c>
      <c r="B7">
        <v>217949.83913484999</v>
      </c>
      <c r="C7">
        <v>207739.08593305299</v>
      </c>
      <c r="D7">
        <v>228662.469393051</v>
      </c>
    </row>
    <row r="8" spans="1:4" x14ac:dyDescent="0.25">
      <c r="A8" s="1">
        <v>44013</v>
      </c>
      <c r="B8">
        <v>216115.76705857099</v>
      </c>
      <c r="C8">
        <v>205718.167962979</v>
      </c>
      <c r="D8">
        <v>227038.891284118</v>
      </c>
    </row>
    <row r="9" spans="1:4" x14ac:dyDescent="0.25">
      <c r="A9" s="1">
        <v>44044</v>
      </c>
      <c r="B9">
        <v>208706.42925438</v>
      </c>
      <c r="C9">
        <v>198474.49215261801</v>
      </c>
      <c r="D9">
        <v>219465.85246137899</v>
      </c>
    </row>
    <row r="10" spans="1:4" x14ac:dyDescent="0.25">
      <c r="A10" s="1">
        <v>44075</v>
      </c>
      <c r="B10">
        <v>207111.23917343901</v>
      </c>
      <c r="C10">
        <v>196753.53856041899</v>
      </c>
      <c r="D10">
        <v>218014.20043475</v>
      </c>
    </row>
    <row r="11" spans="1:4" x14ac:dyDescent="0.25">
      <c r="A11" s="1">
        <v>44105</v>
      </c>
      <c r="B11">
        <v>205654.207922084</v>
      </c>
      <c r="C11">
        <v>195146.17200054901</v>
      </c>
      <c r="D11">
        <v>216728.07005376901</v>
      </c>
    </row>
    <row r="12" spans="1:4" x14ac:dyDescent="0.25">
      <c r="A12" s="1">
        <v>44136</v>
      </c>
      <c r="B12">
        <v>214468.73736402401</v>
      </c>
      <c r="C12">
        <v>203305.845235783</v>
      </c>
      <c r="D12">
        <v>226244.54920700501</v>
      </c>
    </row>
    <row r="13" spans="1:4" x14ac:dyDescent="0.25">
      <c r="A13" s="1">
        <v>44166</v>
      </c>
      <c r="B13">
        <v>255443.51709880601</v>
      </c>
      <c r="C13">
        <v>241922.27945971</v>
      </c>
      <c r="D13">
        <v>269720.46796820703</v>
      </c>
    </row>
    <row r="14" spans="1:4" x14ac:dyDescent="0.25">
      <c r="A14" s="1">
        <v>44197</v>
      </c>
      <c r="B14">
        <v>235772.98784635501</v>
      </c>
      <c r="C14">
        <v>222057.64534596601</v>
      </c>
      <c r="D14">
        <v>250335.45551376999</v>
      </c>
    </row>
    <row r="15" spans="1:4" x14ac:dyDescent="0.25">
      <c r="A15" s="1">
        <v>44228</v>
      </c>
      <c r="B15">
        <v>234538.65287357999</v>
      </c>
      <c r="C15">
        <v>220420.57946498899</v>
      </c>
      <c r="D15">
        <v>249560.99754964601</v>
      </c>
    </row>
    <row r="16" spans="1:4" x14ac:dyDescent="0.25">
      <c r="A16" s="1">
        <v>44256</v>
      </c>
      <c r="B16">
        <v>282858.37030812202</v>
      </c>
      <c r="C16">
        <v>265221.55452999298</v>
      </c>
      <c r="D16">
        <v>301668.00656588102</v>
      </c>
    </row>
    <row r="17" spans="1:4" x14ac:dyDescent="0.25">
      <c r="A17" s="1">
        <v>44287</v>
      </c>
      <c r="B17">
        <v>227971.33881797499</v>
      </c>
      <c r="C17">
        <v>213479.335177047</v>
      </c>
      <c r="D17">
        <v>243447.129340919</v>
      </c>
    </row>
    <row r="18" spans="1:4" x14ac:dyDescent="0.25">
      <c r="A18" s="1">
        <v>44317</v>
      </c>
      <c r="B18">
        <v>221909.721485594</v>
      </c>
      <c r="C18">
        <v>207467.99050854601</v>
      </c>
      <c r="D18">
        <v>237356.73329224001</v>
      </c>
    </row>
    <row r="19" spans="1:4" x14ac:dyDescent="0.25">
      <c r="A19" s="1">
        <v>44348</v>
      </c>
      <c r="B19">
        <v>222814.52535504699</v>
      </c>
      <c r="C19">
        <v>208074.05873014001</v>
      </c>
      <c r="D19">
        <v>238599.242078435</v>
      </c>
    </row>
    <row r="20" spans="1:4" x14ac:dyDescent="0.25">
      <c r="A20" s="1">
        <v>44378</v>
      </c>
      <c r="B20">
        <v>219563.67154467301</v>
      </c>
      <c r="C20">
        <v>204665.63098724201</v>
      </c>
      <c r="D20">
        <v>235546.171722317</v>
      </c>
    </row>
    <row r="21" spans="1:4" x14ac:dyDescent="0.25">
      <c r="A21" s="1">
        <v>44409</v>
      </c>
      <c r="B21">
        <v>221868.307063963</v>
      </c>
      <c r="C21">
        <v>206588.51717807999</v>
      </c>
      <c r="D21">
        <v>238278.227424404</v>
      </c>
    </row>
    <row r="22" spans="1:4" x14ac:dyDescent="0.25">
      <c r="A22" s="1">
        <v>44440</v>
      </c>
      <c r="B22">
        <v>218905.605735447</v>
      </c>
      <c r="C22">
        <v>203503.10088310399</v>
      </c>
      <c r="D22">
        <v>235473.87737314499</v>
      </c>
    </row>
    <row r="23" spans="1:4" x14ac:dyDescent="0.25">
      <c r="A23" s="1">
        <v>44470</v>
      </c>
      <c r="B23">
        <v>214398.68912480099</v>
      </c>
      <c r="C23">
        <v>199052.451020484</v>
      </c>
      <c r="D23">
        <v>230928.067766936</v>
      </c>
    </row>
    <row r="24" spans="1:4" x14ac:dyDescent="0.25">
      <c r="A24" s="1">
        <v>44501</v>
      </c>
      <c r="B24">
        <v>227316.720447122</v>
      </c>
      <c r="C24">
        <v>210803.438078023</v>
      </c>
      <c r="D24">
        <v>245123.57040262999</v>
      </c>
    </row>
    <row r="25" spans="1:4" x14ac:dyDescent="0.25">
      <c r="A25" s="1">
        <v>44531</v>
      </c>
      <c r="B25">
        <v>275958.32526428602</v>
      </c>
      <c r="C25">
        <v>255493.45374814799</v>
      </c>
      <c r="D25">
        <v>298062.42064322002</v>
      </c>
    </row>
    <row r="26" spans="1:4" x14ac:dyDescent="0.25">
      <c r="A26" s="1">
        <v>44562</v>
      </c>
      <c r="B26">
        <v>256015.872945209</v>
      </c>
      <c r="C26">
        <v>235806.78534810699</v>
      </c>
      <c r="D26">
        <v>277956.91758037597</v>
      </c>
    </row>
    <row r="27" spans="1:4" x14ac:dyDescent="0.25">
      <c r="A27" s="1">
        <v>44593</v>
      </c>
      <c r="B27">
        <v>246991.952030218</v>
      </c>
      <c r="C27">
        <v>226905.44663727799</v>
      </c>
      <c r="D27">
        <v>268856.58882052999</v>
      </c>
    </row>
    <row r="28" spans="1:4" x14ac:dyDescent="0.25">
      <c r="A28" s="1">
        <v>44621</v>
      </c>
      <c r="B28">
        <v>282642.54987935</v>
      </c>
      <c r="C28">
        <v>259049.80772898399</v>
      </c>
      <c r="D28">
        <v>308383.98106775701</v>
      </c>
    </row>
    <row r="29" spans="1:4" x14ac:dyDescent="0.25">
      <c r="A29" s="1">
        <v>44652</v>
      </c>
      <c r="B29">
        <v>236958.733703556</v>
      </c>
      <c r="C29">
        <v>216834.49437904</v>
      </c>
      <c r="D29">
        <v>258950.68789304199</v>
      </c>
    </row>
    <row r="30" spans="1:4" x14ac:dyDescent="0.25">
      <c r="A30" s="1">
        <v>44682</v>
      </c>
      <c r="B30">
        <v>235904.25270049999</v>
      </c>
      <c r="C30">
        <v>215507.11535345801</v>
      </c>
      <c r="D30">
        <v>258231.92125655501</v>
      </c>
    </row>
    <row r="31" spans="1:4" x14ac:dyDescent="0.25">
      <c r="A31" s="1">
        <v>44713</v>
      </c>
      <c r="B31">
        <v>235503.147169415</v>
      </c>
      <c r="C31">
        <v>214713.04166758401</v>
      </c>
      <c r="D31">
        <v>258306.30452603899</v>
      </c>
    </row>
    <row r="32" spans="1:4" x14ac:dyDescent="0.25">
      <c r="A32" s="1">
        <v>44743</v>
      </c>
      <c r="B32">
        <v>228899.587488341</v>
      </c>
      <c r="C32">
        <v>208357.279805478</v>
      </c>
      <c r="D32">
        <v>251467.19712048699</v>
      </c>
    </row>
    <row r="33" spans="1:4" x14ac:dyDescent="0.25">
      <c r="A33" s="1">
        <v>44774</v>
      </c>
      <c r="B33">
        <v>241471.53064281901</v>
      </c>
      <c r="C33">
        <v>219465.42984593299</v>
      </c>
      <c r="D33">
        <v>265684.21346322697</v>
      </c>
    </row>
    <row r="34" spans="1:4" x14ac:dyDescent="0.25">
      <c r="A34" s="1">
        <v>44805</v>
      </c>
      <c r="B34">
        <v>230304.391806742</v>
      </c>
      <c r="C34">
        <v>208932.04723552999</v>
      </c>
      <c r="D34">
        <v>253862.98362204299</v>
      </c>
    </row>
    <row r="35" spans="1:4" x14ac:dyDescent="0.25">
      <c r="A35" s="1">
        <v>44835</v>
      </c>
      <c r="B35">
        <v>232806.42984582999</v>
      </c>
      <c r="C35">
        <v>210849.52580487699</v>
      </c>
      <c r="D35">
        <v>257049.82532290599</v>
      </c>
    </row>
    <row r="36" spans="1:4" x14ac:dyDescent="0.25">
      <c r="A36" s="1">
        <v>44866</v>
      </c>
      <c r="B36">
        <v>232390.47742702599</v>
      </c>
      <c r="C36">
        <v>210182.71531837201</v>
      </c>
      <c r="D36">
        <v>256944.69650826001</v>
      </c>
    </row>
    <row r="37" spans="1:4" x14ac:dyDescent="0.25">
      <c r="A37" s="1">
        <v>44896</v>
      </c>
      <c r="B37">
        <v>280360.95613479603</v>
      </c>
      <c r="C37">
        <v>253108.456122164</v>
      </c>
      <c r="D37">
        <v>310547.76647556701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O374"/>
  <sheetViews>
    <sheetView topLeftCell="A326" workbookViewId="0">
      <selection activeCell="K352" sqref="K352"/>
    </sheetView>
  </sheetViews>
  <sheetFormatPr defaultRowHeight="15" x14ac:dyDescent="0.25"/>
  <cols>
    <col min="2" max="2" width="15.7109375" bestFit="1" customWidth="1"/>
    <col min="3" max="3" width="12.85546875" bestFit="1" customWidth="1"/>
    <col min="4" max="4" width="17.7109375" bestFit="1" customWidth="1"/>
    <col min="5" max="5" width="30.140625" bestFit="1" customWidth="1"/>
    <col min="6" max="6" width="30.5703125" bestFit="1" customWidth="1"/>
    <col min="7" max="7" width="16.28515625" bestFit="1" customWidth="1"/>
    <col min="8" max="11" width="16.28515625" customWidth="1"/>
    <col min="12" max="12" width="23.5703125" bestFit="1" customWidth="1"/>
  </cols>
  <sheetData>
    <row r="1" spans="1:14" x14ac:dyDescent="0.25">
      <c r="A1" s="16" t="s">
        <v>126</v>
      </c>
      <c r="B1" s="16" t="s">
        <v>125</v>
      </c>
      <c r="C1" s="16" t="s">
        <v>124</v>
      </c>
      <c r="D1" s="16" t="s">
        <v>123</v>
      </c>
      <c r="E1" s="16" t="s">
        <v>122</v>
      </c>
      <c r="F1" s="16" t="s">
        <v>121</v>
      </c>
      <c r="G1" s="16" t="s">
        <v>120</v>
      </c>
      <c r="H1" s="16" t="s">
        <v>119</v>
      </c>
      <c r="I1" s="16"/>
      <c r="J1" s="16"/>
      <c r="K1" s="16" t="s">
        <v>118</v>
      </c>
      <c r="L1" s="16" t="s">
        <v>117</v>
      </c>
      <c r="M1" s="16" t="s">
        <v>116</v>
      </c>
      <c r="N1" s="16" t="s">
        <v>115</v>
      </c>
    </row>
    <row r="2" spans="1:14" x14ac:dyDescent="0.25">
      <c r="A2" s="2">
        <f>'X-13 output'!A2</f>
        <v>32874</v>
      </c>
      <c r="B2" s="8">
        <f>'X-13 output'!E2</f>
        <v>60272.481054595701</v>
      </c>
      <c r="C2" s="8">
        <f t="shared" ref="C2:C65" si="0">B2*12</f>
        <v>723269.77265514841</v>
      </c>
      <c r="D2" s="8">
        <f>'FRED Data'!B8*1000</f>
        <v>2658700</v>
      </c>
      <c r="E2" s="8">
        <f>'FRED Data'!D8*1000</f>
        <v>200300</v>
      </c>
      <c r="F2" s="8">
        <f t="shared" ref="F2:F65" si="1">E2</f>
        <v>200300</v>
      </c>
      <c r="G2" s="8">
        <f t="shared" ref="G2:G65" si="2">C2-(E2+F2)</f>
        <v>322669.77265514841</v>
      </c>
      <c r="H2" s="8">
        <f t="shared" ref="H2:H65" si="3">D2-(F2+G2)</f>
        <v>2135730.2273448515</v>
      </c>
      <c r="I2" s="8"/>
      <c r="J2" s="8"/>
      <c r="K2" s="12">
        <f t="shared" ref="K2:K65" si="4">C2/D2</f>
        <v>0.27203888090237649</v>
      </c>
      <c r="L2">
        <f t="shared" ref="L2:L65" si="5">G2/D2</f>
        <v>0.12136373891569129</v>
      </c>
    </row>
    <row r="3" spans="1:14" x14ac:dyDescent="0.25">
      <c r="A3" s="2">
        <f>'X-13 output'!A3</f>
        <v>32905</v>
      </c>
      <c r="B3" s="8">
        <f>'X-13 output'!E3</f>
        <v>60575.657843876899</v>
      </c>
      <c r="C3" s="8">
        <f t="shared" si="0"/>
        <v>726907.89412652282</v>
      </c>
      <c r="D3" s="8">
        <f>'FRED Data'!B9*1000</f>
        <v>2687200</v>
      </c>
      <c r="E3" s="8">
        <f>'FRED Data'!D9*1000</f>
        <v>202300</v>
      </c>
      <c r="F3" s="8">
        <f t="shared" si="1"/>
        <v>202300</v>
      </c>
      <c r="G3" s="8">
        <f t="shared" si="2"/>
        <v>322307.89412652282</v>
      </c>
      <c r="H3" s="8">
        <f t="shared" si="3"/>
        <v>2162592.1058734772</v>
      </c>
      <c r="I3" s="12">
        <f t="shared" ref="I3:I66" si="6">LN(D3/D2)</f>
        <v>1.0662477790275156E-2</v>
      </c>
      <c r="J3" s="12">
        <f t="shared" ref="J3:J66" si="7">LN(H3/H2)</f>
        <v>1.2498936166154712E-2</v>
      </c>
      <c r="K3" s="12">
        <f t="shared" si="4"/>
        <v>0.27050755214592248</v>
      </c>
      <c r="L3">
        <f t="shared" si="5"/>
        <v>0.11994190760885785</v>
      </c>
      <c r="M3">
        <f t="shared" ref="M3:M66" si="8">L3-L2</f>
        <v>-1.4218313068334321E-3</v>
      </c>
    </row>
    <row r="4" spans="1:14" x14ac:dyDescent="0.25">
      <c r="A4" s="2">
        <f>'X-13 output'!A4</f>
        <v>32933</v>
      </c>
      <c r="B4" s="8">
        <f>'X-13 output'!E4</f>
        <v>60917.918899366399</v>
      </c>
      <c r="C4" s="8">
        <f t="shared" si="0"/>
        <v>731015.02679239679</v>
      </c>
      <c r="D4" s="8">
        <f>'FRED Data'!B10*1000</f>
        <v>2707400</v>
      </c>
      <c r="E4" s="8">
        <f>'FRED Data'!D10*1000</f>
        <v>203500</v>
      </c>
      <c r="F4" s="8">
        <f t="shared" si="1"/>
        <v>203500</v>
      </c>
      <c r="G4" s="8">
        <f t="shared" si="2"/>
        <v>324015.02679239679</v>
      </c>
      <c r="H4" s="8">
        <f t="shared" si="3"/>
        <v>2179884.9732076032</v>
      </c>
      <c r="I4" s="12">
        <f t="shared" si="6"/>
        <v>7.4890054536027456E-3</v>
      </c>
      <c r="J4" s="12">
        <f t="shared" si="7"/>
        <v>7.9645595969247574E-3</v>
      </c>
      <c r="K4" s="12">
        <f t="shared" si="4"/>
        <v>0.27000628898293449</v>
      </c>
      <c r="L4">
        <f t="shared" si="5"/>
        <v>0.11967756031336219</v>
      </c>
      <c r="M4">
        <f t="shared" si="8"/>
        <v>-2.6434729549566771E-4</v>
      </c>
    </row>
    <row r="5" spans="1:14" x14ac:dyDescent="0.25">
      <c r="A5" s="2">
        <f>'X-13 output'!A5</f>
        <v>32964</v>
      </c>
      <c r="B5" s="8">
        <f>'X-13 output'!E5</f>
        <v>61284.1413307931</v>
      </c>
      <c r="C5" s="8">
        <f t="shared" si="0"/>
        <v>735409.69596951723</v>
      </c>
      <c r="D5" s="8">
        <f>'FRED Data'!B11*1000</f>
        <v>2731900</v>
      </c>
      <c r="E5" s="8">
        <f>'FRED Data'!D11*1000</f>
        <v>205200</v>
      </c>
      <c r="F5" s="8">
        <f t="shared" si="1"/>
        <v>205200</v>
      </c>
      <c r="G5" s="8">
        <f t="shared" si="2"/>
        <v>325009.69596951723</v>
      </c>
      <c r="H5" s="8">
        <f t="shared" si="3"/>
        <v>2201690.3040304827</v>
      </c>
      <c r="I5" s="12">
        <f t="shared" si="6"/>
        <v>9.0085730479971503E-3</v>
      </c>
      <c r="J5" s="12">
        <f t="shared" si="7"/>
        <v>9.953274546171037E-3</v>
      </c>
      <c r="K5" s="12">
        <f t="shared" si="4"/>
        <v>0.26919349023372641</v>
      </c>
      <c r="L5">
        <f t="shared" si="5"/>
        <v>0.11896837218401743</v>
      </c>
      <c r="M5">
        <f t="shared" si="8"/>
        <v>-7.0918812934475661E-4</v>
      </c>
    </row>
    <row r="6" spans="1:14" x14ac:dyDescent="0.25">
      <c r="A6" s="2">
        <f>'X-13 output'!A6</f>
        <v>32994</v>
      </c>
      <c r="B6" s="8">
        <f>'X-13 output'!E6</f>
        <v>61631.545821100801</v>
      </c>
      <c r="C6" s="8">
        <f t="shared" si="0"/>
        <v>739578.54985320964</v>
      </c>
      <c r="D6" s="8">
        <f>'FRED Data'!B12*1000</f>
        <v>2732900</v>
      </c>
      <c r="E6" s="8">
        <f>'FRED Data'!D12*1000</f>
        <v>204900</v>
      </c>
      <c r="F6" s="8">
        <f t="shared" si="1"/>
        <v>204900</v>
      </c>
      <c r="G6" s="8">
        <f t="shared" si="2"/>
        <v>329778.54985320964</v>
      </c>
      <c r="H6" s="8">
        <f t="shared" si="3"/>
        <v>2198221.4501467906</v>
      </c>
      <c r="I6" s="12">
        <f t="shared" si="6"/>
        <v>3.6597863093310121E-4</v>
      </c>
      <c r="J6" s="12">
        <f t="shared" si="7"/>
        <v>-1.5767837157647075E-3</v>
      </c>
      <c r="K6" s="12">
        <f t="shared" si="4"/>
        <v>0.27062042147653032</v>
      </c>
      <c r="L6">
        <f t="shared" si="5"/>
        <v>0.12066981955183491</v>
      </c>
      <c r="M6">
        <f t="shared" si="8"/>
        <v>1.7014473678174796E-3</v>
      </c>
    </row>
    <row r="7" spans="1:14" x14ac:dyDescent="0.25">
      <c r="A7" s="2">
        <f>'X-13 output'!A7</f>
        <v>33025</v>
      </c>
      <c r="B7" s="8">
        <f>'X-13 output'!E7</f>
        <v>61912.927386077099</v>
      </c>
      <c r="C7" s="8">
        <f t="shared" si="0"/>
        <v>742955.12863292522</v>
      </c>
      <c r="D7" s="8">
        <f>'FRED Data'!B13*1000</f>
        <v>2751600</v>
      </c>
      <c r="E7" s="8">
        <f>'FRED Data'!D13*1000</f>
        <v>206700</v>
      </c>
      <c r="F7" s="8">
        <f t="shared" si="1"/>
        <v>206700</v>
      </c>
      <c r="G7" s="8">
        <f t="shared" si="2"/>
        <v>329555.12863292522</v>
      </c>
      <c r="H7" s="8">
        <f t="shared" si="3"/>
        <v>2215344.8713670745</v>
      </c>
      <c r="I7" s="12">
        <f t="shared" si="6"/>
        <v>6.8192442212428898E-3</v>
      </c>
      <c r="J7" s="12">
        <f t="shared" si="7"/>
        <v>7.7594878558859453E-3</v>
      </c>
      <c r="K7" s="12">
        <f t="shared" si="4"/>
        <v>0.27000840552148758</v>
      </c>
      <c r="L7">
        <f t="shared" si="5"/>
        <v>0.11976854507665548</v>
      </c>
      <c r="M7">
        <f t="shared" si="8"/>
        <v>-9.0127447517943104E-4</v>
      </c>
    </row>
    <row r="8" spans="1:14" x14ac:dyDescent="0.25">
      <c r="A8" s="2">
        <f>'X-13 output'!A8</f>
        <v>33055</v>
      </c>
      <c r="B8" s="8">
        <f>'X-13 output'!E8</f>
        <v>62128.971196972103</v>
      </c>
      <c r="C8" s="8">
        <f t="shared" si="0"/>
        <v>745547.65436366526</v>
      </c>
      <c r="D8" s="8">
        <f>'FRED Data'!B14*1000</f>
        <v>2769300</v>
      </c>
      <c r="E8" s="8">
        <f>'FRED Data'!D14*1000</f>
        <v>208200</v>
      </c>
      <c r="F8" s="8">
        <f t="shared" si="1"/>
        <v>208200</v>
      </c>
      <c r="G8" s="8">
        <f t="shared" si="2"/>
        <v>329147.65436366526</v>
      </c>
      <c r="H8" s="8">
        <f t="shared" si="3"/>
        <v>2231952.3456363347</v>
      </c>
      <c r="I8" s="12">
        <f t="shared" si="6"/>
        <v>6.412020012356536E-3</v>
      </c>
      <c r="J8" s="12">
        <f t="shared" si="7"/>
        <v>7.4686042582615426E-3</v>
      </c>
      <c r="K8" s="12">
        <f t="shared" si="4"/>
        <v>0.2692188113832612</v>
      </c>
      <c r="L8">
        <f t="shared" si="5"/>
        <v>0.11885590378928439</v>
      </c>
      <c r="M8">
        <f t="shared" si="8"/>
        <v>-9.1264128737109096E-4</v>
      </c>
    </row>
    <row r="9" spans="1:14" x14ac:dyDescent="0.25">
      <c r="A9" s="2">
        <f>'X-13 output'!A9</f>
        <v>33086</v>
      </c>
      <c r="B9" s="8">
        <f>'X-13 output'!E9</f>
        <v>62270.907678478201</v>
      </c>
      <c r="C9" s="8">
        <f t="shared" si="0"/>
        <v>747250.89214173844</v>
      </c>
      <c r="D9" s="8">
        <f>'FRED Data'!B15*1000</f>
        <v>2760200</v>
      </c>
      <c r="E9" s="8">
        <f>'FRED Data'!D15*1000</f>
        <v>207800</v>
      </c>
      <c r="F9" s="8">
        <f t="shared" si="1"/>
        <v>207800</v>
      </c>
      <c r="G9" s="8">
        <f t="shared" si="2"/>
        <v>331650.89214173844</v>
      </c>
      <c r="H9" s="8">
        <f t="shared" si="3"/>
        <v>2220749.1078582616</v>
      </c>
      <c r="I9" s="12">
        <f t="shared" si="6"/>
        <v>-3.2914398102759129E-3</v>
      </c>
      <c r="J9" s="12">
        <f t="shared" si="7"/>
        <v>-5.0321188321192064E-3</v>
      </c>
      <c r="K9" s="12">
        <f t="shared" si="4"/>
        <v>0.27072345922097618</v>
      </c>
      <c r="L9">
        <f t="shared" si="5"/>
        <v>0.12015465985861112</v>
      </c>
      <c r="M9">
        <f t="shared" si="8"/>
        <v>1.2987560693267369E-3</v>
      </c>
    </row>
    <row r="10" spans="1:14" x14ac:dyDescent="0.25">
      <c r="A10" s="2">
        <f>'X-13 output'!A10</f>
        <v>33117</v>
      </c>
      <c r="B10" s="8">
        <f>'X-13 output'!E10</f>
        <v>62322.082361362998</v>
      </c>
      <c r="C10" s="8">
        <f t="shared" si="0"/>
        <v>747864.98833635601</v>
      </c>
      <c r="D10" s="8">
        <f>'FRED Data'!B16*1000</f>
        <v>2778500</v>
      </c>
      <c r="E10" s="8">
        <f>'FRED Data'!D16*1000</f>
        <v>209400</v>
      </c>
      <c r="F10" s="8">
        <f t="shared" si="1"/>
        <v>209400</v>
      </c>
      <c r="G10" s="8">
        <f t="shared" si="2"/>
        <v>329064.98833635601</v>
      </c>
      <c r="H10" s="8">
        <f t="shared" si="3"/>
        <v>2240035.0116636441</v>
      </c>
      <c r="I10" s="12">
        <f t="shared" si="6"/>
        <v>6.6080728660362501E-3</v>
      </c>
      <c r="J10" s="12">
        <f t="shared" si="7"/>
        <v>8.6469210141178841E-3</v>
      </c>
      <c r="K10" s="12">
        <f t="shared" si="4"/>
        <v>0.26916141383349146</v>
      </c>
      <c r="L10">
        <f t="shared" si="5"/>
        <v>0.11843260332422387</v>
      </c>
      <c r="M10">
        <f t="shared" si="8"/>
        <v>-1.7220565343872563E-3</v>
      </c>
    </row>
    <row r="11" spans="1:14" x14ac:dyDescent="0.25">
      <c r="A11" s="2">
        <f>'X-13 output'!A11</f>
        <v>33147</v>
      </c>
      <c r="B11" s="8">
        <f>'X-13 output'!E11</f>
        <v>62329.184372550502</v>
      </c>
      <c r="C11" s="8">
        <f t="shared" si="0"/>
        <v>747950.21247060597</v>
      </c>
      <c r="D11" s="8">
        <f>'FRED Data'!B17*1000</f>
        <v>2763100</v>
      </c>
      <c r="E11" s="8">
        <f>'FRED Data'!D17*1000</f>
        <v>208600</v>
      </c>
      <c r="F11" s="8">
        <f t="shared" si="1"/>
        <v>208600</v>
      </c>
      <c r="G11" s="8">
        <f t="shared" si="2"/>
        <v>330750.21247060597</v>
      </c>
      <c r="H11" s="8">
        <f t="shared" si="3"/>
        <v>2223749.787529394</v>
      </c>
      <c r="I11" s="12">
        <f t="shared" si="6"/>
        <v>-5.5579759071579197E-3</v>
      </c>
      <c r="J11" s="12">
        <f t="shared" si="7"/>
        <v>-7.2966314999635467E-3</v>
      </c>
      <c r="K11" s="12">
        <f t="shared" si="4"/>
        <v>0.27069241521139514</v>
      </c>
      <c r="L11">
        <f t="shared" si="5"/>
        <v>0.11970258494828488</v>
      </c>
      <c r="M11">
        <f t="shared" si="8"/>
        <v>1.2699816240610146E-3</v>
      </c>
    </row>
    <row r="12" spans="1:14" x14ac:dyDescent="0.25">
      <c r="A12" s="2">
        <f>'X-13 output'!A12</f>
        <v>33178</v>
      </c>
      <c r="B12" s="8">
        <f>'X-13 output'!E12</f>
        <v>62334.120860817296</v>
      </c>
      <c r="C12" s="8">
        <f t="shared" si="0"/>
        <v>748009.45032980759</v>
      </c>
      <c r="D12" s="8">
        <f>'FRED Data'!B18*1000</f>
        <v>2766300</v>
      </c>
      <c r="E12" s="8">
        <f>'FRED Data'!D18*1000</f>
        <v>209200</v>
      </c>
      <c r="F12" s="8">
        <f t="shared" si="1"/>
        <v>209200</v>
      </c>
      <c r="G12" s="8">
        <f t="shared" si="2"/>
        <v>329609.45032980759</v>
      </c>
      <c r="H12" s="8">
        <f t="shared" si="3"/>
        <v>2227490.5496701924</v>
      </c>
      <c r="I12" s="12">
        <f t="shared" si="6"/>
        <v>1.1574494003871462E-3</v>
      </c>
      <c r="J12" s="12">
        <f t="shared" si="7"/>
        <v>1.6807733297048684E-3</v>
      </c>
      <c r="K12" s="12">
        <f t="shared" si="4"/>
        <v>0.27040069780204878</v>
      </c>
      <c r="L12">
        <f t="shared" si="5"/>
        <v>0.11915173709641311</v>
      </c>
      <c r="M12">
        <f t="shared" si="8"/>
        <v>-5.5084785187177465E-4</v>
      </c>
    </row>
    <row r="13" spans="1:14" x14ac:dyDescent="0.25">
      <c r="A13" s="2">
        <f>'X-13 output'!A13</f>
        <v>33208</v>
      </c>
      <c r="B13" s="8">
        <f>'X-13 output'!E13</f>
        <v>62379.865356419097</v>
      </c>
      <c r="C13" s="8">
        <f t="shared" si="0"/>
        <v>748558.3842770292</v>
      </c>
      <c r="D13" s="8">
        <f>'FRED Data'!B19*1000</f>
        <v>2787300</v>
      </c>
      <c r="E13" s="8">
        <f>'FRED Data'!D19*1000</f>
        <v>211100</v>
      </c>
      <c r="F13" s="8">
        <f t="shared" si="1"/>
        <v>211100</v>
      </c>
      <c r="G13" s="8">
        <f t="shared" si="2"/>
        <v>326358.3842770292</v>
      </c>
      <c r="H13" s="8">
        <f t="shared" si="3"/>
        <v>2249841.615722971</v>
      </c>
      <c r="I13" s="12">
        <f t="shared" si="6"/>
        <v>7.5626981021711497E-3</v>
      </c>
      <c r="J13" s="12">
        <f t="shared" si="7"/>
        <v>9.984182945088042E-3</v>
      </c>
      <c r="K13" s="12">
        <f t="shared" si="4"/>
        <v>0.26856039331145881</v>
      </c>
      <c r="L13">
        <f t="shared" si="5"/>
        <v>0.11708764190328605</v>
      </c>
      <c r="M13">
        <f t="shared" si="8"/>
        <v>-2.0640951931270579E-3</v>
      </c>
    </row>
    <row r="14" spans="1:14" x14ac:dyDescent="0.25">
      <c r="A14" s="2">
        <f>'X-13 output'!A14</f>
        <v>33239</v>
      </c>
      <c r="B14" s="8">
        <f>'X-13 output'!E14</f>
        <v>62526.195723981997</v>
      </c>
      <c r="C14" s="8">
        <f t="shared" si="0"/>
        <v>750314.34868778393</v>
      </c>
      <c r="D14" s="8">
        <f>'FRED Data'!B20*1000</f>
        <v>2771300</v>
      </c>
      <c r="E14" s="8">
        <f>'FRED Data'!D20*1000</f>
        <v>210100</v>
      </c>
      <c r="F14" s="8">
        <f t="shared" si="1"/>
        <v>210100</v>
      </c>
      <c r="G14" s="8">
        <f t="shared" si="2"/>
        <v>330114.34868778393</v>
      </c>
      <c r="H14" s="8">
        <f t="shared" si="3"/>
        <v>2231085.6513122162</v>
      </c>
      <c r="I14" s="12">
        <f t="shared" si="6"/>
        <v>-5.7568611479782185E-3</v>
      </c>
      <c r="J14" s="12">
        <f t="shared" si="7"/>
        <v>-8.3715145688564186E-3</v>
      </c>
      <c r="K14" s="12">
        <f t="shared" si="4"/>
        <v>0.27074454179907764</v>
      </c>
      <c r="L14">
        <f t="shared" si="5"/>
        <v>0.11911895092115034</v>
      </c>
      <c r="M14">
        <f t="shared" si="8"/>
        <v>2.0313090178642884E-3</v>
      </c>
    </row>
    <row r="15" spans="1:14" x14ac:dyDescent="0.25">
      <c r="A15" s="2">
        <f>'X-13 output'!A15</f>
        <v>33270</v>
      </c>
      <c r="B15" s="8">
        <f>'X-13 output'!E15</f>
        <v>62730.881550331098</v>
      </c>
      <c r="C15" s="8">
        <f t="shared" si="0"/>
        <v>752770.57860397315</v>
      </c>
      <c r="D15" s="8">
        <f>'FRED Data'!B21*1000</f>
        <v>2769700</v>
      </c>
      <c r="E15" s="8">
        <f>'FRED Data'!D21*1000</f>
        <v>210400</v>
      </c>
      <c r="F15" s="8">
        <f t="shared" si="1"/>
        <v>210400</v>
      </c>
      <c r="G15" s="8">
        <f t="shared" si="2"/>
        <v>331970.57860397315</v>
      </c>
      <c r="H15" s="8">
        <f t="shared" si="3"/>
        <v>2227329.4213960269</v>
      </c>
      <c r="I15" s="12">
        <f t="shared" si="6"/>
        <v>-5.7751310033189664E-4</v>
      </c>
      <c r="J15" s="12">
        <f t="shared" si="7"/>
        <v>-1.6850072250662084E-3</v>
      </c>
      <c r="K15" s="12">
        <f t="shared" si="4"/>
        <v>0.27178776712422759</v>
      </c>
      <c r="L15">
        <f t="shared" si="5"/>
        <v>0.11985795523124279</v>
      </c>
      <c r="M15">
        <f t="shared" si="8"/>
        <v>7.3900431009245315E-4</v>
      </c>
    </row>
    <row r="16" spans="1:14" x14ac:dyDescent="0.25">
      <c r="A16" s="2">
        <f>'X-13 output'!A16</f>
        <v>33298</v>
      </c>
      <c r="B16" s="8">
        <f>'X-13 output'!E16</f>
        <v>62924.413662947001</v>
      </c>
      <c r="C16" s="8">
        <f t="shared" si="0"/>
        <v>755092.96395536396</v>
      </c>
      <c r="D16" s="8">
        <f>'FRED Data'!B22*1000</f>
        <v>2774200</v>
      </c>
      <c r="E16" s="8">
        <f>'FRED Data'!D22*1000</f>
        <v>211200</v>
      </c>
      <c r="F16" s="8">
        <f t="shared" si="1"/>
        <v>211200</v>
      </c>
      <c r="G16" s="8">
        <f t="shared" si="2"/>
        <v>332692.96395536396</v>
      </c>
      <c r="H16" s="8">
        <f t="shared" si="3"/>
        <v>2230307.0360446358</v>
      </c>
      <c r="I16" s="12">
        <f t="shared" si="6"/>
        <v>1.6234062621233265E-3</v>
      </c>
      <c r="J16" s="12">
        <f t="shared" si="7"/>
        <v>1.3359613866704228E-3</v>
      </c>
      <c r="K16" s="12">
        <f t="shared" si="4"/>
        <v>0.27218404006753799</v>
      </c>
      <c r="L16">
        <f t="shared" si="5"/>
        <v>0.1199239290445404</v>
      </c>
      <c r="M16">
        <f t="shared" si="8"/>
        <v>6.5973813297606765E-5</v>
      </c>
    </row>
    <row r="17" spans="1:13" x14ac:dyDescent="0.25">
      <c r="A17" s="2">
        <f>'X-13 output'!A17</f>
        <v>33329</v>
      </c>
      <c r="B17" s="8">
        <f>'X-13 output'!E17</f>
        <v>63106.005194343103</v>
      </c>
      <c r="C17" s="8">
        <f t="shared" si="0"/>
        <v>757272.06233211723</v>
      </c>
      <c r="D17" s="8">
        <f>'FRED Data'!B23*1000</f>
        <v>2782600</v>
      </c>
      <c r="E17" s="8">
        <f>'FRED Data'!D23*1000</f>
        <v>212300</v>
      </c>
      <c r="F17" s="8">
        <f t="shared" si="1"/>
        <v>212300</v>
      </c>
      <c r="G17" s="8">
        <f t="shared" si="2"/>
        <v>332672.06233211723</v>
      </c>
      <c r="H17" s="8">
        <f t="shared" si="3"/>
        <v>2237627.937667883</v>
      </c>
      <c r="I17" s="12">
        <f t="shared" si="6"/>
        <v>3.0233250785867776E-3</v>
      </c>
      <c r="J17" s="12">
        <f t="shared" si="7"/>
        <v>3.2770880588473585E-3</v>
      </c>
      <c r="K17" s="12">
        <f t="shared" si="4"/>
        <v>0.27214549785528541</v>
      </c>
      <c r="L17">
        <f t="shared" si="5"/>
        <v>0.11955439600809216</v>
      </c>
      <c r="M17">
        <f t="shared" si="8"/>
        <v>-3.6953303644823854E-4</v>
      </c>
    </row>
    <row r="18" spans="1:13" x14ac:dyDescent="0.25">
      <c r="A18" s="2">
        <f>'X-13 output'!A18</f>
        <v>33359</v>
      </c>
      <c r="B18" s="8">
        <f>'X-13 output'!E18</f>
        <v>63286.5110965567</v>
      </c>
      <c r="C18" s="8">
        <f t="shared" si="0"/>
        <v>759438.1331586804</v>
      </c>
      <c r="D18" s="8">
        <f>'FRED Data'!B24*1000</f>
        <v>2794000</v>
      </c>
      <c r="E18" s="8">
        <f>'FRED Data'!D24*1000</f>
        <v>213400</v>
      </c>
      <c r="F18" s="8">
        <f t="shared" si="1"/>
        <v>213400</v>
      </c>
      <c r="G18" s="8">
        <f t="shared" si="2"/>
        <v>332638.1331586804</v>
      </c>
      <c r="H18" s="8">
        <f t="shared" si="3"/>
        <v>2247961.8668413195</v>
      </c>
      <c r="I18" s="12">
        <f t="shared" si="6"/>
        <v>4.0885184091306332E-3</v>
      </c>
      <c r="J18" s="12">
        <f t="shared" si="7"/>
        <v>4.6076203604827866E-3</v>
      </c>
      <c r="K18" s="12">
        <f t="shared" si="4"/>
        <v>0.27181035546123133</v>
      </c>
      <c r="L18">
        <f t="shared" si="5"/>
        <v>0.11905444994942033</v>
      </c>
      <c r="M18">
        <f t="shared" si="8"/>
        <v>-4.9994605867183239E-4</v>
      </c>
    </row>
    <row r="19" spans="1:13" x14ac:dyDescent="0.25">
      <c r="A19" s="2">
        <f>'X-13 output'!A19</f>
        <v>33390</v>
      </c>
      <c r="B19" s="8">
        <f>'X-13 output'!E19</f>
        <v>63455.5636542914</v>
      </c>
      <c r="C19" s="8">
        <f t="shared" si="0"/>
        <v>761466.76385149686</v>
      </c>
      <c r="D19" s="8">
        <f>'FRED Data'!B25*1000</f>
        <v>2823800</v>
      </c>
      <c r="E19" s="8">
        <f>'FRED Data'!D25*1000</f>
        <v>215900</v>
      </c>
      <c r="F19" s="8">
        <f t="shared" si="1"/>
        <v>215900</v>
      </c>
      <c r="G19" s="8">
        <f t="shared" si="2"/>
        <v>329666.76385149686</v>
      </c>
      <c r="H19" s="8">
        <f t="shared" si="3"/>
        <v>2278233.2361485031</v>
      </c>
      <c r="I19" s="12">
        <f t="shared" si="6"/>
        <v>1.0609234758517565E-2</v>
      </c>
      <c r="J19" s="12">
        <f t="shared" si="7"/>
        <v>1.3376277414139711E-2</v>
      </c>
      <c r="K19" s="12">
        <f t="shared" si="4"/>
        <v>0.26966030308502614</v>
      </c>
      <c r="L19">
        <f t="shared" si="5"/>
        <v>0.11674579072579391</v>
      </c>
      <c r="M19">
        <f t="shared" si="8"/>
        <v>-2.3086592236264136E-3</v>
      </c>
    </row>
    <row r="20" spans="1:13" x14ac:dyDescent="0.25">
      <c r="A20" s="2">
        <f>'X-13 output'!A20</f>
        <v>33420</v>
      </c>
      <c r="B20" s="8">
        <f>'X-13 output'!E20</f>
        <v>63614.050932398699</v>
      </c>
      <c r="C20" s="8">
        <f t="shared" si="0"/>
        <v>763368.61118878436</v>
      </c>
      <c r="D20" s="8">
        <f>'FRED Data'!B26*1000</f>
        <v>2813200</v>
      </c>
      <c r="E20" s="8">
        <f>'FRED Data'!D26*1000</f>
        <v>215400</v>
      </c>
      <c r="F20" s="8">
        <f t="shared" si="1"/>
        <v>215400</v>
      </c>
      <c r="G20" s="8">
        <f t="shared" si="2"/>
        <v>332568.61118878436</v>
      </c>
      <c r="H20" s="8">
        <f t="shared" si="3"/>
        <v>2265231.3888112158</v>
      </c>
      <c r="I20" s="12">
        <f t="shared" si="6"/>
        <v>-3.760870141561466E-3</v>
      </c>
      <c r="J20" s="12">
        <f t="shared" si="7"/>
        <v>-5.7233340200997015E-3</v>
      </c>
      <c r="K20" s="12">
        <f t="shared" si="4"/>
        <v>0.27135241404407234</v>
      </c>
      <c r="L20">
        <f t="shared" si="5"/>
        <v>0.1182171943654146</v>
      </c>
      <c r="M20">
        <f t="shared" si="8"/>
        <v>1.4714036396206859E-3</v>
      </c>
    </row>
    <row r="21" spans="1:13" x14ac:dyDescent="0.25">
      <c r="A21" s="2">
        <f>'X-13 output'!A21</f>
        <v>33451</v>
      </c>
      <c r="B21" s="8">
        <f>'X-13 output'!E21</f>
        <v>63775.167249990503</v>
      </c>
      <c r="C21" s="8">
        <f t="shared" si="0"/>
        <v>765302.00699988601</v>
      </c>
      <c r="D21" s="8">
        <f>'FRED Data'!B27*1000</f>
        <v>2825200</v>
      </c>
      <c r="E21" s="8">
        <f>'FRED Data'!D27*1000</f>
        <v>216500</v>
      </c>
      <c r="F21" s="8">
        <f t="shared" si="1"/>
        <v>216500</v>
      </c>
      <c r="G21" s="8">
        <f t="shared" si="2"/>
        <v>332302.00699988601</v>
      </c>
      <c r="H21" s="8">
        <f t="shared" si="3"/>
        <v>2276397.9930001139</v>
      </c>
      <c r="I21" s="12">
        <f t="shared" si="6"/>
        <v>4.2565331009039899E-3</v>
      </c>
      <c r="J21" s="12">
        <f t="shared" si="7"/>
        <v>4.9174539585184187E-3</v>
      </c>
      <c r="K21" s="12">
        <f t="shared" si="4"/>
        <v>0.27088418766808936</v>
      </c>
      <c r="L21">
        <f t="shared" si="5"/>
        <v>0.11762070189717047</v>
      </c>
      <c r="M21">
        <f t="shared" si="8"/>
        <v>-5.9649246824412805E-4</v>
      </c>
    </row>
    <row r="22" spans="1:13" x14ac:dyDescent="0.25">
      <c r="A22" s="2">
        <f>'X-13 output'!A22</f>
        <v>33482</v>
      </c>
      <c r="B22" s="8">
        <f>'X-13 output'!E22</f>
        <v>63929.208349645</v>
      </c>
      <c r="C22" s="8">
        <f t="shared" si="0"/>
        <v>767150.50019574002</v>
      </c>
      <c r="D22" s="8">
        <f>'FRED Data'!B28*1000</f>
        <v>2845800</v>
      </c>
      <c r="E22" s="8">
        <f>'FRED Data'!D28*1000</f>
        <v>218400</v>
      </c>
      <c r="F22" s="8">
        <f t="shared" si="1"/>
        <v>218400</v>
      </c>
      <c r="G22" s="8">
        <f t="shared" si="2"/>
        <v>330350.50019574002</v>
      </c>
      <c r="H22" s="8">
        <f t="shared" si="3"/>
        <v>2297049.4998042602</v>
      </c>
      <c r="I22" s="12">
        <f t="shared" si="6"/>
        <v>7.2650645768237683E-3</v>
      </c>
      <c r="J22" s="12">
        <f t="shared" si="7"/>
        <v>9.0311071459323461E-3</v>
      </c>
      <c r="K22" s="12">
        <f t="shared" si="4"/>
        <v>0.26957287939972591</v>
      </c>
      <c r="L22">
        <f t="shared" si="5"/>
        <v>0.11608352666938647</v>
      </c>
      <c r="M22">
        <f t="shared" si="8"/>
        <v>-1.5371752277840017E-3</v>
      </c>
    </row>
    <row r="23" spans="1:13" x14ac:dyDescent="0.25">
      <c r="A23" s="2">
        <f>'X-13 output'!A23</f>
        <v>33512</v>
      </c>
      <c r="B23" s="8">
        <f>'X-13 output'!E23</f>
        <v>64051.457853913103</v>
      </c>
      <c r="C23" s="8">
        <f t="shared" si="0"/>
        <v>768617.49424695724</v>
      </c>
      <c r="D23" s="8">
        <f>'FRED Data'!B29*1000</f>
        <v>2839500</v>
      </c>
      <c r="E23" s="8">
        <f>'FRED Data'!D29*1000</f>
        <v>217900</v>
      </c>
      <c r="F23" s="8">
        <f t="shared" si="1"/>
        <v>217900</v>
      </c>
      <c r="G23" s="8">
        <f t="shared" si="2"/>
        <v>332817.49424695724</v>
      </c>
      <c r="H23" s="8">
        <f t="shared" si="3"/>
        <v>2288782.5057530426</v>
      </c>
      <c r="I23" s="12">
        <f t="shared" si="6"/>
        <v>-2.2162427941037799E-3</v>
      </c>
      <c r="J23" s="12">
        <f t="shared" si="7"/>
        <v>-3.6054539270622948E-3</v>
      </c>
      <c r="K23" s="12">
        <f t="shared" si="4"/>
        <v>0.27068761903396982</v>
      </c>
      <c r="L23">
        <f t="shared" si="5"/>
        <v>0.11720989408239382</v>
      </c>
      <c r="M23">
        <f t="shared" si="8"/>
        <v>1.1263674130073537E-3</v>
      </c>
    </row>
    <row r="24" spans="1:13" x14ac:dyDescent="0.25">
      <c r="A24" s="2">
        <f>'X-13 output'!A24</f>
        <v>33543</v>
      </c>
      <c r="B24" s="8">
        <f>'X-13 output'!E24</f>
        <v>64117.252891972501</v>
      </c>
      <c r="C24" s="8">
        <f t="shared" si="0"/>
        <v>769407.03470367007</v>
      </c>
      <c r="D24" s="8">
        <f>'FRED Data'!B30*1000</f>
        <v>2853000</v>
      </c>
      <c r="E24" s="8">
        <f>'FRED Data'!D30*1000</f>
        <v>218900</v>
      </c>
      <c r="F24" s="8">
        <f t="shared" si="1"/>
        <v>218900</v>
      </c>
      <c r="G24" s="8">
        <f t="shared" si="2"/>
        <v>331607.03470367007</v>
      </c>
      <c r="H24" s="8">
        <f t="shared" si="3"/>
        <v>2302492.9652963299</v>
      </c>
      <c r="I24" s="12">
        <f t="shared" si="6"/>
        <v>4.7430918960128529E-3</v>
      </c>
      <c r="J24" s="12">
        <f t="shared" si="7"/>
        <v>5.9724145866458704E-3</v>
      </c>
      <c r="K24" s="12">
        <f t="shared" si="4"/>
        <v>0.26968350322596218</v>
      </c>
      <c r="L24">
        <f t="shared" si="5"/>
        <v>0.11623099709206802</v>
      </c>
      <c r="M24">
        <f t="shared" si="8"/>
        <v>-9.7889699032580046E-4</v>
      </c>
    </row>
    <row r="25" spans="1:13" x14ac:dyDescent="0.25">
      <c r="A25" s="2">
        <f>'X-13 output'!A25</f>
        <v>33573</v>
      </c>
      <c r="B25" s="8">
        <f>'X-13 output'!E25</f>
        <v>64142.207724097803</v>
      </c>
      <c r="C25" s="8">
        <f t="shared" si="0"/>
        <v>769706.49268917367</v>
      </c>
      <c r="D25" s="8">
        <f>'FRED Data'!B31*1000</f>
        <v>2881300</v>
      </c>
      <c r="E25" s="8">
        <f>'FRED Data'!D31*1000</f>
        <v>221200</v>
      </c>
      <c r="F25" s="8">
        <f t="shared" si="1"/>
        <v>221200</v>
      </c>
      <c r="G25" s="8">
        <f t="shared" si="2"/>
        <v>327306.49268917367</v>
      </c>
      <c r="H25" s="8">
        <f t="shared" si="3"/>
        <v>2332793.5073108263</v>
      </c>
      <c r="I25" s="12">
        <f t="shared" si="6"/>
        <v>9.8705089600626527E-3</v>
      </c>
      <c r="J25" s="12">
        <f t="shared" si="7"/>
        <v>1.3074045714326552E-2</v>
      </c>
      <c r="K25" s="12">
        <f t="shared" si="4"/>
        <v>0.26713861544760131</v>
      </c>
      <c r="L25">
        <f t="shared" si="5"/>
        <v>0.11359681140081687</v>
      </c>
      <c r="M25">
        <f t="shared" si="8"/>
        <v>-2.6341856912511508E-3</v>
      </c>
    </row>
    <row r="26" spans="1:13" x14ac:dyDescent="0.25">
      <c r="A26" s="2">
        <f>'X-13 output'!A26</f>
        <v>33604</v>
      </c>
      <c r="B26" s="8">
        <f>'X-13 output'!E26</f>
        <v>64172.357227513297</v>
      </c>
      <c r="C26" s="8">
        <f t="shared" si="0"/>
        <v>770068.28673015954</v>
      </c>
      <c r="D26" s="8">
        <f>'FRED Data'!B32*1000</f>
        <v>2887500</v>
      </c>
      <c r="E26" s="8">
        <f>'FRED Data'!D32*1000</f>
        <v>224000</v>
      </c>
      <c r="F26" s="8">
        <f t="shared" si="1"/>
        <v>224000</v>
      </c>
      <c r="G26" s="8">
        <f t="shared" si="2"/>
        <v>322068.28673015954</v>
      </c>
      <c r="H26" s="8">
        <f t="shared" si="3"/>
        <v>2341431.7132698405</v>
      </c>
      <c r="I26" s="12">
        <f t="shared" si="6"/>
        <v>2.1494946564862339E-3</v>
      </c>
      <c r="J26" s="12">
        <f t="shared" si="7"/>
        <v>3.6961059364441834E-3</v>
      </c>
      <c r="K26" s="12">
        <f t="shared" si="4"/>
        <v>0.26669031575070462</v>
      </c>
      <c r="L26">
        <f t="shared" si="5"/>
        <v>0.11153880059918946</v>
      </c>
      <c r="M26">
        <f t="shared" si="8"/>
        <v>-2.0580108016274162E-3</v>
      </c>
    </row>
    <row r="27" spans="1:13" x14ac:dyDescent="0.25">
      <c r="A27" s="2">
        <f>'X-13 output'!A27</f>
        <v>33635</v>
      </c>
      <c r="B27" s="8">
        <f>'X-13 output'!E27</f>
        <v>64234.311149889101</v>
      </c>
      <c r="C27" s="8">
        <f t="shared" si="0"/>
        <v>770811.73379866919</v>
      </c>
      <c r="D27" s="8">
        <f>'FRED Data'!B33*1000</f>
        <v>2921200</v>
      </c>
      <c r="E27" s="8">
        <f>'FRED Data'!D33*1000</f>
        <v>226700</v>
      </c>
      <c r="F27" s="8">
        <f t="shared" si="1"/>
        <v>226700</v>
      </c>
      <c r="G27" s="8">
        <f t="shared" si="2"/>
        <v>317411.73379866919</v>
      </c>
      <c r="H27" s="8">
        <f t="shared" si="3"/>
        <v>2377088.2662013308</v>
      </c>
      <c r="I27" s="12">
        <f t="shared" si="6"/>
        <v>1.1603414915905764E-2</v>
      </c>
      <c r="J27" s="12">
        <f t="shared" si="7"/>
        <v>1.5113735587172173E-2</v>
      </c>
      <c r="K27" s="12">
        <f t="shared" si="4"/>
        <v>0.26386818218494767</v>
      </c>
      <c r="L27">
        <f t="shared" si="5"/>
        <v>0.1086579945908083</v>
      </c>
      <c r="M27">
        <f t="shared" si="8"/>
        <v>-2.8808060083811565E-3</v>
      </c>
    </row>
    <row r="28" spans="1:13" x14ac:dyDescent="0.25">
      <c r="A28" s="2">
        <f>'X-13 output'!A28</f>
        <v>33664</v>
      </c>
      <c r="B28" s="8">
        <f>'X-13 output'!E28</f>
        <v>64329.051790118203</v>
      </c>
      <c r="C28" s="8">
        <f t="shared" si="0"/>
        <v>771948.62148141838</v>
      </c>
      <c r="D28" s="8">
        <f>'FRED Data'!B34*1000</f>
        <v>2929900</v>
      </c>
      <c r="E28" s="8">
        <f>'FRED Data'!D34*1000</f>
        <v>227400</v>
      </c>
      <c r="F28" s="8">
        <f t="shared" si="1"/>
        <v>227400</v>
      </c>
      <c r="G28" s="8">
        <f t="shared" si="2"/>
        <v>317148.62148141838</v>
      </c>
      <c r="H28" s="8">
        <f t="shared" si="3"/>
        <v>2385351.3785185814</v>
      </c>
      <c r="I28" s="12">
        <f t="shared" si="6"/>
        <v>2.9738019898942125E-3</v>
      </c>
      <c r="J28" s="12">
        <f t="shared" si="7"/>
        <v>3.470120873138386E-3</v>
      </c>
      <c r="K28" s="12">
        <f t="shared" si="4"/>
        <v>0.26347268558019671</v>
      </c>
      <c r="L28">
        <f t="shared" si="5"/>
        <v>0.10824554472214697</v>
      </c>
      <c r="M28">
        <f t="shared" si="8"/>
        <v>-4.124498686613326E-4</v>
      </c>
    </row>
    <row r="29" spans="1:13" x14ac:dyDescent="0.25">
      <c r="A29" s="2">
        <f>'X-13 output'!A29</f>
        <v>33695</v>
      </c>
      <c r="B29" s="8">
        <f>'X-13 output'!E29</f>
        <v>64456.674844798697</v>
      </c>
      <c r="C29" s="8">
        <f t="shared" si="0"/>
        <v>773480.0981375844</v>
      </c>
      <c r="D29" s="8">
        <f>'FRED Data'!B35*1000</f>
        <v>2936200</v>
      </c>
      <c r="E29" s="8">
        <f>'FRED Data'!D35*1000</f>
        <v>227900</v>
      </c>
      <c r="F29" s="8">
        <f t="shared" si="1"/>
        <v>227900</v>
      </c>
      <c r="G29" s="8">
        <f t="shared" si="2"/>
        <v>317680.0981375844</v>
      </c>
      <c r="H29" s="8">
        <f t="shared" si="3"/>
        <v>2390619.9018624155</v>
      </c>
      <c r="I29" s="12">
        <f t="shared" si="6"/>
        <v>2.147935569511024E-3</v>
      </c>
      <c r="J29" s="12">
        <f t="shared" si="7"/>
        <v>2.2062634683605179E-3</v>
      </c>
      <c r="K29" s="12">
        <f t="shared" si="4"/>
        <v>0.26342895515890757</v>
      </c>
      <c r="L29">
        <f t="shared" si="5"/>
        <v>0.10819429811919637</v>
      </c>
      <c r="M29">
        <f t="shared" si="8"/>
        <v>-5.124660295059702E-5</v>
      </c>
    </row>
    <row r="30" spans="1:13" x14ac:dyDescent="0.25">
      <c r="A30" s="2">
        <f>'X-13 output'!A30</f>
        <v>33725</v>
      </c>
      <c r="B30" s="8">
        <f>'X-13 output'!E30</f>
        <v>64625.374395636703</v>
      </c>
      <c r="C30" s="8">
        <f t="shared" si="0"/>
        <v>775504.49274764047</v>
      </c>
      <c r="D30" s="8">
        <f>'FRED Data'!B36*1000</f>
        <v>2954000</v>
      </c>
      <c r="E30" s="8">
        <f>'FRED Data'!D36*1000</f>
        <v>229200</v>
      </c>
      <c r="F30" s="8">
        <f t="shared" si="1"/>
        <v>229200</v>
      </c>
      <c r="G30" s="8">
        <f t="shared" si="2"/>
        <v>317104.49274764047</v>
      </c>
      <c r="H30" s="8">
        <f t="shared" si="3"/>
        <v>2407695.5072523598</v>
      </c>
      <c r="I30" s="12">
        <f t="shared" si="6"/>
        <v>6.0439557859650866E-3</v>
      </c>
      <c r="J30" s="12">
        <f t="shared" si="7"/>
        <v>7.1173634982382951E-3</v>
      </c>
      <c r="K30" s="12">
        <f t="shared" si="4"/>
        <v>0.2625269102057009</v>
      </c>
      <c r="L30">
        <f t="shared" si="5"/>
        <v>0.10734749246704146</v>
      </c>
      <c r="M30">
        <f t="shared" si="8"/>
        <v>-8.4680565215490555E-4</v>
      </c>
    </row>
    <row r="31" spans="1:13" x14ac:dyDescent="0.25">
      <c r="A31" s="2">
        <f>'X-13 output'!A31</f>
        <v>33756</v>
      </c>
      <c r="B31" s="8">
        <f>'X-13 output'!E31</f>
        <v>64832.511810295699</v>
      </c>
      <c r="C31" s="8">
        <f t="shared" si="0"/>
        <v>777990.14172354841</v>
      </c>
      <c r="D31" s="8">
        <f>'FRED Data'!B37*1000</f>
        <v>2965800</v>
      </c>
      <c r="E31" s="8">
        <f>'FRED Data'!D37*1000</f>
        <v>229800</v>
      </c>
      <c r="F31" s="8">
        <f t="shared" si="1"/>
        <v>229800</v>
      </c>
      <c r="G31" s="8">
        <f t="shared" si="2"/>
        <v>318390.14172354841</v>
      </c>
      <c r="H31" s="8">
        <f t="shared" si="3"/>
        <v>2417609.8582764515</v>
      </c>
      <c r="I31" s="12">
        <f t="shared" si="6"/>
        <v>3.9866264496435039E-3</v>
      </c>
      <c r="J31" s="12">
        <f t="shared" si="7"/>
        <v>4.1093212655470114E-3</v>
      </c>
      <c r="K31" s="12">
        <f t="shared" si="4"/>
        <v>0.26232050095203602</v>
      </c>
      <c r="L31">
        <f t="shared" si="5"/>
        <v>0.10735388149017075</v>
      </c>
      <c r="M31">
        <f t="shared" si="8"/>
        <v>6.3890231292856869E-6</v>
      </c>
    </row>
    <row r="32" spans="1:13" x14ac:dyDescent="0.25">
      <c r="A32" s="2">
        <f>'X-13 output'!A32</f>
        <v>33786</v>
      </c>
      <c r="B32" s="8">
        <f>'X-13 output'!E32</f>
        <v>65062.0761763349</v>
      </c>
      <c r="C32" s="8">
        <f t="shared" si="0"/>
        <v>780744.9141160188</v>
      </c>
      <c r="D32" s="8">
        <f>'FRED Data'!B38*1000</f>
        <v>2969300</v>
      </c>
      <c r="E32" s="8">
        <f>'FRED Data'!D38*1000</f>
        <v>230000</v>
      </c>
      <c r="F32" s="8">
        <f t="shared" si="1"/>
        <v>230000</v>
      </c>
      <c r="G32" s="8">
        <f t="shared" si="2"/>
        <v>320744.9141160188</v>
      </c>
      <c r="H32" s="8">
        <f t="shared" si="3"/>
        <v>2418555.0858839811</v>
      </c>
      <c r="I32" s="12">
        <f t="shared" si="6"/>
        <v>1.1794242407779821E-3</v>
      </c>
      <c r="J32" s="12">
        <f t="shared" si="7"/>
        <v>3.9089966139681384E-4</v>
      </c>
      <c r="K32" s="12">
        <f t="shared" si="4"/>
        <v>0.26293904762604614</v>
      </c>
      <c r="L32">
        <f t="shared" si="5"/>
        <v>0.10802037992658836</v>
      </c>
      <c r="M32">
        <f t="shared" si="8"/>
        <v>6.6649843641761186E-4</v>
      </c>
    </row>
    <row r="33" spans="1:15" x14ac:dyDescent="0.25">
      <c r="A33" s="2">
        <f>'X-13 output'!A33</f>
        <v>33817</v>
      </c>
      <c r="B33" s="8">
        <f>'X-13 output'!E33</f>
        <v>65331.898500562696</v>
      </c>
      <c r="C33" s="8">
        <f t="shared" si="0"/>
        <v>783982.78200675233</v>
      </c>
      <c r="D33" s="8">
        <f>'FRED Data'!B39*1000</f>
        <v>2989000</v>
      </c>
      <c r="E33" s="8">
        <f>'FRED Data'!D39*1000</f>
        <v>231500</v>
      </c>
      <c r="F33" s="8">
        <f t="shared" si="1"/>
        <v>231500</v>
      </c>
      <c r="G33" s="8">
        <f t="shared" si="2"/>
        <v>320982.78200675233</v>
      </c>
      <c r="H33" s="8">
        <f t="shared" si="3"/>
        <v>2436517.2179932478</v>
      </c>
      <c r="I33" s="12">
        <f t="shared" si="6"/>
        <v>6.6126485021912604E-3</v>
      </c>
      <c r="J33" s="12">
        <f t="shared" si="7"/>
        <v>7.3993600663238637E-3</v>
      </c>
      <c r="K33" s="12">
        <f t="shared" si="4"/>
        <v>0.26228932151447049</v>
      </c>
      <c r="L33">
        <f t="shared" si="5"/>
        <v>0.10738801673026173</v>
      </c>
      <c r="M33">
        <f t="shared" si="8"/>
        <v>-6.323631963266324E-4</v>
      </c>
    </row>
    <row r="34" spans="1:15" x14ac:dyDescent="0.25">
      <c r="A34" s="2">
        <f>'X-13 output'!A34</f>
        <v>33848</v>
      </c>
      <c r="B34" s="8">
        <f>'X-13 output'!E34</f>
        <v>65665.455520788004</v>
      </c>
      <c r="C34" s="8">
        <f t="shared" si="0"/>
        <v>787985.46624945605</v>
      </c>
      <c r="D34" s="8">
        <f>'FRED Data'!B40*1000</f>
        <v>2971300</v>
      </c>
      <c r="E34" s="8">
        <f>'FRED Data'!D40*1000</f>
        <v>230200</v>
      </c>
      <c r="F34" s="8">
        <f t="shared" si="1"/>
        <v>230200</v>
      </c>
      <c r="G34" s="8">
        <f t="shared" si="2"/>
        <v>327585.46624945605</v>
      </c>
      <c r="H34" s="8">
        <f t="shared" si="3"/>
        <v>2413514.5337505438</v>
      </c>
      <c r="I34" s="12">
        <f t="shared" si="6"/>
        <v>-5.939315816751274E-3</v>
      </c>
      <c r="J34" s="12">
        <f t="shared" si="7"/>
        <v>-9.4856520109819938E-3</v>
      </c>
      <c r="K34" s="12">
        <f t="shared" si="4"/>
        <v>0.26519889147829434</v>
      </c>
      <c r="L34">
        <f t="shared" si="5"/>
        <v>0.1102498792614196</v>
      </c>
      <c r="M34">
        <f t="shared" si="8"/>
        <v>2.8618625311578744E-3</v>
      </c>
    </row>
    <row r="35" spans="1:15" x14ac:dyDescent="0.25">
      <c r="A35" s="2">
        <f>'X-13 output'!A35</f>
        <v>33878</v>
      </c>
      <c r="B35" s="8">
        <f>'X-13 output'!E35</f>
        <v>66028.457454129806</v>
      </c>
      <c r="C35" s="8">
        <f t="shared" si="0"/>
        <v>792341.48944955762</v>
      </c>
      <c r="D35" s="8">
        <f>'FRED Data'!B41*1000</f>
        <v>2940500</v>
      </c>
      <c r="E35" s="8">
        <f>'FRED Data'!D41*1000</f>
        <v>228200</v>
      </c>
      <c r="F35" s="8">
        <f t="shared" si="1"/>
        <v>228200</v>
      </c>
      <c r="G35" s="8">
        <f t="shared" si="2"/>
        <v>335941.48944955762</v>
      </c>
      <c r="H35" s="8">
        <f t="shared" si="3"/>
        <v>2376358.5105504422</v>
      </c>
      <c r="I35" s="12">
        <f t="shared" si="6"/>
        <v>-1.0419932567176019E-2</v>
      </c>
      <c r="J35" s="12">
        <f t="shared" si="7"/>
        <v>-1.5514719560017215E-2</v>
      </c>
      <c r="K35" s="12">
        <f t="shared" si="4"/>
        <v>0.26945808177165709</v>
      </c>
      <c r="L35">
        <f t="shared" si="5"/>
        <v>0.11424638308095821</v>
      </c>
      <c r="M35">
        <f t="shared" si="8"/>
        <v>3.9965038195386021E-3</v>
      </c>
    </row>
    <row r="36" spans="1:15" x14ac:dyDescent="0.25">
      <c r="A36" s="2">
        <f>'X-13 output'!A36</f>
        <v>33909</v>
      </c>
      <c r="B36" s="8">
        <f>'X-13 output'!E36</f>
        <v>66399.910281606295</v>
      </c>
      <c r="C36" s="8">
        <f t="shared" si="0"/>
        <v>796798.92337927548</v>
      </c>
      <c r="D36" s="8">
        <f>'FRED Data'!B42*1000</f>
        <v>2962200</v>
      </c>
      <c r="E36" s="8">
        <f>'FRED Data'!D42*1000</f>
        <v>229500</v>
      </c>
      <c r="F36" s="8">
        <f t="shared" si="1"/>
        <v>229500</v>
      </c>
      <c r="G36" s="8">
        <f t="shared" si="2"/>
        <v>337798.92337927548</v>
      </c>
      <c r="H36" s="8">
        <f t="shared" si="3"/>
        <v>2394901.0766207245</v>
      </c>
      <c r="I36" s="12">
        <f t="shared" si="6"/>
        <v>7.352600592861456E-3</v>
      </c>
      <c r="J36" s="12">
        <f t="shared" si="7"/>
        <v>7.7726474881685314E-3</v>
      </c>
      <c r="K36" s="12">
        <f t="shared" si="4"/>
        <v>0.26898890128258574</v>
      </c>
      <c r="L36">
        <f t="shared" si="5"/>
        <v>0.11403650103952315</v>
      </c>
      <c r="M36">
        <f t="shared" si="8"/>
        <v>-2.0988204143505829E-4</v>
      </c>
    </row>
    <row r="37" spans="1:15" x14ac:dyDescent="0.25">
      <c r="A37" s="2">
        <f>'X-13 output'!A37</f>
        <v>33939</v>
      </c>
      <c r="B37" s="8">
        <f>'X-13 output'!E37</f>
        <v>66735.964794234402</v>
      </c>
      <c r="C37" s="8">
        <f t="shared" si="0"/>
        <v>800831.57753081282</v>
      </c>
      <c r="D37" s="8">
        <f>'FRED Data'!B43*1000</f>
        <v>3159700</v>
      </c>
      <c r="E37" s="8">
        <f>'FRED Data'!D43*1000</f>
        <v>226500</v>
      </c>
      <c r="F37" s="8">
        <f t="shared" si="1"/>
        <v>226500</v>
      </c>
      <c r="G37" s="8">
        <f t="shared" si="2"/>
        <v>347831.57753081282</v>
      </c>
      <c r="H37" s="8">
        <f t="shared" si="3"/>
        <v>2585368.4224691871</v>
      </c>
      <c r="I37" s="12">
        <f t="shared" si="6"/>
        <v>6.4544850872450224E-2</v>
      </c>
      <c r="J37" s="12">
        <f t="shared" si="7"/>
        <v>7.652609511895675E-2</v>
      </c>
      <c r="K37" s="12">
        <f t="shared" si="4"/>
        <v>0.25345177628598059</v>
      </c>
      <c r="L37">
        <f t="shared" si="5"/>
        <v>0.11008373501623978</v>
      </c>
      <c r="M37">
        <f t="shared" si="8"/>
        <v>-3.9527660232833717E-3</v>
      </c>
    </row>
    <row r="38" spans="1:15" x14ac:dyDescent="0.25">
      <c r="A38" s="2">
        <f>'X-13 output'!A38</f>
        <v>33970</v>
      </c>
      <c r="B38" s="8">
        <f>'X-13 output'!E38</f>
        <v>66960.8139534449</v>
      </c>
      <c r="C38" s="8">
        <f t="shared" si="0"/>
        <v>803529.76744133886</v>
      </c>
      <c r="D38" s="8">
        <f>'FRED Data'!B44*1000</f>
        <v>3000400</v>
      </c>
      <c r="E38" s="8">
        <f>'FRED Data'!D44*1000</f>
        <v>237300</v>
      </c>
      <c r="F38" s="8">
        <f t="shared" si="1"/>
        <v>237300</v>
      </c>
      <c r="G38" s="8">
        <f t="shared" si="2"/>
        <v>328929.76744133886</v>
      </c>
      <c r="H38" s="8">
        <f t="shared" si="3"/>
        <v>2434170.2325586611</v>
      </c>
      <c r="I38" s="12">
        <f t="shared" si="6"/>
        <v>-5.1731473269841191E-2</v>
      </c>
      <c r="J38" s="12">
        <f t="shared" si="7"/>
        <v>-6.0262089459885114E-2</v>
      </c>
      <c r="K38" s="12">
        <f t="shared" si="4"/>
        <v>0.26780754814069418</v>
      </c>
      <c r="L38">
        <f t="shared" si="5"/>
        <v>0.10962863866195803</v>
      </c>
      <c r="M38">
        <f t="shared" si="8"/>
        <v>-4.5509635428174489E-4</v>
      </c>
      <c r="N38">
        <f t="shared" ref="N38:N101" si="9">STDEV(M2:M38)</f>
        <v>1.6290856074804331E-3</v>
      </c>
      <c r="O38">
        <f t="shared" ref="O38:O101" si="10">M38/N38</f>
        <v>-0.27935693016501656</v>
      </c>
    </row>
    <row r="39" spans="1:15" x14ac:dyDescent="0.25">
      <c r="A39" s="2">
        <f>'X-13 output'!A39</f>
        <v>34001</v>
      </c>
      <c r="B39" s="8">
        <f>'X-13 output'!E39</f>
        <v>67132.438373543002</v>
      </c>
      <c r="C39" s="8">
        <f t="shared" si="0"/>
        <v>805589.26048251602</v>
      </c>
      <c r="D39" s="8">
        <f>'FRED Data'!B45*1000</f>
        <v>3029300</v>
      </c>
      <c r="E39" s="8">
        <f>'FRED Data'!D45*1000</f>
        <v>238900</v>
      </c>
      <c r="F39" s="8">
        <f t="shared" si="1"/>
        <v>238900</v>
      </c>
      <c r="G39" s="8">
        <f t="shared" si="2"/>
        <v>327789.26048251602</v>
      </c>
      <c r="H39" s="8">
        <f t="shared" si="3"/>
        <v>2462610.7395174839</v>
      </c>
      <c r="I39" s="12">
        <f t="shared" si="6"/>
        <v>9.5859566156757843E-3</v>
      </c>
      <c r="J39" s="12">
        <f t="shared" si="7"/>
        <v>1.1616131871447536E-2</v>
      </c>
      <c r="K39" s="12">
        <f t="shared" si="4"/>
        <v>0.26593247960998118</v>
      </c>
      <c r="L39">
        <f t="shared" si="5"/>
        <v>0.10820627223534018</v>
      </c>
      <c r="M39">
        <f t="shared" si="8"/>
        <v>-1.4223664266178465E-3</v>
      </c>
      <c r="N39">
        <f t="shared" si="9"/>
        <v>1.6163812697572953E-3</v>
      </c>
      <c r="O39">
        <f t="shared" si="10"/>
        <v>-0.87996962921465871</v>
      </c>
    </row>
    <row r="40" spans="1:15" x14ac:dyDescent="0.25">
      <c r="A40" s="2">
        <f>'X-13 output'!A40</f>
        <v>34029</v>
      </c>
      <c r="B40" s="8">
        <f>'X-13 output'!E40</f>
        <v>67394.424951438501</v>
      </c>
      <c r="C40" s="8">
        <f t="shared" si="0"/>
        <v>808733.09941726201</v>
      </c>
      <c r="D40" s="8">
        <f>'FRED Data'!B46*1000</f>
        <v>3018100</v>
      </c>
      <c r="E40" s="8">
        <f>'FRED Data'!D46*1000</f>
        <v>237800</v>
      </c>
      <c r="F40" s="8">
        <f t="shared" si="1"/>
        <v>237800</v>
      </c>
      <c r="G40" s="8">
        <f t="shared" si="2"/>
        <v>333133.09941726201</v>
      </c>
      <c r="H40" s="8">
        <f t="shared" si="3"/>
        <v>2447166.9005827382</v>
      </c>
      <c r="I40" s="12">
        <f t="shared" si="6"/>
        <v>-3.7040754061227342E-3</v>
      </c>
      <c r="J40" s="12">
        <f t="shared" si="7"/>
        <v>-6.2910750761697642E-3</v>
      </c>
      <c r="K40" s="12">
        <f t="shared" si="4"/>
        <v>0.26796100176179122</v>
      </c>
      <c r="L40">
        <f t="shared" si="5"/>
        <v>0.110378416691714</v>
      </c>
      <c r="M40">
        <f t="shared" si="8"/>
        <v>2.1721444563738146E-3</v>
      </c>
      <c r="N40">
        <f t="shared" si="9"/>
        <v>1.6579805186629193E-3</v>
      </c>
      <c r="O40">
        <f t="shared" si="10"/>
        <v>1.3101145833278809</v>
      </c>
    </row>
    <row r="41" spans="1:15" x14ac:dyDescent="0.25">
      <c r="A41" s="2">
        <f>'X-13 output'!A41</f>
        <v>34060</v>
      </c>
      <c r="B41" s="8">
        <f>'X-13 output'!E41</f>
        <v>67778.551906073495</v>
      </c>
      <c r="C41" s="8">
        <f t="shared" si="0"/>
        <v>813342.62287288194</v>
      </c>
      <c r="D41" s="8">
        <f>'FRED Data'!B47*1000</f>
        <v>3063800</v>
      </c>
      <c r="E41" s="8">
        <f>'FRED Data'!D47*1000</f>
        <v>237900</v>
      </c>
      <c r="F41" s="8">
        <f t="shared" si="1"/>
        <v>237900</v>
      </c>
      <c r="G41" s="8">
        <f t="shared" si="2"/>
        <v>337542.62287288194</v>
      </c>
      <c r="H41" s="8">
        <f t="shared" si="3"/>
        <v>2488357.3771271179</v>
      </c>
      <c r="I41" s="12">
        <f t="shared" si="6"/>
        <v>1.5028481273561588E-2</v>
      </c>
      <c r="J41" s="12">
        <f t="shared" si="7"/>
        <v>1.6691816546822998E-2</v>
      </c>
      <c r="K41" s="12">
        <f t="shared" si="4"/>
        <v>0.26546857590994255</v>
      </c>
      <c r="L41">
        <f t="shared" si="5"/>
        <v>0.1101712327413284</v>
      </c>
      <c r="M41">
        <f t="shared" si="8"/>
        <v>-2.0718395038560322E-4</v>
      </c>
      <c r="N41">
        <f t="shared" si="9"/>
        <v>1.6580015256230725E-3</v>
      </c>
      <c r="O41">
        <f t="shared" si="10"/>
        <v>-0.12496004809630321</v>
      </c>
    </row>
    <row r="42" spans="1:15" x14ac:dyDescent="0.25">
      <c r="A42" s="2">
        <f>'X-13 output'!A42</f>
        <v>34090</v>
      </c>
      <c r="B42" s="8">
        <f>'X-13 output'!E42</f>
        <v>68210.273901053195</v>
      </c>
      <c r="C42" s="8">
        <f t="shared" si="0"/>
        <v>818523.2868126384</v>
      </c>
      <c r="D42" s="8">
        <f>'FRED Data'!B48*1000</f>
        <v>3074100</v>
      </c>
      <c r="E42" s="8">
        <f>'FRED Data'!D48*1000</f>
        <v>238800</v>
      </c>
      <c r="F42" s="8">
        <f t="shared" si="1"/>
        <v>238800</v>
      </c>
      <c r="G42" s="8">
        <f t="shared" si="2"/>
        <v>340923.2868126384</v>
      </c>
      <c r="H42" s="8">
        <f t="shared" si="3"/>
        <v>2494376.7131873616</v>
      </c>
      <c r="I42" s="12">
        <f t="shared" si="6"/>
        <v>3.356199895186113E-3</v>
      </c>
      <c r="J42" s="12">
        <f t="shared" si="7"/>
        <v>2.4160787548620356E-3</v>
      </c>
      <c r="K42" s="12">
        <f t="shared" si="4"/>
        <v>0.26626436576970119</v>
      </c>
      <c r="L42">
        <f t="shared" si="5"/>
        <v>0.11090182063453967</v>
      </c>
      <c r="M42">
        <f t="shared" si="8"/>
        <v>7.305878932112736E-4</v>
      </c>
      <c r="N42">
        <f t="shared" si="9"/>
        <v>1.6639770637360048E-3</v>
      </c>
      <c r="O42">
        <f t="shared" si="10"/>
        <v>0.43906127622392738</v>
      </c>
    </row>
    <row r="43" spans="1:15" x14ac:dyDescent="0.25">
      <c r="A43" s="2">
        <f>'X-13 output'!A43</f>
        <v>34121</v>
      </c>
      <c r="B43" s="8">
        <f>'X-13 output'!E43</f>
        <v>68647.332805921702</v>
      </c>
      <c r="C43" s="8">
        <f t="shared" si="0"/>
        <v>823767.99367106042</v>
      </c>
      <c r="D43" s="8">
        <f>'FRED Data'!B49*1000</f>
        <v>3061400</v>
      </c>
      <c r="E43" s="8">
        <f>'FRED Data'!D49*1000</f>
        <v>237900</v>
      </c>
      <c r="F43" s="8">
        <f t="shared" si="1"/>
        <v>237900</v>
      </c>
      <c r="G43" s="8">
        <f t="shared" si="2"/>
        <v>347967.99367106042</v>
      </c>
      <c r="H43" s="8">
        <f t="shared" si="3"/>
        <v>2475532.0063289395</v>
      </c>
      <c r="I43" s="12">
        <f t="shared" si="6"/>
        <v>-4.1398478161751859E-3</v>
      </c>
      <c r="J43" s="12">
        <f t="shared" si="7"/>
        <v>-7.5835586670475992E-3</v>
      </c>
      <c r="K43" s="12">
        <f t="shared" si="4"/>
        <v>0.26908211722449221</v>
      </c>
      <c r="L43">
        <f t="shared" si="5"/>
        <v>0.11366302791894572</v>
      </c>
      <c r="M43">
        <f t="shared" si="8"/>
        <v>2.7612072844060559E-3</v>
      </c>
      <c r="N43">
        <f t="shared" si="9"/>
        <v>1.706511904594349E-3</v>
      </c>
      <c r="O43">
        <f t="shared" si="10"/>
        <v>1.618041618679722</v>
      </c>
    </row>
    <row r="44" spans="1:15" x14ac:dyDescent="0.25">
      <c r="A44" s="2">
        <f>'X-13 output'!A44</f>
        <v>34151</v>
      </c>
      <c r="B44" s="8">
        <f>'X-13 output'!E44</f>
        <v>69056.782196751505</v>
      </c>
      <c r="C44" s="8">
        <f t="shared" si="0"/>
        <v>828681.38636101806</v>
      </c>
      <c r="D44" s="8">
        <f>'FRED Data'!B50*1000</f>
        <v>3084500</v>
      </c>
      <c r="E44" s="8">
        <f>'FRED Data'!D50*1000</f>
        <v>239500</v>
      </c>
      <c r="F44" s="8">
        <f t="shared" si="1"/>
        <v>239500</v>
      </c>
      <c r="G44" s="8">
        <f t="shared" si="2"/>
        <v>349681.38636101806</v>
      </c>
      <c r="H44" s="8">
        <f t="shared" si="3"/>
        <v>2495318.6136389822</v>
      </c>
      <c r="I44" s="12">
        <f t="shared" si="6"/>
        <v>7.5172419920865683E-3</v>
      </c>
      <c r="J44" s="12">
        <f t="shared" si="7"/>
        <v>7.9610969338610553E-3</v>
      </c>
      <c r="K44" s="12">
        <f t="shared" si="4"/>
        <v>0.26865987562360771</v>
      </c>
      <c r="L44">
        <f t="shared" si="5"/>
        <v>0.11336728363138858</v>
      </c>
      <c r="M44">
        <f t="shared" si="8"/>
        <v>-2.9574428755714532E-4</v>
      </c>
      <c r="N44">
        <f t="shared" si="9"/>
        <v>1.7023936140600105E-3</v>
      </c>
      <c r="O44">
        <f t="shared" si="10"/>
        <v>-0.17372262508188671</v>
      </c>
    </row>
    <row r="45" spans="1:15" x14ac:dyDescent="0.25">
      <c r="A45" s="2">
        <f>'X-13 output'!A45</f>
        <v>34182</v>
      </c>
      <c r="B45" s="8">
        <f>'X-13 output'!E45</f>
        <v>69406.930929741997</v>
      </c>
      <c r="C45" s="8">
        <f t="shared" si="0"/>
        <v>832883.17115690396</v>
      </c>
      <c r="D45" s="8">
        <f>'FRED Data'!B51*1000</f>
        <v>3104900</v>
      </c>
      <c r="E45" s="8">
        <f>'FRED Data'!D51*1000</f>
        <v>241100</v>
      </c>
      <c r="F45" s="8">
        <f t="shared" si="1"/>
        <v>241100</v>
      </c>
      <c r="G45" s="8">
        <f t="shared" si="2"/>
        <v>350683.17115690396</v>
      </c>
      <c r="H45" s="8">
        <f t="shared" si="3"/>
        <v>2513116.8288430963</v>
      </c>
      <c r="I45" s="12">
        <f t="shared" si="6"/>
        <v>6.5919390800949712E-3</v>
      </c>
      <c r="J45" s="12">
        <f t="shared" si="7"/>
        <v>7.1073253634381288E-3</v>
      </c>
      <c r="K45" s="12">
        <f t="shared" si="4"/>
        <v>0.26824798581497117</v>
      </c>
      <c r="L45">
        <f t="shared" si="5"/>
        <v>0.11294507750874552</v>
      </c>
      <c r="M45">
        <f t="shared" si="8"/>
        <v>-4.2220612264305679E-4</v>
      </c>
      <c r="N45">
        <f t="shared" si="9"/>
        <v>1.6983793360397549E-3</v>
      </c>
      <c r="O45">
        <f t="shared" si="10"/>
        <v>-0.24859353483865868</v>
      </c>
    </row>
    <row r="46" spans="1:15" x14ac:dyDescent="0.25">
      <c r="A46" s="2">
        <f>'X-13 output'!A46</f>
        <v>34213</v>
      </c>
      <c r="B46" s="8">
        <f>'X-13 output'!E46</f>
        <v>69725.581667729697</v>
      </c>
      <c r="C46" s="8">
        <f t="shared" si="0"/>
        <v>836706.98001275631</v>
      </c>
      <c r="D46" s="8">
        <f>'FRED Data'!B52*1000</f>
        <v>3091500</v>
      </c>
      <c r="E46" s="8">
        <f>'FRED Data'!D52*1000</f>
        <v>240300</v>
      </c>
      <c r="F46" s="8">
        <f t="shared" si="1"/>
        <v>240300</v>
      </c>
      <c r="G46" s="8">
        <f t="shared" si="2"/>
        <v>356106.98001275631</v>
      </c>
      <c r="H46" s="8">
        <f t="shared" si="3"/>
        <v>2495093.0199872437</v>
      </c>
      <c r="I46" s="12">
        <f t="shared" si="6"/>
        <v>-4.3250987311648868E-3</v>
      </c>
      <c r="J46" s="12">
        <f t="shared" si="7"/>
        <v>-7.1977362026450064E-3</v>
      </c>
      <c r="K46" s="12">
        <f t="shared" si="4"/>
        <v>0.27064757561467129</v>
      </c>
      <c r="L46">
        <f t="shared" si="5"/>
        <v>0.1151890603308285</v>
      </c>
      <c r="M46">
        <f t="shared" si="8"/>
        <v>2.2439828220829766E-3</v>
      </c>
      <c r="N46">
        <f t="shared" si="9"/>
        <v>1.7277817611935672E-3</v>
      </c>
      <c r="O46">
        <f t="shared" si="10"/>
        <v>1.2987651985241544</v>
      </c>
    </row>
    <row r="47" spans="1:15" x14ac:dyDescent="0.25">
      <c r="A47" s="2">
        <f>'X-13 output'!A47</f>
        <v>34243</v>
      </c>
      <c r="B47" s="8">
        <f>'X-13 output'!E47</f>
        <v>70051.153227927702</v>
      </c>
      <c r="C47" s="8">
        <f t="shared" si="0"/>
        <v>840613.83873513248</v>
      </c>
      <c r="D47" s="8">
        <f>'FRED Data'!B53*1000</f>
        <v>3076000</v>
      </c>
      <c r="E47" s="8">
        <f>'FRED Data'!D53*1000</f>
        <v>239600</v>
      </c>
      <c r="F47" s="8">
        <f t="shared" si="1"/>
        <v>239600</v>
      </c>
      <c r="G47" s="8">
        <f t="shared" si="2"/>
        <v>361413.83873513248</v>
      </c>
      <c r="H47" s="8">
        <f t="shared" si="3"/>
        <v>2474986.1612648675</v>
      </c>
      <c r="I47" s="12">
        <f t="shared" si="6"/>
        <v>-5.026358373088873E-3</v>
      </c>
      <c r="J47" s="12">
        <f t="shared" si="7"/>
        <v>-8.0912064716347817E-3</v>
      </c>
      <c r="K47" s="12">
        <f t="shared" si="4"/>
        <v>0.27328148203352809</v>
      </c>
      <c r="L47">
        <f t="shared" si="5"/>
        <v>0.11749474601272188</v>
      </c>
      <c r="M47">
        <f t="shared" si="8"/>
        <v>2.3056856818933769E-3</v>
      </c>
      <c r="N47">
        <f t="shared" si="9"/>
        <v>1.7516787104901767E-3</v>
      </c>
      <c r="O47">
        <f t="shared" si="10"/>
        <v>1.3162720241363046</v>
      </c>
    </row>
    <row r="48" spans="1:15" x14ac:dyDescent="0.25">
      <c r="A48" s="2">
        <f>'X-13 output'!A48</f>
        <v>34274</v>
      </c>
      <c r="B48" s="8">
        <f>'X-13 output'!E48</f>
        <v>70426.824787246005</v>
      </c>
      <c r="C48" s="8">
        <f t="shared" si="0"/>
        <v>845121.89744695206</v>
      </c>
      <c r="D48" s="8">
        <f>'FRED Data'!B54*1000</f>
        <v>3081500</v>
      </c>
      <c r="E48" s="8">
        <f>'FRED Data'!D54*1000</f>
        <v>240300</v>
      </c>
      <c r="F48" s="8">
        <f t="shared" si="1"/>
        <v>240300</v>
      </c>
      <c r="G48" s="8">
        <f t="shared" si="2"/>
        <v>364521.89744695206</v>
      </c>
      <c r="H48" s="8">
        <f t="shared" si="3"/>
        <v>2476678.1025530482</v>
      </c>
      <c r="I48" s="12">
        <f t="shared" si="6"/>
        <v>1.7864397767632535E-3</v>
      </c>
      <c r="J48" s="12">
        <f t="shared" si="7"/>
        <v>6.8338290477006915E-4</v>
      </c>
      <c r="K48" s="12">
        <f t="shared" si="4"/>
        <v>0.27425665988867504</v>
      </c>
      <c r="L48">
        <f t="shared" si="5"/>
        <v>0.11829365485865717</v>
      </c>
      <c r="M48">
        <f t="shared" si="8"/>
        <v>7.9890884593529499E-4</v>
      </c>
      <c r="N48">
        <f t="shared" si="9"/>
        <v>1.7436961254559166E-3</v>
      </c>
      <c r="O48">
        <f t="shared" si="10"/>
        <v>0.45816976609178839</v>
      </c>
    </row>
    <row r="49" spans="1:15" x14ac:dyDescent="0.25">
      <c r="A49" s="2">
        <f>'X-13 output'!A49</f>
        <v>34304</v>
      </c>
      <c r="B49" s="8">
        <f>'X-13 output'!E49</f>
        <v>70907.821686582305</v>
      </c>
      <c r="C49" s="8">
        <f t="shared" si="0"/>
        <v>850893.86023898772</v>
      </c>
      <c r="D49" s="8">
        <f>'FRED Data'!B55*1000</f>
        <v>3266600</v>
      </c>
      <c r="E49" s="8">
        <f>'FRED Data'!D55*1000</f>
        <v>246800</v>
      </c>
      <c r="F49" s="8">
        <f t="shared" si="1"/>
        <v>246800</v>
      </c>
      <c r="G49" s="8">
        <f t="shared" si="2"/>
        <v>357293.86023898772</v>
      </c>
      <c r="H49" s="8">
        <f t="shared" si="3"/>
        <v>2662506.139761012</v>
      </c>
      <c r="I49" s="12">
        <f t="shared" si="6"/>
        <v>5.8333197216741087E-2</v>
      </c>
      <c r="J49" s="12">
        <f t="shared" si="7"/>
        <v>7.2349649544752828E-2</v>
      </c>
      <c r="K49" s="12">
        <f t="shared" si="4"/>
        <v>0.26048302829822684</v>
      </c>
      <c r="L49">
        <f t="shared" si="5"/>
        <v>0.10937790370384734</v>
      </c>
      <c r="M49">
        <f t="shared" si="8"/>
        <v>-8.9157511548098312E-3</v>
      </c>
      <c r="N49">
        <f t="shared" si="9"/>
        <v>2.2737398565649217E-3</v>
      </c>
      <c r="O49">
        <f t="shared" si="10"/>
        <v>-3.9211834762308313</v>
      </c>
    </row>
    <row r="50" spans="1:15" x14ac:dyDescent="0.25">
      <c r="A50" s="2">
        <f>'X-13 output'!A50</f>
        <v>34335</v>
      </c>
      <c r="B50" s="8">
        <f>'X-13 output'!E50</f>
        <v>71473.582125953501</v>
      </c>
      <c r="C50" s="8">
        <f t="shared" si="0"/>
        <v>857682.98551144195</v>
      </c>
      <c r="D50" s="8">
        <f>'FRED Data'!B56*1000</f>
        <v>3142600</v>
      </c>
      <c r="E50" s="8">
        <f>'FRED Data'!D56*1000</f>
        <v>248400</v>
      </c>
      <c r="F50" s="8">
        <f t="shared" si="1"/>
        <v>248400</v>
      </c>
      <c r="G50" s="8">
        <f t="shared" si="2"/>
        <v>360882.98551144195</v>
      </c>
      <c r="H50" s="8">
        <f t="shared" si="3"/>
        <v>2533317.0144885583</v>
      </c>
      <c r="I50" s="12">
        <f t="shared" si="6"/>
        <v>-3.8699205863007451E-2</v>
      </c>
      <c r="J50" s="12">
        <f t="shared" si="7"/>
        <v>-4.9738320092235423E-2</v>
      </c>
      <c r="K50" s="12">
        <f t="shared" si="4"/>
        <v>0.27292146169141535</v>
      </c>
      <c r="L50">
        <f t="shared" si="5"/>
        <v>0.11483580013728821</v>
      </c>
      <c r="M50">
        <f t="shared" si="8"/>
        <v>5.4578964334408703E-3</v>
      </c>
      <c r="N50">
        <f t="shared" si="9"/>
        <v>2.4386305054739724E-3</v>
      </c>
      <c r="O50">
        <f t="shared" si="10"/>
        <v>2.2380989744816109</v>
      </c>
    </row>
    <row r="51" spans="1:15" x14ac:dyDescent="0.25">
      <c r="A51" s="2">
        <f>'X-13 output'!A51</f>
        <v>34366</v>
      </c>
      <c r="B51" s="8">
        <f>'X-13 output'!E51</f>
        <v>72044.197536232503</v>
      </c>
      <c r="C51" s="8">
        <f t="shared" si="0"/>
        <v>864530.37043479003</v>
      </c>
      <c r="D51" s="8">
        <f>'FRED Data'!B57*1000</f>
        <v>3147900</v>
      </c>
      <c r="E51" s="8">
        <f>'FRED Data'!D57*1000</f>
        <v>248900</v>
      </c>
      <c r="F51" s="8">
        <f t="shared" si="1"/>
        <v>248900</v>
      </c>
      <c r="G51" s="8">
        <f t="shared" si="2"/>
        <v>366730.37043479003</v>
      </c>
      <c r="H51" s="8">
        <f t="shared" si="3"/>
        <v>2532269.6295652101</v>
      </c>
      <c r="I51" s="12">
        <f t="shared" si="6"/>
        <v>1.6850810759435572E-3</v>
      </c>
      <c r="J51" s="12">
        <f t="shared" si="7"/>
        <v>-4.1352957194151394E-4</v>
      </c>
      <c r="K51" s="12">
        <f t="shared" si="4"/>
        <v>0.27463717730385018</v>
      </c>
      <c r="L51">
        <f t="shared" si="5"/>
        <v>0.11650000649156264</v>
      </c>
      <c r="M51">
        <f t="shared" si="8"/>
        <v>1.6642063542744306E-3</v>
      </c>
      <c r="N51">
        <f t="shared" si="9"/>
        <v>2.4306155755252409E-3</v>
      </c>
      <c r="O51">
        <f t="shared" si="10"/>
        <v>0.68468513533441255</v>
      </c>
    </row>
    <row r="52" spans="1:15" x14ac:dyDescent="0.25">
      <c r="A52" s="2">
        <f>'X-13 output'!A52</f>
        <v>34394</v>
      </c>
      <c r="B52" s="8">
        <f>'X-13 output'!E52</f>
        <v>72553.3612396557</v>
      </c>
      <c r="C52" s="8">
        <f t="shared" si="0"/>
        <v>870640.3348758684</v>
      </c>
      <c r="D52" s="8">
        <f>'FRED Data'!B58*1000</f>
        <v>3167700</v>
      </c>
      <c r="E52" s="8">
        <f>'FRED Data'!D58*1000</f>
        <v>250600</v>
      </c>
      <c r="F52" s="8">
        <f t="shared" si="1"/>
        <v>250600</v>
      </c>
      <c r="G52" s="8">
        <f t="shared" si="2"/>
        <v>369440.3348758684</v>
      </c>
      <c r="H52" s="8">
        <f t="shared" si="3"/>
        <v>2547659.6651241314</v>
      </c>
      <c r="I52" s="12">
        <f t="shared" si="6"/>
        <v>6.2702086486033405E-3</v>
      </c>
      <c r="J52" s="12">
        <f t="shared" si="7"/>
        <v>6.0591719889635243E-3</v>
      </c>
      <c r="K52" s="12">
        <f t="shared" si="4"/>
        <v>0.27484936543102834</v>
      </c>
      <c r="L52">
        <f t="shared" si="5"/>
        <v>0.11662731157491821</v>
      </c>
      <c r="M52">
        <f t="shared" si="8"/>
        <v>1.2730508335556667E-4</v>
      </c>
      <c r="N52">
        <f t="shared" si="9"/>
        <v>2.4270322878859225E-3</v>
      </c>
      <c r="O52">
        <f t="shared" si="10"/>
        <v>5.2452983007678214E-2</v>
      </c>
    </row>
    <row r="53" spans="1:15" x14ac:dyDescent="0.25">
      <c r="A53" s="2">
        <f>'X-13 output'!A53</f>
        <v>34425</v>
      </c>
      <c r="B53" s="8">
        <f>'X-13 output'!E53</f>
        <v>72969.052504878098</v>
      </c>
      <c r="C53" s="8">
        <f t="shared" si="0"/>
        <v>875628.63005853724</v>
      </c>
      <c r="D53" s="8">
        <f>'FRED Data'!B59*1000</f>
        <v>3215700</v>
      </c>
      <c r="E53" s="8">
        <f>'FRED Data'!D59*1000</f>
        <v>252000</v>
      </c>
      <c r="F53" s="8">
        <f t="shared" si="1"/>
        <v>252000</v>
      </c>
      <c r="G53" s="8">
        <f t="shared" si="2"/>
        <v>371628.63005853724</v>
      </c>
      <c r="H53" s="8">
        <f t="shared" si="3"/>
        <v>2592071.3699414628</v>
      </c>
      <c r="I53" s="12">
        <f t="shared" si="6"/>
        <v>1.5039290885005219E-2</v>
      </c>
      <c r="J53" s="12">
        <f t="shared" si="7"/>
        <v>1.7282153439396711E-2</v>
      </c>
      <c r="K53" s="12">
        <f t="shared" si="4"/>
        <v>0.27229798490485346</v>
      </c>
      <c r="L53">
        <f t="shared" si="5"/>
        <v>0.11556694656172442</v>
      </c>
      <c r="M53">
        <f t="shared" si="8"/>
        <v>-1.060365013193787E-3</v>
      </c>
      <c r="N53">
        <f t="shared" si="9"/>
        <v>2.4321145815807124E-3</v>
      </c>
      <c r="O53">
        <f t="shared" si="10"/>
        <v>-0.43598480977184073</v>
      </c>
    </row>
    <row r="54" spans="1:15" x14ac:dyDescent="0.25">
      <c r="A54" s="2">
        <f>'X-13 output'!A54</f>
        <v>34455</v>
      </c>
      <c r="B54" s="8">
        <f>'X-13 output'!E54</f>
        <v>73342.5556000293</v>
      </c>
      <c r="C54" s="8">
        <f t="shared" si="0"/>
        <v>880110.6672003516</v>
      </c>
      <c r="D54" s="8">
        <f>'FRED Data'!B60*1000</f>
        <v>3228200</v>
      </c>
      <c r="E54" s="8">
        <f>'FRED Data'!D60*1000</f>
        <v>253200</v>
      </c>
      <c r="F54" s="8">
        <f t="shared" si="1"/>
        <v>253200</v>
      </c>
      <c r="G54" s="8">
        <f t="shared" si="2"/>
        <v>373710.6672003516</v>
      </c>
      <c r="H54" s="8">
        <f t="shared" si="3"/>
        <v>2601289.3327996484</v>
      </c>
      <c r="I54" s="12">
        <f t="shared" si="6"/>
        <v>3.879642973595832E-3</v>
      </c>
      <c r="J54" s="12">
        <f t="shared" si="7"/>
        <v>3.5499065310791692E-3</v>
      </c>
      <c r="K54" s="12">
        <f t="shared" si="4"/>
        <v>0.27263201387781166</v>
      </c>
      <c r="L54">
        <f t="shared" si="5"/>
        <v>0.115764409640156</v>
      </c>
      <c r="M54">
        <f t="shared" si="8"/>
        <v>1.9746307843157562E-4</v>
      </c>
      <c r="N54">
        <f t="shared" si="9"/>
        <v>2.4322703791675952E-3</v>
      </c>
      <c r="O54">
        <f t="shared" si="10"/>
        <v>8.1184674254493924E-2</v>
      </c>
    </row>
    <row r="55" spans="1:15" x14ac:dyDescent="0.25">
      <c r="A55" s="2">
        <f>'X-13 output'!A55</f>
        <v>34486</v>
      </c>
      <c r="B55" s="8">
        <f>'X-13 output'!E55</f>
        <v>73732.954905146005</v>
      </c>
      <c r="C55" s="8">
        <f t="shared" si="0"/>
        <v>884795.45886175206</v>
      </c>
      <c r="D55" s="8">
        <f>'FRED Data'!B61*1000</f>
        <v>3226000</v>
      </c>
      <c r="E55" s="8">
        <f>'FRED Data'!D61*1000</f>
        <v>253100</v>
      </c>
      <c r="F55" s="8">
        <f t="shared" si="1"/>
        <v>253100</v>
      </c>
      <c r="G55" s="8">
        <f t="shared" si="2"/>
        <v>378595.45886175206</v>
      </c>
      <c r="H55" s="8">
        <f t="shared" si="3"/>
        <v>2594304.5411382481</v>
      </c>
      <c r="I55" s="12">
        <f t="shared" si="6"/>
        <v>-6.8172665402508616E-4</v>
      </c>
      <c r="J55" s="12">
        <f t="shared" si="7"/>
        <v>-2.6887382034897797E-3</v>
      </c>
      <c r="K55" s="12">
        <f t="shared" si="4"/>
        <v>0.27427013603898082</v>
      </c>
      <c r="L55">
        <f t="shared" si="5"/>
        <v>0.11735755079409549</v>
      </c>
      <c r="M55">
        <f t="shared" si="8"/>
        <v>1.5931411539394924E-3</v>
      </c>
      <c r="N55">
        <f t="shared" si="9"/>
        <v>2.4470637534322538E-3</v>
      </c>
      <c r="O55">
        <f t="shared" si="10"/>
        <v>0.65104194841877383</v>
      </c>
    </row>
    <row r="56" spans="1:15" x14ac:dyDescent="0.25">
      <c r="A56" s="2">
        <f>'X-13 output'!A56</f>
        <v>34516</v>
      </c>
      <c r="B56" s="8">
        <f>'X-13 output'!E56</f>
        <v>74141.321309267005</v>
      </c>
      <c r="C56" s="8">
        <f t="shared" si="0"/>
        <v>889695.855711204</v>
      </c>
      <c r="D56" s="8">
        <f>'FRED Data'!B62*1000</f>
        <v>3247400</v>
      </c>
      <c r="E56" s="8">
        <f>'FRED Data'!D62*1000</f>
        <v>254700</v>
      </c>
      <c r="F56" s="8">
        <f t="shared" si="1"/>
        <v>254700</v>
      </c>
      <c r="G56" s="8">
        <f t="shared" si="2"/>
        <v>380295.855711204</v>
      </c>
      <c r="H56" s="8">
        <f t="shared" si="3"/>
        <v>2612404.144288796</v>
      </c>
      <c r="I56" s="12">
        <f t="shared" si="6"/>
        <v>6.611696467859975E-3</v>
      </c>
      <c r="J56" s="12">
        <f t="shared" si="7"/>
        <v>6.9524442982861426E-3</v>
      </c>
      <c r="K56" s="12">
        <f t="shared" si="4"/>
        <v>0.27397174838677218</v>
      </c>
      <c r="L56">
        <f t="shared" si="5"/>
        <v>0.11710779568615015</v>
      </c>
      <c r="M56">
        <f t="shared" si="8"/>
        <v>-2.4975510794533751E-4</v>
      </c>
      <c r="N56">
        <f t="shared" si="9"/>
        <v>2.4174085544168698E-3</v>
      </c>
      <c r="O56">
        <f t="shared" si="10"/>
        <v>-0.1033152246809947</v>
      </c>
    </row>
    <row r="57" spans="1:15" x14ac:dyDescent="0.25">
      <c r="A57" s="2">
        <f>'X-13 output'!A57</f>
        <v>34547</v>
      </c>
      <c r="B57" s="8">
        <f>'X-13 output'!E57</f>
        <v>74571.448813657393</v>
      </c>
      <c r="C57" s="8">
        <f t="shared" si="0"/>
        <v>894857.38576388871</v>
      </c>
      <c r="D57" s="8">
        <f>'FRED Data'!B63*1000</f>
        <v>3254600</v>
      </c>
      <c r="E57" s="8">
        <f>'FRED Data'!D63*1000</f>
        <v>255200</v>
      </c>
      <c r="F57" s="8">
        <f t="shared" si="1"/>
        <v>255200</v>
      </c>
      <c r="G57" s="8">
        <f t="shared" si="2"/>
        <v>384457.38576388871</v>
      </c>
      <c r="H57" s="8">
        <f t="shared" si="3"/>
        <v>2614942.6142361113</v>
      </c>
      <c r="I57" s="12">
        <f t="shared" si="6"/>
        <v>2.2147040734999254E-3</v>
      </c>
      <c r="J57" s="12">
        <f t="shared" si="7"/>
        <v>9.7122699683793647E-4</v>
      </c>
      <c r="K57" s="12">
        <f t="shared" si="4"/>
        <v>0.27495157185641517</v>
      </c>
      <c r="L57">
        <f t="shared" si="5"/>
        <v>0.11812738455229174</v>
      </c>
      <c r="M57">
        <f t="shared" si="8"/>
        <v>1.0195888661415908E-3</v>
      </c>
      <c r="N57">
        <f t="shared" si="9"/>
        <v>2.4109528136094247E-3</v>
      </c>
      <c r="O57">
        <f t="shared" si="10"/>
        <v>0.42289872302194492</v>
      </c>
    </row>
    <row r="58" spans="1:15" x14ac:dyDescent="0.25">
      <c r="A58" s="2">
        <f>'X-13 output'!A58</f>
        <v>34578</v>
      </c>
      <c r="B58" s="8">
        <f>'X-13 output'!E58</f>
        <v>75025.787135752194</v>
      </c>
      <c r="C58" s="8">
        <f t="shared" si="0"/>
        <v>900309.44562902628</v>
      </c>
      <c r="D58" s="8">
        <f>'FRED Data'!B64*1000</f>
        <v>3274200</v>
      </c>
      <c r="E58" s="8">
        <f>'FRED Data'!D64*1000</f>
        <v>256500</v>
      </c>
      <c r="F58" s="8">
        <f t="shared" si="1"/>
        <v>256500</v>
      </c>
      <c r="G58" s="8">
        <f t="shared" si="2"/>
        <v>387309.44562902628</v>
      </c>
      <c r="H58" s="8">
        <f t="shared" si="3"/>
        <v>2630390.5543709737</v>
      </c>
      <c r="I58" s="12">
        <f t="shared" si="6"/>
        <v>6.0041841937273979E-3</v>
      </c>
      <c r="J58" s="12">
        <f t="shared" si="7"/>
        <v>5.8901824921942696E-3</v>
      </c>
      <c r="K58" s="12">
        <f t="shared" si="4"/>
        <v>0.2749708159639076</v>
      </c>
      <c r="L58">
        <f t="shared" si="5"/>
        <v>0.11829132173631002</v>
      </c>
      <c r="M58">
        <f t="shared" si="8"/>
        <v>1.6393718401827573E-4</v>
      </c>
      <c r="N58">
        <f t="shared" si="9"/>
        <v>2.4089883776960866E-3</v>
      </c>
      <c r="O58">
        <f t="shared" si="10"/>
        <v>6.8052293458992247E-2</v>
      </c>
    </row>
    <row r="59" spans="1:15" x14ac:dyDescent="0.25">
      <c r="A59" s="2">
        <f>'X-13 output'!A59</f>
        <v>34608</v>
      </c>
      <c r="B59" s="8">
        <f>'X-13 output'!E59</f>
        <v>75494.4785055174</v>
      </c>
      <c r="C59" s="8">
        <f t="shared" si="0"/>
        <v>905933.74206620874</v>
      </c>
      <c r="D59" s="8">
        <f>'FRED Data'!B65*1000</f>
        <v>3309000</v>
      </c>
      <c r="E59" s="8">
        <f>'FRED Data'!D65*1000</f>
        <v>259100.00000000003</v>
      </c>
      <c r="F59" s="8">
        <f t="shared" si="1"/>
        <v>259100.00000000003</v>
      </c>
      <c r="G59" s="8">
        <f t="shared" si="2"/>
        <v>387733.74206620868</v>
      </c>
      <c r="H59" s="8">
        <f t="shared" si="3"/>
        <v>2662166.2579337913</v>
      </c>
      <c r="I59" s="12">
        <f t="shared" si="6"/>
        <v>1.0572464501370823E-2</v>
      </c>
      <c r="J59" s="12">
        <f t="shared" si="7"/>
        <v>1.2007839120334263E-2</v>
      </c>
      <c r="K59" s="12">
        <f t="shared" si="4"/>
        <v>0.27377870718229336</v>
      </c>
      <c r="L59">
        <f t="shared" si="5"/>
        <v>0.11717550379758497</v>
      </c>
      <c r="M59">
        <f t="shared" si="8"/>
        <v>-1.1158179387250472E-3</v>
      </c>
      <c r="N59">
        <f t="shared" si="9"/>
        <v>2.4024187442340129E-3</v>
      </c>
      <c r="O59">
        <f t="shared" si="10"/>
        <v>-0.46445605763070857</v>
      </c>
    </row>
    <row r="60" spans="1:15" x14ac:dyDescent="0.25">
      <c r="A60" s="2">
        <f>'X-13 output'!A60</f>
        <v>34639</v>
      </c>
      <c r="B60" s="8">
        <f>'X-13 output'!E60</f>
        <v>75966.758769993699</v>
      </c>
      <c r="C60" s="8">
        <f t="shared" si="0"/>
        <v>911601.10523992439</v>
      </c>
      <c r="D60" s="8">
        <f>'FRED Data'!B66*1000</f>
        <v>3305100</v>
      </c>
      <c r="E60" s="8">
        <f>'FRED Data'!D66*1000</f>
        <v>258600.00000000003</v>
      </c>
      <c r="F60" s="8">
        <f t="shared" si="1"/>
        <v>258600.00000000003</v>
      </c>
      <c r="G60" s="8">
        <f t="shared" si="2"/>
        <v>394401.10523992433</v>
      </c>
      <c r="H60" s="8">
        <f t="shared" si="3"/>
        <v>2652098.8947600755</v>
      </c>
      <c r="I60" s="12">
        <f t="shared" si="6"/>
        <v>-1.1792989074831963E-3</v>
      </c>
      <c r="J60" s="12">
        <f t="shared" si="7"/>
        <v>-3.7888117839857314E-3</v>
      </c>
      <c r="K60" s="12">
        <f t="shared" si="4"/>
        <v>0.27581649730414343</v>
      </c>
      <c r="L60">
        <f t="shared" si="5"/>
        <v>0.11933106569844311</v>
      </c>
      <c r="M60">
        <f t="shared" si="8"/>
        <v>2.1555619008581384E-3</v>
      </c>
      <c r="N60">
        <f t="shared" si="9"/>
        <v>2.4213548549722472E-3</v>
      </c>
      <c r="O60">
        <f t="shared" si="10"/>
        <v>0.89022965652130515</v>
      </c>
    </row>
    <row r="61" spans="1:15" x14ac:dyDescent="0.25">
      <c r="A61" s="2">
        <f>'X-13 output'!A61</f>
        <v>34669</v>
      </c>
      <c r="B61" s="8">
        <f>'X-13 output'!E61</f>
        <v>76418.197861912806</v>
      </c>
      <c r="C61" s="8">
        <f t="shared" si="0"/>
        <v>917018.37434295367</v>
      </c>
      <c r="D61" s="8">
        <f>'FRED Data'!B67*1000</f>
        <v>3320800</v>
      </c>
      <c r="E61" s="8">
        <f>'FRED Data'!D67*1000</f>
        <v>259399.99999999997</v>
      </c>
      <c r="F61" s="8">
        <f t="shared" si="1"/>
        <v>259399.99999999997</v>
      </c>
      <c r="G61" s="8">
        <f t="shared" si="2"/>
        <v>398218.37434295373</v>
      </c>
      <c r="H61" s="8">
        <f t="shared" si="3"/>
        <v>2663181.6256570462</v>
      </c>
      <c r="I61" s="12">
        <f t="shared" si="6"/>
        <v>4.738987724700063E-3</v>
      </c>
      <c r="J61" s="12">
        <f t="shared" si="7"/>
        <v>4.1701456452674654E-3</v>
      </c>
      <c r="K61" s="12">
        <f t="shared" si="4"/>
        <v>0.2761438130399162</v>
      </c>
      <c r="L61">
        <f t="shared" si="5"/>
        <v>0.11991639795921276</v>
      </c>
      <c r="M61">
        <f t="shared" si="8"/>
        <v>5.8533226076964984E-4</v>
      </c>
      <c r="N61">
        <f t="shared" si="9"/>
        <v>2.4164104989825722E-3</v>
      </c>
      <c r="O61">
        <f t="shared" si="10"/>
        <v>0.24223212943997038</v>
      </c>
    </row>
    <row r="62" spans="1:15" x14ac:dyDescent="0.25">
      <c r="A62" s="2">
        <f>'X-13 output'!A62</f>
        <v>34700</v>
      </c>
      <c r="B62" s="8">
        <f>'X-13 output'!E62</f>
        <v>76851.4177111834</v>
      </c>
      <c r="C62" s="8">
        <f t="shared" si="0"/>
        <v>922217.0125342008</v>
      </c>
      <c r="D62" s="8">
        <f>'FRED Data'!B68*1000</f>
        <v>3344000</v>
      </c>
      <c r="E62" s="8">
        <f>'FRED Data'!D68*1000</f>
        <v>260000</v>
      </c>
      <c r="F62" s="8">
        <f t="shared" si="1"/>
        <v>260000</v>
      </c>
      <c r="G62" s="8">
        <f t="shared" si="2"/>
        <v>402217.0125342008</v>
      </c>
      <c r="H62" s="8">
        <f t="shared" si="3"/>
        <v>2681782.9874657993</v>
      </c>
      <c r="I62" s="12">
        <f t="shared" si="6"/>
        <v>6.9619774657633388E-3</v>
      </c>
      <c r="J62" s="12">
        <f t="shared" si="7"/>
        <v>6.9603592363368843E-3</v>
      </c>
      <c r="K62" s="12">
        <f t="shared" si="4"/>
        <v>0.27578259944204569</v>
      </c>
      <c r="L62">
        <f t="shared" si="5"/>
        <v>0.12028020709754808</v>
      </c>
      <c r="M62">
        <f t="shared" si="8"/>
        <v>3.6380913833532202E-4</v>
      </c>
      <c r="N62">
        <f t="shared" si="9"/>
        <v>2.3720519756579806E-3</v>
      </c>
      <c r="O62">
        <f t="shared" si="10"/>
        <v>0.15337317312973525</v>
      </c>
    </row>
    <row r="63" spans="1:15" x14ac:dyDescent="0.25">
      <c r="A63" s="2">
        <f>'X-13 output'!A63</f>
        <v>34731</v>
      </c>
      <c r="B63" s="8">
        <f>'X-13 output'!E63</f>
        <v>77268.448978050204</v>
      </c>
      <c r="C63" s="8">
        <f t="shared" si="0"/>
        <v>927221.38773660245</v>
      </c>
      <c r="D63" s="8">
        <f>'FRED Data'!B69*1000</f>
        <v>3358200</v>
      </c>
      <c r="E63" s="8">
        <f>'FRED Data'!D69*1000</f>
        <v>260899.99999999997</v>
      </c>
      <c r="F63" s="8">
        <f t="shared" si="1"/>
        <v>260899.99999999997</v>
      </c>
      <c r="G63" s="8">
        <f t="shared" si="2"/>
        <v>405421.38773660251</v>
      </c>
      <c r="H63" s="8">
        <f t="shared" si="3"/>
        <v>2691878.6122633973</v>
      </c>
      <c r="I63" s="12">
        <f t="shared" si="6"/>
        <v>4.2374209207767305E-3</v>
      </c>
      <c r="J63" s="12">
        <f t="shared" si="7"/>
        <v>3.7574515953810602E-3</v>
      </c>
      <c r="K63" s="12">
        <f t="shared" si="4"/>
        <v>0.27610666063266109</v>
      </c>
      <c r="L63">
        <f t="shared" si="5"/>
        <v>0.12072580183925988</v>
      </c>
      <c r="M63">
        <f t="shared" si="8"/>
        <v>4.4559474171179669E-4</v>
      </c>
      <c r="N63">
        <f t="shared" si="9"/>
        <v>2.3419363799622723E-3</v>
      </c>
      <c r="O63">
        <f t="shared" si="10"/>
        <v>0.19026765437538276</v>
      </c>
    </row>
    <row r="64" spans="1:15" x14ac:dyDescent="0.25">
      <c r="A64" s="2">
        <f>'X-13 output'!A64</f>
        <v>34759</v>
      </c>
      <c r="B64" s="8">
        <f>'X-13 output'!E64</f>
        <v>77633.168667612394</v>
      </c>
      <c r="C64" s="8">
        <f t="shared" si="0"/>
        <v>931598.02401134872</v>
      </c>
      <c r="D64" s="8">
        <f>'FRED Data'!B70*1000</f>
        <v>3372100</v>
      </c>
      <c r="E64" s="8">
        <f>'FRED Data'!D70*1000</f>
        <v>261500</v>
      </c>
      <c r="F64" s="8">
        <f t="shared" si="1"/>
        <v>261500</v>
      </c>
      <c r="G64" s="8">
        <f t="shared" si="2"/>
        <v>408598.02401134872</v>
      </c>
      <c r="H64" s="8">
        <f t="shared" si="3"/>
        <v>2702001.9759886512</v>
      </c>
      <c r="I64" s="12">
        <f t="shared" si="6"/>
        <v>4.1305795471569982E-3</v>
      </c>
      <c r="J64" s="12">
        <f t="shared" si="7"/>
        <v>3.7536521048445568E-3</v>
      </c>
      <c r="K64" s="12">
        <f t="shared" si="4"/>
        <v>0.27626642863834072</v>
      </c>
      <c r="L64">
        <f t="shared" si="5"/>
        <v>0.12117019780295624</v>
      </c>
      <c r="M64">
        <f t="shared" si="8"/>
        <v>4.4439596369635903E-4</v>
      </c>
      <c r="N64">
        <f t="shared" si="9"/>
        <v>2.2815461757190016E-3</v>
      </c>
      <c r="O64">
        <f t="shared" si="10"/>
        <v>0.19477842194287961</v>
      </c>
    </row>
    <row r="65" spans="1:15" x14ac:dyDescent="0.25">
      <c r="A65" s="2">
        <f>'X-13 output'!A65</f>
        <v>34790</v>
      </c>
      <c r="B65" s="8">
        <f>'X-13 output'!E65</f>
        <v>77970.720402141</v>
      </c>
      <c r="C65" s="8">
        <f t="shared" si="0"/>
        <v>935648.64482569206</v>
      </c>
      <c r="D65" s="8">
        <f>'FRED Data'!B71*1000</f>
        <v>3390800</v>
      </c>
      <c r="E65" s="8">
        <f>'FRED Data'!D71*1000</f>
        <v>262700</v>
      </c>
      <c r="F65" s="8">
        <f t="shared" si="1"/>
        <v>262700</v>
      </c>
      <c r="G65" s="8">
        <f t="shared" si="2"/>
        <v>410248.64482569206</v>
      </c>
      <c r="H65" s="8">
        <f t="shared" si="3"/>
        <v>2717851.3551743077</v>
      </c>
      <c r="I65" s="12">
        <f t="shared" si="6"/>
        <v>5.5301860617244384E-3</v>
      </c>
      <c r="J65" s="12">
        <f t="shared" si="7"/>
        <v>5.8486543442628032E-3</v>
      </c>
      <c r="K65" s="12">
        <f t="shared" si="4"/>
        <v>0.27593743211799343</v>
      </c>
      <c r="L65">
        <f t="shared" si="5"/>
        <v>0.1209887474418108</v>
      </c>
      <c r="M65">
        <f t="shared" si="8"/>
        <v>-1.8145036114543267E-4</v>
      </c>
      <c r="N65">
        <f t="shared" si="9"/>
        <v>2.2797504755204694E-3</v>
      </c>
      <c r="O65">
        <f t="shared" si="10"/>
        <v>-7.95922023457446E-2</v>
      </c>
    </row>
    <row r="66" spans="1:15" x14ac:dyDescent="0.25">
      <c r="A66" s="2">
        <f>'X-13 output'!A66</f>
        <v>34820</v>
      </c>
      <c r="B66" s="8">
        <f>'X-13 output'!E66</f>
        <v>78350.735051028896</v>
      </c>
      <c r="C66" s="8">
        <f t="shared" ref="C66:C129" si="11">B66*12</f>
        <v>940208.82061234675</v>
      </c>
      <c r="D66" s="8">
        <f>'FRED Data'!B72*1000</f>
        <v>3387000</v>
      </c>
      <c r="E66" s="8">
        <f>'FRED Data'!D72*1000</f>
        <v>262300</v>
      </c>
      <c r="F66" s="8">
        <f t="shared" ref="F66:F129" si="12">E66</f>
        <v>262300</v>
      </c>
      <c r="G66" s="8">
        <f t="shared" ref="G66:G129" si="13">C66-(E66+F66)</f>
        <v>415608.82061234675</v>
      </c>
      <c r="H66" s="8">
        <f t="shared" ref="H66:H129" si="14">D66-(F66+G66)</f>
        <v>2709091.1793876532</v>
      </c>
      <c r="I66" s="12">
        <f t="shared" si="6"/>
        <v>-1.1213079164787594E-3</v>
      </c>
      <c r="J66" s="12">
        <f t="shared" si="7"/>
        <v>-3.2284047009938344E-3</v>
      </c>
      <c r="K66" s="12">
        <f t="shared" ref="K66:K129" si="15">C66/D66</f>
        <v>0.27759339256343274</v>
      </c>
      <c r="L66">
        <f t="shared" ref="L66:L129" si="16">G66/D66</f>
        <v>0.12270706247781127</v>
      </c>
      <c r="M66">
        <f t="shared" si="8"/>
        <v>1.7183150360004645E-3</v>
      </c>
      <c r="N66">
        <f t="shared" si="9"/>
        <v>2.2897590668743612E-3</v>
      </c>
      <c r="O66">
        <f t="shared" si="10"/>
        <v>0.75043486489871303</v>
      </c>
    </row>
    <row r="67" spans="1:15" x14ac:dyDescent="0.25">
      <c r="A67" s="2">
        <f>'X-13 output'!A67</f>
        <v>34851</v>
      </c>
      <c r="B67" s="8">
        <f>'X-13 output'!E67</f>
        <v>78769.198761808395</v>
      </c>
      <c r="C67" s="8">
        <f t="shared" si="11"/>
        <v>945230.38514170074</v>
      </c>
      <c r="D67" s="8">
        <f>'FRED Data'!B73*1000</f>
        <v>3407800</v>
      </c>
      <c r="E67" s="8">
        <f>'FRED Data'!D73*1000</f>
        <v>263400</v>
      </c>
      <c r="F67" s="8">
        <f t="shared" si="12"/>
        <v>263400</v>
      </c>
      <c r="G67" s="8">
        <f t="shared" si="13"/>
        <v>418430.38514170074</v>
      </c>
      <c r="H67" s="8">
        <f t="shared" si="14"/>
        <v>2725969.6148582995</v>
      </c>
      <c r="I67" s="12">
        <f t="shared" ref="I67:I130" si="17">LN(D67/D66)</f>
        <v>6.1223479633670391E-3</v>
      </c>
      <c r="J67" s="12">
        <f t="shared" ref="J67:J130" si="18">LN(H67/H66)</f>
        <v>6.2109663049835706E-3</v>
      </c>
      <c r="K67" s="12">
        <f t="shared" si="15"/>
        <v>0.27737261140375041</v>
      </c>
      <c r="L67">
        <f t="shared" si="16"/>
        <v>0.12278607463516072</v>
      </c>
      <c r="M67">
        <f t="shared" ref="M67:M130" si="19">L67-L66</f>
        <v>7.9012157349456213E-5</v>
      </c>
      <c r="N67">
        <f t="shared" si="9"/>
        <v>2.2808842977372593E-3</v>
      </c>
      <c r="O67">
        <f t="shared" si="10"/>
        <v>3.46410194624251E-2</v>
      </c>
    </row>
    <row r="68" spans="1:15" x14ac:dyDescent="0.25">
      <c r="A68" s="2">
        <f>'X-13 output'!A68</f>
        <v>34881</v>
      </c>
      <c r="B68" s="8">
        <f>'X-13 output'!E68</f>
        <v>79200.797364563507</v>
      </c>
      <c r="C68" s="8">
        <f t="shared" si="11"/>
        <v>950409.56837476208</v>
      </c>
      <c r="D68" s="8">
        <f>'FRED Data'!B74*1000</f>
        <v>3426900</v>
      </c>
      <c r="E68" s="8">
        <f>'FRED Data'!D74*1000</f>
        <v>264600</v>
      </c>
      <c r="F68" s="8">
        <f t="shared" si="12"/>
        <v>264600</v>
      </c>
      <c r="G68" s="8">
        <f t="shared" si="13"/>
        <v>421209.56837476208</v>
      </c>
      <c r="H68" s="8">
        <f t="shared" si="14"/>
        <v>2741090.4316252377</v>
      </c>
      <c r="I68" s="12">
        <f t="shared" si="17"/>
        <v>5.5891406268724023E-3</v>
      </c>
      <c r="J68" s="12">
        <f t="shared" si="18"/>
        <v>5.531622186323199E-3</v>
      </c>
      <c r="K68" s="12">
        <f t="shared" si="15"/>
        <v>0.27733799304758294</v>
      </c>
      <c r="L68">
        <f t="shared" si="16"/>
        <v>0.12291271072244947</v>
      </c>
      <c r="M68">
        <f t="shared" si="19"/>
        <v>1.2663608728874509E-4</v>
      </c>
      <c r="N68">
        <f t="shared" si="9"/>
        <v>2.2803682159991357E-3</v>
      </c>
      <c r="O68">
        <f t="shared" si="10"/>
        <v>5.5533175037374351E-2</v>
      </c>
    </row>
    <row r="69" spans="1:15" x14ac:dyDescent="0.25">
      <c r="A69" s="2">
        <f>'X-13 output'!A69</f>
        <v>34912</v>
      </c>
      <c r="B69" s="8">
        <f>'X-13 output'!E69</f>
        <v>79621.317639681307</v>
      </c>
      <c r="C69" s="8">
        <f t="shared" si="11"/>
        <v>955455.81167617568</v>
      </c>
      <c r="D69" s="8">
        <f>'FRED Data'!B75*1000</f>
        <v>3436200</v>
      </c>
      <c r="E69" s="8">
        <f>'FRED Data'!D75*1000</f>
        <v>265200</v>
      </c>
      <c r="F69" s="8">
        <f t="shared" si="12"/>
        <v>265200</v>
      </c>
      <c r="G69" s="8">
        <f t="shared" si="13"/>
        <v>425055.81167617568</v>
      </c>
      <c r="H69" s="8">
        <f t="shared" si="14"/>
        <v>2745944.1883238242</v>
      </c>
      <c r="I69" s="12">
        <f t="shared" si="17"/>
        <v>2.7101472198554541E-3</v>
      </c>
      <c r="J69" s="12">
        <f t="shared" si="18"/>
        <v>1.7691734427739796E-3</v>
      </c>
      <c r="K69" s="12">
        <f t="shared" si="15"/>
        <v>0.27805593727844002</v>
      </c>
      <c r="L69">
        <f t="shared" si="16"/>
        <v>0.12369938061701172</v>
      </c>
      <c r="M69">
        <f t="shared" si="19"/>
        <v>7.8666989456224745E-4</v>
      </c>
      <c r="N69">
        <f t="shared" si="9"/>
        <v>2.280813840737641E-3</v>
      </c>
      <c r="O69">
        <f t="shared" si="10"/>
        <v>0.34490754155886283</v>
      </c>
    </row>
    <row r="70" spans="1:15" x14ac:dyDescent="0.25">
      <c r="A70" s="2">
        <f>'X-13 output'!A70</f>
        <v>34943</v>
      </c>
      <c r="B70" s="8">
        <f>'X-13 output'!E70</f>
        <v>79984.662649114194</v>
      </c>
      <c r="C70" s="8">
        <f t="shared" si="11"/>
        <v>959815.95178937027</v>
      </c>
      <c r="D70" s="8">
        <f>'FRED Data'!B76*1000</f>
        <v>3453600</v>
      </c>
      <c r="E70" s="8">
        <f>'FRED Data'!D76*1000</f>
        <v>266000</v>
      </c>
      <c r="F70" s="8">
        <f t="shared" si="12"/>
        <v>266000</v>
      </c>
      <c r="G70" s="8">
        <f t="shared" si="13"/>
        <v>427815.95178937027</v>
      </c>
      <c r="H70" s="8">
        <f t="shared" si="14"/>
        <v>2759784.0482106297</v>
      </c>
      <c r="I70" s="12">
        <f t="shared" si="17"/>
        <v>5.0509556134010489E-3</v>
      </c>
      <c r="J70" s="12">
        <f t="shared" si="18"/>
        <v>5.027450844908239E-3</v>
      </c>
      <c r="K70" s="12">
        <f t="shared" si="15"/>
        <v>0.2779175213659284</v>
      </c>
      <c r="L70">
        <f t="shared" si="16"/>
        <v>0.12387536245928026</v>
      </c>
      <c r="M70">
        <f t="shared" si="19"/>
        <v>1.759818422685383E-4</v>
      </c>
      <c r="N70">
        <f t="shared" si="9"/>
        <v>2.2742786824520556E-3</v>
      </c>
      <c r="O70">
        <f t="shared" si="10"/>
        <v>7.7379189993901809E-2</v>
      </c>
    </row>
    <row r="71" spans="1:15" x14ac:dyDescent="0.25">
      <c r="A71" s="2">
        <f>'X-13 output'!A71</f>
        <v>34973</v>
      </c>
      <c r="B71" s="8">
        <f>'X-13 output'!E71</f>
        <v>80281.082345361894</v>
      </c>
      <c r="C71" s="8">
        <f t="shared" si="11"/>
        <v>963372.98814434279</v>
      </c>
      <c r="D71" s="8">
        <f>'FRED Data'!B77*1000</f>
        <v>3470300</v>
      </c>
      <c r="E71" s="8">
        <f>'FRED Data'!D77*1000</f>
        <v>267200</v>
      </c>
      <c r="F71" s="8">
        <f t="shared" si="12"/>
        <v>267200</v>
      </c>
      <c r="G71" s="8">
        <f t="shared" si="13"/>
        <v>428972.98814434279</v>
      </c>
      <c r="H71" s="8">
        <f t="shared" si="14"/>
        <v>2774127.0118556572</v>
      </c>
      <c r="I71" s="12">
        <f t="shared" si="17"/>
        <v>4.8238802940024561E-3</v>
      </c>
      <c r="J71" s="12">
        <f t="shared" si="18"/>
        <v>5.1836741162579912E-3</v>
      </c>
      <c r="K71" s="12">
        <f t="shared" si="15"/>
        <v>0.27760510277046446</v>
      </c>
      <c r="L71">
        <f t="shared" si="16"/>
        <v>0.12361265255002242</v>
      </c>
      <c r="M71">
        <f t="shared" si="19"/>
        <v>-2.6270990925783555E-4</v>
      </c>
      <c r="N71">
        <f t="shared" si="9"/>
        <v>2.2398158793665865E-3</v>
      </c>
      <c r="O71">
        <f t="shared" si="10"/>
        <v>-0.11729085041227993</v>
      </c>
    </row>
    <row r="72" spans="1:15" x14ac:dyDescent="0.25">
      <c r="A72" s="2">
        <f>'X-13 output'!A72</f>
        <v>35004</v>
      </c>
      <c r="B72" s="8">
        <f>'X-13 output'!E72</f>
        <v>80561.743824834004</v>
      </c>
      <c r="C72" s="8">
        <f t="shared" si="11"/>
        <v>966740.92589800805</v>
      </c>
      <c r="D72" s="8">
        <f>'FRED Data'!B78*1000</f>
        <v>3481200</v>
      </c>
      <c r="E72" s="8">
        <f>'FRED Data'!D78*1000</f>
        <v>267700</v>
      </c>
      <c r="F72" s="8">
        <f t="shared" si="12"/>
        <v>267700</v>
      </c>
      <c r="G72" s="8">
        <f t="shared" si="13"/>
        <v>431340.92589800805</v>
      </c>
      <c r="H72" s="8">
        <f t="shared" si="14"/>
        <v>2782159.074101992</v>
      </c>
      <c r="I72" s="12">
        <f t="shared" si="17"/>
        <v>3.1360163800885164E-3</v>
      </c>
      <c r="J72" s="12">
        <f t="shared" si="18"/>
        <v>2.8911642478312276E-3</v>
      </c>
      <c r="K72" s="12">
        <f t="shared" si="15"/>
        <v>0.27770335685913133</v>
      </c>
      <c r="L72">
        <f t="shared" si="16"/>
        <v>0.12390581578134208</v>
      </c>
      <c r="M72">
        <f t="shared" si="19"/>
        <v>2.9316323131965694E-4</v>
      </c>
      <c r="N72">
        <f t="shared" si="9"/>
        <v>2.1539505522213459E-3</v>
      </c>
      <c r="O72">
        <f t="shared" si="10"/>
        <v>0.13610490315913745</v>
      </c>
    </row>
    <row r="73" spans="1:15" x14ac:dyDescent="0.25">
      <c r="A73" s="2">
        <f>'X-13 output'!A73</f>
        <v>35034</v>
      </c>
      <c r="B73" s="8">
        <f>'X-13 output'!E73</f>
        <v>80933.206653638699</v>
      </c>
      <c r="C73" s="8">
        <f t="shared" si="11"/>
        <v>971198.47984366445</v>
      </c>
      <c r="D73" s="8">
        <f>'FRED Data'!B79*1000</f>
        <v>3488100</v>
      </c>
      <c r="E73" s="8">
        <f>'FRED Data'!D79*1000</f>
        <v>268000</v>
      </c>
      <c r="F73" s="8">
        <f t="shared" si="12"/>
        <v>268000</v>
      </c>
      <c r="G73" s="8">
        <f t="shared" si="13"/>
        <v>435198.47984366445</v>
      </c>
      <c r="H73" s="8">
        <f t="shared" si="14"/>
        <v>2784901.5201563356</v>
      </c>
      <c r="I73" s="12">
        <f t="shared" si="17"/>
        <v>1.9801134273135079E-3</v>
      </c>
      <c r="J73" s="12">
        <f t="shared" si="18"/>
        <v>9.85240318387273E-4</v>
      </c>
      <c r="K73" s="12">
        <f t="shared" si="15"/>
        <v>0.27843194858050641</v>
      </c>
      <c r="L73">
        <f t="shared" si="16"/>
        <v>0.12476662935227328</v>
      </c>
      <c r="M73">
        <f t="shared" si="19"/>
        <v>8.6081357093120703E-4</v>
      </c>
      <c r="N73">
        <f t="shared" si="9"/>
        <v>2.1546398865859525E-3</v>
      </c>
      <c r="O73">
        <f t="shared" si="10"/>
        <v>0.39951621442187929</v>
      </c>
    </row>
    <row r="74" spans="1:15" x14ac:dyDescent="0.25">
      <c r="A74" s="2">
        <f>'X-13 output'!A74</f>
        <v>35065</v>
      </c>
      <c r="B74" s="8">
        <f>'X-13 output'!E74</f>
        <v>81407.127351114003</v>
      </c>
      <c r="C74" s="8">
        <f t="shared" si="11"/>
        <v>976885.52821336803</v>
      </c>
      <c r="D74" s="8">
        <f>'FRED Data'!B80*1000</f>
        <v>3490800</v>
      </c>
      <c r="E74" s="8">
        <f>'FRED Data'!D80*1000</f>
        <v>266800</v>
      </c>
      <c r="F74" s="8">
        <f t="shared" si="12"/>
        <v>266800</v>
      </c>
      <c r="G74" s="8">
        <f t="shared" si="13"/>
        <v>443285.52821336803</v>
      </c>
      <c r="H74" s="8">
        <f t="shared" si="14"/>
        <v>2780714.4717866322</v>
      </c>
      <c r="I74" s="12">
        <f t="shared" si="17"/>
        <v>7.7376094648415209E-4</v>
      </c>
      <c r="J74" s="12">
        <f t="shared" si="18"/>
        <v>-1.5046130260055687E-3</v>
      </c>
      <c r="K74" s="12">
        <f t="shared" si="15"/>
        <v>0.27984574544899965</v>
      </c>
      <c r="L74">
        <f t="shared" si="16"/>
        <v>0.12698680194034836</v>
      </c>
      <c r="M74">
        <f t="shared" si="19"/>
        <v>2.2201725880750811E-3</v>
      </c>
      <c r="N74">
        <f t="shared" si="9"/>
        <v>2.0536121283880439E-3</v>
      </c>
      <c r="O74">
        <f t="shared" si="10"/>
        <v>1.0811060946634439</v>
      </c>
    </row>
    <row r="75" spans="1:15" x14ac:dyDescent="0.25">
      <c r="A75" s="2">
        <f>'X-13 output'!A75</f>
        <v>35096</v>
      </c>
      <c r="B75" s="8">
        <f>'X-13 output'!E75</f>
        <v>81884.958609856098</v>
      </c>
      <c r="C75" s="8">
        <f t="shared" si="11"/>
        <v>982619.50331827323</v>
      </c>
      <c r="D75" s="8">
        <f>'FRED Data'!B81*1000</f>
        <v>3531900</v>
      </c>
      <c r="E75" s="8">
        <f>'FRED Data'!D81*1000</f>
        <v>269600</v>
      </c>
      <c r="F75" s="8">
        <f t="shared" si="12"/>
        <v>269600</v>
      </c>
      <c r="G75" s="8">
        <f t="shared" si="13"/>
        <v>443419.50331827323</v>
      </c>
      <c r="H75" s="8">
        <f t="shared" si="14"/>
        <v>2818880.4966817265</v>
      </c>
      <c r="I75" s="12">
        <f t="shared" si="17"/>
        <v>1.1705033463104631E-2</v>
      </c>
      <c r="J75" s="12">
        <f t="shared" si="18"/>
        <v>1.3631920215120346E-2</v>
      </c>
      <c r="K75" s="12">
        <f t="shared" si="15"/>
        <v>0.27821271930639974</v>
      </c>
      <c r="L75">
        <f t="shared" si="16"/>
        <v>0.12554701529439485</v>
      </c>
      <c r="M75">
        <f t="shared" si="19"/>
        <v>-1.4397866459535114E-3</v>
      </c>
      <c r="N75">
        <f t="shared" si="9"/>
        <v>2.072055997694422E-3</v>
      </c>
      <c r="O75">
        <f t="shared" si="10"/>
        <v>-0.69485894568272422</v>
      </c>
    </row>
    <row r="76" spans="1:15" x14ac:dyDescent="0.25">
      <c r="A76" s="2">
        <f>'X-13 output'!A76</f>
        <v>35125</v>
      </c>
      <c r="B76" s="8">
        <f>'X-13 output'!E76</f>
        <v>82360.8153816915</v>
      </c>
      <c r="C76" s="8">
        <f t="shared" si="11"/>
        <v>988329.784580298</v>
      </c>
      <c r="D76" s="8">
        <f>'FRED Data'!B82*1000</f>
        <v>3550700</v>
      </c>
      <c r="E76" s="8">
        <f>'FRED Data'!D82*1000</f>
        <v>270700</v>
      </c>
      <c r="F76" s="8">
        <f t="shared" si="12"/>
        <v>270700</v>
      </c>
      <c r="G76" s="8">
        <f t="shared" si="13"/>
        <v>446929.784580298</v>
      </c>
      <c r="H76" s="8">
        <f t="shared" si="14"/>
        <v>2833070.2154197022</v>
      </c>
      <c r="I76" s="12">
        <f t="shared" si="17"/>
        <v>5.3087973777601301E-3</v>
      </c>
      <c r="J76" s="12">
        <f t="shared" si="18"/>
        <v>5.0211862324093456E-3</v>
      </c>
      <c r="K76" s="12">
        <f t="shared" si="15"/>
        <v>0.2783478707241665</v>
      </c>
      <c r="L76">
        <f t="shared" si="16"/>
        <v>0.12587089435331006</v>
      </c>
      <c r="M76">
        <f t="shared" si="19"/>
        <v>3.2387905891520519E-4</v>
      </c>
      <c r="N76">
        <f t="shared" si="9"/>
        <v>2.04843959698588E-3</v>
      </c>
      <c r="O76">
        <f t="shared" si="10"/>
        <v>0.15811013387544748</v>
      </c>
    </row>
    <row r="77" spans="1:15" x14ac:dyDescent="0.25">
      <c r="A77" s="2">
        <f>'X-13 output'!A77</f>
        <v>35156</v>
      </c>
      <c r="B77" s="8">
        <f>'X-13 output'!E77</f>
        <v>82835.382745652503</v>
      </c>
      <c r="C77" s="8">
        <f t="shared" si="11"/>
        <v>994024.59294782998</v>
      </c>
      <c r="D77" s="8">
        <f>'FRED Data'!B83*1000</f>
        <v>3563500</v>
      </c>
      <c r="E77" s="8">
        <f>'FRED Data'!D83*1000</f>
        <v>271500</v>
      </c>
      <c r="F77" s="8">
        <f t="shared" si="12"/>
        <v>271500</v>
      </c>
      <c r="G77" s="8">
        <f t="shared" si="13"/>
        <v>451024.59294782998</v>
      </c>
      <c r="H77" s="8">
        <f t="shared" si="14"/>
        <v>2840975.40705217</v>
      </c>
      <c r="I77" s="12">
        <f t="shared" si="17"/>
        <v>3.5984408119043693E-3</v>
      </c>
      <c r="J77" s="12">
        <f t="shared" si="18"/>
        <v>2.7864410240146984E-3</v>
      </c>
      <c r="K77" s="12">
        <f t="shared" si="15"/>
        <v>0.27894614647055704</v>
      </c>
      <c r="L77">
        <f t="shared" si="16"/>
        <v>0.12656786668944295</v>
      </c>
      <c r="M77">
        <f t="shared" si="19"/>
        <v>6.9697233613288945E-4</v>
      </c>
      <c r="N77">
        <f t="shared" si="9"/>
        <v>2.0288001144880973E-3</v>
      </c>
      <c r="O77">
        <f t="shared" si="10"/>
        <v>0.3435391841491236</v>
      </c>
    </row>
    <row r="78" spans="1:15" x14ac:dyDescent="0.25">
      <c r="A78" s="2">
        <f>'X-13 output'!A78</f>
        <v>35186</v>
      </c>
      <c r="B78" s="8">
        <f>'X-13 output'!E78</f>
        <v>83245.151972507098</v>
      </c>
      <c r="C78" s="8">
        <f t="shared" si="11"/>
        <v>998941.82367008517</v>
      </c>
      <c r="D78" s="8">
        <f>'FRED Data'!B84*1000</f>
        <v>3585600</v>
      </c>
      <c r="E78" s="8">
        <f>'FRED Data'!D84*1000</f>
        <v>272800</v>
      </c>
      <c r="F78" s="8">
        <f t="shared" si="12"/>
        <v>272800</v>
      </c>
      <c r="G78" s="8">
        <f t="shared" si="13"/>
        <v>453341.82367008517</v>
      </c>
      <c r="H78" s="8">
        <f t="shared" si="14"/>
        <v>2859458.1763299149</v>
      </c>
      <c r="I78" s="12">
        <f t="shared" si="17"/>
        <v>6.1826161047370898E-3</v>
      </c>
      <c r="J78" s="12">
        <f t="shared" si="18"/>
        <v>6.484711654416094E-3</v>
      </c>
      <c r="K78" s="12">
        <f t="shared" si="15"/>
        <v>0.27859823283971585</v>
      </c>
      <c r="L78">
        <f t="shared" si="16"/>
        <v>0.12643402043453961</v>
      </c>
      <c r="M78">
        <f t="shared" si="19"/>
        <v>-1.3384625490334146E-4</v>
      </c>
      <c r="N78">
        <f t="shared" si="9"/>
        <v>2.0281884542751342E-3</v>
      </c>
      <c r="O78">
        <f t="shared" si="10"/>
        <v>-6.5993007021222558E-2</v>
      </c>
    </row>
    <row r="79" spans="1:15" x14ac:dyDescent="0.25">
      <c r="A79" s="2">
        <f>'X-13 output'!A79</f>
        <v>35217</v>
      </c>
      <c r="B79" s="8">
        <f>'X-13 output'!E79</f>
        <v>83631.242586813794</v>
      </c>
      <c r="C79" s="8">
        <f t="shared" si="11"/>
        <v>1003574.9110417655</v>
      </c>
      <c r="D79" s="8">
        <f>'FRED Data'!B85*1000</f>
        <v>3620700</v>
      </c>
      <c r="E79" s="8">
        <f>'FRED Data'!D85*1000</f>
        <v>275300</v>
      </c>
      <c r="F79" s="8">
        <f t="shared" si="12"/>
        <v>275300</v>
      </c>
      <c r="G79" s="8">
        <f t="shared" si="13"/>
        <v>452974.91104176547</v>
      </c>
      <c r="H79" s="8">
        <f t="shared" si="14"/>
        <v>2892425.0889582345</v>
      </c>
      <c r="I79" s="12">
        <f t="shared" si="17"/>
        <v>9.7415532452993728E-3</v>
      </c>
      <c r="J79" s="12">
        <f t="shared" si="18"/>
        <v>1.1463123329695218E-2</v>
      </c>
      <c r="K79" s="12">
        <f t="shared" si="15"/>
        <v>0.27717704063903814</v>
      </c>
      <c r="L79">
        <f t="shared" si="16"/>
        <v>0.12510699893439542</v>
      </c>
      <c r="M79">
        <f t="shared" si="19"/>
        <v>-1.3270215001441876E-3</v>
      </c>
      <c r="N79">
        <f t="shared" si="9"/>
        <v>2.0480975321135494E-3</v>
      </c>
      <c r="O79">
        <f t="shared" si="10"/>
        <v>-0.64792886048486076</v>
      </c>
    </row>
    <row r="80" spans="1:15" x14ac:dyDescent="0.25">
      <c r="A80" s="2">
        <f>'X-13 output'!A80</f>
        <v>35247</v>
      </c>
      <c r="B80" s="8">
        <f>'X-13 output'!E80</f>
        <v>84070.318323053099</v>
      </c>
      <c r="C80" s="8">
        <f t="shared" si="11"/>
        <v>1008843.8198766372</v>
      </c>
      <c r="D80" s="8">
        <f>'FRED Data'!B86*1000</f>
        <v>3622400</v>
      </c>
      <c r="E80" s="8">
        <f>'FRED Data'!D86*1000</f>
        <v>275100</v>
      </c>
      <c r="F80" s="8">
        <f t="shared" si="12"/>
        <v>275100</v>
      </c>
      <c r="G80" s="8">
        <f t="shared" si="13"/>
        <v>458643.81987663719</v>
      </c>
      <c r="H80" s="8">
        <f t="shared" si="14"/>
        <v>2888656.1801233627</v>
      </c>
      <c r="I80" s="12">
        <f t="shared" si="17"/>
        <v>4.6941227684726272E-4</v>
      </c>
      <c r="J80" s="12">
        <f t="shared" si="18"/>
        <v>-1.3038769715926289E-3</v>
      </c>
      <c r="K80" s="12">
        <f t="shared" si="15"/>
        <v>0.27850149621152748</v>
      </c>
      <c r="L80">
        <f t="shared" si="16"/>
        <v>0.12661324532813525</v>
      </c>
      <c r="M80">
        <f t="shared" si="19"/>
        <v>1.5062463937398352E-3</v>
      </c>
      <c r="N80">
        <f t="shared" si="9"/>
        <v>2.0178019637078089E-3</v>
      </c>
      <c r="O80">
        <f t="shared" si="10"/>
        <v>0.74647880259370669</v>
      </c>
    </row>
    <row r="81" spans="1:15" x14ac:dyDescent="0.25">
      <c r="A81" s="2">
        <f>'X-13 output'!A81</f>
        <v>35278</v>
      </c>
      <c r="B81" s="8">
        <f>'X-13 output'!E81</f>
        <v>84563.559490570697</v>
      </c>
      <c r="C81" s="8">
        <f t="shared" si="11"/>
        <v>1014762.7138868484</v>
      </c>
      <c r="D81" s="8">
        <f>'FRED Data'!B87*1000</f>
        <v>3646500</v>
      </c>
      <c r="E81" s="8">
        <f>'FRED Data'!D87*1000</f>
        <v>276600</v>
      </c>
      <c r="F81" s="8">
        <f t="shared" si="12"/>
        <v>276600</v>
      </c>
      <c r="G81" s="8">
        <f t="shared" si="13"/>
        <v>461562.71388684842</v>
      </c>
      <c r="H81" s="8">
        <f t="shared" si="14"/>
        <v>2908337.2861131513</v>
      </c>
      <c r="I81" s="12">
        <f t="shared" si="17"/>
        <v>6.631013855478738E-3</v>
      </c>
      <c r="J81" s="12">
        <f t="shared" si="18"/>
        <v>6.7901341349859241E-3</v>
      </c>
      <c r="K81" s="12">
        <f t="shared" si="15"/>
        <v>0.27828402958641119</v>
      </c>
      <c r="L81">
        <f t="shared" si="16"/>
        <v>0.12657691317341244</v>
      </c>
      <c r="M81">
        <f t="shared" si="19"/>
        <v>-3.6332154722817922E-5</v>
      </c>
      <c r="N81">
        <f t="shared" si="9"/>
        <v>2.0159457151847911E-3</v>
      </c>
      <c r="O81">
        <f t="shared" si="10"/>
        <v>-1.8022387432931223E-2</v>
      </c>
    </row>
    <row r="82" spans="1:15" x14ac:dyDescent="0.25">
      <c r="A82" s="2">
        <f>'X-13 output'!A82</f>
        <v>35309</v>
      </c>
      <c r="B82" s="8">
        <f>'X-13 output'!E82</f>
        <v>85127.708306939094</v>
      </c>
      <c r="C82" s="8">
        <f t="shared" si="11"/>
        <v>1021532.4996832691</v>
      </c>
      <c r="D82" s="8">
        <f>'FRED Data'!B88*1000</f>
        <v>3672800</v>
      </c>
      <c r="E82" s="8">
        <f>'FRED Data'!D88*1000</f>
        <v>278400</v>
      </c>
      <c r="F82" s="8">
        <f t="shared" si="12"/>
        <v>278400</v>
      </c>
      <c r="G82" s="8">
        <f t="shared" si="13"/>
        <v>464732.49968326907</v>
      </c>
      <c r="H82" s="8">
        <f t="shared" si="14"/>
        <v>2929667.5003167307</v>
      </c>
      <c r="I82" s="12">
        <f t="shared" si="17"/>
        <v>7.1865105107244637E-3</v>
      </c>
      <c r="J82" s="12">
        <f t="shared" si="18"/>
        <v>7.3073969274787013E-3</v>
      </c>
      <c r="K82" s="12">
        <f t="shared" si="15"/>
        <v>0.27813452942803013</v>
      </c>
      <c r="L82">
        <f t="shared" si="16"/>
        <v>0.12653357103116669</v>
      </c>
      <c r="M82">
        <f t="shared" si="19"/>
        <v>-4.334214224574473E-5</v>
      </c>
      <c r="N82">
        <f t="shared" si="9"/>
        <v>2.0128376591151769E-3</v>
      </c>
      <c r="O82">
        <f t="shared" si="10"/>
        <v>-2.1532855394208739E-2</v>
      </c>
    </row>
    <row r="83" spans="1:15" x14ac:dyDescent="0.25">
      <c r="A83" s="2">
        <f>'X-13 output'!A83</f>
        <v>35339</v>
      </c>
      <c r="B83" s="8">
        <f>'X-13 output'!E83</f>
        <v>85771.595187073006</v>
      </c>
      <c r="C83" s="8">
        <f t="shared" si="11"/>
        <v>1029259.1422448761</v>
      </c>
      <c r="D83" s="8">
        <f>'FRED Data'!B89*1000</f>
        <v>3678800</v>
      </c>
      <c r="E83" s="8">
        <f>'FRED Data'!D89*1000</f>
        <v>278600</v>
      </c>
      <c r="F83" s="8">
        <f t="shared" si="12"/>
        <v>278600</v>
      </c>
      <c r="G83" s="8">
        <f t="shared" si="13"/>
        <v>472059.14224487613</v>
      </c>
      <c r="H83" s="8">
        <f t="shared" si="14"/>
        <v>2928140.8577551236</v>
      </c>
      <c r="I83" s="12">
        <f t="shared" si="17"/>
        <v>1.6322980935302577E-3</v>
      </c>
      <c r="J83" s="12">
        <f t="shared" si="18"/>
        <v>-5.2123337017920604E-4</v>
      </c>
      <c r="K83" s="12">
        <f t="shared" si="15"/>
        <v>0.27978121731131783</v>
      </c>
      <c r="L83">
        <f t="shared" si="16"/>
        <v>0.12831878390912149</v>
      </c>
      <c r="M83">
        <f t="shared" si="19"/>
        <v>1.7852128779548004E-3</v>
      </c>
      <c r="N83">
        <f t="shared" si="9"/>
        <v>2.0023414503218856E-3</v>
      </c>
      <c r="O83">
        <f t="shared" si="10"/>
        <v>0.89156266413394136</v>
      </c>
    </row>
    <row r="84" spans="1:15" x14ac:dyDescent="0.25">
      <c r="A84" s="2">
        <f>'X-13 output'!A84</f>
        <v>35370</v>
      </c>
      <c r="B84" s="8">
        <f>'X-13 output'!E84</f>
        <v>86448.184489479594</v>
      </c>
      <c r="C84" s="8">
        <f t="shared" si="11"/>
        <v>1037378.2138737552</v>
      </c>
      <c r="D84" s="8">
        <f>'FRED Data'!B90*1000</f>
        <v>3703600</v>
      </c>
      <c r="E84" s="8">
        <f>'FRED Data'!D90*1000</f>
        <v>280200</v>
      </c>
      <c r="F84" s="8">
        <f t="shared" si="12"/>
        <v>280200</v>
      </c>
      <c r="G84" s="8">
        <f t="shared" si="13"/>
        <v>476978.21387375519</v>
      </c>
      <c r="H84" s="8">
        <f t="shared" si="14"/>
        <v>2946421.7861262448</v>
      </c>
      <c r="I84" s="12">
        <f t="shared" si="17"/>
        <v>6.718707545349447E-3</v>
      </c>
      <c r="J84" s="12">
        <f t="shared" si="18"/>
        <v>6.2237781735355463E-3</v>
      </c>
      <c r="K84" s="12">
        <f t="shared" si="15"/>
        <v>0.28009996054480918</v>
      </c>
      <c r="L84">
        <f t="shared" si="16"/>
        <v>0.12878772380218037</v>
      </c>
      <c r="M84">
        <f t="shared" si="19"/>
        <v>4.689398930588784E-4</v>
      </c>
      <c r="N84">
        <f t="shared" si="9"/>
        <v>1.975217784710508E-3</v>
      </c>
      <c r="O84">
        <f t="shared" si="10"/>
        <v>0.23741174096789899</v>
      </c>
    </row>
    <row r="85" spans="1:15" x14ac:dyDescent="0.25">
      <c r="A85" s="2">
        <f>'X-13 output'!A85</f>
        <v>35400</v>
      </c>
      <c r="B85" s="8">
        <f>'X-13 output'!E85</f>
        <v>87166.733470730906</v>
      </c>
      <c r="C85" s="8">
        <f t="shared" si="11"/>
        <v>1046000.8016487709</v>
      </c>
      <c r="D85" s="8">
        <f>'FRED Data'!B91*1000</f>
        <v>3730400</v>
      </c>
      <c r="E85" s="8">
        <f>'FRED Data'!D91*1000</f>
        <v>282000</v>
      </c>
      <c r="F85" s="8">
        <f t="shared" si="12"/>
        <v>282000</v>
      </c>
      <c r="G85" s="8">
        <f t="shared" si="13"/>
        <v>482000.80164877092</v>
      </c>
      <c r="H85" s="8">
        <f t="shared" si="14"/>
        <v>2966399.1983512291</v>
      </c>
      <c r="I85" s="12">
        <f t="shared" si="17"/>
        <v>7.2101469202190847E-3</v>
      </c>
      <c r="J85" s="12">
        <f t="shared" si="18"/>
        <v>6.7573458740909529E-3</v>
      </c>
      <c r="K85" s="12">
        <f t="shared" si="15"/>
        <v>0.28039909973428345</v>
      </c>
      <c r="L85">
        <f t="shared" si="16"/>
        <v>0.129208878846443</v>
      </c>
      <c r="M85">
        <f t="shared" si="19"/>
        <v>4.2115504426262773E-4</v>
      </c>
      <c r="N85">
        <f t="shared" si="9"/>
        <v>1.9735706708208507E-3</v>
      </c>
      <c r="O85">
        <f t="shared" si="10"/>
        <v>0.21339749849822212</v>
      </c>
    </row>
    <row r="86" spans="1:15" x14ac:dyDescent="0.25">
      <c r="A86" s="2">
        <f>'X-13 output'!A86</f>
        <v>35431</v>
      </c>
      <c r="B86" s="8">
        <f>'X-13 output'!E86</f>
        <v>87917.906436387901</v>
      </c>
      <c r="C86" s="8">
        <f t="shared" si="11"/>
        <v>1055014.8772366547</v>
      </c>
      <c r="D86" s="8">
        <f>'FRED Data'!B92*1000</f>
        <v>3746300</v>
      </c>
      <c r="E86" s="8">
        <f>'FRED Data'!D92*1000</f>
        <v>281300</v>
      </c>
      <c r="F86" s="8">
        <f t="shared" si="12"/>
        <v>281300</v>
      </c>
      <c r="G86" s="8">
        <f t="shared" si="13"/>
        <v>492414.87723665475</v>
      </c>
      <c r="H86" s="8">
        <f t="shared" si="14"/>
        <v>2972585.122763345</v>
      </c>
      <c r="I86" s="12">
        <f t="shared" si="17"/>
        <v>4.2532197277089729E-3</v>
      </c>
      <c r="J86" s="12">
        <f t="shared" si="18"/>
        <v>2.0831597844555047E-3</v>
      </c>
      <c r="K86" s="12">
        <f t="shared" si="15"/>
        <v>0.28161516088851796</v>
      </c>
      <c r="L86">
        <f t="shared" si="16"/>
        <v>0.1314403217138656</v>
      </c>
      <c r="M86">
        <f t="shared" si="19"/>
        <v>2.2314428674226061E-3</v>
      </c>
      <c r="N86">
        <f t="shared" si="9"/>
        <v>1.2446852068225378E-3</v>
      </c>
      <c r="O86">
        <f t="shared" si="10"/>
        <v>1.7927768846221663</v>
      </c>
    </row>
    <row r="87" spans="1:15" x14ac:dyDescent="0.25">
      <c r="A87" s="2">
        <f>'X-13 output'!A87</f>
        <v>35462</v>
      </c>
      <c r="B87" s="8">
        <f>'X-13 output'!E87</f>
        <v>88609.459105601694</v>
      </c>
      <c r="C87" s="8">
        <f t="shared" si="11"/>
        <v>1063313.5092672203</v>
      </c>
      <c r="D87" s="8">
        <f>'FRED Data'!B93*1000</f>
        <v>3777900</v>
      </c>
      <c r="E87" s="8">
        <f>'FRED Data'!D93*1000</f>
        <v>283500</v>
      </c>
      <c r="F87" s="8">
        <f t="shared" si="12"/>
        <v>283500</v>
      </c>
      <c r="G87" s="8">
        <f t="shared" si="13"/>
        <v>496313.50926722027</v>
      </c>
      <c r="H87" s="8">
        <f t="shared" si="14"/>
        <v>2998086.4907327797</v>
      </c>
      <c r="I87" s="12">
        <f t="shared" si="17"/>
        <v>8.3996134580901563E-3</v>
      </c>
      <c r="J87" s="12">
        <f t="shared" si="18"/>
        <v>8.5422628106728987E-3</v>
      </c>
      <c r="K87" s="12">
        <f t="shared" si="15"/>
        <v>0.28145623475137516</v>
      </c>
      <c r="L87">
        <f t="shared" si="16"/>
        <v>0.13137285509601107</v>
      </c>
      <c r="M87">
        <f t="shared" si="19"/>
        <v>-6.7466617854533562E-5</v>
      </c>
      <c r="N87">
        <f t="shared" si="9"/>
        <v>9.3916071780596124E-4</v>
      </c>
      <c r="O87">
        <f t="shared" si="10"/>
        <v>-7.1837137750125485E-2</v>
      </c>
    </row>
    <row r="88" spans="1:15" x14ac:dyDescent="0.25">
      <c r="A88" s="2">
        <f>'X-13 output'!A88</f>
        <v>35490</v>
      </c>
      <c r="B88" s="8">
        <f>'X-13 output'!E88</f>
        <v>89254.137343460898</v>
      </c>
      <c r="C88" s="8">
        <f t="shared" si="11"/>
        <v>1071049.6481215307</v>
      </c>
      <c r="D88" s="8">
        <f>'FRED Data'!B94*1000</f>
        <v>3804900</v>
      </c>
      <c r="E88" s="8">
        <f>'FRED Data'!D94*1000</f>
        <v>285200</v>
      </c>
      <c r="F88" s="8">
        <f t="shared" si="12"/>
        <v>285200</v>
      </c>
      <c r="G88" s="8">
        <f t="shared" si="13"/>
        <v>500649.64812153066</v>
      </c>
      <c r="H88" s="8">
        <f t="shared" si="14"/>
        <v>3019050.3518784693</v>
      </c>
      <c r="I88" s="12">
        <f t="shared" si="17"/>
        <v>7.1214100615830736E-3</v>
      </c>
      <c r="J88" s="12">
        <f t="shared" si="18"/>
        <v>6.9680801741735243E-3</v>
      </c>
      <c r="K88" s="12">
        <f t="shared" si="15"/>
        <v>0.28149219378210483</v>
      </c>
      <c r="L88">
        <f t="shared" si="16"/>
        <v>0.13158023814595143</v>
      </c>
      <c r="M88">
        <f t="shared" si="19"/>
        <v>2.0738304994036283E-4</v>
      </c>
      <c r="N88">
        <f t="shared" si="9"/>
        <v>9.1698682536964433E-4</v>
      </c>
      <c r="O88">
        <f t="shared" si="10"/>
        <v>0.22615706594995533</v>
      </c>
    </row>
    <row r="89" spans="1:15" x14ac:dyDescent="0.25">
      <c r="A89" s="2">
        <f>'X-13 output'!A89</f>
        <v>35521</v>
      </c>
      <c r="B89" s="8">
        <f>'X-13 output'!E89</f>
        <v>89936.503675259199</v>
      </c>
      <c r="C89" s="8">
        <f t="shared" si="11"/>
        <v>1079238.0441031104</v>
      </c>
      <c r="D89" s="8">
        <f>'FRED Data'!B95*1000</f>
        <v>3816500</v>
      </c>
      <c r="E89" s="8">
        <f>'FRED Data'!D95*1000</f>
        <v>285800</v>
      </c>
      <c r="F89" s="8">
        <f t="shared" si="12"/>
        <v>285800</v>
      </c>
      <c r="G89" s="8">
        <f t="shared" si="13"/>
        <v>507638.04410311044</v>
      </c>
      <c r="H89" s="8">
        <f t="shared" si="14"/>
        <v>3023061.9558968898</v>
      </c>
      <c r="I89" s="12">
        <f t="shared" si="17"/>
        <v>3.0440624970315675E-3</v>
      </c>
      <c r="J89" s="12">
        <f t="shared" si="18"/>
        <v>1.327881510153105E-3</v>
      </c>
      <c r="K89" s="12">
        <f t="shared" si="15"/>
        <v>0.28278214177993199</v>
      </c>
      <c r="L89">
        <f t="shared" si="16"/>
        <v>0.13301140943354131</v>
      </c>
      <c r="M89">
        <f t="shared" si="19"/>
        <v>1.4311712875898774E-3</v>
      </c>
      <c r="N89">
        <f t="shared" si="9"/>
        <v>9.3086560066920482E-4</v>
      </c>
      <c r="O89">
        <f t="shared" si="10"/>
        <v>1.537462858828385</v>
      </c>
    </row>
    <row r="90" spans="1:15" x14ac:dyDescent="0.25">
      <c r="A90" s="2">
        <f>'X-13 output'!A90</f>
        <v>35551</v>
      </c>
      <c r="B90" s="8">
        <f>'X-13 output'!E90</f>
        <v>90675.707880664806</v>
      </c>
      <c r="C90" s="8">
        <f t="shared" si="11"/>
        <v>1088108.4945679777</v>
      </c>
      <c r="D90" s="8">
        <f>'FRED Data'!B96*1000</f>
        <v>3834900</v>
      </c>
      <c r="E90" s="8">
        <f>'FRED Data'!D96*1000</f>
        <v>286900</v>
      </c>
      <c r="F90" s="8">
        <f t="shared" si="12"/>
        <v>286900</v>
      </c>
      <c r="G90" s="8">
        <f t="shared" si="13"/>
        <v>514308.49456797773</v>
      </c>
      <c r="H90" s="8">
        <f t="shared" si="14"/>
        <v>3033691.5054320223</v>
      </c>
      <c r="I90" s="12">
        <f t="shared" si="17"/>
        <v>4.8095866035606063E-3</v>
      </c>
      <c r="J90" s="12">
        <f t="shared" si="18"/>
        <v>3.5099861719663909E-3</v>
      </c>
      <c r="K90" s="12">
        <f t="shared" si="15"/>
        <v>0.28373842722573672</v>
      </c>
      <c r="L90">
        <f t="shared" si="16"/>
        <v>0.13411262211999733</v>
      </c>
      <c r="M90">
        <f t="shared" si="19"/>
        <v>1.1012126864560212E-3</v>
      </c>
      <c r="N90">
        <f t="shared" si="9"/>
        <v>9.0126531518266984E-4</v>
      </c>
      <c r="O90">
        <f t="shared" si="10"/>
        <v>1.2218518430755607</v>
      </c>
    </row>
    <row r="91" spans="1:15" x14ac:dyDescent="0.25">
      <c r="A91" s="2">
        <f>'X-13 output'!A91</f>
        <v>35582</v>
      </c>
      <c r="B91" s="8">
        <f>'X-13 output'!E91</f>
        <v>91438.435925716694</v>
      </c>
      <c r="C91" s="8">
        <f t="shared" si="11"/>
        <v>1097261.2311086003</v>
      </c>
      <c r="D91" s="8">
        <f>'FRED Data'!B97*1000</f>
        <v>3855500</v>
      </c>
      <c r="E91" s="8">
        <f>'FRED Data'!D97*1000</f>
        <v>288200</v>
      </c>
      <c r="F91" s="8">
        <f t="shared" si="12"/>
        <v>288200</v>
      </c>
      <c r="G91" s="8">
        <f t="shared" si="13"/>
        <v>520861.23110860027</v>
      </c>
      <c r="H91" s="8">
        <f t="shared" si="14"/>
        <v>3046438.7688913997</v>
      </c>
      <c r="I91" s="12">
        <f t="shared" si="17"/>
        <v>5.357341430929554E-3</v>
      </c>
      <c r="J91" s="12">
        <f t="shared" si="18"/>
        <v>4.1930950690707031E-3</v>
      </c>
      <c r="K91" s="12">
        <f t="shared" si="15"/>
        <v>0.28459635095541441</v>
      </c>
      <c r="L91">
        <f t="shared" si="16"/>
        <v>0.13509563768865265</v>
      </c>
      <c r="M91">
        <f t="shared" si="19"/>
        <v>9.8301556865532103E-4</v>
      </c>
      <c r="N91">
        <f t="shared" si="9"/>
        <v>9.0316123576986488E-4</v>
      </c>
      <c r="O91">
        <f t="shared" si="10"/>
        <v>1.0884164750686929</v>
      </c>
    </row>
    <row r="92" spans="1:15" x14ac:dyDescent="0.25">
      <c r="A92" s="2">
        <f>'X-13 output'!A92</f>
        <v>35612</v>
      </c>
      <c r="B92" s="8">
        <f>'X-13 output'!E92</f>
        <v>92181.641734140605</v>
      </c>
      <c r="C92" s="8">
        <f t="shared" si="11"/>
        <v>1106179.7008096874</v>
      </c>
      <c r="D92" s="8">
        <f>'FRED Data'!B98*1000</f>
        <v>3873400</v>
      </c>
      <c r="E92" s="8">
        <f>'FRED Data'!D98*1000</f>
        <v>289200</v>
      </c>
      <c r="F92" s="8">
        <f t="shared" si="12"/>
        <v>289200</v>
      </c>
      <c r="G92" s="8">
        <f t="shared" si="13"/>
        <v>527779.70080968738</v>
      </c>
      <c r="H92" s="8">
        <f t="shared" si="14"/>
        <v>3056420.2991903126</v>
      </c>
      <c r="I92" s="12">
        <f t="shared" si="17"/>
        <v>4.6319740206161187E-3</v>
      </c>
      <c r="J92" s="12">
        <f t="shared" si="18"/>
        <v>3.2711026382393074E-3</v>
      </c>
      <c r="K92" s="12">
        <f t="shared" si="15"/>
        <v>0.28558364765056216</v>
      </c>
      <c r="L92">
        <f t="shared" si="16"/>
        <v>0.13625747426284077</v>
      </c>
      <c r="M92">
        <f t="shared" si="19"/>
        <v>1.1618365741881131E-3</v>
      </c>
      <c r="N92">
        <f t="shared" si="9"/>
        <v>8.9166868061076293E-4</v>
      </c>
      <c r="O92">
        <f t="shared" si="10"/>
        <v>1.3029913458351978</v>
      </c>
    </row>
    <row r="93" spans="1:15" x14ac:dyDescent="0.25">
      <c r="A93" s="2">
        <f>'X-13 output'!A93</f>
        <v>35643</v>
      </c>
      <c r="B93" s="8">
        <f>'X-13 output'!E93</f>
        <v>92901.835257755301</v>
      </c>
      <c r="C93" s="8">
        <f t="shared" si="11"/>
        <v>1114822.0230930636</v>
      </c>
      <c r="D93" s="8">
        <f>'FRED Data'!B99*1000</f>
        <v>3907800</v>
      </c>
      <c r="E93" s="8">
        <f>'FRED Data'!D99*1000</f>
        <v>291500</v>
      </c>
      <c r="F93" s="8">
        <f t="shared" si="12"/>
        <v>291500</v>
      </c>
      <c r="G93" s="8">
        <f t="shared" si="13"/>
        <v>531822.02309306362</v>
      </c>
      <c r="H93" s="8">
        <f t="shared" si="14"/>
        <v>3084477.9769069366</v>
      </c>
      <c r="I93" s="12">
        <f t="shared" si="17"/>
        <v>8.8418814867793349E-3</v>
      </c>
      <c r="J93" s="12">
        <f t="shared" si="18"/>
        <v>9.13803541376647E-3</v>
      </c>
      <c r="K93" s="12">
        <f t="shared" si="15"/>
        <v>0.28528123831646029</v>
      </c>
      <c r="L93">
        <f t="shared" si="16"/>
        <v>0.13609243643304766</v>
      </c>
      <c r="M93">
        <f t="shared" si="19"/>
        <v>-1.6503782979310211E-4</v>
      </c>
      <c r="N93">
        <f t="shared" si="9"/>
        <v>8.897681742487131E-4</v>
      </c>
      <c r="O93">
        <f t="shared" si="10"/>
        <v>-0.18548407840329181</v>
      </c>
    </row>
    <row r="94" spans="1:15" x14ac:dyDescent="0.25">
      <c r="A94" s="2">
        <f>'X-13 output'!A94</f>
        <v>35674</v>
      </c>
      <c r="B94" s="8">
        <f>'X-13 output'!E94</f>
        <v>93616.6868449506</v>
      </c>
      <c r="C94" s="8">
        <f t="shared" si="11"/>
        <v>1123400.2421394072</v>
      </c>
      <c r="D94" s="8">
        <f>'FRED Data'!B100*1000</f>
        <v>3927700</v>
      </c>
      <c r="E94" s="8">
        <f>'FRED Data'!D100*1000</f>
        <v>292800</v>
      </c>
      <c r="F94" s="8">
        <f t="shared" si="12"/>
        <v>292800</v>
      </c>
      <c r="G94" s="8">
        <f t="shared" si="13"/>
        <v>537800.2421394072</v>
      </c>
      <c r="H94" s="8">
        <f t="shared" si="14"/>
        <v>3097099.7578605926</v>
      </c>
      <c r="I94" s="12">
        <f t="shared" si="17"/>
        <v>5.0794570318288199E-3</v>
      </c>
      <c r="J94" s="12">
        <f t="shared" si="18"/>
        <v>4.083681880504785E-3</v>
      </c>
      <c r="K94" s="12">
        <f t="shared" si="15"/>
        <v>0.28601986967930526</v>
      </c>
      <c r="L94">
        <f t="shared" si="16"/>
        <v>0.13692497954003799</v>
      </c>
      <c r="M94">
        <f t="shared" si="19"/>
        <v>8.3254310699032441E-4</v>
      </c>
      <c r="N94">
        <f t="shared" si="9"/>
        <v>8.8733861283653119E-4</v>
      </c>
      <c r="O94">
        <f t="shared" si="10"/>
        <v>0.93824735557146166</v>
      </c>
    </row>
    <row r="95" spans="1:15" x14ac:dyDescent="0.25">
      <c r="A95" s="2">
        <f>'X-13 output'!A95</f>
        <v>35704</v>
      </c>
      <c r="B95" s="8">
        <f>'X-13 output'!E95</f>
        <v>94313.514031686704</v>
      </c>
      <c r="C95" s="8">
        <f t="shared" si="11"/>
        <v>1131762.1683802404</v>
      </c>
      <c r="D95" s="8">
        <f>'FRED Data'!B101*1000</f>
        <v>3958900</v>
      </c>
      <c r="E95" s="8">
        <f>'FRED Data'!D101*1000</f>
        <v>294700</v>
      </c>
      <c r="F95" s="8">
        <f t="shared" si="12"/>
        <v>294700</v>
      </c>
      <c r="G95" s="8">
        <f t="shared" si="13"/>
        <v>542362.16838024044</v>
      </c>
      <c r="H95" s="8">
        <f t="shared" si="14"/>
        <v>3121837.8316197596</v>
      </c>
      <c r="I95" s="12">
        <f t="shared" si="17"/>
        <v>7.912196071115922E-3</v>
      </c>
      <c r="J95" s="12">
        <f t="shared" si="18"/>
        <v>7.955765397055484E-3</v>
      </c>
      <c r="K95" s="12">
        <f t="shared" si="15"/>
        <v>0.28587793790705512</v>
      </c>
      <c r="L95">
        <f t="shared" si="16"/>
        <v>0.13699819858552639</v>
      </c>
      <c r="M95">
        <f t="shared" si="19"/>
        <v>7.3219045488404078E-5</v>
      </c>
      <c r="N95">
        <f t="shared" si="9"/>
        <v>8.8844048681099928E-4</v>
      </c>
      <c r="O95">
        <f t="shared" si="10"/>
        <v>8.2412999604755968E-2</v>
      </c>
    </row>
    <row r="96" spans="1:15" x14ac:dyDescent="0.25">
      <c r="A96" s="2">
        <f>'X-13 output'!A96</f>
        <v>35735</v>
      </c>
      <c r="B96" s="8">
        <f>'X-13 output'!E96</f>
        <v>94936.972795139896</v>
      </c>
      <c r="C96" s="8">
        <f t="shared" si="11"/>
        <v>1139243.6735416788</v>
      </c>
      <c r="D96" s="8">
        <f>'FRED Data'!B102*1000</f>
        <v>4000500</v>
      </c>
      <c r="E96" s="8">
        <f>'FRED Data'!D102*1000</f>
        <v>297600</v>
      </c>
      <c r="F96" s="8">
        <f t="shared" si="12"/>
        <v>297600</v>
      </c>
      <c r="G96" s="8">
        <f t="shared" si="13"/>
        <v>544043.67354167881</v>
      </c>
      <c r="H96" s="8">
        <f t="shared" si="14"/>
        <v>3158856.326458321</v>
      </c>
      <c r="I96" s="12">
        <f t="shared" si="17"/>
        <v>1.0453144406823045E-2</v>
      </c>
      <c r="J96" s="12">
        <f t="shared" si="18"/>
        <v>1.1788163085941564E-2</v>
      </c>
      <c r="K96" s="12">
        <f t="shared" si="15"/>
        <v>0.28477532147023593</v>
      </c>
      <c r="L96">
        <f t="shared" si="16"/>
        <v>0.13599391914552653</v>
      </c>
      <c r="M96">
        <f t="shared" si="19"/>
        <v>-1.0042794399998667E-3</v>
      </c>
      <c r="N96">
        <f t="shared" si="9"/>
        <v>8.8295840235752326E-4</v>
      </c>
      <c r="O96">
        <f t="shared" si="10"/>
        <v>-1.1374028915953605</v>
      </c>
    </row>
    <row r="97" spans="1:15" x14ac:dyDescent="0.25">
      <c r="A97" s="2">
        <f>'X-13 output'!A97</f>
        <v>35765</v>
      </c>
      <c r="B97" s="8">
        <f>'X-13 output'!E97</f>
        <v>95452.528395061207</v>
      </c>
      <c r="C97" s="8">
        <f t="shared" si="11"/>
        <v>1145430.3407407345</v>
      </c>
      <c r="D97" s="8">
        <f>'FRED Data'!B103*1000</f>
        <v>4017800</v>
      </c>
      <c r="E97" s="8">
        <f>'FRED Data'!D103*1000</f>
        <v>298600</v>
      </c>
      <c r="F97" s="8">
        <f t="shared" si="12"/>
        <v>298600</v>
      </c>
      <c r="G97" s="8">
        <f t="shared" si="13"/>
        <v>548230.34074073448</v>
      </c>
      <c r="H97" s="8">
        <f t="shared" si="14"/>
        <v>3170969.6592592653</v>
      </c>
      <c r="I97" s="12">
        <f t="shared" si="17"/>
        <v>4.3151358378703975E-3</v>
      </c>
      <c r="J97" s="12">
        <f t="shared" si="18"/>
        <v>3.8273872348199948E-3</v>
      </c>
      <c r="K97" s="12">
        <f t="shared" si="15"/>
        <v>0.2850889394048321</v>
      </c>
      <c r="L97">
        <f t="shared" si="16"/>
        <v>0.1364503809897791</v>
      </c>
      <c r="M97">
        <f t="shared" si="19"/>
        <v>4.5646184425257585E-4</v>
      </c>
      <c r="N97">
        <f t="shared" si="9"/>
        <v>8.3796029939005583E-4</v>
      </c>
      <c r="O97">
        <f t="shared" si="10"/>
        <v>0.54472967822560392</v>
      </c>
    </row>
    <row r="98" spans="1:15" x14ac:dyDescent="0.25">
      <c r="A98" s="2">
        <f>'X-13 output'!A98</f>
        <v>35796</v>
      </c>
      <c r="B98" s="8">
        <f>'X-13 output'!E98</f>
        <v>95961.058347690501</v>
      </c>
      <c r="C98" s="8">
        <f t="shared" si="11"/>
        <v>1151532.700172286</v>
      </c>
      <c r="D98" s="8">
        <f>'FRED Data'!B104*1000</f>
        <v>4049800</v>
      </c>
      <c r="E98" s="8">
        <f>'FRED Data'!D104*1000</f>
        <v>298800</v>
      </c>
      <c r="F98" s="8">
        <f t="shared" si="12"/>
        <v>298800</v>
      </c>
      <c r="G98" s="8">
        <f t="shared" si="13"/>
        <v>553932.70017228602</v>
      </c>
      <c r="H98" s="8">
        <f t="shared" si="14"/>
        <v>3197067.299827714</v>
      </c>
      <c r="I98" s="12">
        <f t="shared" si="17"/>
        <v>7.9330080371199808E-3</v>
      </c>
      <c r="J98" s="12">
        <f t="shared" si="18"/>
        <v>8.1964934703413241E-3</v>
      </c>
      <c r="K98" s="12">
        <f t="shared" si="15"/>
        <v>0.28434310340567093</v>
      </c>
      <c r="L98">
        <f t="shared" si="16"/>
        <v>0.13678026079615932</v>
      </c>
      <c r="M98">
        <f t="shared" si="19"/>
        <v>3.2987980638021774E-4</v>
      </c>
      <c r="N98">
        <f t="shared" si="9"/>
        <v>8.3797406922380953E-4</v>
      </c>
      <c r="O98">
        <f t="shared" si="10"/>
        <v>0.39366350164722352</v>
      </c>
    </row>
    <row r="99" spans="1:15" x14ac:dyDescent="0.25">
      <c r="A99" s="2">
        <f>'X-13 output'!A99</f>
        <v>35827</v>
      </c>
      <c r="B99" s="8">
        <f>'X-13 output'!E99</f>
        <v>96559.814793789803</v>
      </c>
      <c r="C99" s="8">
        <f t="shared" si="11"/>
        <v>1158717.7775254776</v>
      </c>
      <c r="D99" s="8">
        <f>'FRED Data'!B105*1000</f>
        <v>4076600</v>
      </c>
      <c r="E99" s="8">
        <f>'FRED Data'!D105*1000</f>
        <v>300500</v>
      </c>
      <c r="F99" s="8">
        <f t="shared" si="12"/>
        <v>300500</v>
      </c>
      <c r="G99" s="8">
        <f t="shared" si="13"/>
        <v>557717.77752547758</v>
      </c>
      <c r="H99" s="8">
        <f t="shared" si="14"/>
        <v>3218382.2224745224</v>
      </c>
      <c r="I99" s="12">
        <f t="shared" si="17"/>
        <v>6.5958104844609866E-3</v>
      </c>
      <c r="J99" s="12">
        <f t="shared" si="18"/>
        <v>6.6448971352917711E-3</v>
      </c>
      <c r="K99" s="12">
        <f t="shared" si="15"/>
        <v>0.2842363188749148</v>
      </c>
      <c r="L99">
        <f t="shared" si="16"/>
        <v>0.13680954165860706</v>
      </c>
      <c r="M99">
        <f t="shared" si="19"/>
        <v>2.9280862447744749E-5</v>
      </c>
      <c r="N99">
        <f t="shared" si="9"/>
        <v>8.4079390094257201E-4</v>
      </c>
      <c r="O99">
        <f t="shared" si="10"/>
        <v>3.482525552923188E-2</v>
      </c>
    </row>
    <row r="100" spans="1:15" x14ac:dyDescent="0.25">
      <c r="A100" s="2">
        <f>'X-13 output'!A100</f>
        <v>35855</v>
      </c>
      <c r="B100" s="8">
        <f>'X-13 output'!E100</f>
        <v>97196.323856127899</v>
      </c>
      <c r="C100" s="8">
        <f t="shared" si="11"/>
        <v>1166355.8862735347</v>
      </c>
      <c r="D100" s="8">
        <f>'FRED Data'!B106*1000</f>
        <v>4098300</v>
      </c>
      <c r="E100" s="8">
        <f>'FRED Data'!D106*1000</f>
        <v>301900</v>
      </c>
      <c r="F100" s="8">
        <f t="shared" si="12"/>
        <v>301900</v>
      </c>
      <c r="G100" s="8">
        <f t="shared" si="13"/>
        <v>562555.88627353474</v>
      </c>
      <c r="H100" s="8">
        <f t="shared" si="14"/>
        <v>3233844.113726465</v>
      </c>
      <c r="I100" s="12">
        <f t="shared" si="17"/>
        <v>5.3089459119212146E-3</v>
      </c>
      <c r="J100" s="12">
        <f t="shared" si="18"/>
        <v>4.7927397593830415E-3</v>
      </c>
      <c r="K100" s="12">
        <f t="shared" si="15"/>
        <v>0.28459504825745668</v>
      </c>
      <c r="L100">
        <f t="shared" si="16"/>
        <v>0.13726566778262567</v>
      </c>
      <c r="M100">
        <f t="shared" si="19"/>
        <v>4.5612612401860209E-4</v>
      </c>
      <c r="N100">
        <f t="shared" si="9"/>
        <v>8.4079528547954319E-4</v>
      </c>
      <c r="O100">
        <f t="shared" si="10"/>
        <v>0.5424936746148058</v>
      </c>
    </row>
    <row r="101" spans="1:15" x14ac:dyDescent="0.25">
      <c r="A101" s="2">
        <f>'X-13 output'!A101</f>
        <v>35886</v>
      </c>
      <c r="B101" s="8">
        <f>'X-13 output'!E101</f>
        <v>97801.021527344899</v>
      </c>
      <c r="C101" s="8">
        <f t="shared" si="11"/>
        <v>1173612.2583281389</v>
      </c>
      <c r="D101" s="8">
        <f>'FRED Data'!B107*1000</f>
        <v>4118899.9999999995</v>
      </c>
      <c r="E101" s="8">
        <f>'FRED Data'!D107*1000</f>
        <v>303200</v>
      </c>
      <c r="F101" s="8">
        <f t="shared" si="12"/>
        <v>303200</v>
      </c>
      <c r="G101" s="8">
        <f t="shared" si="13"/>
        <v>567212.25832813885</v>
      </c>
      <c r="H101" s="8">
        <f t="shared" si="14"/>
        <v>3248487.7416718607</v>
      </c>
      <c r="I101" s="12">
        <f t="shared" si="17"/>
        <v>5.013883842505582E-3</v>
      </c>
      <c r="J101" s="12">
        <f t="shared" si="18"/>
        <v>4.51802011420337E-3</v>
      </c>
      <c r="K101" s="12">
        <f t="shared" si="15"/>
        <v>0.28493341871085459</v>
      </c>
      <c r="L101">
        <f t="shared" si="16"/>
        <v>0.13770964537331301</v>
      </c>
      <c r="M101">
        <f t="shared" si="19"/>
        <v>4.4397759068734444E-4</v>
      </c>
      <c r="N101">
        <f t="shared" si="9"/>
        <v>8.4079532460925124E-4</v>
      </c>
      <c r="O101">
        <f t="shared" si="10"/>
        <v>0.52804479008452776</v>
      </c>
    </row>
    <row r="102" spans="1:15" x14ac:dyDescent="0.25">
      <c r="A102" s="2">
        <f>'X-13 output'!A102</f>
        <v>35916</v>
      </c>
      <c r="B102" s="8">
        <f>'X-13 output'!E102</f>
        <v>98333.379682244704</v>
      </c>
      <c r="C102" s="8">
        <f t="shared" si="11"/>
        <v>1180000.5561869363</v>
      </c>
      <c r="D102" s="8">
        <f>'FRED Data'!B108*1000</f>
        <v>4150600.0000000005</v>
      </c>
      <c r="E102" s="8">
        <f>'FRED Data'!D108*1000</f>
        <v>305200</v>
      </c>
      <c r="F102" s="8">
        <f t="shared" si="12"/>
        <v>305200</v>
      </c>
      <c r="G102" s="8">
        <f t="shared" si="13"/>
        <v>569600.55618693633</v>
      </c>
      <c r="H102" s="8">
        <f t="shared" si="14"/>
        <v>3275799.4438130641</v>
      </c>
      <c r="I102" s="12">
        <f t="shared" si="17"/>
        <v>7.6667646835032691E-3</v>
      </c>
      <c r="J102" s="12">
        <f t="shared" si="18"/>
        <v>8.3723664831065296E-3</v>
      </c>
      <c r="K102" s="12">
        <f t="shared" si="15"/>
        <v>0.28429638032740717</v>
      </c>
      <c r="L102">
        <f t="shared" si="16"/>
        <v>0.13723330510936643</v>
      </c>
      <c r="M102">
        <f t="shared" si="19"/>
        <v>-4.7634026394657858E-4</v>
      </c>
      <c r="N102">
        <f t="shared" ref="N102:N165" si="20">STDEV(M66:M102)</f>
        <v>8.4828238637082835E-4</v>
      </c>
      <c r="O102">
        <f t="shared" ref="O102:O165" si="21">M102/N102</f>
        <v>-0.5615350166404911</v>
      </c>
    </row>
    <row r="103" spans="1:15" x14ac:dyDescent="0.25">
      <c r="A103" s="2">
        <f>'X-13 output'!A103</f>
        <v>35947</v>
      </c>
      <c r="B103" s="8">
        <f>'X-13 output'!E103</f>
        <v>98808.987793790104</v>
      </c>
      <c r="C103" s="8">
        <f t="shared" si="11"/>
        <v>1185707.8535254812</v>
      </c>
      <c r="D103" s="8">
        <f>'FRED Data'!B109*1000</f>
        <v>4167000</v>
      </c>
      <c r="E103" s="8">
        <f>'FRED Data'!D109*1000</f>
        <v>306200</v>
      </c>
      <c r="F103" s="8">
        <f t="shared" si="12"/>
        <v>306200</v>
      </c>
      <c r="G103" s="8">
        <f t="shared" si="13"/>
        <v>573307.85352548119</v>
      </c>
      <c r="H103" s="8">
        <f t="shared" si="14"/>
        <v>3287492.1464745188</v>
      </c>
      <c r="I103" s="12">
        <f t="shared" si="17"/>
        <v>3.9434503348935107E-3</v>
      </c>
      <c r="J103" s="12">
        <f t="shared" si="18"/>
        <v>3.563064316409922E-3</v>
      </c>
      <c r="K103" s="12">
        <f t="shared" si="15"/>
        <v>0.28454712107642938</v>
      </c>
      <c r="L103">
        <f t="shared" si="16"/>
        <v>0.13758287821585821</v>
      </c>
      <c r="M103">
        <f t="shared" si="19"/>
        <v>3.4957310649177953E-4</v>
      </c>
      <c r="N103">
        <f t="shared" si="20"/>
        <v>8.2032886024114974E-4</v>
      </c>
      <c r="O103">
        <f t="shared" si="21"/>
        <v>0.42613776429737765</v>
      </c>
    </row>
    <row r="104" spans="1:15" x14ac:dyDescent="0.25">
      <c r="A104" s="2">
        <f>'X-13 output'!A104</f>
        <v>35977</v>
      </c>
      <c r="B104" s="8">
        <f>'X-13 output'!E104</f>
        <v>99326.955376704704</v>
      </c>
      <c r="C104" s="8">
        <f t="shared" si="11"/>
        <v>1191923.4645204565</v>
      </c>
      <c r="D104" s="8">
        <f>'FRED Data'!B110*1000</f>
        <v>4187200</v>
      </c>
      <c r="E104" s="8">
        <f>'FRED Data'!D110*1000</f>
        <v>307500</v>
      </c>
      <c r="F104" s="8">
        <f t="shared" si="12"/>
        <v>307500</v>
      </c>
      <c r="G104" s="8">
        <f t="shared" si="13"/>
        <v>576923.4645204565</v>
      </c>
      <c r="H104" s="8">
        <f t="shared" si="14"/>
        <v>3302776.5354795437</v>
      </c>
      <c r="I104" s="12">
        <f t="shared" si="17"/>
        <v>4.8359003534280435E-3</v>
      </c>
      <c r="J104" s="12">
        <f t="shared" si="18"/>
        <v>4.6384805072189747E-3</v>
      </c>
      <c r="K104" s="12">
        <f t="shared" si="15"/>
        <v>0.28465883275708265</v>
      </c>
      <c r="L104">
        <f t="shared" si="16"/>
        <v>0.13778263864168336</v>
      </c>
      <c r="M104">
        <f t="shared" si="19"/>
        <v>1.9976042582514619E-4</v>
      </c>
      <c r="N104">
        <f t="shared" si="20"/>
        <v>8.1924751367251408E-4</v>
      </c>
      <c r="O104">
        <f t="shared" si="21"/>
        <v>0.24383403366055062</v>
      </c>
    </row>
    <row r="105" spans="1:15" x14ac:dyDescent="0.25">
      <c r="A105" s="2">
        <f>'X-13 output'!A105</f>
        <v>36008</v>
      </c>
      <c r="B105" s="8">
        <f>'X-13 output'!E105</f>
        <v>99930.360076957004</v>
      </c>
      <c r="C105" s="8">
        <f t="shared" si="11"/>
        <v>1199164.3209234839</v>
      </c>
      <c r="D105" s="8">
        <f>'FRED Data'!B111*1000</f>
        <v>4224800</v>
      </c>
      <c r="E105" s="8">
        <f>'FRED Data'!D111*1000</f>
        <v>310100</v>
      </c>
      <c r="F105" s="8">
        <f t="shared" si="12"/>
        <v>310100</v>
      </c>
      <c r="G105" s="8">
        <f t="shared" si="13"/>
        <v>578964.32092348393</v>
      </c>
      <c r="H105" s="8">
        <f t="shared" si="14"/>
        <v>3335735.6790765161</v>
      </c>
      <c r="I105" s="12">
        <f t="shared" si="17"/>
        <v>8.9396696168420574E-3</v>
      </c>
      <c r="J105" s="12">
        <f t="shared" si="18"/>
        <v>9.9297593635174625E-3</v>
      </c>
      <c r="K105" s="12">
        <f t="shared" si="15"/>
        <v>0.28383931095518933</v>
      </c>
      <c r="L105">
        <f t="shared" si="16"/>
        <v>0.13703946244165024</v>
      </c>
      <c r="M105">
        <f t="shared" si="19"/>
        <v>-7.4317620003311324E-4</v>
      </c>
      <c r="N105">
        <f t="shared" si="20"/>
        <v>8.3969093989501244E-4</v>
      </c>
      <c r="O105">
        <f t="shared" si="21"/>
        <v>-0.88505921014943123</v>
      </c>
    </row>
    <row r="106" spans="1:15" x14ac:dyDescent="0.25">
      <c r="A106" s="2">
        <f>'X-13 output'!A106</f>
        <v>36039</v>
      </c>
      <c r="B106" s="8">
        <f>'X-13 output'!E106</f>
        <v>100586.96707186601</v>
      </c>
      <c r="C106" s="8">
        <f t="shared" si="11"/>
        <v>1207043.6048623919</v>
      </c>
      <c r="D106" s="8">
        <f>'FRED Data'!B112*1000</f>
        <v>4240200</v>
      </c>
      <c r="E106" s="8">
        <f>'FRED Data'!D112*1000</f>
        <v>311000</v>
      </c>
      <c r="F106" s="8">
        <f t="shared" si="12"/>
        <v>311000</v>
      </c>
      <c r="G106" s="8">
        <f t="shared" si="13"/>
        <v>585043.60486239195</v>
      </c>
      <c r="H106" s="8">
        <f t="shared" si="14"/>
        <v>3344156.3951376081</v>
      </c>
      <c r="I106" s="12">
        <f t="shared" si="17"/>
        <v>3.638515532140217E-3</v>
      </c>
      <c r="J106" s="12">
        <f t="shared" si="18"/>
        <v>2.5212145430124002E-3</v>
      </c>
      <c r="K106" s="12">
        <f t="shared" si="15"/>
        <v>0.28466666781340311</v>
      </c>
      <c r="L106">
        <f t="shared" si="16"/>
        <v>0.13797547400179047</v>
      </c>
      <c r="M106">
        <f t="shared" si="19"/>
        <v>9.3601156014022635E-4</v>
      </c>
      <c r="N106">
        <f t="shared" si="20"/>
        <v>8.4204675079109384E-4</v>
      </c>
      <c r="O106">
        <f t="shared" si="21"/>
        <v>1.1115909648257103</v>
      </c>
    </row>
    <row r="107" spans="1:15" x14ac:dyDescent="0.25">
      <c r="A107" s="2">
        <f>'X-13 output'!A107</f>
        <v>36069</v>
      </c>
      <c r="B107" s="8">
        <f>'X-13 output'!E107</f>
        <v>101292.748753915</v>
      </c>
      <c r="C107" s="8">
        <f t="shared" si="11"/>
        <v>1215512.98504698</v>
      </c>
      <c r="D107" s="8">
        <f>'FRED Data'!B113*1000</f>
        <v>4262100</v>
      </c>
      <c r="E107" s="8">
        <f>'FRED Data'!D113*1000</f>
        <v>312300</v>
      </c>
      <c r="F107" s="8">
        <f t="shared" si="12"/>
        <v>312300</v>
      </c>
      <c r="G107" s="8">
        <f t="shared" si="13"/>
        <v>590912.98504697997</v>
      </c>
      <c r="H107" s="8">
        <f t="shared" si="14"/>
        <v>3358887.01495302</v>
      </c>
      <c r="I107" s="12">
        <f t="shared" si="17"/>
        <v>5.1515586212774727E-3</v>
      </c>
      <c r="J107" s="12">
        <f t="shared" si="18"/>
        <v>4.3952105418024068E-3</v>
      </c>
      <c r="K107" s="12">
        <f t="shared" si="15"/>
        <v>0.28519109946903637</v>
      </c>
      <c r="L107">
        <f t="shared" si="16"/>
        <v>0.13864362287299217</v>
      </c>
      <c r="M107">
        <f t="shared" si="19"/>
        <v>6.6814887120170141E-4</v>
      </c>
      <c r="N107">
        <f t="shared" si="20"/>
        <v>8.4252677309685966E-4</v>
      </c>
      <c r="O107">
        <f t="shared" si="21"/>
        <v>0.79302983897567947</v>
      </c>
    </row>
    <row r="108" spans="1:15" x14ac:dyDescent="0.25">
      <c r="A108" s="2">
        <f>'X-13 output'!A108</f>
        <v>36100</v>
      </c>
      <c r="B108" s="8">
        <f>'X-13 output'!E108</f>
        <v>102062.34782212799</v>
      </c>
      <c r="C108" s="8">
        <f t="shared" si="11"/>
        <v>1224748.173865536</v>
      </c>
      <c r="D108" s="8">
        <f>'FRED Data'!B114*1000</f>
        <v>4293500</v>
      </c>
      <c r="E108" s="8">
        <f>'FRED Data'!D114*1000</f>
        <v>314500</v>
      </c>
      <c r="F108" s="8">
        <f t="shared" si="12"/>
        <v>314500</v>
      </c>
      <c r="G108" s="8">
        <f t="shared" si="13"/>
        <v>595748.17386553599</v>
      </c>
      <c r="H108" s="8">
        <f t="shared" si="14"/>
        <v>3383251.8261344638</v>
      </c>
      <c r="I108" s="12">
        <f t="shared" si="17"/>
        <v>7.3402545663984152E-3</v>
      </c>
      <c r="J108" s="12">
        <f t="shared" si="18"/>
        <v>7.2276521803121335E-3</v>
      </c>
      <c r="K108" s="12">
        <f t="shared" si="15"/>
        <v>0.28525635818458972</v>
      </c>
      <c r="L108">
        <f t="shared" si="16"/>
        <v>0.13875583413661022</v>
      </c>
      <c r="M108">
        <f t="shared" si="19"/>
        <v>1.1221126361804501E-4</v>
      </c>
      <c r="N108">
        <f t="shared" si="20"/>
        <v>8.365791981432459E-4</v>
      </c>
      <c r="O108">
        <f t="shared" si="21"/>
        <v>0.13413107075467981</v>
      </c>
    </row>
    <row r="109" spans="1:15" x14ac:dyDescent="0.25">
      <c r="A109" s="2">
        <f>'X-13 output'!A109</f>
        <v>36130</v>
      </c>
      <c r="B109" s="8">
        <f>'X-13 output'!E109</f>
        <v>102848.007265397</v>
      </c>
      <c r="C109" s="8">
        <f t="shared" si="11"/>
        <v>1234176.087184764</v>
      </c>
      <c r="D109" s="8">
        <f>'FRED Data'!B115*1000</f>
        <v>4310400</v>
      </c>
      <c r="E109" s="8">
        <f>'FRED Data'!D115*1000</f>
        <v>315600</v>
      </c>
      <c r="F109" s="8">
        <f t="shared" si="12"/>
        <v>315600</v>
      </c>
      <c r="G109" s="8">
        <f t="shared" si="13"/>
        <v>602976.08718476398</v>
      </c>
      <c r="H109" s="8">
        <f t="shared" si="14"/>
        <v>3391823.912815236</v>
      </c>
      <c r="I109" s="12">
        <f t="shared" si="17"/>
        <v>3.9284561035054389E-3</v>
      </c>
      <c r="J109" s="12">
        <f t="shared" si="18"/>
        <v>2.530478354844897E-3</v>
      </c>
      <c r="K109" s="12">
        <f t="shared" si="15"/>
        <v>0.28632518726446826</v>
      </c>
      <c r="L109">
        <f t="shared" si="16"/>
        <v>0.13988866165199609</v>
      </c>
      <c r="M109">
        <f t="shared" si="19"/>
        <v>1.1328275153858758E-3</v>
      </c>
      <c r="N109">
        <f t="shared" si="20"/>
        <v>8.4469130032360155E-4</v>
      </c>
      <c r="O109">
        <f t="shared" si="21"/>
        <v>1.341114221197601</v>
      </c>
    </row>
    <row r="110" spans="1:15" x14ac:dyDescent="0.25">
      <c r="A110" s="2">
        <f>'X-13 output'!A110</f>
        <v>36161</v>
      </c>
      <c r="B110" s="8">
        <f>'X-13 output'!E110</f>
        <v>103563.16867316001</v>
      </c>
      <c r="C110" s="8">
        <f t="shared" si="11"/>
        <v>1242758.02407792</v>
      </c>
      <c r="D110" s="8">
        <f>'FRED Data'!B116*1000</f>
        <v>4343300</v>
      </c>
      <c r="E110" s="8">
        <f>'FRED Data'!D116*1000</f>
        <v>316700</v>
      </c>
      <c r="F110" s="8">
        <f t="shared" si="12"/>
        <v>316700</v>
      </c>
      <c r="G110" s="8">
        <f t="shared" si="13"/>
        <v>609358.02407792001</v>
      </c>
      <c r="H110" s="8">
        <f t="shared" si="14"/>
        <v>3417241.9759220798</v>
      </c>
      <c r="I110" s="12">
        <f t="shared" si="17"/>
        <v>7.6037206082026406E-3</v>
      </c>
      <c r="J110" s="12">
        <f t="shared" si="18"/>
        <v>7.4659818515062388E-3</v>
      </c>
      <c r="K110" s="12">
        <f t="shared" si="15"/>
        <v>0.28613220916766513</v>
      </c>
      <c r="L110">
        <f t="shared" si="16"/>
        <v>0.14029839616833284</v>
      </c>
      <c r="M110">
        <f t="shared" si="19"/>
        <v>4.0973451633674607E-4</v>
      </c>
      <c r="N110">
        <f t="shared" si="20"/>
        <v>8.4157935888792791E-4</v>
      </c>
      <c r="O110">
        <f t="shared" si="21"/>
        <v>0.4868637900983856</v>
      </c>
    </row>
    <row r="111" spans="1:15" x14ac:dyDescent="0.25">
      <c r="A111" s="2">
        <f>'X-13 output'!A111</f>
        <v>36192</v>
      </c>
      <c r="B111" s="8">
        <f>'X-13 output'!E111</f>
        <v>104197.02701645999</v>
      </c>
      <c r="C111" s="8">
        <f t="shared" si="11"/>
        <v>1250364.32419752</v>
      </c>
      <c r="D111" s="8">
        <f>'FRED Data'!B117*1000</f>
        <v>4374100</v>
      </c>
      <c r="E111" s="8">
        <f>'FRED Data'!D117*1000</f>
        <v>318900</v>
      </c>
      <c r="F111" s="8">
        <f t="shared" si="12"/>
        <v>318900</v>
      </c>
      <c r="G111" s="8">
        <f t="shared" si="13"/>
        <v>612564.32419752004</v>
      </c>
      <c r="H111" s="8">
        <f t="shared" si="14"/>
        <v>3442635.67580248</v>
      </c>
      <c r="I111" s="12">
        <f t="shared" si="17"/>
        <v>7.0663565196670223E-3</v>
      </c>
      <c r="J111" s="12">
        <f t="shared" si="18"/>
        <v>7.4035769037016311E-3</v>
      </c>
      <c r="K111" s="12">
        <f t="shared" si="15"/>
        <v>0.2858563645544272</v>
      </c>
      <c r="L111">
        <f t="shared" si="16"/>
        <v>0.14004351162468165</v>
      </c>
      <c r="M111">
        <f t="shared" si="19"/>
        <v>-2.548845436511904E-4</v>
      </c>
      <c r="N111">
        <f t="shared" si="20"/>
        <v>7.9136644580541575E-4</v>
      </c>
      <c r="O111">
        <f t="shared" si="21"/>
        <v>-0.32208156537617771</v>
      </c>
    </row>
    <row r="112" spans="1:15" x14ac:dyDescent="0.25">
      <c r="A112" s="2">
        <f>'X-13 output'!A112</f>
        <v>36220</v>
      </c>
      <c r="B112" s="8">
        <f>'X-13 output'!E112</f>
        <v>104799.823861472</v>
      </c>
      <c r="C112" s="8">
        <f t="shared" si="11"/>
        <v>1257597.886337664</v>
      </c>
      <c r="D112" s="8">
        <f>'FRED Data'!B118*1000</f>
        <v>4379600</v>
      </c>
      <c r="E112" s="8">
        <f>'FRED Data'!D118*1000</f>
        <v>319000</v>
      </c>
      <c r="F112" s="8">
        <f t="shared" si="12"/>
        <v>319000</v>
      </c>
      <c r="G112" s="8">
        <f t="shared" si="13"/>
        <v>619597.88633766398</v>
      </c>
      <c r="H112" s="8">
        <f t="shared" si="14"/>
        <v>3441002.113662336</v>
      </c>
      <c r="I112" s="12">
        <f t="shared" si="17"/>
        <v>1.2566116553553444E-3</v>
      </c>
      <c r="J112" s="12">
        <f t="shared" si="18"/>
        <v>-4.7462176853918015E-4</v>
      </c>
      <c r="K112" s="12">
        <f t="shared" si="15"/>
        <v>0.2871490287555174</v>
      </c>
      <c r="L112">
        <f t="shared" si="16"/>
        <v>0.14147362460901999</v>
      </c>
      <c r="M112">
        <f t="shared" si="19"/>
        <v>1.4301129843383442E-3</v>
      </c>
      <c r="N112">
        <f t="shared" si="20"/>
        <v>7.5036178840430794E-4</v>
      </c>
      <c r="O112">
        <f t="shared" si="21"/>
        <v>1.9058979367533766</v>
      </c>
    </row>
    <row r="113" spans="1:15" x14ac:dyDescent="0.25">
      <c r="A113" s="2">
        <f>'X-13 output'!A113</f>
        <v>36251</v>
      </c>
      <c r="B113" s="8">
        <f>'X-13 output'!E113</f>
        <v>105440.06535712699</v>
      </c>
      <c r="C113" s="8">
        <f t="shared" si="11"/>
        <v>1265280.7842855239</v>
      </c>
      <c r="D113" s="8">
        <f>'FRED Data'!B119*1000</f>
        <v>4394500</v>
      </c>
      <c r="E113" s="8">
        <f>'FRED Data'!D119*1000</f>
        <v>319700</v>
      </c>
      <c r="F113" s="8">
        <f t="shared" si="12"/>
        <v>319700</v>
      </c>
      <c r="G113" s="8">
        <f t="shared" si="13"/>
        <v>625880.78428552393</v>
      </c>
      <c r="H113" s="8">
        <f t="shared" si="14"/>
        <v>3448919.2157144761</v>
      </c>
      <c r="I113" s="12">
        <f t="shared" si="17"/>
        <v>3.3963630054301671E-3</v>
      </c>
      <c r="J113" s="12">
        <f t="shared" si="18"/>
        <v>2.2981700830035016E-3</v>
      </c>
      <c r="K113" s="12">
        <f t="shared" si="15"/>
        <v>0.28792371925942062</v>
      </c>
      <c r="L113">
        <f t="shared" si="16"/>
        <v>0.14242366237012719</v>
      </c>
      <c r="M113">
        <f t="shared" si="19"/>
        <v>9.5003776110719196E-4</v>
      </c>
      <c r="N113">
        <f t="shared" si="20"/>
        <v>7.5493855756064764E-4</v>
      </c>
      <c r="O113">
        <f t="shared" si="21"/>
        <v>1.2584305723858475</v>
      </c>
    </row>
    <row r="114" spans="1:15" x14ac:dyDescent="0.25">
      <c r="A114" s="2">
        <f>'X-13 output'!A114</f>
        <v>36281</v>
      </c>
      <c r="B114" s="8">
        <f>'X-13 output'!E114</f>
        <v>106218.528871872</v>
      </c>
      <c r="C114" s="8">
        <f t="shared" si="11"/>
        <v>1274622.346462464</v>
      </c>
      <c r="D114" s="8">
        <f>'FRED Data'!B120*1000</f>
        <v>4413300</v>
      </c>
      <c r="E114" s="8">
        <f>'FRED Data'!D120*1000</f>
        <v>321000</v>
      </c>
      <c r="F114" s="8">
        <f t="shared" si="12"/>
        <v>321000</v>
      </c>
      <c r="G114" s="8">
        <f t="shared" si="13"/>
        <v>632622.34646246396</v>
      </c>
      <c r="H114" s="8">
        <f t="shared" si="14"/>
        <v>3459677.653537536</v>
      </c>
      <c r="I114" s="12">
        <f t="shared" si="17"/>
        <v>4.2689499195760145E-3</v>
      </c>
      <c r="J114" s="12">
        <f t="shared" si="18"/>
        <v>3.1145098558287426E-3</v>
      </c>
      <c r="K114" s="12">
        <f t="shared" si="15"/>
        <v>0.28881389129732038</v>
      </c>
      <c r="L114">
        <f t="shared" si="16"/>
        <v>0.14334451464039696</v>
      </c>
      <c r="M114">
        <f t="shared" si="19"/>
        <v>9.2085227026977856E-4</v>
      </c>
      <c r="N114">
        <f t="shared" si="20"/>
        <v>7.5788610732056838E-4</v>
      </c>
      <c r="O114">
        <f t="shared" si="21"/>
        <v>1.2150272466734626</v>
      </c>
    </row>
    <row r="115" spans="1:15" x14ac:dyDescent="0.25">
      <c r="A115" s="2">
        <f>'X-13 output'!A115</f>
        <v>36312</v>
      </c>
      <c r="B115" s="8">
        <f>'X-13 output'!E115</f>
        <v>107120.390635649</v>
      </c>
      <c r="C115" s="8">
        <f t="shared" si="11"/>
        <v>1285444.6876277882</v>
      </c>
      <c r="D115" s="8">
        <f>'FRED Data'!B121*1000</f>
        <v>4421200</v>
      </c>
      <c r="E115" s="8">
        <f>'FRED Data'!D121*1000</f>
        <v>321300</v>
      </c>
      <c r="F115" s="8">
        <f t="shared" si="12"/>
        <v>321300</v>
      </c>
      <c r="G115" s="8">
        <f t="shared" si="13"/>
        <v>642844.68762778817</v>
      </c>
      <c r="H115" s="8">
        <f t="shared" si="14"/>
        <v>3457055.3123722118</v>
      </c>
      <c r="I115" s="12">
        <f t="shared" si="17"/>
        <v>1.7884435125245955E-3</v>
      </c>
      <c r="J115" s="12">
        <f t="shared" si="18"/>
        <v>-7.582600929929191E-4</v>
      </c>
      <c r="K115" s="12">
        <f t="shared" si="15"/>
        <v>0.29074565448923101</v>
      </c>
      <c r="L115">
        <f t="shared" si="16"/>
        <v>0.14540049932773641</v>
      </c>
      <c r="M115">
        <f t="shared" si="19"/>
        <v>2.0559846873394461E-3</v>
      </c>
      <c r="N115">
        <f t="shared" si="20"/>
        <v>7.9533018113157178E-4</v>
      </c>
      <c r="O115">
        <f t="shared" si="21"/>
        <v>2.5850706236424386</v>
      </c>
    </row>
    <row r="116" spans="1:15" x14ac:dyDescent="0.25">
      <c r="A116" s="2">
        <f>'X-13 output'!A116</f>
        <v>36342</v>
      </c>
      <c r="B116" s="8">
        <f>'X-13 output'!E116</f>
        <v>107982.44077294299</v>
      </c>
      <c r="C116" s="8">
        <f t="shared" si="11"/>
        <v>1295789.2892753161</v>
      </c>
      <c r="D116" s="8">
        <f>'FRED Data'!B122*1000</f>
        <v>4448400</v>
      </c>
      <c r="E116" s="8">
        <f>'FRED Data'!D122*1000</f>
        <v>322600</v>
      </c>
      <c r="F116" s="8">
        <f t="shared" si="12"/>
        <v>322600</v>
      </c>
      <c r="G116" s="8">
        <f t="shared" si="13"/>
        <v>650589.28927531606</v>
      </c>
      <c r="H116" s="8">
        <f t="shared" si="14"/>
        <v>3475210.7107246839</v>
      </c>
      <c r="I116" s="12">
        <f t="shared" si="17"/>
        <v>6.1333285078866689E-3</v>
      </c>
      <c r="J116" s="12">
        <f t="shared" si="18"/>
        <v>5.2379524390656429E-3</v>
      </c>
      <c r="K116" s="12">
        <f t="shared" si="15"/>
        <v>0.29129333901522259</v>
      </c>
      <c r="L116">
        <f t="shared" si="16"/>
        <v>0.1462524254283149</v>
      </c>
      <c r="M116">
        <f t="shared" si="19"/>
        <v>8.5192610057849283E-4</v>
      </c>
      <c r="N116">
        <f t="shared" si="20"/>
        <v>7.336057509617507E-4</v>
      </c>
      <c r="O116">
        <f t="shared" si="21"/>
        <v>1.1612860169943122</v>
      </c>
    </row>
    <row r="117" spans="1:15" x14ac:dyDescent="0.25">
      <c r="A117" s="2">
        <f>'X-13 output'!A117</f>
        <v>36373</v>
      </c>
      <c r="B117" s="8">
        <f>'X-13 output'!E117</f>
        <v>108766.547771311</v>
      </c>
      <c r="C117" s="8">
        <f t="shared" si="11"/>
        <v>1305198.573255732</v>
      </c>
      <c r="D117" s="8">
        <f>'FRED Data'!B123*1000</f>
        <v>4474900</v>
      </c>
      <c r="E117" s="8">
        <f>'FRED Data'!D123*1000</f>
        <v>324200</v>
      </c>
      <c r="F117" s="8">
        <f t="shared" si="12"/>
        <v>324200</v>
      </c>
      <c r="G117" s="8">
        <f t="shared" si="13"/>
        <v>656798.57325573196</v>
      </c>
      <c r="H117" s="8">
        <f t="shared" si="14"/>
        <v>3493901.4267442683</v>
      </c>
      <c r="I117" s="12">
        <f t="shared" si="17"/>
        <v>5.9395241458698872E-3</v>
      </c>
      <c r="J117" s="12">
        <f t="shared" si="18"/>
        <v>5.3638858046333761E-3</v>
      </c>
      <c r="K117" s="12">
        <f t="shared" si="15"/>
        <v>0.29167100343152519</v>
      </c>
      <c r="L117">
        <f t="shared" si="16"/>
        <v>0.14677391075906321</v>
      </c>
      <c r="M117">
        <f t="shared" si="19"/>
        <v>5.2148533074830583E-4</v>
      </c>
      <c r="N117">
        <f t="shared" si="20"/>
        <v>7.16413200897136E-4</v>
      </c>
      <c r="O117">
        <f t="shared" si="21"/>
        <v>0.72791139260872118</v>
      </c>
    </row>
    <row r="118" spans="1:15" x14ac:dyDescent="0.25">
      <c r="A118" s="2">
        <f>'X-13 output'!A118</f>
        <v>36404</v>
      </c>
      <c r="B118" s="8">
        <f>'X-13 output'!E118</f>
        <v>109569.645694919</v>
      </c>
      <c r="C118" s="8">
        <f t="shared" si="11"/>
        <v>1314835.7483390281</v>
      </c>
      <c r="D118" s="8">
        <f>'FRED Data'!B124*1000</f>
        <v>4495800</v>
      </c>
      <c r="E118" s="8">
        <f>'FRED Data'!D124*1000</f>
        <v>325200</v>
      </c>
      <c r="F118" s="8">
        <f t="shared" si="12"/>
        <v>325200</v>
      </c>
      <c r="G118" s="8">
        <f t="shared" si="13"/>
        <v>664435.7483390281</v>
      </c>
      <c r="H118" s="8">
        <f t="shared" si="14"/>
        <v>3506164.2516609719</v>
      </c>
      <c r="I118" s="12">
        <f t="shared" si="17"/>
        <v>4.6596225077630889E-3</v>
      </c>
      <c r="J118" s="12">
        <f t="shared" si="18"/>
        <v>3.503634972696585E-3</v>
      </c>
      <c r="K118" s="12">
        <f t="shared" si="15"/>
        <v>0.2924586832908555</v>
      </c>
      <c r="L118">
        <f t="shared" si="16"/>
        <v>0.14779032615753104</v>
      </c>
      <c r="M118">
        <f t="shared" si="19"/>
        <v>1.0164153984678348E-3</v>
      </c>
      <c r="N118">
        <f t="shared" si="20"/>
        <v>7.135883909122349E-4</v>
      </c>
      <c r="O118">
        <f t="shared" si="21"/>
        <v>1.4243721050008575</v>
      </c>
    </row>
    <row r="119" spans="1:15" x14ac:dyDescent="0.25">
      <c r="A119" s="2">
        <f>'X-13 output'!A119</f>
        <v>36434</v>
      </c>
      <c r="B119" s="8">
        <f>'X-13 output'!E119</f>
        <v>110445.966811897</v>
      </c>
      <c r="C119" s="8">
        <f t="shared" si="11"/>
        <v>1325351.601742764</v>
      </c>
      <c r="D119" s="8">
        <f>'FRED Data'!B125*1000</f>
        <v>4535100</v>
      </c>
      <c r="E119" s="8">
        <f>'FRED Data'!D125*1000</f>
        <v>327500</v>
      </c>
      <c r="F119" s="8">
        <f t="shared" si="12"/>
        <v>327500</v>
      </c>
      <c r="G119" s="8">
        <f t="shared" si="13"/>
        <v>670351.601742764</v>
      </c>
      <c r="H119" s="8">
        <f t="shared" si="14"/>
        <v>3537248.398257236</v>
      </c>
      <c r="I119" s="12">
        <f t="shared" si="17"/>
        <v>8.7035064244516749E-3</v>
      </c>
      <c r="J119" s="12">
        <f t="shared" si="18"/>
        <v>8.8265021367947422E-3</v>
      </c>
      <c r="K119" s="12">
        <f t="shared" si="15"/>
        <v>0.29224308212448769</v>
      </c>
      <c r="L119">
        <f t="shared" si="16"/>
        <v>0.14781407284134065</v>
      </c>
      <c r="M119">
        <f t="shared" si="19"/>
        <v>2.3746683809611202E-5</v>
      </c>
      <c r="N119">
        <f t="shared" si="20"/>
        <v>7.1206150263560474E-4</v>
      </c>
      <c r="O119">
        <f t="shared" si="21"/>
        <v>3.3349203294541108E-2</v>
      </c>
    </row>
    <row r="120" spans="1:15" x14ac:dyDescent="0.25">
      <c r="A120" s="2">
        <f>'X-13 output'!A120</f>
        <v>36465</v>
      </c>
      <c r="B120" s="8">
        <f>'X-13 output'!E120</f>
        <v>111386.522509774</v>
      </c>
      <c r="C120" s="8">
        <f t="shared" si="11"/>
        <v>1336638.270117288</v>
      </c>
      <c r="D120" s="8">
        <f>'FRED Data'!B126*1000</f>
        <v>4576300</v>
      </c>
      <c r="E120" s="8">
        <f>'FRED Data'!D126*1000</f>
        <v>330000</v>
      </c>
      <c r="F120" s="8">
        <f t="shared" si="12"/>
        <v>330000</v>
      </c>
      <c r="G120" s="8">
        <f t="shared" si="13"/>
        <v>676638.27011728799</v>
      </c>
      <c r="H120" s="8">
        <f t="shared" si="14"/>
        <v>3569661.729882712</v>
      </c>
      <c r="I120" s="12">
        <f t="shared" si="17"/>
        <v>9.0436773284952362E-3</v>
      </c>
      <c r="J120" s="12">
        <f t="shared" si="18"/>
        <v>9.1217014955470195E-3</v>
      </c>
      <c r="K120" s="12">
        <f t="shared" si="15"/>
        <v>0.29207837556919081</v>
      </c>
      <c r="L120">
        <f t="shared" si="16"/>
        <v>0.14785706140709481</v>
      </c>
      <c r="M120">
        <f t="shared" si="19"/>
        <v>4.2988565754159547E-5</v>
      </c>
      <c r="N120">
        <f t="shared" si="20"/>
        <v>6.8698293133840716E-4</v>
      </c>
      <c r="O120">
        <f t="shared" si="21"/>
        <v>6.2575886231128822E-2</v>
      </c>
    </row>
    <row r="121" spans="1:15" x14ac:dyDescent="0.25">
      <c r="A121" s="2">
        <f>'X-13 output'!A121</f>
        <v>36495</v>
      </c>
      <c r="B121" s="8">
        <f>'X-13 output'!E121</f>
        <v>112251.388318766</v>
      </c>
      <c r="C121" s="8">
        <f t="shared" si="11"/>
        <v>1347016.6598251918</v>
      </c>
      <c r="D121" s="8">
        <f>'FRED Data'!B127*1000</f>
        <v>4639600</v>
      </c>
      <c r="E121" s="8">
        <f>'FRED Data'!D127*1000</f>
        <v>333900</v>
      </c>
      <c r="F121" s="8">
        <f t="shared" si="12"/>
        <v>333900</v>
      </c>
      <c r="G121" s="8">
        <f t="shared" si="13"/>
        <v>679216.65982519183</v>
      </c>
      <c r="H121" s="8">
        <f t="shared" si="14"/>
        <v>3626483.3401748082</v>
      </c>
      <c r="I121" s="12">
        <f t="shared" si="17"/>
        <v>1.3737344256454179E-2</v>
      </c>
      <c r="J121" s="12">
        <f t="shared" si="18"/>
        <v>1.579256412996774E-2</v>
      </c>
      <c r="K121" s="12">
        <f t="shared" si="15"/>
        <v>0.29033034309535127</v>
      </c>
      <c r="L121">
        <f t="shared" si="16"/>
        <v>0.1463955211279403</v>
      </c>
      <c r="M121">
        <f t="shared" si="19"/>
        <v>-1.4615402791545162E-3</v>
      </c>
      <c r="N121">
        <f t="shared" si="20"/>
        <v>7.6092664154126324E-4</v>
      </c>
      <c r="O121">
        <f t="shared" si="21"/>
        <v>-1.9207374264017807</v>
      </c>
    </row>
    <row r="122" spans="1:15" x14ac:dyDescent="0.25">
      <c r="A122" s="2">
        <f>'X-13 output'!A122</f>
        <v>36526</v>
      </c>
      <c r="B122" s="8">
        <f>'X-13 output'!E122</f>
        <v>112966.781049952</v>
      </c>
      <c r="C122" s="8">
        <f t="shared" si="11"/>
        <v>1355601.3725994239</v>
      </c>
      <c r="D122" s="8">
        <f>'FRED Data'!B128*1000</f>
        <v>4725300</v>
      </c>
      <c r="E122" s="8">
        <f>'FRED Data'!D128*1000</f>
        <v>339100</v>
      </c>
      <c r="F122" s="8">
        <f t="shared" si="12"/>
        <v>339100</v>
      </c>
      <c r="G122" s="8">
        <f t="shared" si="13"/>
        <v>677401.37259942386</v>
      </c>
      <c r="H122" s="8">
        <f t="shared" si="14"/>
        <v>3708798.6274005761</v>
      </c>
      <c r="I122" s="12">
        <f t="shared" si="17"/>
        <v>1.8302895368078394E-2</v>
      </c>
      <c r="J122" s="12">
        <f t="shared" si="18"/>
        <v>2.2444602172768585E-2</v>
      </c>
      <c r="K122" s="12">
        <f t="shared" si="15"/>
        <v>0.28688154669532601</v>
      </c>
      <c r="L122">
        <f t="shared" si="16"/>
        <v>0.14335626787704989</v>
      </c>
      <c r="M122">
        <f t="shared" si="19"/>
        <v>-3.0392532508904113E-3</v>
      </c>
      <c r="N122">
        <f t="shared" si="20"/>
        <v>9.5559630824415217E-4</v>
      </c>
      <c r="O122">
        <f t="shared" si="21"/>
        <v>-3.180478225658748</v>
      </c>
    </row>
    <row r="123" spans="1:15" x14ac:dyDescent="0.25">
      <c r="A123" s="2">
        <f>'X-13 output'!A123</f>
        <v>36557</v>
      </c>
      <c r="B123" s="8">
        <f>'X-13 output'!E123</f>
        <v>113716.408914489</v>
      </c>
      <c r="C123" s="8">
        <f t="shared" si="11"/>
        <v>1364596.9069738681</v>
      </c>
      <c r="D123" s="8">
        <f>'FRED Data'!B129*1000</f>
        <v>4757100</v>
      </c>
      <c r="E123" s="8">
        <f>'FRED Data'!D129*1000</f>
        <v>340800</v>
      </c>
      <c r="F123" s="8">
        <f t="shared" si="12"/>
        <v>340800</v>
      </c>
      <c r="G123" s="8">
        <f t="shared" si="13"/>
        <v>682996.90697386814</v>
      </c>
      <c r="H123" s="8">
        <f t="shared" si="14"/>
        <v>3733303.0930261319</v>
      </c>
      <c r="I123" s="12">
        <f t="shared" si="17"/>
        <v>6.7071878878320734E-3</v>
      </c>
      <c r="J123" s="12">
        <f t="shared" si="18"/>
        <v>6.5853854472172771E-3</v>
      </c>
      <c r="K123" s="12">
        <f t="shared" si="15"/>
        <v>0.28685478694453936</v>
      </c>
      <c r="L123">
        <f t="shared" si="16"/>
        <v>0.14357421684931326</v>
      </c>
      <c r="M123">
        <f t="shared" si="19"/>
        <v>2.1794897226337651E-4</v>
      </c>
      <c r="N123">
        <f t="shared" si="20"/>
        <v>9.032698959218628E-4</v>
      </c>
      <c r="O123">
        <f t="shared" si="21"/>
        <v>0.24128886974688918</v>
      </c>
    </row>
    <row r="124" spans="1:15" x14ac:dyDescent="0.25">
      <c r="A124" s="2">
        <f>'X-13 output'!A124</f>
        <v>36586</v>
      </c>
      <c r="B124" s="8">
        <f>'X-13 output'!E124</f>
        <v>114585.98461007301</v>
      </c>
      <c r="C124" s="8">
        <f t="shared" si="11"/>
        <v>1375031.815320876</v>
      </c>
      <c r="D124" s="8">
        <f>'FRED Data'!B130*1000</f>
        <v>4774400</v>
      </c>
      <c r="E124" s="8">
        <f>'FRED Data'!D130*1000</f>
        <v>341700</v>
      </c>
      <c r="F124" s="8">
        <f t="shared" si="12"/>
        <v>341700</v>
      </c>
      <c r="G124" s="8">
        <f t="shared" si="13"/>
        <v>691631.81532087596</v>
      </c>
      <c r="H124" s="8">
        <f t="shared" si="14"/>
        <v>3741068.184679124</v>
      </c>
      <c r="I124" s="12">
        <f t="shared" si="17"/>
        <v>3.6300727057555745E-3</v>
      </c>
      <c r="J124" s="12">
        <f t="shared" si="18"/>
        <v>2.0777920063425096E-3</v>
      </c>
      <c r="K124" s="12">
        <f t="shared" si="15"/>
        <v>0.28800096668081349</v>
      </c>
      <c r="L124">
        <f t="shared" si="16"/>
        <v>0.14486256185507623</v>
      </c>
      <c r="M124">
        <f t="shared" si="19"/>
        <v>1.2883450057629697E-3</v>
      </c>
      <c r="N124">
        <f t="shared" si="20"/>
        <v>9.142181747611918E-4</v>
      </c>
      <c r="O124">
        <f t="shared" si="21"/>
        <v>1.4092314518900324</v>
      </c>
    </row>
    <row r="125" spans="1:15" x14ac:dyDescent="0.25">
      <c r="A125" s="2">
        <f>'X-13 output'!A125</f>
        <v>36617</v>
      </c>
      <c r="B125" s="8">
        <f>'X-13 output'!E125</f>
        <v>115447.609378583</v>
      </c>
      <c r="C125" s="8">
        <f t="shared" si="11"/>
        <v>1385371.3125429959</v>
      </c>
      <c r="D125" s="8">
        <f>'FRED Data'!B131*1000</f>
        <v>4780000</v>
      </c>
      <c r="E125" s="8">
        <f>'FRED Data'!D131*1000</f>
        <v>341700</v>
      </c>
      <c r="F125" s="8">
        <f t="shared" si="12"/>
        <v>341700</v>
      </c>
      <c r="G125" s="8">
        <f t="shared" si="13"/>
        <v>701971.3125429959</v>
      </c>
      <c r="H125" s="8">
        <f t="shared" si="14"/>
        <v>3736328.6874570041</v>
      </c>
      <c r="I125" s="12">
        <f t="shared" si="17"/>
        <v>1.1722349161146241E-3</v>
      </c>
      <c r="J125" s="12">
        <f t="shared" si="18"/>
        <v>-1.2676865860873833E-3</v>
      </c>
      <c r="K125" s="12">
        <f t="shared" si="15"/>
        <v>0.28982663442322087</v>
      </c>
      <c r="L125">
        <f t="shared" si="16"/>
        <v>0.14685592312614978</v>
      </c>
      <c r="M125">
        <f t="shared" si="19"/>
        <v>1.9933612710735515E-3</v>
      </c>
      <c r="N125">
        <f t="shared" si="20"/>
        <v>9.5205334356924425E-4</v>
      </c>
      <c r="O125">
        <f t="shared" si="21"/>
        <v>2.0937495619735422</v>
      </c>
    </row>
    <row r="126" spans="1:15" x14ac:dyDescent="0.25">
      <c r="A126" s="2">
        <f>'X-13 output'!A126</f>
        <v>36647</v>
      </c>
      <c r="B126" s="8">
        <f>'X-13 output'!E126</f>
        <v>116223.900934634</v>
      </c>
      <c r="C126" s="8">
        <f t="shared" si="11"/>
        <v>1394686.8112156079</v>
      </c>
      <c r="D126" s="8">
        <f>'FRED Data'!B132*1000</f>
        <v>4761800</v>
      </c>
      <c r="E126" s="8">
        <f>'FRED Data'!D132*1000</f>
        <v>340000</v>
      </c>
      <c r="F126" s="8">
        <f t="shared" si="12"/>
        <v>340000</v>
      </c>
      <c r="G126" s="8">
        <f t="shared" si="13"/>
        <v>714686.81121560792</v>
      </c>
      <c r="H126" s="8">
        <f t="shared" si="14"/>
        <v>3707113.1887843921</v>
      </c>
      <c r="I126" s="12">
        <f t="shared" si="17"/>
        <v>-3.8147984806998301E-3</v>
      </c>
      <c r="J126" s="12">
        <f t="shared" si="18"/>
        <v>-7.8500374389472074E-3</v>
      </c>
      <c r="K126" s="12">
        <f t="shared" si="15"/>
        <v>0.29289067395010454</v>
      </c>
      <c r="L126">
        <f t="shared" si="16"/>
        <v>0.15008753228098784</v>
      </c>
      <c r="M126">
        <f t="shared" si="19"/>
        <v>3.2316091548380554E-3</v>
      </c>
      <c r="N126">
        <f t="shared" si="20"/>
        <v>1.0468390565003714E-3</v>
      </c>
      <c r="O126">
        <f t="shared" si="21"/>
        <v>3.0870162273477511</v>
      </c>
    </row>
    <row r="127" spans="1:15" x14ac:dyDescent="0.25">
      <c r="A127" s="2">
        <f>'X-13 output'!A127</f>
        <v>36678</v>
      </c>
      <c r="B127" s="8">
        <f>'X-13 output'!E127</f>
        <v>116950.557068111</v>
      </c>
      <c r="C127" s="8">
        <f t="shared" si="11"/>
        <v>1403406.6848173318</v>
      </c>
      <c r="D127" s="8">
        <f>'FRED Data'!B133*1000</f>
        <v>4798200</v>
      </c>
      <c r="E127" s="8">
        <f>'FRED Data'!D133*1000</f>
        <v>342500</v>
      </c>
      <c r="F127" s="8">
        <f t="shared" si="12"/>
        <v>342500</v>
      </c>
      <c r="G127" s="8">
        <f t="shared" si="13"/>
        <v>718406.68481733184</v>
      </c>
      <c r="H127" s="8">
        <f t="shared" si="14"/>
        <v>3737293.3151826682</v>
      </c>
      <c r="I127" s="12">
        <f t="shared" si="17"/>
        <v>7.6150995610974577E-3</v>
      </c>
      <c r="J127" s="12">
        <f t="shared" si="18"/>
        <v>8.1081794029586735E-3</v>
      </c>
      <c r="K127" s="12">
        <f t="shared" si="15"/>
        <v>0.29248607494838313</v>
      </c>
      <c r="L127">
        <f t="shared" si="16"/>
        <v>0.14972420591416194</v>
      </c>
      <c r="M127">
        <f t="shared" si="19"/>
        <v>-3.6332636682590014E-4</v>
      </c>
      <c r="N127">
        <f t="shared" si="20"/>
        <v>1.0496636803223409E-3</v>
      </c>
      <c r="O127">
        <f t="shared" si="21"/>
        <v>-0.34613598015921282</v>
      </c>
    </row>
    <row r="128" spans="1:15" x14ac:dyDescent="0.25">
      <c r="A128" s="2">
        <f>'X-13 output'!A128</f>
        <v>36708</v>
      </c>
      <c r="B128" s="8">
        <f>'X-13 output'!E128</f>
        <v>117676.208256664</v>
      </c>
      <c r="C128" s="8">
        <f t="shared" si="11"/>
        <v>1412114.4990799681</v>
      </c>
      <c r="D128" s="8">
        <f>'FRED Data'!B134*1000</f>
        <v>4858300</v>
      </c>
      <c r="E128" s="8">
        <f>'FRED Data'!D134*1000</f>
        <v>347100</v>
      </c>
      <c r="F128" s="8">
        <f t="shared" si="12"/>
        <v>347100</v>
      </c>
      <c r="G128" s="8">
        <f t="shared" si="13"/>
        <v>717914.49907996808</v>
      </c>
      <c r="H128" s="8">
        <f t="shared" si="14"/>
        <v>3793285.5009200322</v>
      </c>
      <c r="I128" s="12">
        <f t="shared" si="17"/>
        <v>1.2447734897682151E-2</v>
      </c>
      <c r="J128" s="12">
        <f t="shared" si="18"/>
        <v>1.4870893449171113E-2</v>
      </c>
      <c r="K128" s="12">
        <f t="shared" si="15"/>
        <v>0.29066021017227589</v>
      </c>
      <c r="L128">
        <f t="shared" si="16"/>
        <v>0.14777072207973327</v>
      </c>
      <c r="M128">
        <f t="shared" si="19"/>
        <v>-1.9534838344286709E-3</v>
      </c>
      <c r="N128">
        <f t="shared" si="20"/>
        <v>1.1150401702924822E-3</v>
      </c>
      <c r="O128">
        <f t="shared" si="21"/>
        <v>-1.751940321500937</v>
      </c>
    </row>
    <row r="129" spans="1:15" x14ac:dyDescent="0.25">
      <c r="A129" s="2">
        <f>'X-13 output'!A129</f>
        <v>36739</v>
      </c>
      <c r="B129" s="8">
        <f>'X-13 output'!E129</f>
        <v>118390.15267389199</v>
      </c>
      <c r="C129" s="8">
        <f t="shared" si="11"/>
        <v>1420681.832086704</v>
      </c>
      <c r="D129" s="8">
        <f>'FRED Data'!B135*1000</f>
        <v>4867800</v>
      </c>
      <c r="E129" s="8">
        <f>'FRED Data'!D135*1000</f>
        <v>347700</v>
      </c>
      <c r="F129" s="8">
        <f t="shared" si="12"/>
        <v>347700</v>
      </c>
      <c r="G129" s="8">
        <f t="shared" si="13"/>
        <v>725281.83208670397</v>
      </c>
      <c r="H129" s="8">
        <f t="shared" si="14"/>
        <v>3794818.1679132963</v>
      </c>
      <c r="I129" s="12">
        <f t="shared" si="17"/>
        <v>1.9535071654928678E-3</v>
      </c>
      <c r="J129" s="12">
        <f t="shared" si="18"/>
        <v>4.0396575508108425E-4</v>
      </c>
      <c r="K129" s="12">
        <f t="shared" si="15"/>
        <v>0.29185295864388511</v>
      </c>
      <c r="L129">
        <f t="shared" si="16"/>
        <v>0.14899581578674226</v>
      </c>
      <c r="M129">
        <f t="shared" si="19"/>
        <v>1.2250937070089896E-3</v>
      </c>
      <c r="N129">
        <f t="shared" si="20"/>
        <v>1.116378907879583E-3</v>
      </c>
      <c r="O129">
        <f t="shared" si="21"/>
        <v>1.0973816312383546</v>
      </c>
    </row>
    <row r="130" spans="1:15" x14ac:dyDescent="0.25">
      <c r="A130" s="2">
        <f>'X-13 output'!A130</f>
        <v>36770</v>
      </c>
      <c r="B130" s="8">
        <f>'X-13 output'!E130</f>
        <v>119005.283519216</v>
      </c>
      <c r="C130" s="8">
        <f t="shared" ref="C130:C193" si="22">B130*12</f>
        <v>1428063.402230592</v>
      </c>
      <c r="D130" s="8">
        <f>'FRED Data'!B136*1000</f>
        <v>4890700</v>
      </c>
      <c r="E130" s="8">
        <f>'FRED Data'!D136*1000</f>
        <v>349500</v>
      </c>
      <c r="F130" s="8">
        <f t="shared" ref="F130:F193" si="23">E130</f>
        <v>349500</v>
      </c>
      <c r="G130" s="8">
        <f t="shared" ref="G130:G193" si="24">C130-(E130+F130)</f>
        <v>729063.40223059198</v>
      </c>
      <c r="H130" s="8">
        <f t="shared" ref="H130:H193" si="25">D130-(F130+G130)</f>
        <v>3812136.597769408</v>
      </c>
      <c r="I130" s="12">
        <f t="shared" si="17"/>
        <v>4.693352879215934E-3</v>
      </c>
      <c r="J130" s="12">
        <f t="shared" si="18"/>
        <v>4.5533226661955192E-3</v>
      </c>
      <c r="K130" s="12">
        <f t="shared" ref="K130:K193" si="26">C130/D130</f>
        <v>0.2919957065922244</v>
      </c>
      <c r="L130">
        <f t="shared" ref="L130:L193" si="27">G130/D130</f>
        <v>0.14907138083108593</v>
      </c>
      <c r="M130">
        <f t="shared" si="19"/>
        <v>7.5565044343667287E-5</v>
      </c>
      <c r="N130">
        <f t="shared" si="20"/>
        <v>1.1140280504995429E-3</v>
      </c>
      <c r="O130">
        <f t="shared" si="21"/>
        <v>6.7830468281102133E-2</v>
      </c>
    </row>
    <row r="131" spans="1:15" x14ac:dyDescent="0.25">
      <c r="A131" s="2">
        <f>'X-13 output'!A131</f>
        <v>36800</v>
      </c>
      <c r="B131" s="8">
        <f>'X-13 output'!E131</f>
        <v>119458.795567023</v>
      </c>
      <c r="C131" s="8">
        <f t="shared" si="22"/>
        <v>1433505.5468042761</v>
      </c>
      <c r="D131" s="8">
        <f>'FRED Data'!B137*1000</f>
        <v>4900500</v>
      </c>
      <c r="E131" s="8">
        <f>'FRED Data'!D137*1000</f>
        <v>350600</v>
      </c>
      <c r="F131" s="8">
        <f t="shared" si="23"/>
        <v>350600</v>
      </c>
      <c r="G131" s="8">
        <f t="shared" si="24"/>
        <v>732305.54680427606</v>
      </c>
      <c r="H131" s="8">
        <f t="shared" si="25"/>
        <v>3817594.4531957237</v>
      </c>
      <c r="I131" s="12">
        <f t="shared" ref="I131:I194" si="28">LN(D131/D130)</f>
        <v>2.0017982009442729E-3</v>
      </c>
      <c r="J131" s="12">
        <f t="shared" ref="J131:J194" si="29">LN(H131/H130)</f>
        <v>1.4306811919866569E-3</v>
      </c>
      <c r="K131" s="12">
        <f t="shared" si="26"/>
        <v>0.29252230319442424</v>
      </c>
      <c r="L131">
        <f t="shared" si="27"/>
        <v>0.14943486313728724</v>
      </c>
      <c r="M131">
        <f t="shared" ref="M131:M194" si="30">L131-L130</f>
        <v>3.6348230620131261E-4</v>
      </c>
      <c r="N131">
        <f t="shared" si="20"/>
        <v>1.1110583951378524E-3</v>
      </c>
      <c r="O131">
        <f t="shared" si="21"/>
        <v>0.32714959698964718</v>
      </c>
    </row>
    <row r="132" spans="1:15" x14ac:dyDescent="0.25">
      <c r="A132" s="2">
        <f>'X-13 output'!A132</f>
        <v>36831</v>
      </c>
      <c r="B132" s="8">
        <f>'X-13 output'!E132</f>
        <v>119821.424625049</v>
      </c>
      <c r="C132" s="8">
        <f t="shared" si="22"/>
        <v>1437857.095500588</v>
      </c>
      <c r="D132" s="8">
        <f>'FRED Data'!B138*1000</f>
        <v>4898900</v>
      </c>
      <c r="E132" s="8">
        <f>'FRED Data'!D138*1000</f>
        <v>350700</v>
      </c>
      <c r="F132" s="8">
        <f t="shared" si="23"/>
        <v>350700</v>
      </c>
      <c r="G132" s="8">
        <f t="shared" si="24"/>
        <v>736457.09550058795</v>
      </c>
      <c r="H132" s="8">
        <f t="shared" si="25"/>
        <v>3811742.904499412</v>
      </c>
      <c r="I132" s="12">
        <f t="shared" si="28"/>
        <v>-3.2655060804091519E-4</v>
      </c>
      <c r="J132" s="12">
        <f t="shared" si="29"/>
        <v>-1.533960177502717E-3</v>
      </c>
      <c r="K132" s="12">
        <f t="shared" si="26"/>
        <v>0.29350611269888915</v>
      </c>
      <c r="L132">
        <f t="shared" si="27"/>
        <v>0.15033111422984505</v>
      </c>
      <c r="M132">
        <f t="shared" si="30"/>
        <v>8.9625109255780933E-4</v>
      </c>
      <c r="N132">
        <f t="shared" si="20"/>
        <v>1.113843224130536E-3</v>
      </c>
      <c r="O132">
        <f t="shared" si="21"/>
        <v>0.80464743434375274</v>
      </c>
    </row>
    <row r="133" spans="1:15" x14ac:dyDescent="0.25">
      <c r="A133" s="2">
        <f>'X-13 output'!A133</f>
        <v>36861</v>
      </c>
      <c r="B133" s="8">
        <f>'X-13 output'!E133</f>
        <v>120182.788860749</v>
      </c>
      <c r="C133" s="8">
        <f t="shared" si="22"/>
        <v>1442193.4663289881</v>
      </c>
      <c r="D133" s="8">
        <f>'FRED Data'!B139*1000</f>
        <v>4897300</v>
      </c>
      <c r="E133" s="8">
        <f>'FRED Data'!D139*1000</f>
        <v>351200</v>
      </c>
      <c r="F133" s="8">
        <f t="shared" si="23"/>
        <v>351200</v>
      </c>
      <c r="G133" s="8">
        <f t="shared" si="24"/>
        <v>739793.46632898808</v>
      </c>
      <c r="H133" s="8">
        <f t="shared" si="25"/>
        <v>3806306.5336710121</v>
      </c>
      <c r="I133" s="12">
        <f t="shared" si="28"/>
        <v>-3.2665727817470251E-4</v>
      </c>
      <c r="J133" s="12">
        <f t="shared" si="29"/>
        <v>-1.4272345684668757E-3</v>
      </c>
      <c r="K133" s="12">
        <f t="shared" si="26"/>
        <v>0.29448746581360913</v>
      </c>
      <c r="L133">
        <f t="shared" si="27"/>
        <v>0.15106149640189248</v>
      </c>
      <c r="M133">
        <f t="shared" si="30"/>
        <v>7.303821720474335E-4</v>
      </c>
      <c r="N133">
        <f t="shared" si="20"/>
        <v>1.0910834323287568E-3</v>
      </c>
      <c r="O133">
        <f t="shared" si="21"/>
        <v>0.66941001064285277</v>
      </c>
    </row>
    <row r="134" spans="1:15" x14ac:dyDescent="0.25">
      <c r="A134" s="2">
        <f>'X-13 output'!A134</f>
        <v>36892</v>
      </c>
      <c r="B134" s="8">
        <f>'X-13 output'!E134</f>
        <v>120484.93364550199</v>
      </c>
      <c r="C134" s="8">
        <f t="shared" si="22"/>
        <v>1445819.2037460241</v>
      </c>
      <c r="D134" s="8">
        <f>'FRED Data'!B140*1000</f>
        <v>4957400</v>
      </c>
      <c r="E134" s="8">
        <f>'FRED Data'!D140*1000</f>
        <v>355800</v>
      </c>
      <c r="F134" s="8">
        <f t="shared" si="23"/>
        <v>355800</v>
      </c>
      <c r="G134" s="8">
        <f t="shared" si="24"/>
        <v>734219.20374602405</v>
      </c>
      <c r="H134" s="8">
        <f t="shared" si="25"/>
        <v>3867380.7962539759</v>
      </c>
      <c r="I134" s="12">
        <f t="shared" si="28"/>
        <v>1.2197376910097701E-2</v>
      </c>
      <c r="J134" s="12">
        <f t="shared" si="29"/>
        <v>1.5918175859147989E-2</v>
      </c>
      <c r="K134" s="12">
        <f t="shared" si="26"/>
        <v>0.29164868756727802</v>
      </c>
      <c r="L134">
        <f t="shared" si="27"/>
        <v>0.14810570132448947</v>
      </c>
      <c r="M134">
        <f t="shared" si="30"/>
        <v>-2.9557950774030117E-3</v>
      </c>
      <c r="N134">
        <f t="shared" si="20"/>
        <v>1.2230370578176076E-3</v>
      </c>
      <c r="O134">
        <f t="shared" si="21"/>
        <v>-2.4167665717973783</v>
      </c>
    </row>
    <row r="135" spans="1:15" x14ac:dyDescent="0.25">
      <c r="A135" s="2">
        <f>'X-13 output'!A135</f>
        <v>36923</v>
      </c>
      <c r="B135" s="8">
        <f>'X-13 output'!E135</f>
        <v>120585.387227571</v>
      </c>
      <c r="C135" s="8">
        <f t="shared" si="22"/>
        <v>1447024.6467308521</v>
      </c>
      <c r="D135" s="8">
        <f>'FRED Data'!B141*1000</f>
        <v>4985100</v>
      </c>
      <c r="E135" s="8">
        <f>'FRED Data'!D141*1000</f>
        <v>358200</v>
      </c>
      <c r="F135" s="8">
        <f t="shared" si="23"/>
        <v>358200</v>
      </c>
      <c r="G135" s="8">
        <f t="shared" si="24"/>
        <v>730624.64673085208</v>
      </c>
      <c r="H135" s="8">
        <f t="shared" si="25"/>
        <v>3896275.3532691477</v>
      </c>
      <c r="I135" s="12">
        <f t="shared" si="28"/>
        <v>5.5720536421609056E-3</v>
      </c>
      <c r="J135" s="12">
        <f t="shared" si="29"/>
        <v>7.443578095577324E-3</v>
      </c>
      <c r="K135" s="12">
        <f t="shared" si="26"/>
        <v>0.29026993374874166</v>
      </c>
      <c r="L135">
        <f t="shared" si="27"/>
        <v>0.14656168316199317</v>
      </c>
      <c r="M135">
        <f t="shared" si="30"/>
        <v>-1.5440181624963023E-3</v>
      </c>
      <c r="N135">
        <f t="shared" si="20"/>
        <v>1.2606255231627894E-3</v>
      </c>
      <c r="O135">
        <f t="shared" si="21"/>
        <v>-1.2248031902626466</v>
      </c>
    </row>
    <row r="136" spans="1:15" x14ac:dyDescent="0.25">
      <c r="A136" s="2">
        <f>'X-13 output'!A136</f>
        <v>36951</v>
      </c>
      <c r="B136" s="8">
        <f>'X-13 output'!E136</f>
        <v>120489.115932884</v>
      </c>
      <c r="C136" s="8">
        <f t="shared" si="22"/>
        <v>1445869.3911946081</v>
      </c>
      <c r="D136" s="8">
        <f>'FRED Data'!B142*1000</f>
        <v>4997900</v>
      </c>
      <c r="E136" s="8">
        <f>'FRED Data'!D142*1000</f>
        <v>359500</v>
      </c>
      <c r="F136" s="8">
        <f t="shared" si="23"/>
        <v>359500</v>
      </c>
      <c r="G136" s="8">
        <f t="shared" si="24"/>
        <v>726869.39119460806</v>
      </c>
      <c r="H136" s="8">
        <f t="shared" si="25"/>
        <v>3911530.6088053919</v>
      </c>
      <c r="I136" s="12">
        <f t="shared" si="28"/>
        <v>2.5643608162559529E-3</v>
      </c>
      <c r="J136" s="12">
        <f t="shared" si="29"/>
        <v>3.9076982760041712E-3</v>
      </c>
      <c r="K136" s="12">
        <f t="shared" si="26"/>
        <v>0.28929538229948742</v>
      </c>
      <c r="L136">
        <f t="shared" si="27"/>
        <v>0.14543496092250907</v>
      </c>
      <c r="M136">
        <f t="shared" si="30"/>
        <v>-1.1267222394840959E-3</v>
      </c>
      <c r="N136">
        <f t="shared" si="20"/>
        <v>1.2807777385132094E-3</v>
      </c>
      <c r="O136">
        <f t="shared" si="21"/>
        <v>-0.87971722618481107</v>
      </c>
    </row>
    <row r="137" spans="1:15" x14ac:dyDescent="0.25">
      <c r="A137" s="2">
        <f>'X-13 output'!A137</f>
        <v>36982</v>
      </c>
      <c r="B137" s="8">
        <f>'X-13 output'!E137</f>
        <v>120295.22749141599</v>
      </c>
      <c r="C137" s="8">
        <f t="shared" si="22"/>
        <v>1443542.729896992</v>
      </c>
      <c r="D137" s="8">
        <f>'FRED Data'!B143*1000</f>
        <v>4972800</v>
      </c>
      <c r="E137" s="8">
        <f>'FRED Data'!D143*1000</f>
        <v>358200</v>
      </c>
      <c r="F137" s="8">
        <f t="shared" si="23"/>
        <v>358200</v>
      </c>
      <c r="G137" s="8">
        <f t="shared" si="24"/>
        <v>727142.72989699198</v>
      </c>
      <c r="H137" s="8">
        <f t="shared" si="25"/>
        <v>3887457.270103008</v>
      </c>
      <c r="I137" s="12">
        <f t="shared" si="28"/>
        <v>-5.0347624582600314E-3</v>
      </c>
      <c r="J137" s="12">
        <f t="shared" si="29"/>
        <v>-6.1734716177378832E-3</v>
      </c>
      <c r="K137" s="12">
        <f t="shared" si="26"/>
        <v>0.29028771112793433</v>
      </c>
      <c r="L137">
        <f t="shared" si="27"/>
        <v>0.14622400456422779</v>
      </c>
      <c r="M137">
        <f t="shared" si="30"/>
        <v>7.8904364171872299E-4</v>
      </c>
      <c r="N137">
        <f t="shared" si="20"/>
        <v>1.2835543357182823E-3</v>
      </c>
      <c r="O137">
        <f t="shared" si="21"/>
        <v>0.61473333832585353</v>
      </c>
    </row>
    <row r="138" spans="1:15" x14ac:dyDescent="0.25">
      <c r="A138" s="2">
        <f>'X-13 output'!A138</f>
        <v>37012</v>
      </c>
      <c r="B138" s="8">
        <f>'X-13 output'!E138</f>
        <v>119998.629617007</v>
      </c>
      <c r="C138" s="8">
        <f t="shared" si="22"/>
        <v>1439983.555404084</v>
      </c>
      <c r="D138" s="8">
        <f>'FRED Data'!B144*1000</f>
        <v>4958800</v>
      </c>
      <c r="E138" s="8">
        <f>'FRED Data'!D144*1000</f>
        <v>357900</v>
      </c>
      <c r="F138" s="8">
        <f t="shared" si="23"/>
        <v>357900</v>
      </c>
      <c r="G138" s="8">
        <f t="shared" si="24"/>
        <v>724183.55540408404</v>
      </c>
      <c r="H138" s="8">
        <f t="shared" si="25"/>
        <v>3876716.4445959162</v>
      </c>
      <c r="I138" s="12">
        <f t="shared" si="28"/>
        <v>-2.8192857692818326E-3</v>
      </c>
      <c r="J138" s="12">
        <f t="shared" si="29"/>
        <v>-2.7667676570685318E-3</v>
      </c>
      <c r="K138" s="12">
        <f t="shared" si="26"/>
        <v>0.29038952073164559</v>
      </c>
      <c r="L138">
        <f t="shared" si="27"/>
        <v>0.14604008135115029</v>
      </c>
      <c r="M138">
        <f t="shared" si="30"/>
        <v>-1.8392321307750259E-4</v>
      </c>
      <c r="N138">
        <f t="shared" si="20"/>
        <v>1.2849614082823537E-3</v>
      </c>
      <c r="O138">
        <f t="shared" si="21"/>
        <v>-0.14313520382169162</v>
      </c>
    </row>
    <row r="139" spans="1:15" x14ac:dyDescent="0.25">
      <c r="A139" s="2">
        <f>'X-13 output'!A139</f>
        <v>37043</v>
      </c>
      <c r="B139" s="8">
        <f>'X-13 output'!E139</f>
        <v>119588.277776587</v>
      </c>
      <c r="C139" s="8">
        <f t="shared" si="22"/>
        <v>1435059.333319044</v>
      </c>
      <c r="D139" s="8">
        <f>'FRED Data'!B145*1000</f>
        <v>4955000</v>
      </c>
      <c r="E139" s="8">
        <f>'FRED Data'!D145*1000</f>
        <v>357800</v>
      </c>
      <c r="F139" s="8">
        <f t="shared" si="23"/>
        <v>357800</v>
      </c>
      <c r="G139" s="8">
        <f t="shared" si="24"/>
        <v>719459.33331904397</v>
      </c>
      <c r="H139" s="8">
        <f t="shared" si="25"/>
        <v>3877740.6666809563</v>
      </c>
      <c r="I139" s="12">
        <f t="shared" si="28"/>
        <v>-7.6660819990339744E-4</v>
      </c>
      <c r="J139" s="12">
        <f t="shared" si="29"/>
        <v>2.6416345497776129E-4</v>
      </c>
      <c r="K139" s="12">
        <f t="shared" si="26"/>
        <v>0.28961843255682018</v>
      </c>
      <c r="L139">
        <f t="shared" si="27"/>
        <v>0.14519865455480202</v>
      </c>
      <c r="M139">
        <f t="shared" si="30"/>
        <v>-8.4142679634827133E-4</v>
      </c>
      <c r="N139">
        <f t="shared" si="20"/>
        <v>1.2918808681175857E-3</v>
      </c>
      <c r="O139">
        <f t="shared" si="21"/>
        <v>-0.65131918670978073</v>
      </c>
    </row>
    <row r="140" spans="1:15" x14ac:dyDescent="0.25">
      <c r="A140" s="2">
        <f>'X-13 output'!A140</f>
        <v>37073</v>
      </c>
      <c r="B140" s="8">
        <f>'X-13 output'!E140</f>
        <v>119122.78802409201</v>
      </c>
      <c r="C140" s="8">
        <f t="shared" si="22"/>
        <v>1429473.4562891042</v>
      </c>
      <c r="D140" s="8">
        <f>'FRED Data'!B146*1000</f>
        <v>4944000</v>
      </c>
      <c r="E140" s="8">
        <f>'FRED Data'!D146*1000</f>
        <v>357600</v>
      </c>
      <c r="F140" s="8">
        <f t="shared" si="23"/>
        <v>357600</v>
      </c>
      <c r="G140" s="8">
        <f t="shared" si="24"/>
        <v>714273.45628910419</v>
      </c>
      <c r="H140" s="8">
        <f t="shared" si="25"/>
        <v>3872126.5437108958</v>
      </c>
      <c r="I140" s="12">
        <f t="shared" si="28"/>
        <v>-2.2224476265616799E-3</v>
      </c>
      <c r="J140" s="12">
        <f t="shared" si="29"/>
        <v>-1.4488310056689122E-3</v>
      </c>
      <c r="K140" s="12">
        <f t="shared" si="26"/>
        <v>0.28913298064100001</v>
      </c>
      <c r="L140">
        <f t="shared" si="27"/>
        <v>0.14447278646624276</v>
      </c>
      <c r="M140">
        <f t="shared" si="30"/>
        <v>-7.2586808855926166E-4</v>
      </c>
      <c r="N140">
        <f t="shared" si="20"/>
        <v>1.3008425486424409E-3</v>
      </c>
      <c r="O140">
        <f t="shared" si="21"/>
        <v>-0.55799842134374944</v>
      </c>
    </row>
    <row r="141" spans="1:15" x14ac:dyDescent="0.25">
      <c r="A141" s="2">
        <f>'X-13 output'!A141</f>
        <v>37104</v>
      </c>
      <c r="B141" s="8">
        <f>'X-13 output'!E141</f>
        <v>118642.748854775</v>
      </c>
      <c r="C141" s="8">
        <f t="shared" si="22"/>
        <v>1423712.9862573</v>
      </c>
      <c r="D141" s="8">
        <f>'FRED Data'!B147*1000</f>
        <v>4935300</v>
      </c>
      <c r="E141" s="8">
        <f>'FRED Data'!D147*1000</f>
        <v>357200</v>
      </c>
      <c r="F141" s="8">
        <f t="shared" si="23"/>
        <v>357200</v>
      </c>
      <c r="G141" s="8">
        <f t="shared" si="24"/>
        <v>709312.98625730001</v>
      </c>
      <c r="H141" s="8">
        <f t="shared" si="25"/>
        <v>3868787.0137427002</v>
      </c>
      <c r="I141" s="12">
        <f t="shared" si="28"/>
        <v>-1.7612588440423633E-3</v>
      </c>
      <c r="J141" s="12">
        <f t="shared" si="29"/>
        <v>-8.6282585397463624E-4</v>
      </c>
      <c r="K141" s="12">
        <f t="shared" si="26"/>
        <v>0.28847546983107408</v>
      </c>
      <c r="L141">
        <f t="shared" si="27"/>
        <v>0.14372236465003141</v>
      </c>
      <c r="M141">
        <f t="shared" si="30"/>
        <v>-7.5042181621134962E-4</v>
      </c>
      <c r="N141">
        <f t="shared" si="20"/>
        <v>1.3099150683192015E-3</v>
      </c>
      <c r="O141">
        <f t="shared" si="21"/>
        <v>-0.57287822268831712</v>
      </c>
    </row>
    <row r="142" spans="1:15" x14ac:dyDescent="0.25">
      <c r="A142" s="2">
        <f>'X-13 output'!A142</f>
        <v>37135</v>
      </c>
      <c r="B142" s="8">
        <f>'X-13 output'!E142</f>
        <v>118206.16046659301</v>
      </c>
      <c r="C142" s="8">
        <f t="shared" si="22"/>
        <v>1418473.9255991161</v>
      </c>
      <c r="D142" s="8">
        <f>'FRED Data'!B148*1000</f>
        <v>4931000</v>
      </c>
      <c r="E142" s="8">
        <f>'FRED Data'!D148*1000</f>
        <v>357500</v>
      </c>
      <c r="F142" s="8">
        <f t="shared" si="23"/>
        <v>357500</v>
      </c>
      <c r="G142" s="8">
        <f t="shared" si="24"/>
        <v>703473.92559911613</v>
      </c>
      <c r="H142" s="8">
        <f t="shared" si="25"/>
        <v>3870026.0744008841</v>
      </c>
      <c r="I142" s="12">
        <f t="shared" si="28"/>
        <v>-8.7165406935824812E-4</v>
      </c>
      <c r="J142" s="12">
        <f t="shared" si="29"/>
        <v>3.2021982044511512E-4</v>
      </c>
      <c r="K142" s="12">
        <f t="shared" si="26"/>
        <v>0.28766455599252</v>
      </c>
      <c r="L142">
        <f t="shared" si="27"/>
        <v>0.14266354199941517</v>
      </c>
      <c r="M142">
        <f t="shared" si="30"/>
        <v>-1.0588226506162424E-3</v>
      </c>
      <c r="N142">
        <f t="shared" si="20"/>
        <v>1.3169729042421048E-3</v>
      </c>
      <c r="O142">
        <f t="shared" si="21"/>
        <v>-0.80398210715320417</v>
      </c>
    </row>
    <row r="143" spans="1:15" x14ac:dyDescent="0.25">
      <c r="A143" s="2">
        <f>'X-13 output'!A143</f>
        <v>37165</v>
      </c>
      <c r="B143" s="8">
        <f>'X-13 output'!E143</f>
        <v>117865.964646437</v>
      </c>
      <c r="C143" s="8">
        <f t="shared" si="22"/>
        <v>1414391.5757572441</v>
      </c>
      <c r="D143" s="8">
        <f>'FRED Data'!B149*1000</f>
        <v>4931100</v>
      </c>
      <c r="E143" s="8">
        <f>'FRED Data'!D149*1000</f>
        <v>357900</v>
      </c>
      <c r="F143" s="8">
        <f t="shared" si="23"/>
        <v>357900</v>
      </c>
      <c r="G143" s="8">
        <f t="shared" si="24"/>
        <v>698591.57575724414</v>
      </c>
      <c r="H143" s="8">
        <f t="shared" si="25"/>
        <v>3874608.4242427559</v>
      </c>
      <c r="I143" s="12">
        <f t="shared" si="28"/>
        <v>2.0279656463338116E-5</v>
      </c>
      <c r="J143" s="12">
        <f t="shared" si="29"/>
        <v>1.183361300630298E-3</v>
      </c>
      <c r="K143" s="12">
        <f t="shared" si="26"/>
        <v>0.2868308441843086</v>
      </c>
      <c r="L143">
        <f t="shared" si="27"/>
        <v>0.14167053512547792</v>
      </c>
      <c r="M143">
        <f t="shared" si="30"/>
        <v>-9.9300687393724663E-4</v>
      </c>
      <c r="N143">
        <f t="shared" si="20"/>
        <v>1.3232413802119871E-3</v>
      </c>
      <c r="O143">
        <f t="shared" si="21"/>
        <v>-0.75043517289201167</v>
      </c>
    </row>
    <row r="144" spans="1:15" x14ac:dyDescent="0.25">
      <c r="A144" s="2">
        <f>'X-13 output'!A144</f>
        <v>37196</v>
      </c>
      <c r="B144" s="8">
        <f>'X-13 output'!E144</f>
        <v>117570.488786199</v>
      </c>
      <c r="C144" s="8">
        <f t="shared" si="22"/>
        <v>1410845.8654343879</v>
      </c>
      <c r="D144" s="8">
        <f>'FRED Data'!B150*1000</f>
        <v>4939700</v>
      </c>
      <c r="E144" s="8">
        <f>'FRED Data'!D150*1000</f>
        <v>358700</v>
      </c>
      <c r="F144" s="8">
        <f t="shared" si="23"/>
        <v>358700</v>
      </c>
      <c r="G144" s="8">
        <f t="shared" si="24"/>
        <v>693445.86543438793</v>
      </c>
      <c r="H144" s="8">
        <f t="shared" si="25"/>
        <v>3887554.1345656123</v>
      </c>
      <c r="I144" s="12">
        <f t="shared" si="28"/>
        <v>1.7425137123745767E-3</v>
      </c>
      <c r="J144" s="12">
        <f t="shared" si="29"/>
        <v>3.3355968076749301E-3</v>
      </c>
      <c r="K144" s="12">
        <f t="shared" si="26"/>
        <v>0.28561367399526044</v>
      </c>
      <c r="L144">
        <f t="shared" si="27"/>
        <v>0.14038218220426096</v>
      </c>
      <c r="M144">
        <f t="shared" si="30"/>
        <v>-1.2883529212169564E-3</v>
      </c>
      <c r="N144">
        <f t="shared" si="20"/>
        <v>1.3389007789156998E-3</v>
      </c>
      <c r="O144">
        <f t="shared" si="21"/>
        <v>-0.96224674860546477</v>
      </c>
    </row>
    <row r="145" spans="1:15" x14ac:dyDescent="0.25">
      <c r="A145" s="2">
        <f>'X-13 output'!A145</f>
        <v>37226</v>
      </c>
      <c r="B145" s="8">
        <f>'X-13 output'!E145</f>
        <v>117191.07040526</v>
      </c>
      <c r="C145" s="8">
        <f t="shared" si="22"/>
        <v>1406292.84486312</v>
      </c>
      <c r="D145" s="8">
        <f>'FRED Data'!B151*1000</f>
        <v>4945100</v>
      </c>
      <c r="E145" s="8">
        <f>'FRED Data'!D151*1000</f>
        <v>359600</v>
      </c>
      <c r="F145" s="8">
        <f t="shared" si="23"/>
        <v>359600</v>
      </c>
      <c r="G145" s="8">
        <f t="shared" si="24"/>
        <v>687092.84486312</v>
      </c>
      <c r="H145" s="8">
        <f t="shared" si="25"/>
        <v>3898407.15513688</v>
      </c>
      <c r="I145" s="12">
        <f t="shared" si="28"/>
        <v>1.0925867062936267E-3</v>
      </c>
      <c r="J145" s="12">
        <f t="shared" si="29"/>
        <v>2.787845250356932E-3</v>
      </c>
      <c r="K145" s="12">
        <f t="shared" si="26"/>
        <v>0.28438107315587552</v>
      </c>
      <c r="L145">
        <f t="shared" si="27"/>
        <v>0.1389441760253827</v>
      </c>
      <c r="M145">
        <f t="shared" si="30"/>
        <v>-1.438006178878265E-3</v>
      </c>
      <c r="N145">
        <f t="shared" si="20"/>
        <v>1.3608779224434482E-3</v>
      </c>
      <c r="O145">
        <f t="shared" si="21"/>
        <v>-1.0566753675423977</v>
      </c>
    </row>
    <row r="146" spans="1:15" x14ac:dyDescent="0.25">
      <c r="A146" s="2">
        <f>'X-13 output'!A146</f>
        <v>37257</v>
      </c>
      <c r="B146" s="8">
        <f>'X-13 output'!E146</f>
        <v>116684.65563286901</v>
      </c>
      <c r="C146" s="8">
        <f t="shared" si="22"/>
        <v>1400215.8675944281</v>
      </c>
      <c r="D146" s="8">
        <f>'FRED Data'!B152*1000</f>
        <v>4938700</v>
      </c>
      <c r="E146" s="8">
        <f>'FRED Data'!D152*1000</f>
        <v>360900</v>
      </c>
      <c r="F146" s="8">
        <f t="shared" si="23"/>
        <v>360900</v>
      </c>
      <c r="G146" s="8">
        <f t="shared" si="24"/>
        <v>678415.86759442813</v>
      </c>
      <c r="H146" s="8">
        <f t="shared" si="25"/>
        <v>3899384.1324055716</v>
      </c>
      <c r="I146" s="12">
        <f t="shared" si="28"/>
        <v>-1.2950486441410736E-3</v>
      </c>
      <c r="J146" s="12">
        <f t="shared" si="29"/>
        <v>2.5057794900570679E-4</v>
      </c>
      <c r="K146" s="12">
        <f t="shared" si="26"/>
        <v>0.28351911790439349</v>
      </c>
      <c r="L146">
        <f t="shared" si="27"/>
        <v>0.13736729657489383</v>
      </c>
      <c r="M146">
        <f t="shared" si="30"/>
        <v>-1.5768794504888717E-3</v>
      </c>
      <c r="N146">
        <f t="shared" si="20"/>
        <v>1.3713738531795289E-3</v>
      </c>
      <c r="O146">
        <f t="shared" si="21"/>
        <v>-1.1498538103471043</v>
      </c>
    </row>
    <row r="147" spans="1:15" x14ac:dyDescent="0.25">
      <c r="A147" s="2">
        <f>'X-13 output'!A147</f>
        <v>37288</v>
      </c>
      <c r="B147" s="8">
        <f>'X-13 output'!E147</f>
        <v>116196.490863382</v>
      </c>
      <c r="C147" s="8">
        <f t="shared" si="22"/>
        <v>1394357.890360584</v>
      </c>
      <c r="D147" s="8">
        <f>'FRED Data'!B153*1000</f>
        <v>4939800</v>
      </c>
      <c r="E147" s="8">
        <f>'FRED Data'!D153*1000</f>
        <v>361200</v>
      </c>
      <c r="F147" s="8">
        <f t="shared" si="23"/>
        <v>361200</v>
      </c>
      <c r="G147" s="8">
        <f t="shared" si="24"/>
        <v>671957.89036058402</v>
      </c>
      <c r="H147" s="8">
        <f t="shared" si="25"/>
        <v>3906642.109639416</v>
      </c>
      <c r="I147" s="12">
        <f t="shared" si="28"/>
        <v>2.227058773187799E-4</v>
      </c>
      <c r="J147" s="12">
        <f t="shared" si="29"/>
        <v>1.8595836345743058E-3</v>
      </c>
      <c r="K147" s="12">
        <f t="shared" si="26"/>
        <v>0.28227011019891168</v>
      </c>
      <c r="L147">
        <f t="shared" si="27"/>
        <v>0.13602937170747481</v>
      </c>
      <c r="M147">
        <f t="shared" si="30"/>
        <v>-1.3379248674190158E-3</v>
      </c>
      <c r="N147">
        <f t="shared" si="20"/>
        <v>1.3844915622132923E-3</v>
      </c>
      <c r="O147">
        <f t="shared" si="21"/>
        <v>-0.96636549036107278</v>
      </c>
    </row>
    <row r="148" spans="1:15" x14ac:dyDescent="0.25">
      <c r="A148" s="2">
        <f>'X-13 output'!A148</f>
        <v>37316</v>
      </c>
      <c r="B148" s="8">
        <f>'X-13 output'!E148</f>
        <v>115833.353980756</v>
      </c>
      <c r="C148" s="8">
        <f t="shared" si="22"/>
        <v>1390000.247769072</v>
      </c>
      <c r="D148" s="8">
        <f>'FRED Data'!B154*1000</f>
        <v>4960100</v>
      </c>
      <c r="E148" s="8">
        <f>'FRED Data'!D154*1000</f>
        <v>362800</v>
      </c>
      <c r="F148" s="8">
        <f t="shared" si="23"/>
        <v>362800</v>
      </c>
      <c r="G148" s="8">
        <f t="shared" si="24"/>
        <v>664400.24776907195</v>
      </c>
      <c r="H148" s="8">
        <f t="shared" si="25"/>
        <v>3932899.7522309283</v>
      </c>
      <c r="I148" s="12">
        <f t="shared" si="28"/>
        <v>4.1010572736243471E-3</v>
      </c>
      <c r="J148" s="12">
        <f t="shared" si="29"/>
        <v>6.6987947112770911E-3</v>
      </c>
      <c r="K148" s="12">
        <f t="shared" si="26"/>
        <v>0.2802363355111937</v>
      </c>
      <c r="L148">
        <f t="shared" si="27"/>
        <v>0.13394896227275094</v>
      </c>
      <c r="M148">
        <f t="shared" si="30"/>
        <v>-2.0804094347238733E-3</v>
      </c>
      <c r="N148">
        <f t="shared" si="20"/>
        <v>1.421630733031889E-3</v>
      </c>
      <c r="O148">
        <f t="shared" si="21"/>
        <v>-1.4633964969841484</v>
      </c>
    </row>
    <row r="149" spans="1:15" x14ac:dyDescent="0.25">
      <c r="A149" s="2">
        <f>'X-13 output'!A149</f>
        <v>37347</v>
      </c>
      <c r="B149" s="8">
        <f>'X-13 output'!E149</f>
        <v>115615.645432794</v>
      </c>
      <c r="C149" s="8">
        <f t="shared" si="22"/>
        <v>1387387.745193528</v>
      </c>
      <c r="D149" s="8">
        <f>'FRED Data'!B155*1000</f>
        <v>4977400</v>
      </c>
      <c r="E149" s="8">
        <f>'FRED Data'!D155*1000</f>
        <v>364400</v>
      </c>
      <c r="F149" s="8">
        <f t="shared" si="23"/>
        <v>364400</v>
      </c>
      <c r="G149" s="8">
        <f t="shared" si="24"/>
        <v>658587.74519352801</v>
      </c>
      <c r="H149" s="8">
        <f t="shared" si="25"/>
        <v>3954412.254806472</v>
      </c>
      <c r="I149" s="12">
        <f t="shared" si="28"/>
        <v>3.4817645236460016E-3</v>
      </c>
      <c r="J149" s="12">
        <f t="shared" si="29"/>
        <v>5.4549777925766551E-3</v>
      </c>
      <c r="K149" s="12">
        <f t="shared" si="26"/>
        <v>0.27873744227780128</v>
      </c>
      <c r="L149">
        <f t="shared" si="27"/>
        <v>0.13231561562131394</v>
      </c>
      <c r="M149">
        <f t="shared" si="30"/>
        <v>-1.6333466514369954E-3</v>
      </c>
      <c r="N149">
        <f t="shared" si="20"/>
        <v>1.4153618112951957E-3</v>
      </c>
      <c r="O149">
        <f t="shared" si="21"/>
        <v>-1.1540135097627948</v>
      </c>
    </row>
    <row r="150" spans="1:15" x14ac:dyDescent="0.25">
      <c r="A150" s="2">
        <f>'X-13 output'!A150</f>
        <v>37377</v>
      </c>
      <c r="B150" s="8">
        <f>'X-13 output'!E150</f>
        <v>115568.760678947</v>
      </c>
      <c r="C150" s="8">
        <f t="shared" si="22"/>
        <v>1386825.1281473641</v>
      </c>
      <c r="D150" s="8">
        <f>'FRED Data'!B156*1000</f>
        <v>4995300</v>
      </c>
      <c r="E150" s="8">
        <f>'FRED Data'!D156*1000</f>
        <v>365700</v>
      </c>
      <c r="F150" s="8">
        <f t="shared" si="23"/>
        <v>365700</v>
      </c>
      <c r="G150" s="8">
        <f t="shared" si="24"/>
        <v>655425.12814736413</v>
      </c>
      <c r="H150" s="8">
        <f t="shared" si="25"/>
        <v>3974174.8718526359</v>
      </c>
      <c r="I150" s="12">
        <f t="shared" si="28"/>
        <v>3.5898040094750252E-3</v>
      </c>
      <c r="J150" s="12">
        <f t="shared" si="29"/>
        <v>4.9851651141891683E-3</v>
      </c>
      <c r="K150" s="12">
        <f t="shared" si="26"/>
        <v>0.27762599406389288</v>
      </c>
      <c r="L150">
        <f t="shared" si="27"/>
        <v>0.13120836148927273</v>
      </c>
      <c r="M150">
        <f t="shared" si="30"/>
        <v>-1.1072541320412133E-3</v>
      </c>
      <c r="N150">
        <f t="shared" si="20"/>
        <v>1.4073971186496313E-3</v>
      </c>
      <c r="O150">
        <f t="shared" si="21"/>
        <v>-0.78673895048442399</v>
      </c>
    </row>
    <row r="151" spans="1:15" x14ac:dyDescent="0.25">
      <c r="A151" s="2">
        <f>'X-13 output'!A151</f>
        <v>37408</v>
      </c>
      <c r="B151" s="8">
        <f>'X-13 output'!E151</f>
        <v>115652.557074841</v>
      </c>
      <c r="C151" s="8">
        <f t="shared" si="22"/>
        <v>1387830.6848980919</v>
      </c>
      <c r="D151" s="8">
        <f>'FRED Data'!B157*1000</f>
        <v>5022700</v>
      </c>
      <c r="E151" s="8">
        <f>'FRED Data'!D157*1000</f>
        <v>367900</v>
      </c>
      <c r="F151" s="8">
        <f t="shared" si="23"/>
        <v>367900</v>
      </c>
      <c r="G151" s="8">
        <f t="shared" si="24"/>
        <v>652030.68489809195</v>
      </c>
      <c r="H151" s="8">
        <f t="shared" si="25"/>
        <v>4002769.3151019081</v>
      </c>
      <c r="I151" s="12">
        <f t="shared" si="28"/>
        <v>5.4701673634528838E-3</v>
      </c>
      <c r="J151" s="12">
        <f t="shared" si="29"/>
        <v>7.1693031957929801E-3</v>
      </c>
      <c r="K151" s="12">
        <f t="shared" si="26"/>
        <v>0.27631168194359446</v>
      </c>
      <c r="L151">
        <f t="shared" si="27"/>
        <v>0.12981676884904372</v>
      </c>
      <c r="M151">
        <f t="shared" si="30"/>
        <v>-1.3915926402290058E-3</v>
      </c>
      <c r="N151">
        <f t="shared" si="20"/>
        <v>1.4028716281328151E-3</v>
      </c>
      <c r="O151">
        <f t="shared" si="21"/>
        <v>-0.99196007127264996</v>
      </c>
    </row>
    <row r="152" spans="1:15" x14ac:dyDescent="0.25">
      <c r="A152" s="2">
        <f>'X-13 output'!A152</f>
        <v>37438</v>
      </c>
      <c r="B152" s="8">
        <f>'X-13 output'!E152</f>
        <v>115808.65196</v>
      </c>
      <c r="C152" s="8">
        <f t="shared" si="22"/>
        <v>1389703.8235200001</v>
      </c>
      <c r="D152" s="8">
        <f>'FRED Data'!B158*1000</f>
        <v>5001400</v>
      </c>
      <c r="E152" s="8">
        <f>'FRED Data'!D158*1000</f>
        <v>366500</v>
      </c>
      <c r="F152" s="8">
        <f t="shared" si="23"/>
        <v>366500</v>
      </c>
      <c r="G152" s="8">
        <f t="shared" si="24"/>
        <v>656703.82352000009</v>
      </c>
      <c r="H152" s="8">
        <f t="shared" si="25"/>
        <v>3978196.1764799999</v>
      </c>
      <c r="I152" s="12">
        <f t="shared" si="28"/>
        <v>-4.2497644790802933E-3</v>
      </c>
      <c r="J152" s="12">
        <f t="shared" si="29"/>
        <v>-6.1579557760912075E-3</v>
      </c>
      <c r="K152" s="12">
        <f t="shared" si="26"/>
        <v>0.27786296307433922</v>
      </c>
      <c r="L152">
        <f t="shared" si="27"/>
        <v>0.13130399958411645</v>
      </c>
      <c r="M152">
        <f t="shared" si="30"/>
        <v>1.487230735072731E-3</v>
      </c>
      <c r="N152">
        <f t="shared" si="20"/>
        <v>1.3785046931445689E-3</v>
      </c>
      <c r="O152">
        <f t="shared" si="21"/>
        <v>1.0788724495961941</v>
      </c>
    </row>
    <row r="153" spans="1:15" x14ac:dyDescent="0.25">
      <c r="A153" s="2">
        <f>'X-13 output'!A153</f>
        <v>37469</v>
      </c>
      <c r="B153" s="8">
        <f>'X-13 output'!E153</f>
        <v>115987.941919447</v>
      </c>
      <c r="C153" s="8">
        <f t="shared" si="22"/>
        <v>1391855.303033364</v>
      </c>
      <c r="D153" s="8">
        <f>'FRED Data'!B159*1000</f>
        <v>5013600</v>
      </c>
      <c r="E153" s="8">
        <f>'FRED Data'!D159*1000</f>
        <v>367500</v>
      </c>
      <c r="F153" s="8">
        <f t="shared" si="23"/>
        <v>367500</v>
      </c>
      <c r="G153" s="8">
        <f t="shared" si="24"/>
        <v>656855.30303336401</v>
      </c>
      <c r="H153" s="8">
        <f t="shared" si="25"/>
        <v>3989244.696966636</v>
      </c>
      <c r="I153" s="12">
        <f t="shared" si="28"/>
        <v>2.4363466869124924E-3</v>
      </c>
      <c r="J153" s="12">
        <f t="shared" si="29"/>
        <v>2.7734194063304628E-3</v>
      </c>
      <c r="K153" s="12">
        <f t="shared" si="26"/>
        <v>0.27761594523563188</v>
      </c>
      <c r="L153">
        <f t="shared" si="27"/>
        <v>0.13101470062098372</v>
      </c>
      <c r="M153">
        <f t="shared" si="30"/>
        <v>-2.8929896313273362E-4</v>
      </c>
      <c r="N153">
        <f t="shared" si="20"/>
        <v>1.362830389299032E-3</v>
      </c>
      <c r="O153">
        <f t="shared" si="21"/>
        <v>-0.21227803944226231</v>
      </c>
    </row>
    <row r="154" spans="1:15" x14ac:dyDescent="0.25">
      <c r="A154" s="2">
        <f>'X-13 output'!A154</f>
        <v>37500</v>
      </c>
      <c r="B154" s="8">
        <f>'X-13 output'!E154</f>
        <v>116126.84715954099</v>
      </c>
      <c r="C154" s="8">
        <f t="shared" si="22"/>
        <v>1393522.165914492</v>
      </c>
      <c r="D154" s="8">
        <f>'FRED Data'!B160*1000</f>
        <v>5023900</v>
      </c>
      <c r="E154" s="8">
        <f>'FRED Data'!D160*1000</f>
        <v>368500</v>
      </c>
      <c r="F154" s="8">
        <f t="shared" si="23"/>
        <v>368500</v>
      </c>
      <c r="G154" s="8">
        <f t="shared" si="24"/>
        <v>656522.16591449198</v>
      </c>
      <c r="H154" s="8">
        <f t="shared" si="25"/>
        <v>3998877.8340855082</v>
      </c>
      <c r="I154" s="12">
        <f t="shared" si="28"/>
        <v>2.052304580873794E-3</v>
      </c>
      <c r="J154" s="12">
        <f t="shared" si="29"/>
        <v>2.411866305547428E-3</v>
      </c>
      <c r="K154" s="12">
        <f t="shared" si="26"/>
        <v>0.27737856364865782</v>
      </c>
      <c r="L154">
        <f t="shared" si="27"/>
        <v>0.13067978381625669</v>
      </c>
      <c r="M154">
        <f t="shared" si="30"/>
        <v>-3.3491680472702567E-4</v>
      </c>
      <c r="N154">
        <f t="shared" si="20"/>
        <v>1.3537812813710489E-3</v>
      </c>
      <c r="O154">
        <f t="shared" si="21"/>
        <v>-0.24739358516453777</v>
      </c>
    </row>
    <row r="155" spans="1:15" x14ac:dyDescent="0.25">
      <c r="A155" s="2">
        <f>'X-13 output'!A155</f>
        <v>37530</v>
      </c>
      <c r="B155" s="8">
        <f>'X-13 output'!E155</f>
        <v>116176.096037683</v>
      </c>
      <c r="C155" s="8">
        <f t="shared" si="22"/>
        <v>1394113.152452196</v>
      </c>
      <c r="D155" s="8">
        <f>'FRED Data'!B161*1000</f>
        <v>5024700</v>
      </c>
      <c r="E155" s="8">
        <f>'FRED Data'!D161*1000</f>
        <v>368700</v>
      </c>
      <c r="F155" s="8">
        <f t="shared" si="23"/>
        <v>368700</v>
      </c>
      <c r="G155" s="8">
        <f t="shared" si="24"/>
        <v>656713.15245219599</v>
      </c>
      <c r="H155" s="8">
        <f t="shared" si="25"/>
        <v>3999286.847547804</v>
      </c>
      <c r="I155" s="12">
        <f t="shared" si="28"/>
        <v>1.5922616119463053E-4</v>
      </c>
      <c r="J155" s="12">
        <f t="shared" si="29"/>
        <v>1.0227682948110347E-4</v>
      </c>
      <c r="K155" s="12">
        <f t="shared" si="26"/>
        <v>0.27745201752387127</v>
      </c>
      <c r="L155">
        <f t="shared" si="27"/>
        <v>0.13069698737281749</v>
      </c>
      <c r="M155">
        <f t="shared" si="30"/>
        <v>1.7203556560790867E-5</v>
      </c>
      <c r="N155">
        <f t="shared" si="20"/>
        <v>1.3338436460150456E-3</v>
      </c>
      <c r="O155">
        <f t="shared" si="21"/>
        <v>1.2897731013816902E-2</v>
      </c>
    </row>
    <row r="156" spans="1:15" x14ac:dyDescent="0.25">
      <c r="A156" s="2">
        <f>'X-13 output'!A156</f>
        <v>37561</v>
      </c>
      <c r="B156" s="8">
        <f>'X-13 output'!E156</f>
        <v>116094.952237224</v>
      </c>
      <c r="C156" s="8">
        <f t="shared" si="22"/>
        <v>1393139.4268466881</v>
      </c>
      <c r="D156" s="8">
        <f>'FRED Data'!B162*1000</f>
        <v>5029500</v>
      </c>
      <c r="E156" s="8">
        <f>'FRED Data'!D162*1000</f>
        <v>369100</v>
      </c>
      <c r="F156" s="8">
        <f t="shared" si="23"/>
        <v>369100</v>
      </c>
      <c r="G156" s="8">
        <f t="shared" si="24"/>
        <v>654939.42684668815</v>
      </c>
      <c r="H156" s="8">
        <f t="shared" si="25"/>
        <v>4005460.5731533119</v>
      </c>
      <c r="I156" s="12">
        <f t="shared" si="28"/>
        <v>9.5482492185874738E-4</v>
      </c>
      <c r="J156" s="12">
        <f t="shared" si="29"/>
        <v>1.5425163356600285E-3</v>
      </c>
      <c r="K156" s="12">
        <f t="shared" si="26"/>
        <v>0.27699362299367497</v>
      </c>
      <c r="L156">
        <f t="shared" si="27"/>
        <v>0.13021958978957912</v>
      </c>
      <c r="M156">
        <f t="shared" si="30"/>
        <v>-4.7739758323836479E-4</v>
      </c>
      <c r="N156">
        <f t="shared" si="20"/>
        <v>1.3313163580808036E-3</v>
      </c>
      <c r="O156">
        <f t="shared" si="21"/>
        <v>-0.35859063876190228</v>
      </c>
    </row>
    <row r="157" spans="1:15" x14ac:dyDescent="0.25">
      <c r="A157" s="2">
        <f>'X-13 output'!A157</f>
        <v>37591</v>
      </c>
      <c r="B157" s="8">
        <f>'X-13 output'!E157</f>
        <v>115934.041397122</v>
      </c>
      <c r="C157" s="8">
        <f t="shared" si="22"/>
        <v>1391208.4967654641</v>
      </c>
      <c r="D157" s="8">
        <f>'FRED Data'!B163*1000</f>
        <v>5028500</v>
      </c>
      <c r="E157" s="8">
        <f>'FRED Data'!D163*1000</f>
        <v>369300</v>
      </c>
      <c r="F157" s="8">
        <f t="shared" si="23"/>
        <v>369300</v>
      </c>
      <c r="G157" s="8">
        <f t="shared" si="24"/>
        <v>652608.49676546408</v>
      </c>
      <c r="H157" s="8">
        <f t="shared" si="25"/>
        <v>4006591.5032345359</v>
      </c>
      <c r="I157" s="12">
        <f t="shared" si="28"/>
        <v>-1.9884668985782841E-4</v>
      </c>
      <c r="J157" s="12">
        <f t="shared" si="29"/>
        <v>2.8230722365581986E-4</v>
      </c>
      <c r="K157" s="12">
        <f t="shared" si="26"/>
        <v>0.27666471050322444</v>
      </c>
      <c r="L157">
        <f t="shared" si="27"/>
        <v>0.12978194228208492</v>
      </c>
      <c r="M157">
        <f t="shared" si="30"/>
        <v>-4.3764750749419878E-4</v>
      </c>
      <c r="N157">
        <f t="shared" si="20"/>
        <v>1.3284582769286322E-3</v>
      </c>
      <c r="O157">
        <f t="shared" si="21"/>
        <v>-0.32944016014265098</v>
      </c>
    </row>
    <row r="158" spans="1:15" x14ac:dyDescent="0.25">
      <c r="A158" s="2">
        <f>'X-13 output'!A158</f>
        <v>37622</v>
      </c>
      <c r="B158" s="8">
        <f>'X-13 output'!E158</f>
        <v>115871.20407062701</v>
      </c>
      <c r="C158" s="8">
        <f t="shared" si="22"/>
        <v>1390454.4488475241</v>
      </c>
      <c r="D158" s="8">
        <f>'FRED Data'!B164*1000</f>
        <v>5012800</v>
      </c>
      <c r="E158" s="8">
        <f>'FRED Data'!D164*1000</f>
        <v>372700</v>
      </c>
      <c r="F158" s="8">
        <f t="shared" si="23"/>
        <v>372700</v>
      </c>
      <c r="G158" s="8">
        <f t="shared" si="24"/>
        <v>645054.44884752412</v>
      </c>
      <c r="H158" s="8">
        <f t="shared" si="25"/>
        <v>3995045.5511524761</v>
      </c>
      <c r="I158" s="12">
        <f t="shared" si="28"/>
        <v>-3.1270876866078602E-3</v>
      </c>
      <c r="J158" s="12">
        <f t="shared" si="29"/>
        <v>-2.8858994770374416E-3</v>
      </c>
      <c r="K158" s="12">
        <f t="shared" si="26"/>
        <v>0.2773807949344726</v>
      </c>
      <c r="L158">
        <f t="shared" si="27"/>
        <v>0.12868146521854534</v>
      </c>
      <c r="M158">
        <f t="shared" si="30"/>
        <v>-1.1004770635395789E-3</v>
      </c>
      <c r="N158">
        <f t="shared" si="20"/>
        <v>1.3224246184088042E-3</v>
      </c>
      <c r="O158">
        <f t="shared" si="21"/>
        <v>-0.83216619550210602</v>
      </c>
    </row>
    <row r="159" spans="1:15" x14ac:dyDescent="0.25">
      <c r="A159" s="2">
        <f>'X-13 output'!A159</f>
        <v>37653</v>
      </c>
      <c r="B159" s="8">
        <f>'X-13 output'!E159</f>
        <v>115961.72489626901</v>
      </c>
      <c r="C159" s="8">
        <f t="shared" si="22"/>
        <v>1391540.698755228</v>
      </c>
      <c r="D159" s="8">
        <f>'FRED Data'!B165*1000</f>
        <v>5021700</v>
      </c>
      <c r="E159" s="8">
        <f>'FRED Data'!D165*1000</f>
        <v>373500</v>
      </c>
      <c r="F159" s="8">
        <f t="shared" si="23"/>
        <v>373500</v>
      </c>
      <c r="G159" s="8">
        <f t="shared" si="24"/>
        <v>644540.69875522796</v>
      </c>
      <c r="H159" s="8">
        <f t="shared" si="25"/>
        <v>4003659.301244772</v>
      </c>
      <c r="I159" s="12">
        <f t="shared" si="28"/>
        <v>1.7738805787566843E-3</v>
      </c>
      <c r="J159" s="12">
        <f t="shared" si="29"/>
        <v>2.1537870395359742E-3</v>
      </c>
      <c r="K159" s="12">
        <f t="shared" si="26"/>
        <v>0.27710550187291716</v>
      </c>
      <c r="L159">
        <f t="shared" si="27"/>
        <v>0.12835109599442976</v>
      </c>
      <c r="M159">
        <f t="shared" si="30"/>
        <v>-3.3036922411558423E-4</v>
      </c>
      <c r="N159">
        <f t="shared" si="20"/>
        <v>1.2497178167220529E-3</v>
      </c>
      <c r="O159">
        <f t="shared" si="21"/>
        <v>-0.26435505655358754</v>
      </c>
    </row>
    <row r="160" spans="1:15" x14ac:dyDescent="0.25">
      <c r="A160" s="2">
        <f>'X-13 output'!A160</f>
        <v>37681</v>
      </c>
      <c r="B160" s="8">
        <f>'X-13 output'!E160</f>
        <v>116099.03048245001</v>
      </c>
      <c r="C160" s="8">
        <f t="shared" si="22"/>
        <v>1393188.3657893999</v>
      </c>
      <c r="D160" s="8">
        <f>'FRED Data'!B166*1000</f>
        <v>5047800</v>
      </c>
      <c r="E160" s="8">
        <f>'FRED Data'!D166*1000</f>
        <v>375700</v>
      </c>
      <c r="F160" s="8">
        <f t="shared" si="23"/>
        <v>375700</v>
      </c>
      <c r="G160" s="8">
        <f t="shared" si="24"/>
        <v>641788.36578939995</v>
      </c>
      <c r="H160" s="8">
        <f t="shared" si="25"/>
        <v>4030311.6342106001</v>
      </c>
      <c r="I160" s="12">
        <f t="shared" si="28"/>
        <v>5.1839830081389692E-3</v>
      </c>
      <c r="J160" s="12">
        <f t="shared" si="29"/>
        <v>6.6349333236877146E-3</v>
      </c>
      <c r="K160" s="12">
        <f t="shared" si="26"/>
        <v>0.27599912155580647</v>
      </c>
      <c r="L160">
        <f t="shared" si="27"/>
        <v>0.1271421937852926</v>
      </c>
      <c r="M160">
        <f t="shared" si="30"/>
        <v>-1.2089022091371637E-3</v>
      </c>
      <c r="N160">
        <f t="shared" si="20"/>
        <v>1.2519564630385511E-3</v>
      </c>
      <c r="O160">
        <f t="shared" si="21"/>
        <v>-0.96561042242883355</v>
      </c>
    </row>
    <row r="161" spans="1:15" x14ac:dyDescent="0.25">
      <c r="A161" s="2">
        <f>'X-13 output'!A161</f>
        <v>37712</v>
      </c>
      <c r="B161" s="8">
        <f>'X-13 output'!E161</f>
        <v>116185.01495892899</v>
      </c>
      <c r="C161" s="8">
        <f t="shared" si="22"/>
        <v>1394220.179507148</v>
      </c>
      <c r="D161" s="8">
        <f>'FRED Data'!B167*1000</f>
        <v>5066100</v>
      </c>
      <c r="E161" s="8">
        <f>'FRED Data'!D167*1000</f>
        <v>377100</v>
      </c>
      <c r="F161" s="8">
        <f t="shared" si="23"/>
        <v>377100</v>
      </c>
      <c r="G161" s="8">
        <f t="shared" si="24"/>
        <v>640020.17950714799</v>
      </c>
      <c r="H161" s="8">
        <f t="shared" si="25"/>
        <v>4048979.820492852</v>
      </c>
      <c r="I161" s="12">
        <f t="shared" si="28"/>
        <v>3.618786021377475E-3</v>
      </c>
      <c r="J161" s="12">
        <f t="shared" si="29"/>
        <v>4.6212516555444415E-3</v>
      </c>
      <c r="K161" s="12">
        <f t="shared" si="26"/>
        <v>0.2752058150267756</v>
      </c>
      <c r="L161">
        <f t="shared" si="27"/>
        <v>0.12633390172068218</v>
      </c>
      <c r="M161">
        <f t="shared" si="30"/>
        <v>-8.0829206461041636E-4</v>
      </c>
      <c r="N161">
        <f t="shared" si="20"/>
        <v>1.2183623487655511E-3</v>
      </c>
      <c r="O161">
        <f t="shared" si="21"/>
        <v>-0.66342501919021102</v>
      </c>
    </row>
    <row r="162" spans="1:15" x14ac:dyDescent="0.25">
      <c r="A162" s="2">
        <f>'X-13 output'!A162</f>
        <v>37742</v>
      </c>
      <c r="B162" s="8">
        <f>'X-13 output'!E162</f>
        <v>116143.441467722</v>
      </c>
      <c r="C162" s="8">
        <f t="shared" si="22"/>
        <v>1393721.2976126641</v>
      </c>
      <c r="D162" s="8">
        <f>'FRED Data'!B168*1000</f>
        <v>5108900</v>
      </c>
      <c r="E162" s="8">
        <f>'FRED Data'!D168*1000</f>
        <v>380300</v>
      </c>
      <c r="F162" s="8">
        <f t="shared" si="23"/>
        <v>380300</v>
      </c>
      <c r="G162" s="8">
        <f t="shared" si="24"/>
        <v>633121.29761266406</v>
      </c>
      <c r="H162" s="8">
        <f t="shared" si="25"/>
        <v>4095478.7023873357</v>
      </c>
      <c r="I162" s="12">
        <f t="shared" si="28"/>
        <v>8.4128260310220807E-3</v>
      </c>
      <c r="J162" s="12">
        <f t="shared" si="29"/>
        <v>1.1418656500062491E-2</v>
      </c>
      <c r="K162" s="12">
        <f t="shared" si="26"/>
        <v>0.27280261849178178</v>
      </c>
      <c r="L162">
        <f t="shared" si="27"/>
        <v>0.12392516933442894</v>
      </c>
      <c r="M162">
        <f t="shared" si="30"/>
        <v>-2.4087323862532345E-3</v>
      </c>
      <c r="N162">
        <f t="shared" si="20"/>
        <v>1.1824467704455569E-3</v>
      </c>
      <c r="O162">
        <f t="shared" si="21"/>
        <v>-2.0370746882293922</v>
      </c>
    </row>
    <row r="163" spans="1:15" x14ac:dyDescent="0.25">
      <c r="A163" s="2">
        <f>'X-13 output'!A163</f>
        <v>37773</v>
      </c>
      <c r="B163" s="8">
        <f>'X-13 output'!E163</f>
        <v>115982.30248481</v>
      </c>
      <c r="C163" s="8">
        <f t="shared" si="22"/>
        <v>1391787.62981772</v>
      </c>
      <c r="D163" s="8">
        <f>'FRED Data'!B169*1000</f>
        <v>5130400</v>
      </c>
      <c r="E163" s="8">
        <f>'FRED Data'!D169*1000</f>
        <v>381900</v>
      </c>
      <c r="F163" s="8">
        <f t="shared" si="23"/>
        <v>381900</v>
      </c>
      <c r="G163" s="8">
        <f t="shared" si="24"/>
        <v>627987.62981772004</v>
      </c>
      <c r="H163" s="8">
        <f t="shared" si="25"/>
        <v>4120512.37018228</v>
      </c>
      <c r="I163" s="12">
        <f t="shared" si="28"/>
        <v>4.1995119974308935E-3</v>
      </c>
      <c r="J163" s="12">
        <f t="shared" si="29"/>
        <v>6.0939076111529173E-3</v>
      </c>
      <c r="K163" s="12">
        <f t="shared" si="26"/>
        <v>0.27128247891348045</v>
      </c>
      <c r="L163">
        <f t="shared" si="27"/>
        <v>0.12240519838954468</v>
      </c>
      <c r="M163">
        <f t="shared" si="30"/>
        <v>-1.5199709448842635E-3</v>
      </c>
      <c r="N163">
        <f t="shared" si="20"/>
        <v>9.9584859831898672E-4</v>
      </c>
      <c r="O163">
        <f t="shared" si="21"/>
        <v>-1.5263072594067073</v>
      </c>
    </row>
    <row r="164" spans="1:15" x14ac:dyDescent="0.25">
      <c r="A164" s="2">
        <f>'X-13 output'!A164</f>
        <v>37803</v>
      </c>
      <c r="B164" s="8">
        <f>'X-13 output'!E164</f>
        <v>115840.469237461</v>
      </c>
      <c r="C164" s="8">
        <f t="shared" si="22"/>
        <v>1390085.6308495321</v>
      </c>
      <c r="D164" s="8">
        <f>'FRED Data'!B170*1000</f>
        <v>5142700</v>
      </c>
      <c r="E164" s="8">
        <f>'FRED Data'!D170*1000</f>
        <v>383000</v>
      </c>
      <c r="F164" s="8">
        <f t="shared" si="23"/>
        <v>383000</v>
      </c>
      <c r="G164" s="8">
        <f t="shared" si="24"/>
        <v>624085.63084953208</v>
      </c>
      <c r="H164" s="8">
        <f t="shared" si="25"/>
        <v>4135614.3691504681</v>
      </c>
      <c r="I164" s="12">
        <f t="shared" si="28"/>
        <v>2.3946045258946202E-3</v>
      </c>
      <c r="J164" s="12">
        <f t="shared" si="29"/>
        <v>3.6583779024755374E-3</v>
      </c>
      <c r="K164" s="12">
        <f t="shared" si="26"/>
        <v>0.27030268746952613</v>
      </c>
      <c r="L164">
        <f t="shared" si="27"/>
        <v>0.12135369180576974</v>
      </c>
      <c r="M164">
        <f t="shared" si="30"/>
        <v>-1.0515065837749388E-3</v>
      </c>
      <c r="N164">
        <f t="shared" si="20"/>
        <v>9.9488729892337614E-4</v>
      </c>
      <c r="O164">
        <f t="shared" si="21"/>
        <v>-1.0569102499477414</v>
      </c>
    </row>
    <row r="165" spans="1:15" x14ac:dyDescent="0.25">
      <c r="A165" s="2">
        <f>'X-13 output'!A165</f>
        <v>37834</v>
      </c>
      <c r="B165" s="8">
        <f>'X-13 output'!E165</f>
        <v>115829.82227749701</v>
      </c>
      <c r="C165" s="8">
        <f t="shared" si="22"/>
        <v>1389957.8673299639</v>
      </c>
      <c r="D165" s="8">
        <f>'FRED Data'!B171*1000</f>
        <v>5170000</v>
      </c>
      <c r="E165" s="8">
        <f>'FRED Data'!D171*1000</f>
        <v>385000</v>
      </c>
      <c r="F165" s="8">
        <f t="shared" si="23"/>
        <v>385000</v>
      </c>
      <c r="G165" s="8">
        <f t="shared" si="24"/>
        <v>619957.86732996395</v>
      </c>
      <c r="H165" s="8">
        <f t="shared" si="25"/>
        <v>4165042.1326700361</v>
      </c>
      <c r="I165" s="12">
        <f t="shared" si="28"/>
        <v>5.2944551419271549E-3</v>
      </c>
      <c r="J165" s="12">
        <f t="shared" si="29"/>
        <v>7.0904962284401366E-3</v>
      </c>
      <c r="K165" s="12">
        <f t="shared" si="26"/>
        <v>0.26885065132107622</v>
      </c>
      <c r="L165">
        <f t="shared" si="27"/>
        <v>0.11991448110831024</v>
      </c>
      <c r="M165">
        <f t="shared" si="30"/>
        <v>-1.4392106974595031E-3</v>
      </c>
      <c r="N165">
        <f t="shared" si="20"/>
        <v>9.8134779719091076E-4</v>
      </c>
      <c r="O165">
        <f t="shared" si="21"/>
        <v>-1.4665653722148417</v>
      </c>
    </row>
    <row r="166" spans="1:15" x14ac:dyDescent="0.25">
      <c r="A166" s="2">
        <f>'X-13 output'!A166</f>
        <v>37865</v>
      </c>
      <c r="B166" s="8">
        <f>'X-13 output'!E166</f>
        <v>115935.16216825</v>
      </c>
      <c r="C166" s="8">
        <f t="shared" si="22"/>
        <v>1391221.9460189999</v>
      </c>
      <c r="D166" s="8">
        <f>'FRED Data'!B172*1000</f>
        <v>5194700</v>
      </c>
      <c r="E166" s="8">
        <f>'FRED Data'!D172*1000</f>
        <v>387100</v>
      </c>
      <c r="F166" s="8">
        <f t="shared" si="23"/>
        <v>387100</v>
      </c>
      <c r="G166" s="8">
        <f t="shared" si="24"/>
        <v>617021.94601899991</v>
      </c>
      <c r="H166" s="8">
        <f t="shared" si="25"/>
        <v>4190578.0539810001</v>
      </c>
      <c r="I166" s="12">
        <f t="shared" si="28"/>
        <v>4.7661865289262825E-3</v>
      </c>
      <c r="J166" s="12">
        <f t="shared" si="29"/>
        <v>6.112293340911487E-3</v>
      </c>
      <c r="K166" s="12">
        <f t="shared" si="26"/>
        <v>0.26781564787552697</v>
      </c>
      <c r="L166">
        <f t="shared" si="27"/>
        <v>0.11877912988603767</v>
      </c>
      <c r="M166">
        <f t="shared" si="30"/>
        <v>-1.1353512222725681E-3</v>
      </c>
      <c r="N166">
        <f t="shared" ref="N166:N229" si="31">STDEV(M130:M166)</f>
        <v>9.2425532228573241E-4</v>
      </c>
      <c r="O166">
        <f t="shared" ref="O166:O229" si="32">M166/N166</f>
        <v>-1.2283956552879614</v>
      </c>
    </row>
    <row r="167" spans="1:15" x14ac:dyDescent="0.25">
      <c r="A167" s="2">
        <f>'X-13 output'!A167</f>
        <v>37895</v>
      </c>
      <c r="B167" s="8">
        <f>'X-13 output'!E167</f>
        <v>116075.192359301</v>
      </c>
      <c r="C167" s="8">
        <f t="shared" si="22"/>
        <v>1392902.3083116119</v>
      </c>
      <c r="D167" s="8">
        <f>'FRED Data'!B173*1000</f>
        <v>5233500</v>
      </c>
      <c r="E167" s="8">
        <f>'FRED Data'!D173*1000</f>
        <v>389700</v>
      </c>
      <c r="F167" s="8">
        <f t="shared" si="23"/>
        <v>389700</v>
      </c>
      <c r="G167" s="8">
        <f t="shared" si="24"/>
        <v>613502.30831161188</v>
      </c>
      <c r="H167" s="8">
        <f t="shared" si="25"/>
        <v>4230297.6916883886</v>
      </c>
      <c r="I167" s="12">
        <f t="shared" si="28"/>
        <v>7.4413952635373959E-3</v>
      </c>
      <c r="J167" s="12">
        <f t="shared" si="29"/>
        <v>9.4336820718473168E-3</v>
      </c>
      <c r="K167" s="12">
        <f t="shared" si="26"/>
        <v>0.2661512005945566</v>
      </c>
      <c r="L167">
        <f t="shared" si="27"/>
        <v>0.11722600712938032</v>
      </c>
      <c r="M167">
        <f t="shared" si="30"/>
        <v>-1.5531227566573519E-3</v>
      </c>
      <c r="N167">
        <f t="shared" si="31"/>
        <v>9.193524342591161E-4</v>
      </c>
      <c r="O167">
        <f t="shared" si="32"/>
        <v>-1.6893660132732187</v>
      </c>
    </row>
    <row r="168" spans="1:15" x14ac:dyDescent="0.25">
      <c r="A168" s="2">
        <f>'X-13 output'!A168</f>
        <v>37926</v>
      </c>
      <c r="B168" s="8">
        <f>'X-13 output'!E168</f>
        <v>116162.545147845</v>
      </c>
      <c r="C168" s="8">
        <f t="shared" si="22"/>
        <v>1393950.54177414</v>
      </c>
      <c r="D168" s="8">
        <f>'FRED Data'!B174*1000</f>
        <v>5271500</v>
      </c>
      <c r="E168" s="8">
        <f>'FRED Data'!D174*1000</f>
        <v>392600</v>
      </c>
      <c r="F168" s="8">
        <f t="shared" si="23"/>
        <v>392600</v>
      </c>
      <c r="G168" s="8">
        <f t="shared" si="24"/>
        <v>608750.54177413997</v>
      </c>
      <c r="H168" s="8">
        <f t="shared" si="25"/>
        <v>4270149.4582258603</v>
      </c>
      <c r="I168" s="12">
        <f t="shared" si="28"/>
        <v>7.2346817220658262E-3</v>
      </c>
      <c r="J168" s="12">
        <f t="shared" si="29"/>
        <v>9.3764616868479925E-3</v>
      </c>
      <c r="K168" s="12">
        <f t="shared" si="26"/>
        <v>0.26443147904280373</v>
      </c>
      <c r="L168">
        <f t="shared" si="27"/>
        <v>0.11547956782208858</v>
      </c>
      <c r="M168">
        <f t="shared" si="30"/>
        <v>-1.7464393072917361E-3</v>
      </c>
      <c r="N168">
        <f t="shared" si="31"/>
        <v>9.066601421427173E-4</v>
      </c>
      <c r="O168">
        <f t="shared" si="32"/>
        <v>-1.9262336857164162</v>
      </c>
    </row>
    <row r="169" spans="1:15" x14ac:dyDescent="0.25">
      <c r="A169" s="2">
        <f>'X-13 output'!A169</f>
        <v>37956</v>
      </c>
      <c r="B169" s="8">
        <f>'X-13 output'!E169</f>
        <v>116246.01592235301</v>
      </c>
      <c r="C169" s="8">
        <f t="shared" si="22"/>
        <v>1394952.191068236</v>
      </c>
      <c r="D169" s="8">
        <f>'FRED Data'!B175*1000</f>
        <v>5264500</v>
      </c>
      <c r="E169" s="8">
        <f>'FRED Data'!D175*1000</f>
        <v>392000</v>
      </c>
      <c r="F169" s="8">
        <f t="shared" si="23"/>
        <v>392000</v>
      </c>
      <c r="G169" s="8">
        <f t="shared" si="24"/>
        <v>610952.19106823602</v>
      </c>
      <c r="H169" s="8">
        <f t="shared" si="25"/>
        <v>4261547.8089317642</v>
      </c>
      <c r="I169" s="12">
        <f t="shared" si="28"/>
        <v>-1.3287777201903546E-3</v>
      </c>
      <c r="J169" s="12">
        <f t="shared" si="29"/>
        <v>-2.016398833473744E-3</v>
      </c>
      <c r="K169" s="12">
        <f t="shared" si="26"/>
        <v>0.26497334809919953</v>
      </c>
      <c r="L169">
        <f t="shared" si="27"/>
        <v>0.11605132321554489</v>
      </c>
      <c r="M169">
        <f t="shared" si="30"/>
        <v>5.7175539345630244E-4</v>
      </c>
      <c r="N169">
        <f t="shared" si="31"/>
        <v>8.9004338334182094E-4</v>
      </c>
      <c r="O169">
        <f t="shared" si="32"/>
        <v>0.64239047686591244</v>
      </c>
    </row>
    <row r="170" spans="1:15" x14ac:dyDescent="0.25">
      <c r="A170" s="2">
        <f>'X-13 output'!A170</f>
        <v>37987</v>
      </c>
      <c r="B170" s="8">
        <f>'X-13 output'!E170</f>
        <v>116477.474493045</v>
      </c>
      <c r="C170" s="8">
        <f t="shared" si="22"/>
        <v>1397729.6939165399</v>
      </c>
      <c r="D170" s="8">
        <f>'FRED Data'!B176*1000</f>
        <v>5265600</v>
      </c>
      <c r="E170" s="8">
        <f>'FRED Data'!D176*1000</f>
        <v>398100</v>
      </c>
      <c r="F170" s="8">
        <f t="shared" si="23"/>
        <v>398100</v>
      </c>
      <c r="G170" s="8">
        <f t="shared" si="24"/>
        <v>601529.69391653989</v>
      </c>
      <c r="H170" s="8">
        <f t="shared" si="25"/>
        <v>4265970.3060834603</v>
      </c>
      <c r="I170" s="12">
        <f t="shared" si="28"/>
        <v>2.0892489226154666E-4</v>
      </c>
      <c r="J170" s="12">
        <f t="shared" si="29"/>
        <v>1.0372297047138688E-3</v>
      </c>
      <c r="K170" s="12">
        <f t="shared" si="26"/>
        <v>0.26544547514367589</v>
      </c>
      <c r="L170">
        <f t="shared" si="27"/>
        <v>0.11423763558123289</v>
      </c>
      <c r="M170">
        <f t="shared" si="30"/>
        <v>-1.8136876343120001E-3</v>
      </c>
      <c r="N170">
        <f t="shared" si="31"/>
        <v>8.5611191746106014E-4</v>
      </c>
      <c r="O170">
        <f t="shared" si="32"/>
        <v>-2.1185169804559982</v>
      </c>
    </row>
    <row r="171" spans="1:15" x14ac:dyDescent="0.25">
      <c r="A171" s="2">
        <f>'X-13 output'!A171</f>
        <v>38018</v>
      </c>
      <c r="B171" s="8">
        <f>'X-13 output'!E171</f>
        <v>116886.558595244</v>
      </c>
      <c r="C171" s="8">
        <f t="shared" si="22"/>
        <v>1402638.703142928</v>
      </c>
      <c r="D171" s="8">
        <f>'FRED Data'!B177*1000</f>
        <v>5268200</v>
      </c>
      <c r="E171" s="8">
        <f>'FRED Data'!D177*1000</f>
        <v>398400</v>
      </c>
      <c r="F171" s="8">
        <f t="shared" si="23"/>
        <v>398400</v>
      </c>
      <c r="G171" s="8">
        <f t="shared" si="24"/>
        <v>605838.70314292796</v>
      </c>
      <c r="H171" s="8">
        <f t="shared" si="25"/>
        <v>4263961.296857072</v>
      </c>
      <c r="I171" s="12">
        <f t="shared" si="28"/>
        <v>4.936490255747966E-4</v>
      </c>
      <c r="J171" s="12">
        <f t="shared" si="29"/>
        <v>-4.7104932537640152E-4</v>
      </c>
      <c r="K171" s="12">
        <f t="shared" si="26"/>
        <v>0.26624628965167002</v>
      </c>
      <c r="L171">
        <f t="shared" si="27"/>
        <v>0.11499918437852169</v>
      </c>
      <c r="M171">
        <f t="shared" si="30"/>
        <v>7.615487972888052E-4</v>
      </c>
      <c r="N171">
        <f t="shared" si="31"/>
        <v>8.375633318647961E-4</v>
      </c>
      <c r="O171">
        <f t="shared" si="32"/>
        <v>0.90924323966433906</v>
      </c>
    </row>
    <row r="172" spans="1:15" x14ac:dyDescent="0.25">
      <c r="A172" s="2">
        <f>'X-13 output'!A172</f>
        <v>38047</v>
      </c>
      <c r="B172" s="8">
        <f>'X-13 output'!E172</f>
        <v>117415.53466520501</v>
      </c>
      <c r="C172" s="8">
        <f t="shared" si="22"/>
        <v>1408986.4159824601</v>
      </c>
      <c r="D172" s="8">
        <f>'FRED Data'!B178*1000</f>
        <v>5291800</v>
      </c>
      <c r="E172" s="8">
        <f>'FRED Data'!D178*1000</f>
        <v>399900</v>
      </c>
      <c r="F172" s="8">
        <f t="shared" si="23"/>
        <v>399900</v>
      </c>
      <c r="G172" s="8">
        <f t="shared" si="24"/>
        <v>609186.41598246014</v>
      </c>
      <c r="H172" s="8">
        <f t="shared" si="25"/>
        <v>4282713.5840175394</v>
      </c>
      <c r="I172" s="12">
        <f t="shared" si="28"/>
        <v>4.4697044110908928E-3</v>
      </c>
      <c r="J172" s="12">
        <f t="shared" si="29"/>
        <v>4.3882135482289052E-3</v>
      </c>
      <c r="K172" s="12">
        <f t="shared" si="26"/>
        <v>0.26625844060290643</v>
      </c>
      <c r="L172">
        <f t="shared" si="27"/>
        <v>0.11511894175563327</v>
      </c>
      <c r="M172">
        <f t="shared" si="30"/>
        <v>1.1975737711157619E-4</v>
      </c>
      <c r="N172">
        <f t="shared" si="31"/>
        <v>8.463545071283299E-4</v>
      </c>
      <c r="O172">
        <f t="shared" si="32"/>
        <v>0.14149789019014203</v>
      </c>
    </row>
    <row r="173" spans="1:15" x14ac:dyDescent="0.25">
      <c r="A173" s="2">
        <f>'X-13 output'!A173</f>
        <v>38078</v>
      </c>
      <c r="B173" s="8">
        <f>'X-13 output'!E173</f>
        <v>118021.83191222799</v>
      </c>
      <c r="C173" s="8">
        <f t="shared" si="22"/>
        <v>1416261.9829467358</v>
      </c>
      <c r="D173" s="8">
        <f>'FRED Data'!B179*1000</f>
        <v>5331800</v>
      </c>
      <c r="E173" s="8">
        <f>'FRED Data'!D179*1000</f>
        <v>402500</v>
      </c>
      <c r="F173" s="8">
        <f t="shared" si="23"/>
        <v>402500</v>
      </c>
      <c r="G173" s="8">
        <f t="shared" si="24"/>
        <v>611261.98294673581</v>
      </c>
      <c r="H173" s="8">
        <f t="shared" si="25"/>
        <v>4318038.0170532642</v>
      </c>
      <c r="I173" s="12">
        <f t="shared" si="28"/>
        <v>7.5304395920195591E-3</v>
      </c>
      <c r="J173" s="12">
        <f t="shared" si="29"/>
        <v>8.2143127252393387E-3</v>
      </c>
      <c r="K173" s="12">
        <f t="shared" si="26"/>
        <v>0.26562548913063805</v>
      </c>
      <c r="L173">
        <f t="shared" si="27"/>
        <v>0.11464458211987243</v>
      </c>
      <c r="M173">
        <f t="shared" si="30"/>
        <v>-4.7435963576084039E-4</v>
      </c>
      <c r="N173">
        <f t="shared" si="31"/>
        <v>8.4722007355263543E-4</v>
      </c>
      <c r="O173">
        <f t="shared" si="32"/>
        <v>-0.55990131793232323</v>
      </c>
    </row>
    <row r="174" spans="1:15" x14ac:dyDescent="0.25">
      <c r="A174" s="2">
        <f>'X-13 output'!A174</f>
        <v>38108</v>
      </c>
      <c r="B174" s="8">
        <f>'X-13 output'!E174</f>
        <v>118732.637126231</v>
      </c>
      <c r="C174" s="8">
        <f t="shared" si="22"/>
        <v>1424791.645514772</v>
      </c>
      <c r="D174" s="8">
        <f>'FRED Data'!B180*1000</f>
        <v>5396100</v>
      </c>
      <c r="E174" s="8">
        <f>'FRED Data'!D180*1000</f>
        <v>407300</v>
      </c>
      <c r="F174" s="8">
        <f t="shared" si="23"/>
        <v>407300</v>
      </c>
      <c r="G174" s="8">
        <f t="shared" si="24"/>
        <v>610191.64551477204</v>
      </c>
      <c r="H174" s="8">
        <f t="shared" si="25"/>
        <v>4378608.3544852277</v>
      </c>
      <c r="I174" s="12">
        <f t="shared" si="28"/>
        <v>1.1987578184274148E-2</v>
      </c>
      <c r="J174" s="12">
        <f t="shared" si="29"/>
        <v>1.3929810242125583E-2</v>
      </c>
      <c r="K174" s="12">
        <f t="shared" si="26"/>
        <v>0.26404100100346029</v>
      </c>
      <c r="L174">
        <f t="shared" si="27"/>
        <v>0.11308012184999759</v>
      </c>
      <c r="M174">
        <f t="shared" si="30"/>
        <v>-1.5644602698748344E-3</v>
      </c>
      <c r="N174">
        <f t="shared" si="31"/>
        <v>8.0963552498009332E-4</v>
      </c>
      <c r="O174">
        <f t="shared" si="32"/>
        <v>-1.9323019082114761</v>
      </c>
    </row>
    <row r="175" spans="1:15" x14ac:dyDescent="0.25">
      <c r="A175" s="2">
        <f>'X-13 output'!A175</f>
        <v>38139</v>
      </c>
      <c r="B175" s="8">
        <f>'X-13 output'!E175</f>
        <v>119523.29498261699</v>
      </c>
      <c r="C175" s="8">
        <f t="shared" si="22"/>
        <v>1434279.5397914038</v>
      </c>
      <c r="D175" s="8">
        <f>'FRED Data'!B181*1000</f>
        <v>5416200</v>
      </c>
      <c r="E175" s="8">
        <f>'FRED Data'!D181*1000</f>
        <v>408600</v>
      </c>
      <c r="F175" s="8">
        <f t="shared" si="23"/>
        <v>408600</v>
      </c>
      <c r="G175" s="8">
        <f t="shared" si="24"/>
        <v>617079.5397914038</v>
      </c>
      <c r="H175" s="8">
        <f t="shared" si="25"/>
        <v>4390520.4602085967</v>
      </c>
      <c r="I175" s="12">
        <f t="shared" si="28"/>
        <v>3.7179921301295571E-3</v>
      </c>
      <c r="J175" s="12">
        <f t="shared" si="29"/>
        <v>2.716829300193499E-3</v>
      </c>
      <c r="K175" s="12">
        <f t="shared" si="26"/>
        <v>0.26481288353299431</v>
      </c>
      <c r="L175">
        <f t="shared" si="27"/>
        <v>0.11393219227343965</v>
      </c>
      <c r="M175">
        <f t="shared" si="30"/>
        <v>8.5207042344205564E-4</v>
      </c>
      <c r="N175">
        <f t="shared" si="31"/>
        <v>8.5175608214790779E-4</v>
      </c>
      <c r="O175">
        <f t="shared" si="32"/>
        <v>1.0003690508359566</v>
      </c>
    </row>
    <row r="176" spans="1:15" x14ac:dyDescent="0.25">
      <c r="A176" s="2">
        <f>'X-13 output'!A176</f>
        <v>38169</v>
      </c>
      <c r="B176" s="8">
        <f>'X-13 output'!E176</f>
        <v>120239.88456434901</v>
      </c>
      <c r="C176" s="8">
        <f t="shared" si="22"/>
        <v>1442878.614772188</v>
      </c>
      <c r="D176" s="8">
        <f>'FRED Data'!B182*1000</f>
        <v>5465900</v>
      </c>
      <c r="E176" s="8">
        <f>'FRED Data'!D182*1000</f>
        <v>412000</v>
      </c>
      <c r="F176" s="8">
        <f t="shared" si="23"/>
        <v>412000</v>
      </c>
      <c r="G176" s="8">
        <f t="shared" si="24"/>
        <v>618878.61477218801</v>
      </c>
      <c r="H176" s="8">
        <f t="shared" si="25"/>
        <v>4435021.3852278125</v>
      </c>
      <c r="I176" s="12">
        <f t="shared" si="28"/>
        <v>9.1343298744811664E-3</v>
      </c>
      <c r="J176" s="12">
        <f t="shared" si="29"/>
        <v>1.0084661756699058E-2</v>
      </c>
      <c r="K176" s="12">
        <f t="shared" si="26"/>
        <v>0.26397823135662707</v>
      </c>
      <c r="L176">
        <f t="shared" si="27"/>
        <v>0.11322538187163834</v>
      </c>
      <c r="M176">
        <f t="shared" si="30"/>
        <v>-7.0681040180130272E-4</v>
      </c>
      <c r="N176">
        <f t="shared" si="31"/>
        <v>8.521591922982071E-4</v>
      </c>
      <c r="O176">
        <f t="shared" si="32"/>
        <v>-0.82943469740095155</v>
      </c>
    </row>
    <row r="177" spans="1:15" x14ac:dyDescent="0.25">
      <c r="A177" s="2">
        <f>'X-13 output'!A177</f>
        <v>38200</v>
      </c>
      <c r="B177" s="8">
        <f>'X-13 output'!E177</f>
        <v>120850.870064537</v>
      </c>
      <c r="C177" s="8">
        <f t="shared" si="22"/>
        <v>1450210.440774444</v>
      </c>
      <c r="D177" s="8">
        <f>'FRED Data'!B183*1000</f>
        <v>5498700</v>
      </c>
      <c r="E177" s="8">
        <f>'FRED Data'!D183*1000</f>
        <v>414400</v>
      </c>
      <c r="F177" s="8">
        <f t="shared" si="23"/>
        <v>414400</v>
      </c>
      <c r="G177" s="8">
        <f t="shared" si="24"/>
        <v>621410.44077444403</v>
      </c>
      <c r="H177" s="8">
        <f t="shared" si="25"/>
        <v>4462889.5592255555</v>
      </c>
      <c r="I177" s="12">
        <f t="shared" si="28"/>
        <v>5.9829082392663406E-3</v>
      </c>
      <c r="J177" s="12">
        <f t="shared" si="29"/>
        <v>6.2640018079044455E-3</v>
      </c>
      <c r="K177" s="12">
        <f t="shared" si="26"/>
        <v>0.26373696342307162</v>
      </c>
      <c r="L177">
        <f t="shared" si="27"/>
        <v>0.11301042806016769</v>
      </c>
      <c r="M177">
        <f t="shared" si="30"/>
        <v>-2.149538114706584E-4</v>
      </c>
      <c r="N177">
        <f t="shared" si="31"/>
        <v>8.5857733738008688E-4</v>
      </c>
      <c r="O177">
        <f t="shared" si="32"/>
        <v>-0.2503604534060741</v>
      </c>
    </row>
    <row r="178" spans="1:15" x14ac:dyDescent="0.25">
      <c r="A178" s="2">
        <f>'X-13 output'!A178</f>
        <v>38231</v>
      </c>
      <c r="B178" s="8">
        <f>'X-13 output'!E178</f>
        <v>121423.948121635</v>
      </c>
      <c r="C178" s="8">
        <f t="shared" si="22"/>
        <v>1457087.3774596199</v>
      </c>
      <c r="D178" s="8">
        <f>'FRED Data'!B184*1000</f>
        <v>5515500</v>
      </c>
      <c r="E178" s="8">
        <f>'FRED Data'!D184*1000</f>
        <v>415200</v>
      </c>
      <c r="F178" s="8">
        <f t="shared" si="23"/>
        <v>415200</v>
      </c>
      <c r="G178" s="8">
        <f t="shared" si="24"/>
        <v>626687.37745961989</v>
      </c>
      <c r="H178" s="8">
        <f t="shared" si="25"/>
        <v>4473612.6225403799</v>
      </c>
      <c r="I178" s="12">
        <f t="shared" si="28"/>
        <v>3.0506097635244526E-3</v>
      </c>
      <c r="J178" s="12">
        <f t="shared" si="29"/>
        <v>2.3998356947908402E-3</v>
      </c>
      <c r="K178" s="12">
        <f t="shared" si="26"/>
        <v>0.26418046912512372</v>
      </c>
      <c r="L178">
        <f t="shared" si="27"/>
        <v>0.113622949407963</v>
      </c>
      <c r="M178">
        <f t="shared" si="30"/>
        <v>6.125213477953112E-4</v>
      </c>
      <c r="N178">
        <f t="shared" si="31"/>
        <v>8.9158627615564001E-4</v>
      </c>
      <c r="O178">
        <f t="shared" si="32"/>
        <v>0.68700176772167609</v>
      </c>
    </row>
    <row r="179" spans="1:15" x14ac:dyDescent="0.25">
      <c r="A179" s="2">
        <f>'X-13 output'!A179</f>
        <v>38261</v>
      </c>
      <c r="B179" s="8">
        <f>'X-13 output'!E179</f>
        <v>122011.403271534</v>
      </c>
      <c r="C179" s="8">
        <f t="shared" si="22"/>
        <v>1464136.8392584079</v>
      </c>
      <c r="D179" s="8">
        <f>'FRED Data'!B185*1000</f>
        <v>5532800</v>
      </c>
      <c r="E179" s="8">
        <f>'FRED Data'!D185*1000</f>
        <v>416200</v>
      </c>
      <c r="F179" s="8">
        <f t="shared" si="23"/>
        <v>416200</v>
      </c>
      <c r="G179" s="8">
        <f t="shared" si="24"/>
        <v>631736.83925840794</v>
      </c>
      <c r="H179" s="8">
        <f t="shared" si="25"/>
        <v>4484863.1607415918</v>
      </c>
      <c r="I179" s="12">
        <f t="shared" si="28"/>
        <v>3.1317060795349057E-3</v>
      </c>
      <c r="J179" s="12">
        <f t="shared" si="29"/>
        <v>2.5117094443411615E-3</v>
      </c>
      <c r="K179" s="12">
        <f t="shared" si="26"/>
        <v>0.26462854960569837</v>
      </c>
      <c r="L179">
        <f t="shared" si="27"/>
        <v>0.11418031363114661</v>
      </c>
      <c r="M179">
        <f t="shared" si="30"/>
        <v>5.5736422318361512E-4</v>
      </c>
      <c r="N179">
        <f t="shared" si="31"/>
        <v>9.1841985460922753E-4</v>
      </c>
      <c r="O179">
        <f t="shared" si="32"/>
        <v>0.60687301171288854</v>
      </c>
    </row>
    <row r="180" spans="1:15" x14ac:dyDescent="0.25">
      <c r="A180" s="2">
        <f>'X-13 output'!A180</f>
        <v>38292</v>
      </c>
      <c r="B180" s="8">
        <f>'X-13 output'!E180</f>
        <v>122695.92258734901</v>
      </c>
      <c r="C180" s="8">
        <f t="shared" si="22"/>
        <v>1472351.071048188</v>
      </c>
      <c r="D180" s="8">
        <f>'FRED Data'!B186*1000</f>
        <v>5527800</v>
      </c>
      <c r="E180" s="8">
        <f>'FRED Data'!D186*1000</f>
        <v>415600</v>
      </c>
      <c r="F180" s="8">
        <f t="shared" si="23"/>
        <v>415600</v>
      </c>
      <c r="G180" s="8">
        <f t="shared" si="24"/>
        <v>641151.07104818802</v>
      </c>
      <c r="H180" s="8">
        <f t="shared" si="25"/>
        <v>4471048.928951812</v>
      </c>
      <c r="I180" s="12">
        <f t="shared" si="28"/>
        <v>-9.0411014602993821E-4</v>
      </c>
      <c r="J180" s="12">
        <f t="shared" si="29"/>
        <v>-3.0849438018429958E-3</v>
      </c>
      <c r="K180" s="12">
        <f t="shared" si="26"/>
        <v>0.26635389685737326</v>
      </c>
      <c r="L180">
        <f t="shared" si="27"/>
        <v>0.11598666215278917</v>
      </c>
      <c r="M180">
        <f t="shared" si="30"/>
        <v>1.8063485216425618E-3</v>
      </c>
      <c r="N180">
        <f t="shared" si="31"/>
        <v>1.0102370691845344E-3</v>
      </c>
      <c r="O180">
        <f t="shared" si="32"/>
        <v>1.7880441895689398</v>
      </c>
    </row>
    <row r="181" spans="1:15" x14ac:dyDescent="0.25">
      <c r="A181" s="2">
        <f>'X-13 output'!A181</f>
        <v>38322</v>
      </c>
      <c r="B181" s="8">
        <f>'X-13 output'!E181</f>
        <v>123471.900824147</v>
      </c>
      <c r="C181" s="8">
        <f t="shared" si="22"/>
        <v>1481662.8098897641</v>
      </c>
      <c r="D181" s="8">
        <f>'FRED Data'!B187*1000</f>
        <v>5548600</v>
      </c>
      <c r="E181" s="8">
        <f>'FRED Data'!D187*1000</f>
        <v>416700</v>
      </c>
      <c r="F181" s="8">
        <f t="shared" si="23"/>
        <v>416700</v>
      </c>
      <c r="G181" s="8">
        <f t="shared" si="24"/>
        <v>648262.80988976406</v>
      </c>
      <c r="H181" s="8">
        <f t="shared" si="25"/>
        <v>4483637.1901102364</v>
      </c>
      <c r="I181" s="12">
        <f t="shared" si="28"/>
        <v>3.755737324335792E-3</v>
      </c>
      <c r="J181" s="12">
        <f t="shared" si="29"/>
        <v>2.8115490109567771E-3</v>
      </c>
      <c r="K181" s="12">
        <f t="shared" si="26"/>
        <v>0.26703363188728041</v>
      </c>
      <c r="L181">
        <f t="shared" si="27"/>
        <v>0.11683358142410051</v>
      </c>
      <c r="M181">
        <f t="shared" si="30"/>
        <v>8.4691927131133604E-4</v>
      </c>
      <c r="N181">
        <f t="shared" si="31"/>
        <v>1.0360109082778578E-3</v>
      </c>
      <c r="O181">
        <f t="shared" si="32"/>
        <v>0.81748103668054484</v>
      </c>
    </row>
    <row r="182" spans="1:15" x14ac:dyDescent="0.25">
      <c r="A182" s="2">
        <f>'X-13 output'!A182</f>
        <v>38353</v>
      </c>
      <c r="B182" s="8">
        <f>'X-13 output'!E182</f>
        <v>124239.12699511999</v>
      </c>
      <c r="C182" s="8">
        <f t="shared" si="22"/>
        <v>1490869.52394144</v>
      </c>
      <c r="D182" s="8">
        <f>'FRED Data'!B188*1000</f>
        <v>5563100</v>
      </c>
      <c r="E182" s="8">
        <f>'FRED Data'!D188*1000</f>
        <v>420600</v>
      </c>
      <c r="F182" s="8">
        <f t="shared" si="23"/>
        <v>420600</v>
      </c>
      <c r="G182" s="8">
        <f t="shared" si="24"/>
        <v>649669.52394144004</v>
      </c>
      <c r="H182" s="8">
        <f t="shared" si="25"/>
        <v>4492830.4760585595</v>
      </c>
      <c r="I182" s="12">
        <f t="shared" si="28"/>
        <v>2.6098631587288851E-3</v>
      </c>
      <c r="J182" s="12">
        <f t="shared" si="29"/>
        <v>2.0483088681367161E-3</v>
      </c>
      <c r="K182" s="12">
        <f t="shared" si="26"/>
        <v>0.267992580385296</v>
      </c>
      <c r="L182">
        <f t="shared" si="27"/>
        <v>0.11678192445604789</v>
      </c>
      <c r="M182">
        <f t="shared" si="30"/>
        <v>-5.1656968052621322E-5</v>
      </c>
      <c r="N182">
        <f t="shared" si="31"/>
        <v>1.0312749874660469E-3</v>
      </c>
      <c r="O182">
        <f t="shared" si="32"/>
        <v>-5.0090391680639931E-2</v>
      </c>
    </row>
    <row r="183" spans="1:15" x14ac:dyDescent="0.25">
      <c r="A183" s="2">
        <f>'X-13 output'!A183</f>
        <v>38384</v>
      </c>
      <c r="B183" s="8">
        <f>'X-13 output'!E183</f>
        <v>124948.931329666</v>
      </c>
      <c r="C183" s="8">
        <f t="shared" si="22"/>
        <v>1499387.175955992</v>
      </c>
      <c r="D183" s="8">
        <f>'FRED Data'!B189*1000</f>
        <v>5578200</v>
      </c>
      <c r="E183" s="8">
        <f>'FRED Data'!D189*1000</f>
        <v>421300</v>
      </c>
      <c r="F183" s="8">
        <f t="shared" si="23"/>
        <v>421300</v>
      </c>
      <c r="G183" s="8">
        <f t="shared" si="24"/>
        <v>656787.17595599196</v>
      </c>
      <c r="H183" s="8">
        <f t="shared" si="25"/>
        <v>4500112.8240440078</v>
      </c>
      <c r="I183" s="12">
        <f t="shared" si="28"/>
        <v>2.7106368638612922E-3</v>
      </c>
      <c r="J183" s="12">
        <f t="shared" si="29"/>
        <v>1.6195697747074585E-3</v>
      </c>
      <c r="K183" s="12">
        <f t="shared" si="26"/>
        <v>0.26879408697357426</v>
      </c>
      <c r="L183">
        <f t="shared" si="27"/>
        <v>0.11774177619231867</v>
      </c>
      <c r="M183">
        <f t="shared" si="30"/>
        <v>9.5985173627077813E-4</v>
      </c>
      <c r="N183">
        <f t="shared" si="31"/>
        <v>1.0486335079709448E-3</v>
      </c>
      <c r="O183">
        <f t="shared" si="32"/>
        <v>0.9153357478801577</v>
      </c>
    </row>
    <row r="184" spans="1:15" x14ac:dyDescent="0.25">
      <c r="A184" s="2">
        <f>'X-13 output'!A184</f>
        <v>38412</v>
      </c>
      <c r="B184" s="8">
        <f>'X-13 output'!E184</f>
        <v>125621.760300432</v>
      </c>
      <c r="C184" s="8">
        <f t="shared" si="22"/>
        <v>1507461.123605184</v>
      </c>
      <c r="D184" s="8">
        <f>'FRED Data'!B190*1000</f>
        <v>5584500</v>
      </c>
      <c r="E184" s="8">
        <f>'FRED Data'!D190*1000</f>
        <v>421300</v>
      </c>
      <c r="F184" s="8">
        <f t="shared" si="23"/>
        <v>421300</v>
      </c>
      <c r="G184" s="8">
        <f t="shared" si="24"/>
        <v>664861.12360518402</v>
      </c>
      <c r="H184" s="8">
        <f t="shared" si="25"/>
        <v>4498338.8763948157</v>
      </c>
      <c r="I184" s="12">
        <f t="shared" si="28"/>
        <v>1.128759291014057E-3</v>
      </c>
      <c r="J184" s="12">
        <f t="shared" si="29"/>
        <v>-3.9427842282828516E-4</v>
      </c>
      <c r="K184" s="12">
        <f t="shared" si="26"/>
        <v>0.26993663239415955</v>
      </c>
      <c r="L184">
        <f t="shared" si="27"/>
        <v>0.11905472712063461</v>
      </c>
      <c r="M184">
        <f t="shared" si="30"/>
        <v>1.3129509283159452E-3</v>
      </c>
      <c r="N184">
        <f t="shared" si="31"/>
        <v>1.0819579360409779E-3</v>
      </c>
      <c r="O184">
        <f t="shared" si="32"/>
        <v>1.2134953537289999</v>
      </c>
    </row>
    <row r="185" spans="1:15" x14ac:dyDescent="0.25">
      <c r="A185" s="2">
        <f>'X-13 output'!A185</f>
        <v>38443</v>
      </c>
      <c r="B185" s="8">
        <f>'X-13 output'!E185</f>
        <v>126297.162022395</v>
      </c>
      <c r="C185" s="8">
        <f t="shared" si="22"/>
        <v>1515565.94426874</v>
      </c>
      <c r="D185" s="8">
        <f>'FRED Data'!B191*1000</f>
        <v>5617100</v>
      </c>
      <c r="E185" s="8">
        <f>'FRED Data'!D191*1000</f>
        <v>423400</v>
      </c>
      <c r="F185" s="8">
        <f t="shared" si="23"/>
        <v>423400</v>
      </c>
      <c r="G185" s="8">
        <f t="shared" si="24"/>
        <v>668765.94426874002</v>
      </c>
      <c r="H185" s="8">
        <f t="shared" si="25"/>
        <v>4524934.0557312602</v>
      </c>
      <c r="I185" s="12">
        <f t="shared" si="28"/>
        <v>5.8206134908171826E-3</v>
      </c>
      <c r="J185" s="12">
        <f t="shared" si="29"/>
        <v>5.8948136777113311E-3</v>
      </c>
      <c r="K185" s="12">
        <f t="shared" si="26"/>
        <v>0.26981288285213723</v>
      </c>
      <c r="L185">
        <f t="shared" si="27"/>
        <v>0.11905893508549607</v>
      </c>
      <c r="M185">
        <f t="shared" si="30"/>
        <v>4.207964861460689E-6</v>
      </c>
      <c r="N185">
        <f t="shared" si="31"/>
        <v>1.0489411224402579E-3</v>
      </c>
      <c r="O185">
        <f t="shared" si="32"/>
        <v>4.0116311310889165E-3</v>
      </c>
    </row>
    <row r="186" spans="1:15" x14ac:dyDescent="0.25">
      <c r="A186" s="2">
        <f>'X-13 output'!A186</f>
        <v>38473</v>
      </c>
      <c r="B186" s="8">
        <f>'X-13 output'!E186</f>
        <v>126971.85533190701</v>
      </c>
      <c r="C186" s="8">
        <f t="shared" si="22"/>
        <v>1523662.2639828841</v>
      </c>
      <c r="D186" s="8">
        <f>'FRED Data'!B192*1000</f>
        <v>5635500</v>
      </c>
      <c r="E186" s="8">
        <f>'FRED Data'!D192*1000</f>
        <v>424400</v>
      </c>
      <c r="F186" s="8">
        <f t="shared" si="23"/>
        <v>424400</v>
      </c>
      <c r="G186" s="8">
        <f t="shared" si="24"/>
        <v>674862.26398288412</v>
      </c>
      <c r="H186" s="8">
        <f t="shared" si="25"/>
        <v>4536237.7360171154</v>
      </c>
      <c r="I186" s="12">
        <f t="shared" si="28"/>
        <v>3.2703582104349235E-3</v>
      </c>
      <c r="J186" s="12">
        <f t="shared" si="29"/>
        <v>2.494972263924014E-3</v>
      </c>
      <c r="K186" s="12">
        <f t="shared" si="26"/>
        <v>0.27036860331521323</v>
      </c>
      <c r="L186">
        <f t="shared" si="27"/>
        <v>0.11975197657401901</v>
      </c>
      <c r="M186">
        <f t="shared" si="30"/>
        <v>6.9304148852293579E-4</v>
      </c>
      <c r="N186">
        <f t="shared" si="31"/>
        <v>1.0428144803546861E-3</v>
      </c>
      <c r="O186">
        <f t="shared" si="32"/>
        <v>0.6645875192366103</v>
      </c>
    </row>
    <row r="187" spans="1:15" x14ac:dyDescent="0.25">
      <c r="A187" s="2">
        <f>'X-13 output'!A187</f>
        <v>38504</v>
      </c>
      <c r="B187" s="8">
        <f>'X-13 output'!E187</f>
        <v>127663.76285118599</v>
      </c>
      <c r="C187" s="8">
        <f t="shared" si="22"/>
        <v>1531965.154214232</v>
      </c>
      <c r="D187" s="8">
        <f>'FRED Data'!B193*1000</f>
        <v>5662200</v>
      </c>
      <c r="E187" s="8">
        <f>'FRED Data'!D193*1000</f>
        <v>426000</v>
      </c>
      <c r="F187" s="8">
        <f t="shared" si="23"/>
        <v>426000</v>
      </c>
      <c r="G187" s="8">
        <f t="shared" si="24"/>
        <v>679965.154214232</v>
      </c>
      <c r="H187" s="8">
        <f t="shared" si="25"/>
        <v>4556234.8457857678</v>
      </c>
      <c r="I187" s="12">
        <f t="shared" si="28"/>
        <v>4.7266345732090318E-3</v>
      </c>
      <c r="J187" s="12">
        <f t="shared" si="29"/>
        <v>4.3986147509216559E-3</v>
      </c>
      <c r="K187" s="12">
        <f t="shared" si="26"/>
        <v>0.2705600569061905</v>
      </c>
      <c r="L187">
        <f t="shared" si="27"/>
        <v>0.12008850874469852</v>
      </c>
      <c r="M187">
        <f t="shared" si="30"/>
        <v>3.3653217067951269E-4</v>
      </c>
      <c r="N187">
        <f t="shared" si="31"/>
        <v>1.0402995713382616E-3</v>
      </c>
      <c r="O187">
        <f t="shared" si="32"/>
        <v>0.32349544299685828</v>
      </c>
    </row>
    <row r="188" spans="1:15" x14ac:dyDescent="0.25">
      <c r="A188" s="2">
        <f>'X-13 output'!A188</f>
        <v>38534</v>
      </c>
      <c r="B188" s="8">
        <f>'X-13 output'!E188</f>
        <v>128443.04054976501</v>
      </c>
      <c r="C188" s="8">
        <f t="shared" si="22"/>
        <v>1541316.4865971801</v>
      </c>
      <c r="D188" s="8">
        <f>'FRED Data'!B194*1000</f>
        <v>5716400</v>
      </c>
      <c r="E188" s="8">
        <f>'FRED Data'!D194*1000</f>
        <v>429700</v>
      </c>
      <c r="F188" s="8">
        <f t="shared" si="23"/>
        <v>429700</v>
      </c>
      <c r="G188" s="8">
        <f t="shared" si="24"/>
        <v>681916.48659718013</v>
      </c>
      <c r="H188" s="8">
        <f t="shared" si="25"/>
        <v>4604783.5134028196</v>
      </c>
      <c r="I188" s="12">
        <f t="shared" si="28"/>
        <v>9.5267273522973255E-3</v>
      </c>
      <c r="J188" s="12">
        <f t="shared" si="29"/>
        <v>1.0599066656124579E-2</v>
      </c>
      <c r="K188" s="12">
        <f t="shared" si="26"/>
        <v>0.26963062182443148</v>
      </c>
      <c r="L188">
        <f t="shared" si="27"/>
        <v>0.11929124739297113</v>
      </c>
      <c r="M188">
        <f t="shared" si="30"/>
        <v>-7.9726135172739077E-4</v>
      </c>
      <c r="N188">
        <f t="shared" si="31"/>
        <v>1.0274945327475057E-3</v>
      </c>
      <c r="O188">
        <f t="shared" si="32"/>
        <v>-0.77592758532303363</v>
      </c>
    </row>
    <row r="189" spans="1:15" x14ac:dyDescent="0.25">
      <c r="A189" s="2">
        <f>'X-13 output'!A189</f>
        <v>38565</v>
      </c>
      <c r="B189" s="8">
        <f>'X-13 output'!E189</f>
        <v>129276.772710187</v>
      </c>
      <c r="C189" s="8">
        <f t="shared" si="22"/>
        <v>1551321.2725222439</v>
      </c>
      <c r="D189" s="8">
        <f>'FRED Data'!B195*1000</f>
        <v>5735000</v>
      </c>
      <c r="E189" s="8">
        <f>'FRED Data'!D195*1000</f>
        <v>430700</v>
      </c>
      <c r="F189" s="8">
        <f t="shared" si="23"/>
        <v>430700</v>
      </c>
      <c r="G189" s="8">
        <f t="shared" si="24"/>
        <v>689921.2725222439</v>
      </c>
      <c r="H189" s="8">
        <f t="shared" si="25"/>
        <v>4614378.7274777563</v>
      </c>
      <c r="I189" s="12">
        <f t="shared" si="28"/>
        <v>3.2485139558313084E-3</v>
      </c>
      <c r="J189" s="12">
        <f t="shared" si="29"/>
        <v>2.0815812302432974E-3</v>
      </c>
      <c r="K189" s="12">
        <f t="shared" si="26"/>
        <v>0.2705006578068429</v>
      </c>
      <c r="L189">
        <f t="shared" si="27"/>
        <v>0.12030013470309396</v>
      </c>
      <c r="M189">
        <f t="shared" si="30"/>
        <v>1.0088873101228302E-3</v>
      </c>
      <c r="N189">
        <f t="shared" si="31"/>
        <v>1.0073960196130181E-3</v>
      </c>
      <c r="O189">
        <f t="shared" si="32"/>
        <v>1.0014803418722906</v>
      </c>
    </row>
    <row r="190" spans="1:15" x14ac:dyDescent="0.25">
      <c r="A190" s="2">
        <f>'X-13 output'!A190</f>
        <v>38596</v>
      </c>
      <c r="B190" s="8">
        <f>'X-13 output'!E190</f>
        <v>130097.95827488101</v>
      </c>
      <c r="C190" s="8">
        <f t="shared" si="22"/>
        <v>1561175.4992985721</v>
      </c>
      <c r="D190" s="8">
        <f>'FRED Data'!B196*1000</f>
        <v>5764300</v>
      </c>
      <c r="E190" s="8">
        <f>'FRED Data'!D196*1000</f>
        <v>432400</v>
      </c>
      <c r="F190" s="8">
        <f t="shared" si="23"/>
        <v>432400</v>
      </c>
      <c r="G190" s="8">
        <f t="shared" si="24"/>
        <v>696375.49929857207</v>
      </c>
      <c r="H190" s="8">
        <f t="shared" si="25"/>
        <v>4635524.5007014275</v>
      </c>
      <c r="I190" s="12">
        <f t="shared" si="28"/>
        <v>5.0959733909853684E-3</v>
      </c>
      <c r="J190" s="12">
        <f t="shared" si="29"/>
        <v>4.5721148726376596E-3</v>
      </c>
      <c r="K190" s="12">
        <f t="shared" si="26"/>
        <v>0.27083522705247332</v>
      </c>
      <c r="L190">
        <f t="shared" si="27"/>
        <v>0.12080833740412054</v>
      </c>
      <c r="M190">
        <f t="shared" si="30"/>
        <v>5.0820270102658327E-4</v>
      </c>
      <c r="N190">
        <f t="shared" si="31"/>
        <v>1.0160684866478342E-3</v>
      </c>
      <c r="O190">
        <f t="shared" si="32"/>
        <v>0.50016579364962099</v>
      </c>
    </row>
    <row r="191" spans="1:15" x14ac:dyDescent="0.25">
      <c r="A191" s="2">
        <f>'X-13 output'!A191</f>
        <v>38626</v>
      </c>
      <c r="B191" s="8">
        <f>'X-13 output'!E191</f>
        <v>130926.095999703</v>
      </c>
      <c r="C191" s="8">
        <f t="shared" si="22"/>
        <v>1571113.1519964361</v>
      </c>
      <c r="D191" s="8">
        <f>'FRED Data'!B197*1000</f>
        <v>5795800</v>
      </c>
      <c r="E191" s="8">
        <f>'FRED Data'!D197*1000</f>
        <v>434700</v>
      </c>
      <c r="F191" s="8">
        <f t="shared" si="23"/>
        <v>434700</v>
      </c>
      <c r="G191" s="8">
        <f t="shared" si="24"/>
        <v>701713.15199643606</v>
      </c>
      <c r="H191" s="8">
        <f t="shared" si="25"/>
        <v>4659386.8480035644</v>
      </c>
      <c r="I191" s="12">
        <f t="shared" si="28"/>
        <v>5.4497933345059391E-3</v>
      </c>
      <c r="J191" s="12">
        <f t="shared" si="29"/>
        <v>5.1345082983230471E-3</v>
      </c>
      <c r="K191" s="12">
        <f t="shared" si="26"/>
        <v>0.27107787570248043</v>
      </c>
      <c r="L191">
        <f t="shared" si="27"/>
        <v>0.12107269954043205</v>
      </c>
      <c r="M191">
        <f t="shared" si="30"/>
        <v>2.6436213631150784E-4</v>
      </c>
      <c r="N191">
        <f t="shared" si="31"/>
        <v>1.0198700516299943E-3</v>
      </c>
      <c r="O191">
        <f t="shared" si="32"/>
        <v>0.2592115886617069</v>
      </c>
    </row>
    <row r="192" spans="1:15" x14ac:dyDescent="0.25">
      <c r="A192" s="2">
        <f>'X-13 output'!A192</f>
        <v>38657</v>
      </c>
      <c r="B192" s="8">
        <f>'X-13 output'!E192</f>
        <v>131797.02026454601</v>
      </c>
      <c r="C192" s="8">
        <f t="shared" si="22"/>
        <v>1581564.243174552</v>
      </c>
      <c r="D192" s="8">
        <f>'FRED Data'!B198*1000</f>
        <v>5814200</v>
      </c>
      <c r="E192" s="8">
        <f>'FRED Data'!D198*1000</f>
        <v>435500</v>
      </c>
      <c r="F192" s="8">
        <f t="shared" si="23"/>
        <v>435500</v>
      </c>
      <c r="G192" s="8">
        <f t="shared" si="24"/>
        <v>710564.24317455199</v>
      </c>
      <c r="H192" s="8">
        <f t="shared" si="25"/>
        <v>4668135.756825448</v>
      </c>
      <c r="I192" s="12">
        <f t="shared" si="28"/>
        <v>3.1696839630041521E-3</v>
      </c>
      <c r="J192" s="12">
        <f t="shared" si="29"/>
        <v>1.8759346416521332E-3</v>
      </c>
      <c r="K192" s="12">
        <f t="shared" si="26"/>
        <v>0.27201751628333254</v>
      </c>
      <c r="L192">
        <f t="shared" si="27"/>
        <v>0.12221186804281793</v>
      </c>
      <c r="M192">
        <f t="shared" si="30"/>
        <v>1.1391685023858789E-3</v>
      </c>
      <c r="N192">
        <f t="shared" si="31"/>
        <v>1.0447073330635216E-3</v>
      </c>
      <c r="O192">
        <f t="shared" si="32"/>
        <v>1.0904187865182848</v>
      </c>
    </row>
    <row r="193" spans="1:15" x14ac:dyDescent="0.25">
      <c r="A193" s="2">
        <f>'X-13 output'!A193</f>
        <v>38687</v>
      </c>
      <c r="B193" s="8">
        <f>'X-13 output'!E193</f>
        <v>132683.17537353499</v>
      </c>
      <c r="C193" s="8">
        <f t="shared" si="22"/>
        <v>1592198.1044824198</v>
      </c>
      <c r="D193" s="8">
        <f>'FRED Data'!B199*1000</f>
        <v>5836200</v>
      </c>
      <c r="E193" s="8">
        <f>'FRED Data'!D199*1000</f>
        <v>436700</v>
      </c>
      <c r="F193" s="8">
        <f t="shared" si="23"/>
        <v>436700</v>
      </c>
      <c r="G193" s="8">
        <f t="shared" si="24"/>
        <v>718798.10448241979</v>
      </c>
      <c r="H193" s="8">
        <f t="shared" si="25"/>
        <v>4680701.8955175802</v>
      </c>
      <c r="I193" s="12">
        <f t="shared" si="28"/>
        <v>3.7766988514830895E-3</v>
      </c>
      <c r="J193" s="12">
        <f t="shared" si="29"/>
        <v>2.6882799182592703E-3</v>
      </c>
      <c r="K193" s="12">
        <f t="shared" si="26"/>
        <v>0.27281417780103834</v>
      </c>
      <c r="L193">
        <f t="shared" si="27"/>
        <v>0.12316200686789688</v>
      </c>
      <c r="M193">
        <f t="shared" si="30"/>
        <v>9.5013882507895275E-4</v>
      </c>
      <c r="N193">
        <f t="shared" si="31"/>
        <v>1.0615163120590123E-3</v>
      </c>
      <c r="O193">
        <f t="shared" si="32"/>
        <v>0.89507698966582838</v>
      </c>
    </row>
    <row r="194" spans="1:15" x14ac:dyDescent="0.25">
      <c r="A194" s="2">
        <f>'X-13 output'!A194</f>
        <v>38718</v>
      </c>
      <c r="B194" s="8">
        <f>'X-13 output'!E194</f>
        <v>133482.474775904</v>
      </c>
      <c r="C194" s="8">
        <f t="shared" ref="C194:C257" si="33">B194*12</f>
        <v>1601789.6973108482</v>
      </c>
      <c r="D194" s="8">
        <f>'FRED Data'!B200*1000</f>
        <v>5929900</v>
      </c>
      <c r="E194" s="8">
        <f>'FRED Data'!D200*1000</f>
        <v>441000</v>
      </c>
      <c r="F194" s="8">
        <f t="shared" ref="F194:F257" si="34">E194</f>
        <v>441000</v>
      </c>
      <c r="G194" s="8">
        <f t="shared" ref="G194:G257" si="35">C194-(E194+F194)</f>
        <v>719789.69731084816</v>
      </c>
      <c r="H194" s="8">
        <f t="shared" ref="H194:H257" si="36">D194-(F194+G194)</f>
        <v>4769110.3026891518</v>
      </c>
      <c r="I194" s="12">
        <f t="shared" si="28"/>
        <v>1.5927449339724575E-2</v>
      </c>
      <c r="J194" s="12">
        <f t="shared" si="29"/>
        <v>1.8711691792248242E-2</v>
      </c>
      <c r="K194" s="12">
        <f t="shared" ref="K194:K257" si="37">C194/D194</f>
        <v>0.27012086161838278</v>
      </c>
      <c r="L194">
        <f t="shared" ref="L194:L257" si="38">G194/D194</f>
        <v>0.12138310887381712</v>
      </c>
      <c r="M194">
        <f t="shared" si="30"/>
        <v>-1.7788979940797645E-3</v>
      </c>
      <c r="N194">
        <f t="shared" si="31"/>
        <v>1.0926275052078578E-3</v>
      </c>
      <c r="O194">
        <f t="shared" si="32"/>
        <v>-1.6280919028679885</v>
      </c>
    </row>
    <row r="195" spans="1:15" x14ac:dyDescent="0.25">
      <c r="A195" s="2">
        <f>'X-13 output'!A195</f>
        <v>38749</v>
      </c>
      <c r="B195" s="8">
        <f>'X-13 output'!E195</f>
        <v>134163.67603481101</v>
      </c>
      <c r="C195" s="8">
        <f t="shared" si="33"/>
        <v>1609964.1124177321</v>
      </c>
      <c r="D195" s="8">
        <f>'FRED Data'!B201*1000</f>
        <v>5982000</v>
      </c>
      <c r="E195" s="8">
        <f>'FRED Data'!D201*1000</f>
        <v>444300</v>
      </c>
      <c r="F195" s="8">
        <f t="shared" si="34"/>
        <v>444300</v>
      </c>
      <c r="G195" s="8">
        <f t="shared" si="35"/>
        <v>721364.11241773213</v>
      </c>
      <c r="H195" s="8">
        <f t="shared" si="36"/>
        <v>4816335.8875822676</v>
      </c>
      <c r="I195" s="12">
        <f t="shared" ref="I195:I258" si="39">LN(D195/D194)</f>
        <v>8.7476107467190662E-3</v>
      </c>
      <c r="J195" s="12">
        <f t="shared" ref="J195:J258" si="40">LN(H195/H194)</f>
        <v>9.8536815228483128E-3</v>
      </c>
      <c r="K195" s="12">
        <f t="shared" si="37"/>
        <v>0.26913475633863793</v>
      </c>
      <c r="L195">
        <f t="shared" si="38"/>
        <v>0.12058911942790573</v>
      </c>
      <c r="M195">
        <f t="shared" ref="M195:M258" si="41">L195-L194</f>
        <v>-7.9398944591138609E-4</v>
      </c>
      <c r="N195">
        <f t="shared" si="31"/>
        <v>1.0869686244791025E-3</v>
      </c>
      <c r="O195">
        <f t="shared" si="32"/>
        <v>-0.73046215689241445</v>
      </c>
    </row>
    <row r="196" spans="1:15" x14ac:dyDescent="0.25">
      <c r="A196" s="2">
        <f>'X-13 output'!A196</f>
        <v>38777</v>
      </c>
      <c r="B196" s="8">
        <f>'X-13 output'!E196</f>
        <v>134803.11068830499</v>
      </c>
      <c r="C196" s="8">
        <f t="shared" si="33"/>
        <v>1617637.3282596599</v>
      </c>
      <c r="D196" s="8">
        <f>'FRED Data'!B202*1000</f>
        <v>6003800</v>
      </c>
      <c r="E196" s="8">
        <f>'FRED Data'!D202*1000</f>
        <v>445500</v>
      </c>
      <c r="F196" s="8">
        <f t="shared" si="34"/>
        <v>445500</v>
      </c>
      <c r="G196" s="8">
        <f t="shared" si="35"/>
        <v>726637.32825965993</v>
      </c>
      <c r="H196" s="8">
        <f t="shared" si="36"/>
        <v>4831662.6717403401</v>
      </c>
      <c r="I196" s="12">
        <f t="shared" si="39"/>
        <v>3.6376418827152044E-3</v>
      </c>
      <c r="J196" s="12">
        <f t="shared" si="40"/>
        <v>3.1771972097536997E-3</v>
      </c>
      <c r="K196" s="12">
        <f t="shared" si="37"/>
        <v>0.26943557884334252</v>
      </c>
      <c r="L196">
        <f t="shared" si="38"/>
        <v>0.12102956931604317</v>
      </c>
      <c r="M196">
        <f t="shared" si="41"/>
        <v>4.4044988813743413E-4</v>
      </c>
      <c r="N196">
        <f t="shared" si="31"/>
        <v>1.0921436255786879E-3</v>
      </c>
      <c r="O196">
        <f t="shared" si="32"/>
        <v>0.40328934567013153</v>
      </c>
    </row>
    <row r="197" spans="1:15" x14ac:dyDescent="0.25">
      <c r="A197" s="2">
        <f>'X-13 output'!A197</f>
        <v>38808</v>
      </c>
      <c r="B197" s="8">
        <f>'X-13 output'!E197</f>
        <v>135472.201875411</v>
      </c>
      <c r="C197" s="8">
        <f t="shared" si="33"/>
        <v>1625666.4225049322</v>
      </c>
      <c r="D197" s="8">
        <f>'FRED Data'!B203*1000</f>
        <v>6025700</v>
      </c>
      <c r="E197" s="8">
        <f>'FRED Data'!D203*1000</f>
        <v>446700</v>
      </c>
      <c r="F197" s="8">
        <f t="shared" si="34"/>
        <v>446700</v>
      </c>
      <c r="G197" s="8">
        <f t="shared" si="35"/>
        <v>732266.42250493215</v>
      </c>
      <c r="H197" s="8">
        <f t="shared" si="36"/>
        <v>4846733.5774950683</v>
      </c>
      <c r="I197" s="12">
        <f t="shared" si="39"/>
        <v>3.6410531101889448E-3</v>
      </c>
      <c r="J197" s="12">
        <f t="shared" si="40"/>
        <v>3.1143419938266725E-3</v>
      </c>
      <c r="K197" s="12">
        <f t="shared" si="37"/>
        <v>0.2697888083550346</v>
      </c>
      <c r="L197">
        <f t="shared" si="38"/>
        <v>0.12152387647989979</v>
      </c>
      <c r="M197">
        <f t="shared" si="41"/>
        <v>4.943071638566221E-4</v>
      </c>
      <c r="N197">
        <f t="shared" si="31"/>
        <v>1.0842117970743341E-3</v>
      </c>
      <c r="O197">
        <f t="shared" si="32"/>
        <v>0.45591384007301311</v>
      </c>
    </row>
    <row r="198" spans="1:15" x14ac:dyDescent="0.25">
      <c r="A198" s="2">
        <f>'X-13 output'!A198</f>
        <v>38838</v>
      </c>
      <c r="B198" s="8">
        <f>'X-13 output'!E198</f>
        <v>136204.18995182501</v>
      </c>
      <c r="C198" s="8">
        <f t="shared" si="33"/>
        <v>1634450.2794219002</v>
      </c>
      <c r="D198" s="8">
        <f>'FRED Data'!B204*1000</f>
        <v>5997000</v>
      </c>
      <c r="E198" s="8">
        <f>'FRED Data'!D204*1000</f>
        <v>444100</v>
      </c>
      <c r="F198" s="8">
        <f t="shared" si="34"/>
        <v>444100</v>
      </c>
      <c r="G198" s="8">
        <f t="shared" si="35"/>
        <v>746250.27942190017</v>
      </c>
      <c r="H198" s="8">
        <f t="shared" si="36"/>
        <v>4806649.7205780996</v>
      </c>
      <c r="I198" s="12">
        <f t="shared" si="39"/>
        <v>-4.7743110142877592E-3</v>
      </c>
      <c r="J198" s="12">
        <f t="shared" si="40"/>
        <v>-8.304671233459902E-3</v>
      </c>
      <c r="K198" s="12">
        <f t="shared" si="37"/>
        <v>0.27254465222976493</v>
      </c>
      <c r="L198">
        <f t="shared" si="38"/>
        <v>0.12443726520291816</v>
      </c>
      <c r="M198">
        <f t="shared" si="41"/>
        <v>2.9133887230183703E-3</v>
      </c>
      <c r="N198">
        <f t="shared" si="31"/>
        <v>1.1891750717018925E-3</v>
      </c>
      <c r="O198">
        <f t="shared" si="32"/>
        <v>2.4499241468700337</v>
      </c>
    </row>
    <row r="199" spans="1:15" x14ac:dyDescent="0.25">
      <c r="A199" s="2">
        <f>'X-13 output'!A199</f>
        <v>38869</v>
      </c>
      <c r="B199" s="8">
        <f>'X-13 output'!E199</f>
        <v>136962.03842215601</v>
      </c>
      <c r="C199" s="8">
        <f t="shared" si="33"/>
        <v>1643544.4610658721</v>
      </c>
      <c r="D199" s="8">
        <f>'FRED Data'!B205*1000</f>
        <v>6015500</v>
      </c>
      <c r="E199" s="8">
        <f>'FRED Data'!D205*1000</f>
        <v>444900</v>
      </c>
      <c r="F199" s="8">
        <f t="shared" si="34"/>
        <v>444900</v>
      </c>
      <c r="G199" s="8">
        <f t="shared" si="35"/>
        <v>753744.46106587211</v>
      </c>
      <c r="H199" s="8">
        <f t="shared" si="36"/>
        <v>4816855.5389341284</v>
      </c>
      <c r="I199" s="12">
        <f t="shared" si="39"/>
        <v>3.0801273050694664E-3</v>
      </c>
      <c r="J199" s="12">
        <f t="shared" si="40"/>
        <v>2.1210197130692118E-3</v>
      </c>
      <c r="K199" s="12">
        <f t="shared" si="37"/>
        <v>0.27321826299823326</v>
      </c>
      <c r="L199">
        <f t="shared" si="38"/>
        <v>0.12530038418516701</v>
      </c>
      <c r="M199">
        <f t="shared" si="41"/>
        <v>8.6311898224884775E-4</v>
      </c>
      <c r="N199">
        <f t="shared" si="31"/>
        <v>1.1291348187678963E-3</v>
      </c>
      <c r="O199">
        <f t="shared" si="32"/>
        <v>0.76440737448046892</v>
      </c>
    </row>
    <row r="200" spans="1:15" x14ac:dyDescent="0.25">
      <c r="A200" s="2">
        <f>'X-13 output'!A200</f>
        <v>38899</v>
      </c>
      <c r="B200" s="8">
        <f>'X-13 output'!E200</f>
        <v>137663.92629827201</v>
      </c>
      <c r="C200" s="8">
        <f t="shared" si="33"/>
        <v>1651967.1155792642</v>
      </c>
      <c r="D200" s="8">
        <f>'FRED Data'!B206*1000</f>
        <v>6042200</v>
      </c>
      <c r="E200" s="8">
        <f>'FRED Data'!D206*1000</f>
        <v>446300</v>
      </c>
      <c r="F200" s="8">
        <f t="shared" si="34"/>
        <v>446300</v>
      </c>
      <c r="G200" s="8">
        <f t="shared" si="35"/>
        <v>759367.11557926424</v>
      </c>
      <c r="H200" s="8">
        <f t="shared" si="36"/>
        <v>4836532.8844207358</v>
      </c>
      <c r="I200" s="12">
        <f t="shared" si="39"/>
        <v>4.4287125471709861E-3</v>
      </c>
      <c r="J200" s="12">
        <f t="shared" si="40"/>
        <v>4.0767804789342719E-3</v>
      </c>
      <c r="K200" s="12">
        <f t="shared" si="37"/>
        <v>0.27340490476635404</v>
      </c>
      <c r="L200">
        <f t="shared" si="38"/>
        <v>0.12567725589673698</v>
      </c>
      <c r="M200">
        <f t="shared" si="41"/>
        <v>3.7687171156997046E-4</v>
      </c>
      <c r="N200">
        <f t="shared" si="31"/>
        <v>1.0991348778430759E-3</v>
      </c>
      <c r="O200">
        <f t="shared" si="32"/>
        <v>0.34288031356946591</v>
      </c>
    </row>
    <row r="201" spans="1:15" x14ac:dyDescent="0.25">
      <c r="A201" s="2">
        <f>'X-13 output'!A201</f>
        <v>38930</v>
      </c>
      <c r="B201" s="8">
        <f>'X-13 output'!E201</f>
        <v>138318.88561721001</v>
      </c>
      <c r="C201" s="8">
        <f t="shared" si="33"/>
        <v>1659826.6274065201</v>
      </c>
      <c r="D201" s="8">
        <f>'FRED Data'!B207*1000</f>
        <v>6054300</v>
      </c>
      <c r="E201" s="8">
        <f>'FRED Data'!D207*1000</f>
        <v>446500</v>
      </c>
      <c r="F201" s="8">
        <f t="shared" si="34"/>
        <v>446500</v>
      </c>
      <c r="G201" s="8">
        <f t="shared" si="35"/>
        <v>766826.62740652007</v>
      </c>
      <c r="H201" s="8">
        <f t="shared" si="36"/>
        <v>4840973.3725934802</v>
      </c>
      <c r="I201" s="12">
        <f t="shared" si="39"/>
        <v>2.0005793470292267E-3</v>
      </c>
      <c r="J201" s="12">
        <f t="shared" si="40"/>
        <v>9.17692712657033E-4</v>
      </c>
      <c r="K201" s="12">
        <f t="shared" si="37"/>
        <v>0.27415665352006346</v>
      </c>
      <c r="L201">
        <f t="shared" si="38"/>
        <v>0.12665818135978066</v>
      </c>
      <c r="M201">
        <f t="shared" si="41"/>
        <v>9.8092546304368033E-4</v>
      </c>
      <c r="N201">
        <f t="shared" si="31"/>
        <v>1.0913414667879644E-3</v>
      </c>
      <c r="O201">
        <f t="shared" si="32"/>
        <v>0.89882542989110426</v>
      </c>
    </row>
    <row r="202" spans="1:15" x14ac:dyDescent="0.25">
      <c r="A202" s="2">
        <f>'X-13 output'!A202</f>
        <v>38961</v>
      </c>
      <c r="B202" s="8">
        <f>'X-13 output'!E202</f>
        <v>139011.682664883</v>
      </c>
      <c r="C202" s="8">
        <f t="shared" si="33"/>
        <v>1668140.1919785962</v>
      </c>
      <c r="D202" s="8">
        <f>'FRED Data'!B208*1000</f>
        <v>6088800</v>
      </c>
      <c r="E202" s="8">
        <f>'FRED Data'!D208*1000</f>
        <v>448200</v>
      </c>
      <c r="F202" s="8">
        <f t="shared" si="34"/>
        <v>448200</v>
      </c>
      <c r="G202" s="8">
        <f t="shared" si="35"/>
        <v>771740.19197859615</v>
      </c>
      <c r="H202" s="8">
        <f t="shared" si="36"/>
        <v>4868859.8080214038</v>
      </c>
      <c r="I202" s="12">
        <f t="shared" si="39"/>
        <v>5.6822545854023051E-3</v>
      </c>
      <c r="J202" s="12">
        <f t="shared" si="40"/>
        <v>5.7439734712483956E-3</v>
      </c>
      <c r="K202" s="12">
        <f t="shared" si="37"/>
        <v>0.27396862961151558</v>
      </c>
      <c r="L202">
        <f t="shared" si="38"/>
        <v>0.12674750229578835</v>
      </c>
      <c r="M202">
        <f t="shared" si="41"/>
        <v>8.9320936007691865E-5</v>
      </c>
      <c r="N202">
        <f t="shared" si="31"/>
        <v>1.0581978011329676E-3</v>
      </c>
      <c r="O202">
        <f t="shared" si="32"/>
        <v>8.4408544330804428E-2</v>
      </c>
    </row>
    <row r="203" spans="1:15" x14ac:dyDescent="0.25">
      <c r="A203" s="2">
        <f>'X-13 output'!A203</f>
        <v>38991</v>
      </c>
      <c r="B203" s="8">
        <f>'X-13 output'!E203</f>
        <v>139791.825783579</v>
      </c>
      <c r="C203" s="8">
        <f t="shared" si="33"/>
        <v>1677501.9094029479</v>
      </c>
      <c r="D203" s="8">
        <f>'FRED Data'!B209*1000</f>
        <v>6127200</v>
      </c>
      <c r="E203" s="8">
        <f>'FRED Data'!D209*1000</f>
        <v>450300</v>
      </c>
      <c r="F203" s="8">
        <f t="shared" si="34"/>
        <v>450300</v>
      </c>
      <c r="G203" s="8">
        <f t="shared" si="35"/>
        <v>776901.90940294787</v>
      </c>
      <c r="H203" s="8">
        <f t="shared" si="36"/>
        <v>4899998.0905970521</v>
      </c>
      <c r="I203" s="12">
        <f t="shared" si="39"/>
        <v>6.2868576422020388E-3</v>
      </c>
      <c r="J203" s="12">
        <f t="shared" si="40"/>
        <v>6.3750314225832919E-3</v>
      </c>
      <c r="K203" s="12">
        <f t="shared" si="37"/>
        <v>0.27377952562393065</v>
      </c>
      <c r="L203">
        <f t="shared" si="38"/>
        <v>0.12679558516172931</v>
      </c>
      <c r="M203">
        <f t="shared" si="41"/>
        <v>4.8082865940962671E-5</v>
      </c>
      <c r="N203">
        <f t="shared" si="31"/>
        <v>1.0348175704271096E-3</v>
      </c>
      <c r="O203">
        <f t="shared" si="32"/>
        <v>4.6465065258910317E-2</v>
      </c>
    </row>
    <row r="204" spans="1:15" x14ac:dyDescent="0.25">
      <c r="A204" s="2">
        <f>'X-13 output'!A204</f>
        <v>39022</v>
      </c>
      <c r="B204" s="8">
        <f>'X-13 output'!E204</f>
        <v>140682.24484426199</v>
      </c>
      <c r="C204" s="8">
        <f t="shared" si="33"/>
        <v>1688186.9381311438</v>
      </c>
      <c r="D204" s="8">
        <f>'FRED Data'!B210*1000</f>
        <v>6172100</v>
      </c>
      <c r="E204" s="8">
        <f>'FRED Data'!D210*1000</f>
        <v>452700</v>
      </c>
      <c r="F204" s="8">
        <f t="shared" si="34"/>
        <v>452700</v>
      </c>
      <c r="G204" s="8">
        <f t="shared" si="35"/>
        <v>782786.9381311438</v>
      </c>
      <c r="H204" s="8">
        <f t="shared" si="36"/>
        <v>4936613.0618688557</v>
      </c>
      <c r="I204" s="12">
        <f t="shared" si="39"/>
        <v>7.3012609599130843E-3</v>
      </c>
      <c r="J204" s="12">
        <f t="shared" si="40"/>
        <v>7.4446656096404506E-3</v>
      </c>
      <c r="K204" s="12">
        <f t="shared" si="37"/>
        <v>0.27351905155962214</v>
      </c>
      <c r="L204">
        <f t="shared" si="38"/>
        <v>0.12682667781324733</v>
      </c>
      <c r="M204">
        <f t="shared" si="41"/>
        <v>3.1092651518016545E-5</v>
      </c>
      <c r="N204">
        <f t="shared" si="31"/>
        <v>9.9142121600257036E-4</v>
      </c>
      <c r="O204">
        <f t="shared" si="32"/>
        <v>3.1361696740143129E-2</v>
      </c>
    </row>
    <row r="205" spans="1:15" x14ac:dyDescent="0.25">
      <c r="A205" s="2">
        <f>'X-13 output'!A205</f>
        <v>39052</v>
      </c>
      <c r="B205" s="8">
        <f>'X-13 output'!E205</f>
        <v>141684.97507849999</v>
      </c>
      <c r="C205" s="8">
        <f t="shared" si="33"/>
        <v>1700219.7009419999</v>
      </c>
      <c r="D205" s="8">
        <f>'FRED Data'!B211*1000</f>
        <v>6244900</v>
      </c>
      <c r="E205" s="8">
        <f>'FRED Data'!D211*1000</f>
        <v>457100</v>
      </c>
      <c r="F205" s="8">
        <f t="shared" si="34"/>
        <v>457100</v>
      </c>
      <c r="G205" s="8">
        <f t="shared" si="35"/>
        <v>786019.70094199991</v>
      </c>
      <c r="H205" s="8">
        <f t="shared" si="36"/>
        <v>5001780.2990579996</v>
      </c>
      <c r="I205" s="12">
        <f t="shared" si="39"/>
        <v>1.172599406592667E-2</v>
      </c>
      <c r="J205" s="12">
        <f t="shared" si="40"/>
        <v>1.3114427819374185E-2</v>
      </c>
      <c r="K205" s="12">
        <f t="shared" si="37"/>
        <v>0.27225731411904114</v>
      </c>
      <c r="L205">
        <f t="shared" si="38"/>
        <v>0.12586585869141217</v>
      </c>
      <c r="M205">
        <f t="shared" si="41"/>
        <v>-9.6081912183515472E-4</v>
      </c>
      <c r="N205">
        <f t="shared" si="31"/>
        <v>9.5501188776223554E-4</v>
      </c>
      <c r="O205">
        <f t="shared" si="32"/>
        <v>-1.00608079768151</v>
      </c>
    </row>
    <row r="206" spans="1:15" x14ac:dyDescent="0.25">
      <c r="A206" s="2">
        <f>'X-13 output'!A206</f>
        <v>39083</v>
      </c>
      <c r="B206" s="8">
        <f>'X-13 output'!E206</f>
        <v>142690.999258261</v>
      </c>
      <c r="C206" s="8">
        <f t="shared" si="33"/>
        <v>1712291.991099132</v>
      </c>
      <c r="D206" s="8">
        <f>'FRED Data'!B212*1000</f>
        <v>6303700</v>
      </c>
      <c r="E206" s="8">
        <f>'FRED Data'!D212*1000</f>
        <v>457600</v>
      </c>
      <c r="F206" s="8">
        <f t="shared" si="34"/>
        <v>457600</v>
      </c>
      <c r="G206" s="8">
        <f t="shared" si="35"/>
        <v>797091.99109913199</v>
      </c>
      <c r="H206" s="8">
        <f t="shared" si="36"/>
        <v>5049008.0089008678</v>
      </c>
      <c r="I206" s="12">
        <f t="shared" si="39"/>
        <v>9.3716319516199409E-3</v>
      </c>
      <c r="J206" s="12">
        <f t="shared" si="40"/>
        <v>9.3978812391418542E-3</v>
      </c>
      <c r="K206" s="12">
        <f t="shared" si="37"/>
        <v>0.27163284913608388</v>
      </c>
      <c r="L206">
        <f t="shared" si="38"/>
        <v>0.12644827499708616</v>
      </c>
      <c r="M206">
        <f t="shared" si="41"/>
        <v>5.8241630567398839E-4</v>
      </c>
      <c r="N206">
        <f t="shared" si="31"/>
        <v>9.5510374069559341E-4</v>
      </c>
      <c r="O206">
        <f t="shared" si="32"/>
        <v>0.60979376465410962</v>
      </c>
    </row>
    <row r="207" spans="1:15" x14ac:dyDescent="0.25">
      <c r="A207" s="2">
        <f>'X-13 output'!A207</f>
        <v>39114</v>
      </c>
      <c r="B207" s="8">
        <f>'X-13 output'!E207</f>
        <v>143527.73821318999</v>
      </c>
      <c r="C207" s="8">
        <f t="shared" si="33"/>
        <v>1722332.8585582799</v>
      </c>
      <c r="D207" s="8">
        <f>'FRED Data'!B213*1000</f>
        <v>6352500</v>
      </c>
      <c r="E207" s="8">
        <f>'FRED Data'!D213*1000</f>
        <v>460300</v>
      </c>
      <c r="F207" s="8">
        <f t="shared" si="34"/>
        <v>460300</v>
      </c>
      <c r="G207" s="8">
        <f t="shared" si="35"/>
        <v>801732.85855827993</v>
      </c>
      <c r="H207" s="8">
        <f t="shared" si="36"/>
        <v>5090467.1414417196</v>
      </c>
      <c r="I207" s="12">
        <f t="shared" si="39"/>
        <v>7.7116736214757802E-3</v>
      </c>
      <c r="J207" s="12">
        <f t="shared" si="40"/>
        <v>8.1778125553322693E-3</v>
      </c>
      <c r="K207" s="12">
        <f t="shared" si="37"/>
        <v>0.27112677820673436</v>
      </c>
      <c r="L207">
        <f t="shared" si="38"/>
        <v>0.12620745510559306</v>
      </c>
      <c r="M207">
        <f t="shared" si="41"/>
        <v>-2.4081989149310479E-4</v>
      </c>
      <c r="N207">
        <f t="shared" si="31"/>
        <v>8.9221563940589468E-4</v>
      </c>
      <c r="O207">
        <f t="shared" si="32"/>
        <v>-0.26991220603738919</v>
      </c>
    </row>
    <row r="208" spans="1:15" x14ac:dyDescent="0.25">
      <c r="A208" s="2">
        <f>'X-13 output'!A208</f>
        <v>39142</v>
      </c>
      <c r="B208" s="8">
        <f>'X-13 output'!E208</f>
        <v>144176.15721350501</v>
      </c>
      <c r="C208" s="8">
        <f t="shared" si="33"/>
        <v>1730113.8865620601</v>
      </c>
      <c r="D208" s="8">
        <f>'FRED Data'!B214*1000</f>
        <v>6377400</v>
      </c>
      <c r="E208" s="8">
        <f>'FRED Data'!D214*1000</f>
        <v>461100</v>
      </c>
      <c r="F208" s="8">
        <f t="shared" si="34"/>
        <v>461100</v>
      </c>
      <c r="G208" s="8">
        <f t="shared" si="35"/>
        <v>807913.8865620601</v>
      </c>
      <c r="H208" s="8">
        <f t="shared" si="36"/>
        <v>5108386.1134379394</v>
      </c>
      <c r="I208" s="12">
        <f t="shared" si="39"/>
        <v>3.9120545732717936E-3</v>
      </c>
      <c r="J208" s="12">
        <f t="shared" si="40"/>
        <v>3.5139225923747552E-3</v>
      </c>
      <c r="K208" s="12">
        <f t="shared" si="37"/>
        <v>0.2712882815194374</v>
      </c>
      <c r="L208">
        <f t="shared" si="38"/>
        <v>0.12668389728761881</v>
      </c>
      <c r="M208">
        <f t="shared" si="41"/>
        <v>4.7644218202574917E-4</v>
      </c>
      <c r="N208">
        <f t="shared" si="31"/>
        <v>8.8955462440276525E-4</v>
      </c>
      <c r="O208">
        <f t="shared" si="32"/>
        <v>0.53559631860227352</v>
      </c>
    </row>
    <row r="209" spans="1:15" x14ac:dyDescent="0.25">
      <c r="A209" s="2">
        <f>'X-13 output'!A209</f>
        <v>39173</v>
      </c>
      <c r="B209" s="8">
        <f>'X-13 output'!E209</f>
        <v>144729.05835374101</v>
      </c>
      <c r="C209" s="8">
        <f t="shared" si="33"/>
        <v>1736748.7002448922</v>
      </c>
      <c r="D209" s="8">
        <f>'FRED Data'!B215*1000</f>
        <v>6370000</v>
      </c>
      <c r="E209" s="8">
        <f>'FRED Data'!D215*1000</f>
        <v>460200</v>
      </c>
      <c r="F209" s="8">
        <f t="shared" si="34"/>
        <v>460200</v>
      </c>
      <c r="G209" s="8">
        <f t="shared" si="35"/>
        <v>816348.70024489216</v>
      </c>
      <c r="H209" s="8">
        <f t="shared" si="36"/>
        <v>5093451.2997551076</v>
      </c>
      <c r="I209" s="12">
        <f t="shared" si="39"/>
        <v>-1.1610212013819189E-3</v>
      </c>
      <c r="J209" s="12">
        <f t="shared" si="40"/>
        <v>-2.9278695095599559E-3</v>
      </c>
      <c r="K209" s="12">
        <f t="shared" si="37"/>
        <v>0.27264500788773816</v>
      </c>
      <c r="L209">
        <f t="shared" si="38"/>
        <v>0.12815521196937082</v>
      </c>
      <c r="M209">
        <f t="shared" si="41"/>
        <v>1.4713146817520173E-3</v>
      </c>
      <c r="N209">
        <f t="shared" si="31"/>
        <v>9.0882204330286183E-4</v>
      </c>
      <c r="O209">
        <f t="shared" si="32"/>
        <v>1.6189249508131778</v>
      </c>
    </row>
    <row r="210" spans="1:15" x14ac:dyDescent="0.25">
      <c r="A210" s="2">
        <f>'X-13 output'!A210</f>
        <v>39203</v>
      </c>
      <c r="B210" s="8">
        <f>'X-13 output'!E210</f>
        <v>145215.59524621899</v>
      </c>
      <c r="C210" s="8">
        <f t="shared" si="33"/>
        <v>1742587.142954628</v>
      </c>
      <c r="D210" s="8">
        <f>'FRED Data'!B216*1000</f>
        <v>6362600</v>
      </c>
      <c r="E210" s="8">
        <f>'FRED Data'!D216*1000</f>
        <v>459200</v>
      </c>
      <c r="F210" s="8">
        <f t="shared" si="34"/>
        <v>459200</v>
      </c>
      <c r="G210" s="8">
        <f t="shared" si="35"/>
        <v>824187.14295462798</v>
      </c>
      <c r="H210" s="8">
        <f t="shared" si="36"/>
        <v>5079212.857045372</v>
      </c>
      <c r="I210" s="12">
        <f t="shared" si="39"/>
        <v>-1.1623707386051371E-3</v>
      </c>
      <c r="J210" s="12">
        <f t="shared" si="40"/>
        <v>-2.7993555647629993E-3</v>
      </c>
      <c r="K210" s="12">
        <f t="shared" si="37"/>
        <v>0.27387972573391822</v>
      </c>
      <c r="L210">
        <f t="shared" si="38"/>
        <v>0.12953621836271775</v>
      </c>
      <c r="M210">
        <f t="shared" si="41"/>
        <v>1.3810063933469285E-3</v>
      </c>
      <c r="N210">
        <f t="shared" si="31"/>
        <v>9.1311716083084698E-4</v>
      </c>
      <c r="O210">
        <f t="shared" si="32"/>
        <v>1.5124087604380891</v>
      </c>
    </row>
    <row r="211" spans="1:15" x14ac:dyDescent="0.25">
      <c r="A211" s="2">
        <f>'X-13 output'!A211</f>
        <v>39234</v>
      </c>
      <c r="B211" s="8">
        <f>'X-13 output'!E211</f>
        <v>145651.12824199299</v>
      </c>
      <c r="C211" s="8">
        <f t="shared" si="33"/>
        <v>1747813.5389039158</v>
      </c>
      <c r="D211" s="8">
        <f>'FRED Data'!B217*1000</f>
        <v>6379000</v>
      </c>
      <c r="E211" s="8">
        <f>'FRED Data'!D217*1000</f>
        <v>459900</v>
      </c>
      <c r="F211" s="8">
        <f t="shared" si="34"/>
        <v>459900</v>
      </c>
      <c r="G211" s="8">
        <f t="shared" si="35"/>
        <v>828013.53890391579</v>
      </c>
      <c r="H211" s="8">
        <f t="shared" si="36"/>
        <v>5091086.4610960837</v>
      </c>
      <c r="I211" s="12">
        <f t="shared" si="39"/>
        <v>2.5742464143515007E-3</v>
      </c>
      <c r="J211" s="12">
        <f t="shared" si="40"/>
        <v>2.3349577183304085E-3</v>
      </c>
      <c r="K211" s="12">
        <f t="shared" si="37"/>
        <v>0.27399491125629655</v>
      </c>
      <c r="L211">
        <f t="shared" si="38"/>
        <v>0.1298030316513428</v>
      </c>
      <c r="M211">
        <f t="shared" si="41"/>
        <v>2.6681328862504516E-4</v>
      </c>
      <c r="N211">
        <f t="shared" si="31"/>
        <v>8.5106327331401106E-4</v>
      </c>
      <c r="O211">
        <f t="shared" si="32"/>
        <v>0.31350581912210052</v>
      </c>
    </row>
    <row r="212" spans="1:15" x14ac:dyDescent="0.25">
      <c r="A212" s="2">
        <f>'X-13 output'!A212</f>
        <v>39264</v>
      </c>
      <c r="B212" s="8">
        <f>'X-13 output'!E212</f>
        <v>146082.76932091801</v>
      </c>
      <c r="C212" s="8">
        <f t="shared" si="33"/>
        <v>1752993.2318510162</v>
      </c>
      <c r="D212" s="8">
        <f>'FRED Data'!B218*1000</f>
        <v>6388400</v>
      </c>
      <c r="E212" s="8">
        <f>'FRED Data'!D218*1000</f>
        <v>460500</v>
      </c>
      <c r="F212" s="8">
        <f t="shared" si="34"/>
        <v>460500</v>
      </c>
      <c r="G212" s="8">
        <f t="shared" si="35"/>
        <v>831993.23185101617</v>
      </c>
      <c r="H212" s="8">
        <f t="shared" si="36"/>
        <v>5095906.7681489838</v>
      </c>
      <c r="I212" s="12">
        <f t="shared" si="39"/>
        <v>1.472500540199054E-3</v>
      </c>
      <c r="J212" s="12">
        <f t="shared" si="40"/>
        <v>9.4636509599721832E-4</v>
      </c>
      <c r="K212" s="12">
        <f t="shared" si="37"/>
        <v>0.27440254709332795</v>
      </c>
      <c r="L212">
        <f t="shared" si="38"/>
        <v>0.13023499340226288</v>
      </c>
      <c r="M212">
        <f t="shared" si="41"/>
        <v>4.319617509200846E-4</v>
      </c>
      <c r="N212">
        <f t="shared" si="31"/>
        <v>8.4837530057341106E-4</v>
      </c>
      <c r="O212">
        <f t="shared" si="32"/>
        <v>0.50916351599124188</v>
      </c>
    </row>
    <row r="213" spans="1:15" x14ac:dyDescent="0.25">
      <c r="A213" s="2">
        <f>'X-13 output'!A213</f>
        <v>39295</v>
      </c>
      <c r="B213" s="8">
        <f>'X-13 output'!E213</f>
        <v>146525.257365039</v>
      </c>
      <c r="C213" s="8">
        <f t="shared" si="33"/>
        <v>1758303.0883804681</v>
      </c>
      <c r="D213" s="8">
        <f>'FRED Data'!B219*1000</f>
        <v>6381900</v>
      </c>
      <c r="E213" s="8">
        <f>'FRED Data'!D219*1000</f>
        <v>459600</v>
      </c>
      <c r="F213" s="8">
        <f t="shared" si="34"/>
        <v>459600</v>
      </c>
      <c r="G213" s="8">
        <f t="shared" si="35"/>
        <v>839103.08838046808</v>
      </c>
      <c r="H213" s="8">
        <f t="shared" si="36"/>
        <v>5083196.9116195319</v>
      </c>
      <c r="I213" s="12">
        <f t="shared" si="39"/>
        <v>-1.0179871359839989E-3</v>
      </c>
      <c r="J213" s="12">
        <f t="shared" si="40"/>
        <v>-2.4972460315643239E-3</v>
      </c>
      <c r="K213" s="12">
        <f t="shared" si="37"/>
        <v>0.27551404571999999</v>
      </c>
      <c r="L213">
        <f t="shared" si="38"/>
        <v>0.13148170425429231</v>
      </c>
      <c r="M213">
        <f t="shared" si="41"/>
        <v>1.2467108520294312E-3</v>
      </c>
      <c r="N213">
        <f t="shared" si="31"/>
        <v>8.3567541307764265E-4</v>
      </c>
      <c r="O213">
        <f t="shared" si="32"/>
        <v>1.4918601558923683</v>
      </c>
    </row>
    <row r="214" spans="1:15" x14ac:dyDescent="0.25">
      <c r="A214" s="2">
        <f>'X-13 output'!A214</f>
        <v>39326</v>
      </c>
      <c r="B214" s="8">
        <f>'X-13 output'!E214</f>
        <v>146967.61740882599</v>
      </c>
      <c r="C214" s="8">
        <f t="shared" si="33"/>
        <v>1763611.4089059117</v>
      </c>
      <c r="D214" s="8">
        <f>'FRED Data'!B220*1000</f>
        <v>6422100</v>
      </c>
      <c r="E214" s="8">
        <f>'FRED Data'!D220*1000</f>
        <v>462500</v>
      </c>
      <c r="F214" s="8">
        <f t="shared" si="34"/>
        <v>462500</v>
      </c>
      <c r="G214" s="8">
        <f t="shared" si="35"/>
        <v>838611.40890591173</v>
      </c>
      <c r="H214" s="8">
        <f t="shared" si="36"/>
        <v>5120988.5910940878</v>
      </c>
      <c r="I214" s="12">
        <f t="shared" si="39"/>
        <v>6.2793083551161482E-3</v>
      </c>
      <c r="J214" s="12">
        <f t="shared" si="40"/>
        <v>7.407127644387934E-3</v>
      </c>
      <c r="K214" s="12">
        <f t="shared" si="37"/>
        <v>0.27461599926907271</v>
      </c>
      <c r="L214">
        <f t="shared" si="38"/>
        <v>0.13058211627129937</v>
      </c>
      <c r="M214">
        <f t="shared" si="41"/>
        <v>-8.9958798299294429E-4</v>
      </c>
      <c r="N214">
        <f t="shared" si="31"/>
        <v>8.5904863030857265E-4</v>
      </c>
      <c r="O214">
        <f t="shared" si="32"/>
        <v>-1.0471909869291216</v>
      </c>
    </row>
    <row r="215" spans="1:15" x14ac:dyDescent="0.25">
      <c r="A215" s="2">
        <f>'X-13 output'!A215</f>
        <v>39356</v>
      </c>
      <c r="B215" s="8">
        <f>'X-13 output'!E215</f>
        <v>147382.570463387</v>
      </c>
      <c r="C215" s="8">
        <f t="shared" si="33"/>
        <v>1768590.8455606441</v>
      </c>
      <c r="D215" s="8">
        <f>'FRED Data'!B221*1000</f>
        <v>6431800</v>
      </c>
      <c r="E215" s="8">
        <f>'FRED Data'!D221*1000</f>
        <v>463200</v>
      </c>
      <c r="F215" s="8">
        <f t="shared" si="34"/>
        <v>463200</v>
      </c>
      <c r="G215" s="8">
        <f t="shared" si="35"/>
        <v>842190.84556064405</v>
      </c>
      <c r="H215" s="8">
        <f t="shared" si="36"/>
        <v>5126409.1544393562</v>
      </c>
      <c r="I215" s="12">
        <f t="shared" si="39"/>
        <v>1.5092698467078292E-3</v>
      </c>
      <c r="J215" s="12">
        <f t="shared" si="40"/>
        <v>1.0579395833845281E-3</v>
      </c>
      <c r="K215" s="12">
        <f t="shared" si="37"/>
        <v>0.27497603245757707</v>
      </c>
      <c r="L215">
        <f t="shared" si="38"/>
        <v>0.13094170303191083</v>
      </c>
      <c r="M215">
        <f t="shared" si="41"/>
        <v>3.5958676061145778E-4</v>
      </c>
      <c r="N215">
        <f t="shared" si="31"/>
        <v>8.5892952610636965E-4</v>
      </c>
      <c r="O215">
        <f t="shared" si="32"/>
        <v>0.41864524350619031</v>
      </c>
    </row>
    <row r="216" spans="1:15" x14ac:dyDescent="0.25">
      <c r="A216" s="2">
        <f>'X-13 output'!A216</f>
        <v>39387</v>
      </c>
      <c r="B216" s="8">
        <f>'X-13 output'!E216</f>
        <v>147752.837253887</v>
      </c>
      <c r="C216" s="8">
        <f t="shared" si="33"/>
        <v>1773034.0470466441</v>
      </c>
      <c r="D216" s="8">
        <f>'FRED Data'!B222*1000</f>
        <v>6475400</v>
      </c>
      <c r="E216" s="8">
        <f>'FRED Data'!D222*1000</f>
        <v>466200</v>
      </c>
      <c r="F216" s="8">
        <f t="shared" si="34"/>
        <v>466200</v>
      </c>
      <c r="G216" s="8">
        <f t="shared" si="35"/>
        <v>840634.04704664415</v>
      </c>
      <c r="H216" s="8">
        <f t="shared" si="36"/>
        <v>5168565.9529533554</v>
      </c>
      <c r="I216" s="12">
        <f t="shared" si="39"/>
        <v>6.755944873458054E-3</v>
      </c>
      <c r="J216" s="12">
        <f t="shared" si="40"/>
        <v>8.1898273102824146E-3</v>
      </c>
      <c r="K216" s="12">
        <f t="shared" si="37"/>
        <v>0.27381073710452547</v>
      </c>
      <c r="L216">
        <f t="shared" si="38"/>
        <v>0.12981963230791058</v>
      </c>
      <c r="M216">
        <f t="shared" si="41"/>
        <v>-1.1220707240002514E-3</v>
      </c>
      <c r="N216">
        <f t="shared" si="31"/>
        <v>8.9758497973223598E-4</v>
      </c>
      <c r="O216">
        <f t="shared" si="32"/>
        <v>-1.2500997112663172</v>
      </c>
    </row>
    <row r="217" spans="1:15" x14ac:dyDescent="0.25">
      <c r="A217" s="2">
        <f>'X-13 output'!A217</f>
        <v>39417</v>
      </c>
      <c r="B217" s="8">
        <f>'X-13 output'!E217</f>
        <v>148024.99864638201</v>
      </c>
      <c r="C217" s="8">
        <f t="shared" si="33"/>
        <v>1776299.9837565841</v>
      </c>
      <c r="D217" s="8">
        <f>'FRED Data'!B223*1000</f>
        <v>6516500</v>
      </c>
      <c r="E217" s="8">
        <f>'FRED Data'!D223*1000</f>
        <v>469500</v>
      </c>
      <c r="F217" s="8">
        <f t="shared" si="34"/>
        <v>469500</v>
      </c>
      <c r="G217" s="8">
        <f t="shared" si="35"/>
        <v>837299.98375658412</v>
      </c>
      <c r="H217" s="8">
        <f t="shared" si="36"/>
        <v>5209700.0162434159</v>
      </c>
      <c r="I217" s="12">
        <f t="shared" si="39"/>
        <v>6.3270402493221878E-3</v>
      </c>
      <c r="J217" s="12">
        <f t="shared" si="40"/>
        <v>7.9270041466216051E-3</v>
      </c>
      <c r="K217" s="12">
        <f t="shared" si="37"/>
        <v>0.27258497410520743</v>
      </c>
      <c r="L217">
        <f t="shared" si="38"/>
        <v>0.12848921718047787</v>
      </c>
      <c r="M217">
        <f t="shared" si="41"/>
        <v>-1.3304151274327047E-3</v>
      </c>
      <c r="N217">
        <f t="shared" si="31"/>
        <v>9.1129670812978281E-4</v>
      </c>
      <c r="O217">
        <f t="shared" si="32"/>
        <v>-1.4599143347758401</v>
      </c>
    </row>
    <row r="218" spans="1:15" x14ac:dyDescent="0.25">
      <c r="A218" s="2">
        <f>'X-13 output'!A218</f>
        <v>39448</v>
      </c>
      <c r="B218" s="8">
        <f>'X-13 output'!E218</f>
        <v>148154.30875539599</v>
      </c>
      <c r="C218" s="8">
        <f t="shared" si="33"/>
        <v>1777851.7050647519</v>
      </c>
      <c r="D218" s="8">
        <f>'FRED Data'!B224*1000</f>
        <v>6519300</v>
      </c>
      <c r="E218" s="8">
        <f>'FRED Data'!D224*1000</f>
        <v>468000</v>
      </c>
      <c r="F218" s="8">
        <f t="shared" si="34"/>
        <v>468000</v>
      </c>
      <c r="G218" s="8">
        <f t="shared" si="35"/>
        <v>841851.70506475191</v>
      </c>
      <c r="H218" s="8">
        <f t="shared" si="36"/>
        <v>5209448.2949352479</v>
      </c>
      <c r="I218" s="12">
        <f t="shared" si="39"/>
        <v>4.2958622302582278E-4</v>
      </c>
      <c r="J218" s="12">
        <f t="shared" si="40"/>
        <v>-4.8318979766638433E-5</v>
      </c>
      <c r="K218" s="12">
        <f t="shared" si="37"/>
        <v>0.27270592012405503</v>
      </c>
      <c r="L218">
        <f t="shared" si="38"/>
        <v>0.12913222356154064</v>
      </c>
      <c r="M218">
        <f t="shared" si="41"/>
        <v>6.430063810627662E-4</v>
      </c>
      <c r="N218">
        <f t="shared" si="31"/>
        <v>9.0874591774613351E-4</v>
      </c>
      <c r="O218">
        <f t="shared" si="32"/>
        <v>0.70757553734881906</v>
      </c>
    </row>
    <row r="219" spans="1:15" x14ac:dyDescent="0.25">
      <c r="A219" s="2">
        <f>'X-13 output'!A219</f>
        <v>39479</v>
      </c>
      <c r="B219" s="8">
        <f>'X-13 output'!E219</f>
        <v>148288.32573241199</v>
      </c>
      <c r="C219" s="8">
        <f t="shared" si="33"/>
        <v>1779459.9087889439</v>
      </c>
      <c r="D219" s="8">
        <f>'FRED Data'!B225*1000</f>
        <v>6537100</v>
      </c>
      <c r="E219" s="8">
        <f>'FRED Data'!D225*1000</f>
        <v>469500</v>
      </c>
      <c r="F219" s="8">
        <f t="shared" si="34"/>
        <v>469500</v>
      </c>
      <c r="G219" s="8">
        <f t="shared" si="35"/>
        <v>840459.9087889439</v>
      </c>
      <c r="H219" s="8">
        <f t="shared" si="36"/>
        <v>5227140.0912110563</v>
      </c>
      <c r="I219" s="12">
        <f t="shared" si="39"/>
        <v>2.7266338390195279E-3</v>
      </c>
      <c r="J219" s="12">
        <f t="shared" si="40"/>
        <v>3.3903441560886186E-3</v>
      </c>
      <c r="K219" s="12">
        <f t="shared" si="37"/>
        <v>0.27220937553180213</v>
      </c>
      <c r="L219">
        <f t="shared" si="38"/>
        <v>0.12856769955927611</v>
      </c>
      <c r="M219">
        <f t="shared" si="41"/>
        <v>-5.6452400226453259E-4</v>
      </c>
      <c r="N219">
        <f t="shared" si="31"/>
        <v>9.1862440478591935E-4</v>
      </c>
      <c r="O219">
        <f t="shared" si="32"/>
        <v>-0.61453190152953963</v>
      </c>
    </row>
    <row r="220" spans="1:15" x14ac:dyDescent="0.25">
      <c r="A220" s="2">
        <f>'X-13 output'!A220</f>
        <v>39508</v>
      </c>
      <c r="B220" s="8">
        <f>'X-13 output'!E220</f>
        <v>148569.01224116399</v>
      </c>
      <c r="C220" s="8">
        <f t="shared" si="33"/>
        <v>1782828.1468939679</v>
      </c>
      <c r="D220" s="8">
        <f>'FRED Data'!B226*1000</f>
        <v>6563100</v>
      </c>
      <c r="E220" s="8">
        <f>'FRED Data'!D226*1000</f>
        <v>471700</v>
      </c>
      <c r="F220" s="8">
        <f t="shared" si="34"/>
        <v>471700</v>
      </c>
      <c r="G220" s="8">
        <f t="shared" si="35"/>
        <v>839428.14689396787</v>
      </c>
      <c r="H220" s="8">
        <f t="shared" si="36"/>
        <v>5251971.8531060321</v>
      </c>
      <c r="I220" s="12">
        <f t="shared" si="39"/>
        <v>3.9694102591506094E-3</v>
      </c>
      <c r="J220" s="12">
        <f t="shared" si="40"/>
        <v>4.7392963269429654E-3</v>
      </c>
      <c r="K220" s="12">
        <f t="shared" si="37"/>
        <v>0.27164421491276497</v>
      </c>
      <c r="L220">
        <f t="shared" si="38"/>
        <v>0.12790116665812923</v>
      </c>
      <c r="M220">
        <f t="shared" si="41"/>
        <v>-6.665329011468768E-4</v>
      </c>
      <c r="N220">
        <f t="shared" si="31"/>
        <v>9.259668916614134E-4</v>
      </c>
      <c r="O220">
        <f t="shared" si="32"/>
        <v>-0.71982368608336755</v>
      </c>
    </row>
    <row r="221" spans="1:15" x14ac:dyDescent="0.25">
      <c r="A221" s="2">
        <f>'X-13 output'!A221</f>
        <v>39539</v>
      </c>
      <c r="B221" s="8">
        <f>'X-13 output'!E221</f>
        <v>148937.02287415799</v>
      </c>
      <c r="C221" s="8">
        <f t="shared" si="33"/>
        <v>1787244.2744898959</v>
      </c>
      <c r="D221" s="8">
        <f>'FRED Data'!B227*1000</f>
        <v>6530400</v>
      </c>
      <c r="E221" s="8">
        <f>'FRED Data'!D227*1000</f>
        <v>469900</v>
      </c>
      <c r="F221" s="8">
        <f t="shared" si="34"/>
        <v>469900</v>
      </c>
      <c r="G221" s="8">
        <f t="shared" si="35"/>
        <v>847444.27448989591</v>
      </c>
      <c r="H221" s="8">
        <f t="shared" si="36"/>
        <v>5213055.7255101036</v>
      </c>
      <c r="I221" s="12">
        <f t="shared" si="39"/>
        <v>-4.9948551548244478E-3</v>
      </c>
      <c r="J221" s="12">
        <f t="shared" si="40"/>
        <v>-7.4374017058942534E-3</v>
      </c>
      <c r="K221" s="12">
        <f t="shared" si="37"/>
        <v>0.27368067415317526</v>
      </c>
      <c r="L221">
        <f t="shared" si="38"/>
        <v>0.12976912202773122</v>
      </c>
      <c r="M221">
        <f t="shared" si="41"/>
        <v>1.8679553696019924E-3</v>
      </c>
      <c r="N221">
        <f t="shared" si="31"/>
        <v>9.4750016823213698E-4</v>
      </c>
      <c r="O221">
        <f t="shared" si="32"/>
        <v>1.971456504421796</v>
      </c>
    </row>
    <row r="222" spans="1:15" x14ac:dyDescent="0.25">
      <c r="A222" s="2">
        <f>'X-13 output'!A222</f>
        <v>39569</v>
      </c>
      <c r="B222" s="8">
        <f>'X-13 output'!E222</f>
        <v>149271.76162993701</v>
      </c>
      <c r="C222" s="8">
        <f t="shared" si="33"/>
        <v>1791261.1395592443</v>
      </c>
      <c r="D222" s="8">
        <f>'FRED Data'!B228*1000</f>
        <v>6532600</v>
      </c>
      <c r="E222" s="8">
        <f>'FRED Data'!D228*1000</f>
        <v>470300</v>
      </c>
      <c r="F222" s="8">
        <f t="shared" si="34"/>
        <v>470300</v>
      </c>
      <c r="G222" s="8">
        <f t="shared" si="35"/>
        <v>850661.13955924427</v>
      </c>
      <c r="H222" s="8">
        <f t="shared" si="36"/>
        <v>5211638.8604407553</v>
      </c>
      <c r="I222" s="12">
        <f t="shared" si="39"/>
        <v>3.3682921546350026E-4</v>
      </c>
      <c r="J222" s="12">
        <f t="shared" si="40"/>
        <v>-2.7182860205463981E-4</v>
      </c>
      <c r="K222" s="12">
        <f t="shared" si="37"/>
        <v>0.27420340133472804</v>
      </c>
      <c r="L222">
        <f t="shared" si="38"/>
        <v>0.13021785193632615</v>
      </c>
      <c r="M222">
        <f t="shared" si="41"/>
        <v>4.4872990859493034E-4</v>
      </c>
      <c r="N222">
        <f t="shared" si="31"/>
        <v>9.4659901462812565E-4</v>
      </c>
      <c r="O222">
        <f t="shared" si="32"/>
        <v>0.47404434365613118</v>
      </c>
    </row>
    <row r="223" spans="1:15" x14ac:dyDescent="0.25">
      <c r="A223" s="2">
        <f>'X-13 output'!A223</f>
        <v>39600</v>
      </c>
      <c r="B223" s="8">
        <f>'X-13 output'!E223</f>
        <v>149521.68693912</v>
      </c>
      <c r="C223" s="8">
        <f t="shared" si="33"/>
        <v>1794260.24326944</v>
      </c>
      <c r="D223" s="8">
        <f>'FRED Data'!B229*1000</f>
        <v>6534800</v>
      </c>
      <c r="E223" s="8">
        <f>'FRED Data'!D229*1000</f>
        <v>471000</v>
      </c>
      <c r="F223" s="8">
        <f t="shared" si="34"/>
        <v>471000</v>
      </c>
      <c r="G223" s="8">
        <f t="shared" si="35"/>
        <v>852260.24326944002</v>
      </c>
      <c r="H223" s="8">
        <f t="shared" si="36"/>
        <v>5211539.7567305602</v>
      </c>
      <c r="I223" s="12">
        <f t="shared" si="39"/>
        <v>3.3671579974386013E-4</v>
      </c>
      <c r="J223" s="12">
        <f t="shared" si="40"/>
        <v>-1.9016024542649379E-5</v>
      </c>
      <c r="K223" s="12">
        <f t="shared" si="37"/>
        <v>0.27457003171779398</v>
      </c>
      <c r="L223">
        <f t="shared" si="38"/>
        <v>0.13041871874723635</v>
      </c>
      <c r="M223">
        <f t="shared" si="41"/>
        <v>2.0086681091019409E-4</v>
      </c>
      <c r="N223">
        <f t="shared" si="31"/>
        <v>9.4440097546861861E-4</v>
      </c>
      <c r="O223">
        <f t="shared" si="32"/>
        <v>0.21269229503974466</v>
      </c>
    </row>
    <row r="224" spans="1:15" x14ac:dyDescent="0.25">
      <c r="A224" s="2">
        <f>'X-13 output'!A224</f>
        <v>39630</v>
      </c>
      <c r="B224" s="8">
        <f>'X-13 output'!E224</f>
        <v>149705.01706552901</v>
      </c>
      <c r="C224" s="8">
        <f t="shared" si="33"/>
        <v>1796460.2047863482</v>
      </c>
      <c r="D224" s="8">
        <f>'FRED Data'!B230*1000</f>
        <v>6531900</v>
      </c>
      <c r="E224" s="8">
        <f>'FRED Data'!D230*1000</f>
        <v>471200</v>
      </c>
      <c r="F224" s="8">
        <f t="shared" si="34"/>
        <v>471200</v>
      </c>
      <c r="G224" s="8">
        <f t="shared" si="35"/>
        <v>854060.20478634816</v>
      </c>
      <c r="H224" s="8">
        <f t="shared" si="36"/>
        <v>5206639.7952136518</v>
      </c>
      <c r="I224" s="12">
        <f t="shared" si="39"/>
        <v>-4.4387642597051754E-4</v>
      </c>
      <c r="J224" s="12">
        <f t="shared" si="40"/>
        <v>-9.4065606256486876E-4</v>
      </c>
      <c r="K224" s="12">
        <f t="shared" si="37"/>
        <v>0.27502873662890553</v>
      </c>
      <c r="L224">
        <f t="shared" si="38"/>
        <v>0.13075218616120091</v>
      </c>
      <c r="M224">
        <f t="shared" si="41"/>
        <v>3.3346741396456103E-4</v>
      </c>
      <c r="N224">
        <f t="shared" si="31"/>
        <v>9.4439676114553648E-4</v>
      </c>
      <c r="O224">
        <f t="shared" si="32"/>
        <v>0.35310097162983806</v>
      </c>
    </row>
    <row r="225" spans="1:15" x14ac:dyDescent="0.25">
      <c r="A225" s="2">
        <f>'X-13 output'!A225</f>
        <v>39661</v>
      </c>
      <c r="B225" s="8">
        <f>'X-13 output'!E225</f>
        <v>149853.59437930401</v>
      </c>
      <c r="C225" s="8">
        <f t="shared" si="33"/>
        <v>1798243.1325516482</v>
      </c>
      <c r="D225" s="8">
        <f>'FRED Data'!B231*1000</f>
        <v>6550500</v>
      </c>
      <c r="E225" s="8">
        <f>'FRED Data'!D231*1000</f>
        <v>473000</v>
      </c>
      <c r="F225" s="8">
        <f t="shared" si="34"/>
        <v>473000</v>
      </c>
      <c r="G225" s="8">
        <f t="shared" si="35"/>
        <v>852243.13255164819</v>
      </c>
      <c r="H225" s="8">
        <f t="shared" si="36"/>
        <v>5225256.8674483523</v>
      </c>
      <c r="I225" s="12">
        <f t="shared" si="39"/>
        <v>2.8435168673424426E-3</v>
      </c>
      <c r="J225" s="12">
        <f t="shared" si="40"/>
        <v>3.5692631170121886E-3</v>
      </c>
      <c r="K225" s="12">
        <f t="shared" si="37"/>
        <v>0.27451998054372156</v>
      </c>
      <c r="L225">
        <f t="shared" si="38"/>
        <v>0.13010352378469556</v>
      </c>
      <c r="M225">
        <f t="shared" si="41"/>
        <v>-6.4866237650534897E-4</v>
      </c>
      <c r="N225">
        <f t="shared" si="31"/>
        <v>9.3995795510643898E-4</v>
      </c>
      <c r="O225">
        <f t="shared" si="32"/>
        <v>-0.69009722507417448</v>
      </c>
    </row>
    <row r="226" spans="1:15" x14ac:dyDescent="0.25">
      <c r="A226" s="2">
        <f>'X-13 output'!A226</f>
        <v>39692</v>
      </c>
      <c r="B226" s="8">
        <f>'X-13 output'!E226</f>
        <v>149981.98851875801</v>
      </c>
      <c r="C226" s="8">
        <f t="shared" si="33"/>
        <v>1799783.8622250962</v>
      </c>
      <c r="D226" s="8">
        <f>'FRED Data'!B232*1000</f>
        <v>6557800</v>
      </c>
      <c r="E226" s="8">
        <f>'FRED Data'!D232*1000</f>
        <v>474200</v>
      </c>
      <c r="F226" s="8">
        <f t="shared" si="34"/>
        <v>474200</v>
      </c>
      <c r="G226" s="8">
        <f t="shared" si="35"/>
        <v>851383.86222509621</v>
      </c>
      <c r="H226" s="8">
        <f t="shared" si="36"/>
        <v>5232216.1377749033</v>
      </c>
      <c r="I226" s="12">
        <f t="shared" si="39"/>
        <v>1.113798243046849E-3</v>
      </c>
      <c r="J226" s="12">
        <f t="shared" si="40"/>
        <v>1.3309661617907002E-3</v>
      </c>
      <c r="K226" s="12">
        <f t="shared" si="37"/>
        <v>0.27444933700709023</v>
      </c>
      <c r="L226">
        <f t="shared" si="38"/>
        <v>0.12982766510492791</v>
      </c>
      <c r="M226">
        <f t="shared" si="41"/>
        <v>-2.7585867976764877E-4</v>
      </c>
      <c r="N226">
        <f t="shared" si="31"/>
        <v>9.3647173578147701E-4</v>
      </c>
      <c r="O226">
        <f t="shared" si="32"/>
        <v>-0.2945723498397389</v>
      </c>
    </row>
    <row r="227" spans="1:15" x14ac:dyDescent="0.25">
      <c r="A227" s="2">
        <f>'X-13 output'!A227</f>
        <v>39722</v>
      </c>
      <c r="B227" s="8">
        <f>'X-13 output'!E227</f>
        <v>150104.75944355599</v>
      </c>
      <c r="C227" s="8">
        <f t="shared" si="33"/>
        <v>1801257.113322672</v>
      </c>
      <c r="D227" s="8">
        <f>'FRED Data'!B233*1000</f>
        <v>6580600</v>
      </c>
      <c r="E227" s="8">
        <f>'FRED Data'!D233*1000</f>
        <v>476200</v>
      </c>
      <c r="F227" s="8">
        <f t="shared" si="34"/>
        <v>476200</v>
      </c>
      <c r="G227" s="8">
        <f t="shared" si="35"/>
        <v>848857.11332267197</v>
      </c>
      <c r="H227" s="8">
        <f t="shared" si="36"/>
        <v>5255542.8866773285</v>
      </c>
      <c r="I227" s="12">
        <f t="shared" si="39"/>
        <v>3.4707457357882714E-3</v>
      </c>
      <c r="J227" s="12">
        <f t="shared" si="40"/>
        <v>4.4483835515405122E-3</v>
      </c>
      <c r="K227" s="12">
        <f t="shared" si="37"/>
        <v>0.27372232217771508</v>
      </c>
      <c r="L227">
        <f t="shared" si="38"/>
        <v>0.12899387796290185</v>
      </c>
      <c r="M227">
        <f t="shared" si="41"/>
        <v>-8.3378714202606008E-4</v>
      </c>
      <c r="N227">
        <f t="shared" si="31"/>
        <v>9.5234563127218411E-4</v>
      </c>
      <c r="O227">
        <f t="shared" si="32"/>
        <v>-0.87550896927227095</v>
      </c>
    </row>
    <row r="228" spans="1:15" x14ac:dyDescent="0.25">
      <c r="A228" s="2">
        <f>'X-13 output'!A228</f>
        <v>39753</v>
      </c>
      <c r="B228" s="8">
        <f>'X-13 output'!E228</f>
        <v>150198.21319432399</v>
      </c>
      <c r="C228" s="8">
        <f t="shared" si="33"/>
        <v>1802378.5583318879</v>
      </c>
      <c r="D228" s="8">
        <f>'FRED Data'!B234*1000</f>
        <v>6538900</v>
      </c>
      <c r="E228" s="8">
        <f>'FRED Data'!D234*1000</f>
        <v>474300</v>
      </c>
      <c r="F228" s="8">
        <f t="shared" si="34"/>
        <v>474300</v>
      </c>
      <c r="G228" s="8">
        <f t="shared" si="35"/>
        <v>853778.55833188794</v>
      </c>
      <c r="H228" s="8">
        <f t="shared" si="36"/>
        <v>5210821.4416681118</v>
      </c>
      <c r="I228" s="12">
        <f t="shared" si="39"/>
        <v>-6.3569709864565874E-3</v>
      </c>
      <c r="J228" s="12">
        <f t="shared" si="40"/>
        <v>-8.5457979056768434E-3</v>
      </c>
      <c r="K228" s="12">
        <f t="shared" si="37"/>
        <v>0.27563941310188073</v>
      </c>
      <c r="L228">
        <f t="shared" si="38"/>
        <v>0.13056914134363393</v>
      </c>
      <c r="M228">
        <f t="shared" si="41"/>
        <v>1.5752633807320782E-3</v>
      </c>
      <c r="N228">
        <f t="shared" si="31"/>
        <v>9.7803286384239409E-4</v>
      </c>
      <c r="O228">
        <f t="shared" si="32"/>
        <v>1.6106446306347486</v>
      </c>
    </row>
    <row r="229" spans="1:15" x14ac:dyDescent="0.25">
      <c r="A229" s="2">
        <f>'X-13 output'!A229</f>
        <v>39783</v>
      </c>
      <c r="B229" s="8">
        <f>'X-13 output'!E229</f>
        <v>138828.72914597901</v>
      </c>
      <c r="C229" s="8">
        <f t="shared" si="33"/>
        <v>1665944.7497517481</v>
      </c>
      <c r="D229" s="8">
        <f>'FRED Data'!B235*1000</f>
        <v>6434100</v>
      </c>
      <c r="E229" s="8">
        <f>'FRED Data'!D235*1000</f>
        <v>467700</v>
      </c>
      <c r="F229" s="8">
        <f t="shared" si="34"/>
        <v>467700</v>
      </c>
      <c r="G229" s="8">
        <f t="shared" si="35"/>
        <v>730544.74975174805</v>
      </c>
      <c r="H229" s="8">
        <f t="shared" si="36"/>
        <v>5235855.2502482515</v>
      </c>
      <c r="I229" s="12">
        <f t="shared" si="39"/>
        <v>-1.6156984477078321E-2</v>
      </c>
      <c r="J229" s="12">
        <f t="shared" si="40"/>
        <v>4.7926928796746164E-3</v>
      </c>
      <c r="K229" s="12">
        <f t="shared" si="37"/>
        <v>0.25892428618637386</v>
      </c>
      <c r="L229">
        <f t="shared" si="38"/>
        <v>0.11354264772878073</v>
      </c>
      <c r="M229">
        <f t="shared" si="41"/>
        <v>-1.70264936148532E-2</v>
      </c>
      <c r="N229">
        <f t="shared" si="31"/>
        <v>2.9974324844527786E-3</v>
      </c>
      <c r="O229">
        <f t="shared" si="32"/>
        <v>-5.6803593419257998</v>
      </c>
    </row>
    <row r="230" spans="1:15" x14ac:dyDescent="0.25">
      <c r="A230" s="2">
        <f>'X-13 output'!A230</f>
        <v>39814</v>
      </c>
      <c r="B230" s="8">
        <f>'X-13 output'!E230</f>
        <v>138632.05780461599</v>
      </c>
      <c r="C230" s="8">
        <f t="shared" si="33"/>
        <v>1663584.6936553919</v>
      </c>
      <c r="D230" s="8">
        <f>'FRED Data'!B236*1000</f>
        <v>6286900</v>
      </c>
      <c r="E230" s="8">
        <f>'FRED Data'!D236*1000</f>
        <v>459600</v>
      </c>
      <c r="F230" s="8">
        <f t="shared" si="34"/>
        <v>459600</v>
      </c>
      <c r="G230" s="8">
        <f t="shared" si="35"/>
        <v>744384.69365539192</v>
      </c>
      <c r="H230" s="8">
        <f t="shared" si="36"/>
        <v>5082915.3063446078</v>
      </c>
      <c r="I230" s="12">
        <f t="shared" si="39"/>
        <v>-2.3143867689905964E-2</v>
      </c>
      <c r="J230" s="12">
        <f t="shared" si="40"/>
        <v>-2.9645226377575586E-2</v>
      </c>
      <c r="K230" s="12">
        <f t="shared" si="37"/>
        <v>0.26461128595259858</v>
      </c>
      <c r="L230">
        <f t="shared" si="38"/>
        <v>0.11840250260945648</v>
      </c>
      <c r="M230">
        <f t="shared" si="41"/>
        <v>4.8598548806757513E-3</v>
      </c>
      <c r="N230">
        <f t="shared" ref="N230:N293" si="42">STDEV(M194:M230)</f>
        <v>3.1072498832091034E-3</v>
      </c>
      <c r="O230">
        <f t="shared" ref="O230:O293" si="43">M230/N230</f>
        <v>1.5640373524309521</v>
      </c>
    </row>
    <row r="231" spans="1:15" x14ac:dyDescent="0.25">
      <c r="A231" s="2">
        <f>'X-13 output'!A231</f>
        <v>39845</v>
      </c>
      <c r="B231" s="8">
        <f>'X-13 output'!E231</f>
        <v>138188.07916352199</v>
      </c>
      <c r="C231" s="8">
        <f t="shared" si="33"/>
        <v>1658256.9499622639</v>
      </c>
      <c r="D231" s="8">
        <f>'FRED Data'!B237*1000</f>
        <v>6210700</v>
      </c>
      <c r="E231" s="8">
        <f>'FRED Data'!D237*1000</f>
        <v>455000</v>
      </c>
      <c r="F231" s="8">
        <f t="shared" si="34"/>
        <v>455000</v>
      </c>
      <c r="G231" s="8">
        <f t="shared" si="35"/>
        <v>748256.94996226393</v>
      </c>
      <c r="H231" s="8">
        <f t="shared" si="36"/>
        <v>5007443.0500377361</v>
      </c>
      <c r="I231" s="12">
        <f t="shared" si="39"/>
        <v>-1.2194492427107453E-2</v>
      </c>
      <c r="J231" s="12">
        <f t="shared" si="40"/>
        <v>-1.4959560626277983E-2</v>
      </c>
      <c r="K231" s="12">
        <f t="shared" si="37"/>
        <v>0.26700000804454632</v>
      </c>
      <c r="L231">
        <f t="shared" si="38"/>
        <v>0.12047868194603892</v>
      </c>
      <c r="M231">
        <f t="shared" si="41"/>
        <v>2.0761793365824399E-3</v>
      </c>
      <c r="N231">
        <f t="shared" si="42"/>
        <v>3.1150006283272576E-3</v>
      </c>
      <c r="O231">
        <f t="shared" si="43"/>
        <v>0.66651008596981876</v>
      </c>
    </row>
    <row r="232" spans="1:15" x14ac:dyDescent="0.25">
      <c r="A232" s="2">
        <f>'X-13 output'!A232</f>
        <v>39873</v>
      </c>
      <c r="B232" s="8">
        <f>'X-13 output'!E232</f>
        <v>137536.30335247301</v>
      </c>
      <c r="C232" s="8">
        <f t="shared" si="33"/>
        <v>1650435.6402296762</v>
      </c>
      <c r="D232" s="8">
        <f>'FRED Data'!B238*1000</f>
        <v>6177400</v>
      </c>
      <c r="E232" s="8">
        <f>'FRED Data'!D238*1000</f>
        <v>453400</v>
      </c>
      <c r="F232" s="8">
        <f t="shared" si="34"/>
        <v>453400</v>
      </c>
      <c r="G232" s="8">
        <f t="shared" si="35"/>
        <v>743635.64022967615</v>
      </c>
      <c r="H232" s="8">
        <f t="shared" si="36"/>
        <v>4980364.3597703241</v>
      </c>
      <c r="I232" s="12">
        <f t="shared" si="39"/>
        <v>-5.3761400384979337E-3</v>
      </c>
      <c r="J232" s="12">
        <f t="shared" si="40"/>
        <v>-5.4223625874340346E-3</v>
      </c>
      <c r="K232" s="12">
        <f t="shared" si="37"/>
        <v>0.26717318616726715</v>
      </c>
      <c r="L232">
        <f t="shared" si="38"/>
        <v>0.1203800369459119</v>
      </c>
      <c r="M232">
        <f t="shared" si="41"/>
        <v>-9.8645000127017823E-5</v>
      </c>
      <c r="N232">
        <f t="shared" si="42"/>
        <v>3.1123253132733816E-3</v>
      </c>
      <c r="O232">
        <f t="shared" si="43"/>
        <v>-3.169495158694325E-2</v>
      </c>
    </row>
    <row r="233" spans="1:15" x14ac:dyDescent="0.25">
      <c r="A233" s="2">
        <f>'X-13 output'!A233</f>
        <v>39904</v>
      </c>
      <c r="B233" s="8">
        <f>'X-13 output'!E233</f>
        <v>136854.096529153</v>
      </c>
      <c r="C233" s="8">
        <f t="shared" si="33"/>
        <v>1642249.158349836</v>
      </c>
      <c r="D233" s="8">
        <f>'FRED Data'!B239*1000</f>
        <v>6234800</v>
      </c>
      <c r="E233" s="8">
        <f>'FRED Data'!D239*1000</f>
        <v>457800</v>
      </c>
      <c r="F233" s="8">
        <f t="shared" si="34"/>
        <v>457800</v>
      </c>
      <c r="G233" s="8">
        <f t="shared" si="35"/>
        <v>726649.15834983601</v>
      </c>
      <c r="H233" s="8">
        <f t="shared" si="36"/>
        <v>5050350.8416501638</v>
      </c>
      <c r="I233" s="12">
        <f t="shared" si="39"/>
        <v>9.2490306613816197E-3</v>
      </c>
      <c r="J233" s="12">
        <f t="shared" si="40"/>
        <v>1.3954661495505311E-2</v>
      </c>
      <c r="K233" s="12">
        <f t="shared" si="37"/>
        <v>0.26340045524312505</v>
      </c>
      <c r="L233">
        <f t="shared" si="38"/>
        <v>0.11654730838997819</v>
      </c>
      <c r="M233">
        <f t="shared" si="41"/>
        <v>-3.8327285559337093E-3</v>
      </c>
      <c r="N233">
        <f t="shared" si="42"/>
        <v>3.1739848836109161E-3</v>
      </c>
      <c r="O233">
        <f t="shared" si="43"/>
        <v>-1.2075446785283257</v>
      </c>
    </row>
    <row r="234" spans="1:15" x14ac:dyDescent="0.25">
      <c r="A234" s="2">
        <f>'X-13 output'!A234</f>
        <v>39934</v>
      </c>
      <c r="B234" s="8">
        <f>'X-13 output'!E234</f>
        <v>136274.09934400101</v>
      </c>
      <c r="C234" s="8">
        <f t="shared" si="33"/>
        <v>1635289.192128012</v>
      </c>
      <c r="D234" s="8">
        <f>'FRED Data'!B240*1000</f>
        <v>6263600</v>
      </c>
      <c r="E234" s="8">
        <f>'FRED Data'!D240*1000</f>
        <v>460200</v>
      </c>
      <c r="F234" s="8">
        <f t="shared" si="34"/>
        <v>460200</v>
      </c>
      <c r="G234" s="8">
        <f t="shared" si="35"/>
        <v>714889.19212801196</v>
      </c>
      <c r="H234" s="8">
        <f t="shared" si="36"/>
        <v>5088510.807871988</v>
      </c>
      <c r="I234" s="12">
        <f t="shared" si="39"/>
        <v>4.608598056391913E-3</v>
      </c>
      <c r="J234" s="12">
        <f t="shared" si="40"/>
        <v>7.5275011593640556E-3</v>
      </c>
      <c r="K234" s="12">
        <f t="shared" si="37"/>
        <v>0.26107816465419437</v>
      </c>
      <c r="L234">
        <f t="shared" si="38"/>
        <v>0.11413391534070055</v>
      </c>
      <c r="M234">
        <f t="shared" si="41"/>
        <v>-2.4133930492776373E-3</v>
      </c>
      <c r="N234">
        <f t="shared" si="42"/>
        <v>3.194255310713795E-3</v>
      </c>
      <c r="O234">
        <f t="shared" si="43"/>
        <v>-0.7555416879743202</v>
      </c>
    </row>
    <row r="235" spans="1:15" x14ac:dyDescent="0.25">
      <c r="A235" s="2">
        <f>'X-13 output'!A235</f>
        <v>39965</v>
      </c>
      <c r="B235" s="8">
        <f>'X-13 output'!E235</f>
        <v>135843.90091391699</v>
      </c>
      <c r="C235" s="8">
        <f t="shared" si="33"/>
        <v>1630126.8109670039</v>
      </c>
      <c r="D235" s="8">
        <f>'FRED Data'!B241*1000</f>
        <v>6263200</v>
      </c>
      <c r="E235" s="8">
        <f>'FRED Data'!D241*1000</f>
        <v>460300</v>
      </c>
      <c r="F235" s="8">
        <f t="shared" si="34"/>
        <v>460300</v>
      </c>
      <c r="G235" s="8">
        <f t="shared" si="35"/>
        <v>709526.81096700393</v>
      </c>
      <c r="H235" s="8">
        <f t="shared" si="36"/>
        <v>5093373.1890329961</v>
      </c>
      <c r="I235" s="12">
        <f t="shared" si="39"/>
        <v>-6.3863077583448436E-5</v>
      </c>
      <c r="J235" s="12">
        <f t="shared" si="40"/>
        <v>9.5510448402632143E-4</v>
      </c>
      <c r="K235" s="12">
        <f t="shared" si="37"/>
        <v>0.26027059825121407</v>
      </c>
      <c r="L235">
        <f t="shared" si="38"/>
        <v>0.1132850317676274</v>
      </c>
      <c r="M235">
        <f t="shared" si="41"/>
        <v>-8.488835730731531E-4</v>
      </c>
      <c r="N235">
        <f t="shared" si="42"/>
        <v>3.1520053338647204E-3</v>
      </c>
      <c r="O235">
        <f t="shared" si="43"/>
        <v>-0.26931539866156395</v>
      </c>
    </row>
    <row r="236" spans="1:15" x14ac:dyDescent="0.25">
      <c r="A236" s="2">
        <f>'X-13 output'!A236</f>
        <v>39995</v>
      </c>
      <c r="B236" s="8">
        <f>'X-13 output'!E236</f>
        <v>135592.02072829401</v>
      </c>
      <c r="C236" s="8">
        <f t="shared" si="33"/>
        <v>1627104.248739528</v>
      </c>
      <c r="D236" s="8">
        <f>'FRED Data'!B242*1000</f>
        <v>6237900</v>
      </c>
      <c r="E236" s="8">
        <f>'FRED Data'!D242*1000</f>
        <v>458000</v>
      </c>
      <c r="F236" s="8">
        <f t="shared" si="34"/>
        <v>458000</v>
      </c>
      <c r="G236" s="8">
        <f t="shared" si="35"/>
        <v>711104.248739528</v>
      </c>
      <c r="H236" s="8">
        <f t="shared" si="36"/>
        <v>5068795.7512604725</v>
      </c>
      <c r="I236" s="12">
        <f t="shared" si="39"/>
        <v>-4.047649333546021E-3</v>
      </c>
      <c r="J236" s="12">
        <f t="shared" si="40"/>
        <v>-4.8370551280884268E-3</v>
      </c>
      <c r="K236" s="12">
        <f t="shared" si="37"/>
        <v>0.26084166927003127</v>
      </c>
      <c r="L236">
        <f t="shared" si="38"/>
        <v>0.11399737872353324</v>
      </c>
      <c r="M236">
        <f t="shared" si="41"/>
        <v>7.1234695590584318E-4</v>
      </c>
      <c r="N236">
        <f t="shared" si="42"/>
        <v>3.1505551318770785E-3</v>
      </c>
      <c r="O236">
        <f t="shared" si="43"/>
        <v>0.22610204427098277</v>
      </c>
    </row>
    <row r="237" spans="1:15" x14ac:dyDescent="0.25">
      <c r="A237" s="2">
        <f>'X-13 output'!A237</f>
        <v>40026</v>
      </c>
      <c r="B237" s="8">
        <f>'X-13 output'!E237</f>
        <v>135475.29107659799</v>
      </c>
      <c r="C237" s="8">
        <f t="shared" si="33"/>
        <v>1625703.4929191759</v>
      </c>
      <c r="D237" s="8">
        <f>'FRED Data'!B243*1000</f>
        <v>6237800</v>
      </c>
      <c r="E237" s="8">
        <f>'FRED Data'!D243*1000</f>
        <v>458000</v>
      </c>
      <c r="F237" s="8">
        <f t="shared" si="34"/>
        <v>458000</v>
      </c>
      <c r="G237" s="8">
        <f t="shared" si="35"/>
        <v>709703.49291917589</v>
      </c>
      <c r="H237" s="8">
        <f t="shared" si="36"/>
        <v>5070096.5070808241</v>
      </c>
      <c r="I237" s="12">
        <f t="shared" si="39"/>
        <v>-1.6031164584260757E-5</v>
      </c>
      <c r="J237" s="12">
        <f t="shared" si="40"/>
        <v>2.5658736563025802E-4</v>
      </c>
      <c r="K237" s="12">
        <f t="shared" si="37"/>
        <v>0.26062129162832665</v>
      </c>
      <c r="L237">
        <f t="shared" si="38"/>
        <v>0.11377464697796914</v>
      </c>
      <c r="M237">
        <f t="shared" si="41"/>
        <v>-2.2273174556410036E-4</v>
      </c>
      <c r="N237">
        <f t="shared" si="42"/>
        <v>3.1484892037929842E-3</v>
      </c>
      <c r="O237">
        <f t="shared" si="43"/>
        <v>-7.074241998218557E-2</v>
      </c>
    </row>
    <row r="238" spans="1:15" x14ac:dyDescent="0.25">
      <c r="A238" s="2">
        <f>'X-13 output'!A238</f>
        <v>40057</v>
      </c>
      <c r="B238" s="8">
        <f>'X-13 output'!E238</f>
        <v>135432.52734228899</v>
      </c>
      <c r="C238" s="8">
        <f t="shared" si="33"/>
        <v>1625190.3281074679</v>
      </c>
      <c r="D238" s="8">
        <f>'FRED Data'!B244*1000</f>
        <v>6234900</v>
      </c>
      <c r="E238" s="8">
        <f>'FRED Data'!D244*1000</f>
        <v>457500</v>
      </c>
      <c r="F238" s="8">
        <f t="shared" si="34"/>
        <v>457500</v>
      </c>
      <c r="G238" s="8">
        <f t="shared" si="35"/>
        <v>710190.32810746785</v>
      </c>
      <c r="H238" s="8">
        <f t="shared" si="36"/>
        <v>5067209.6718925321</v>
      </c>
      <c r="I238" s="12">
        <f t="shared" si="39"/>
        <v>-4.6501560243702772E-4</v>
      </c>
      <c r="J238" s="12">
        <f t="shared" si="40"/>
        <v>-5.6954682345820861E-4</v>
      </c>
      <c r="K238" s="12">
        <f t="shared" si="37"/>
        <v>0.2606602075586566</v>
      </c>
      <c r="L238">
        <f t="shared" si="38"/>
        <v>0.11390564854407735</v>
      </c>
      <c r="M238">
        <f t="shared" si="41"/>
        <v>1.3100156610820757E-4</v>
      </c>
      <c r="N238">
        <f t="shared" si="42"/>
        <v>3.1418148905956638E-3</v>
      </c>
      <c r="O238">
        <f t="shared" si="43"/>
        <v>4.1696144002732985E-2</v>
      </c>
    </row>
    <row r="239" spans="1:15" x14ac:dyDescent="0.25">
      <c r="A239" s="2">
        <f>'X-13 output'!A239</f>
        <v>40087</v>
      </c>
      <c r="B239" s="8">
        <f>'X-13 output'!E239</f>
        <v>135459.70626622799</v>
      </c>
      <c r="C239" s="8">
        <f t="shared" si="33"/>
        <v>1625516.4751947359</v>
      </c>
      <c r="D239" s="8">
        <f>'FRED Data'!B245*1000</f>
        <v>6258400</v>
      </c>
      <c r="E239" s="8">
        <f>'FRED Data'!D245*1000</f>
        <v>458200</v>
      </c>
      <c r="F239" s="8">
        <f t="shared" si="34"/>
        <v>458200</v>
      </c>
      <c r="G239" s="8">
        <f t="shared" si="35"/>
        <v>709116.47519473592</v>
      </c>
      <c r="H239" s="8">
        <f t="shared" si="36"/>
        <v>5091083.5248052645</v>
      </c>
      <c r="I239" s="12">
        <f t="shared" si="39"/>
        <v>3.7620208777336792E-3</v>
      </c>
      <c r="J239" s="12">
        <f t="shared" si="40"/>
        <v>4.7003756251661963E-3</v>
      </c>
      <c r="K239" s="12">
        <f t="shared" si="37"/>
        <v>0.25973355413440113</v>
      </c>
      <c r="L239">
        <f t="shared" si="38"/>
        <v>0.11330635229367504</v>
      </c>
      <c r="M239">
        <f t="shared" si="41"/>
        <v>-5.9929625040230916E-4</v>
      </c>
      <c r="N239">
        <f t="shared" si="42"/>
        <v>3.1412122083659634E-3</v>
      </c>
      <c r="O239">
        <f t="shared" si="43"/>
        <v>-0.19078502522249488</v>
      </c>
    </row>
    <row r="240" spans="1:15" x14ac:dyDescent="0.25">
      <c r="A240" s="2">
        <f>'X-13 output'!A240</f>
        <v>40118</v>
      </c>
      <c r="B240" s="8">
        <f>'X-13 output'!E240</f>
        <v>135577.165242852</v>
      </c>
      <c r="C240" s="8">
        <f t="shared" si="33"/>
        <v>1626925.982914224</v>
      </c>
      <c r="D240" s="8">
        <f>'FRED Data'!B246*1000</f>
        <v>6288800</v>
      </c>
      <c r="E240" s="8">
        <f>'FRED Data'!D246*1000</f>
        <v>460100</v>
      </c>
      <c r="F240" s="8">
        <f t="shared" si="34"/>
        <v>460100</v>
      </c>
      <c r="G240" s="8">
        <f t="shared" si="35"/>
        <v>706725.98291422403</v>
      </c>
      <c r="H240" s="8">
        <f t="shared" si="36"/>
        <v>5121974.0170857757</v>
      </c>
      <c r="I240" s="12">
        <f t="shared" si="39"/>
        <v>4.8457121086758013E-3</v>
      </c>
      <c r="J240" s="12">
        <f t="shared" si="40"/>
        <v>6.0492338072751775E-3</v>
      </c>
      <c r="K240" s="12">
        <f t="shared" si="37"/>
        <v>0.2587021344158224</v>
      </c>
      <c r="L240">
        <f t="shared" si="38"/>
        <v>0.11237851146708816</v>
      </c>
      <c r="M240">
        <f t="shared" si="41"/>
        <v>-9.278408265868815E-4</v>
      </c>
      <c r="N240">
        <f t="shared" si="42"/>
        <v>3.1417594517386452E-3</v>
      </c>
      <c r="O240">
        <f t="shared" si="43"/>
        <v>-0.29532522805761457</v>
      </c>
    </row>
    <row r="241" spans="1:15" x14ac:dyDescent="0.25">
      <c r="A241" s="2">
        <f>'X-13 output'!A241</f>
        <v>40148</v>
      </c>
      <c r="B241" s="8">
        <f>'X-13 output'!E241</f>
        <v>135853.70620350301</v>
      </c>
      <c r="C241" s="8">
        <f t="shared" si="33"/>
        <v>1630244.4744420361</v>
      </c>
      <c r="D241" s="8">
        <f>'FRED Data'!B247*1000</f>
        <v>6288700</v>
      </c>
      <c r="E241" s="8">
        <f>'FRED Data'!D247*1000</f>
        <v>459200</v>
      </c>
      <c r="F241" s="8">
        <f t="shared" si="34"/>
        <v>459200</v>
      </c>
      <c r="G241" s="8">
        <f t="shared" si="35"/>
        <v>711844.47444203612</v>
      </c>
      <c r="H241" s="8">
        <f t="shared" si="36"/>
        <v>5117655.5255579641</v>
      </c>
      <c r="I241" s="12">
        <f t="shared" si="39"/>
        <v>-1.5901411250530276E-5</v>
      </c>
      <c r="J241" s="12">
        <f t="shared" si="40"/>
        <v>-8.4348594172594423E-4</v>
      </c>
      <c r="K241" s="12">
        <f t="shared" si="37"/>
        <v>0.2592339393582197</v>
      </c>
      <c r="L241">
        <f t="shared" si="38"/>
        <v>0.11319421731709831</v>
      </c>
      <c r="M241">
        <f t="shared" si="41"/>
        <v>8.1570585001014551E-4</v>
      </c>
      <c r="N241">
        <f t="shared" si="42"/>
        <v>3.1473212124830002E-3</v>
      </c>
      <c r="O241">
        <f t="shared" si="43"/>
        <v>0.25917464247845706</v>
      </c>
    </row>
    <row r="242" spans="1:15" x14ac:dyDescent="0.25">
      <c r="A242" s="2">
        <f>'X-13 output'!A242</f>
        <v>40179</v>
      </c>
      <c r="B242" s="8">
        <f>'X-13 output'!E242</f>
        <v>136396.41055646501</v>
      </c>
      <c r="C242" s="8">
        <f t="shared" si="33"/>
        <v>1636756.92667758</v>
      </c>
      <c r="D242" s="8">
        <f>'FRED Data'!B248*1000</f>
        <v>6245700</v>
      </c>
      <c r="E242" s="8">
        <f>'FRED Data'!D248*1000</f>
        <v>466100</v>
      </c>
      <c r="F242" s="8">
        <f t="shared" si="34"/>
        <v>466100</v>
      </c>
      <c r="G242" s="8">
        <f t="shared" si="35"/>
        <v>704556.92667757999</v>
      </c>
      <c r="H242" s="8">
        <f t="shared" si="36"/>
        <v>5075043.07332242</v>
      </c>
      <c r="I242" s="12">
        <f t="shared" si="39"/>
        <v>-6.8611451184586118E-3</v>
      </c>
      <c r="J242" s="12">
        <f t="shared" si="40"/>
        <v>-8.3614167703663159E-3</v>
      </c>
      <c r="K242" s="12">
        <f t="shared" si="37"/>
        <v>0.26206140651609588</v>
      </c>
      <c r="L242">
        <f t="shared" si="38"/>
        <v>0.1128067192912852</v>
      </c>
      <c r="M242">
        <f t="shared" si="41"/>
        <v>-3.8749802581310167E-4</v>
      </c>
      <c r="N242">
        <f t="shared" si="42"/>
        <v>3.1457346845318087E-3</v>
      </c>
      <c r="O242">
        <f t="shared" si="43"/>
        <v>-0.12318204320234159</v>
      </c>
    </row>
    <row r="243" spans="1:15" x14ac:dyDescent="0.25">
      <c r="A243" s="2">
        <f>'X-13 output'!A243</f>
        <v>40210</v>
      </c>
      <c r="B243" s="8">
        <f>'X-13 output'!E243</f>
        <v>137218.19699387599</v>
      </c>
      <c r="C243" s="8">
        <f t="shared" si="33"/>
        <v>1646618.3639265117</v>
      </c>
      <c r="D243" s="8">
        <f>'FRED Data'!B249*1000</f>
        <v>6210700</v>
      </c>
      <c r="E243" s="8">
        <f>'FRED Data'!D249*1000</f>
        <v>462700</v>
      </c>
      <c r="F243" s="8">
        <f t="shared" si="34"/>
        <v>462700</v>
      </c>
      <c r="G243" s="8">
        <f t="shared" si="35"/>
        <v>721218.36392651172</v>
      </c>
      <c r="H243" s="8">
        <f t="shared" si="36"/>
        <v>5026781.6360734887</v>
      </c>
      <c r="I243" s="12">
        <f t="shared" si="39"/>
        <v>-5.6196159578254653E-3</v>
      </c>
      <c r="J243" s="12">
        <f t="shared" si="40"/>
        <v>-9.5550666979537218E-3</v>
      </c>
      <c r="K243" s="12">
        <f t="shared" si="37"/>
        <v>0.26512605083589802</v>
      </c>
      <c r="L243">
        <f t="shared" si="38"/>
        <v>0.11612513306495431</v>
      </c>
      <c r="M243">
        <f t="shared" si="41"/>
        <v>3.3184137736691072E-3</v>
      </c>
      <c r="N243">
        <f t="shared" si="42"/>
        <v>3.2000215534358006E-3</v>
      </c>
      <c r="O243">
        <f t="shared" si="43"/>
        <v>1.0369973196293603</v>
      </c>
    </row>
    <row r="244" spans="1:15" x14ac:dyDescent="0.25">
      <c r="A244" s="2">
        <f>'X-13 output'!A244</f>
        <v>40238</v>
      </c>
      <c r="B244" s="8">
        <f>'X-13 output'!E244</f>
        <v>138166.25918386001</v>
      </c>
      <c r="C244" s="8">
        <f t="shared" si="33"/>
        <v>1657995.11020632</v>
      </c>
      <c r="D244" s="8">
        <f>'FRED Data'!B250*1000</f>
        <v>6241900</v>
      </c>
      <c r="E244" s="8">
        <f>'FRED Data'!D250*1000</f>
        <v>463500</v>
      </c>
      <c r="F244" s="8">
        <f t="shared" si="34"/>
        <v>463500</v>
      </c>
      <c r="G244" s="8">
        <f t="shared" si="35"/>
        <v>730995.11020631995</v>
      </c>
      <c r="H244" s="8">
        <f t="shared" si="36"/>
        <v>5047404.88979368</v>
      </c>
      <c r="I244" s="12">
        <f t="shared" si="39"/>
        <v>5.0110122041348761E-3</v>
      </c>
      <c r="J244" s="12">
        <f t="shared" si="40"/>
        <v>4.0942824468164158E-3</v>
      </c>
      <c r="K244" s="12">
        <f t="shared" si="37"/>
        <v>0.26562346564448647</v>
      </c>
      <c r="L244">
        <f t="shared" si="38"/>
        <v>0.117110993480562</v>
      </c>
      <c r="M244">
        <f t="shared" si="41"/>
        <v>9.8586041560769222E-4</v>
      </c>
      <c r="N244">
        <f t="shared" si="42"/>
        <v>3.2067754690368673E-3</v>
      </c>
      <c r="O244">
        <f t="shared" si="43"/>
        <v>0.30743044691675547</v>
      </c>
    </row>
    <row r="245" spans="1:15" x14ac:dyDescent="0.25">
      <c r="A245" s="2">
        <f>'X-13 output'!A245</f>
        <v>40269</v>
      </c>
      <c r="B245" s="8">
        <f>'X-13 output'!E245</f>
        <v>139066.96494835301</v>
      </c>
      <c r="C245" s="8">
        <f t="shared" si="33"/>
        <v>1668803.5793802361</v>
      </c>
      <c r="D245" s="8">
        <f>'FRED Data'!B251*1000</f>
        <v>6315100</v>
      </c>
      <c r="E245" s="8">
        <f>'FRED Data'!D251*1000</f>
        <v>467300</v>
      </c>
      <c r="F245" s="8">
        <f t="shared" si="34"/>
        <v>467300</v>
      </c>
      <c r="G245" s="8">
        <f t="shared" si="35"/>
        <v>734203.5793802361</v>
      </c>
      <c r="H245" s="8">
        <f t="shared" si="36"/>
        <v>5113596.4206197634</v>
      </c>
      <c r="I245" s="12">
        <f t="shared" si="39"/>
        <v>1.1658967775814691E-2</v>
      </c>
      <c r="J245" s="12">
        <f t="shared" si="40"/>
        <v>1.3028729181982944E-2</v>
      </c>
      <c r="K245" s="12">
        <f t="shared" si="37"/>
        <v>0.2642560813574189</v>
      </c>
      <c r="L245">
        <f t="shared" si="38"/>
        <v>0.11626159195899291</v>
      </c>
      <c r="M245">
        <f t="shared" si="41"/>
        <v>-8.494015215690931E-4</v>
      </c>
      <c r="N245">
        <f t="shared" si="42"/>
        <v>3.2058877196506855E-3</v>
      </c>
      <c r="O245">
        <f t="shared" si="43"/>
        <v>-0.26495048980119745</v>
      </c>
    </row>
    <row r="246" spans="1:15" x14ac:dyDescent="0.25">
      <c r="A246" s="2">
        <f>'X-13 output'!A246</f>
        <v>40299</v>
      </c>
      <c r="B246" s="8">
        <f>'X-13 output'!E246</f>
        <v>139927.75572891501</v>
      </c>
      <c r="C246" s="8">
        <f t="shared" si="33"/>
        <v>1679133.0687469803</v>
      </c>
      <c r="D246" s="8">
        <f>'FRED Data'!B252*1000</f>
        <v>6383500</v>
      </c>
      <c r="E246" s="8">
        <f>'FRED Data'!D252*1000</f>
        <v>471200</v>
      </c>
      <c r="F246" s="8">
        <f t="shared" si="34"/>
        <v>471200</v>
      </c>
      <c r="G246" s="8">
        <f t="shared" si="35"/>
        <v>736733.06874698028</v>
      </c>
      <c r="H246" s="8">
        <f t="shared" si="36"/>
        <v>5175566.9312530197</v>
      </c>
      <c r="I246" s="12">
        <f t="shared" si="39"/>
        <v>1.0772945288443943E-2</v>
      </c>
      <c r="J246" s="12">
        <f t="shared" si="40"/>
        <v>1.2045927907158166E-2</v>
      </c>
      <c r="K246" s="12">
        <f t="shared" si="37"/>
        <v>0.26304269894994597</v>
      </c>
      <c r="L246">
        <f t="shared" si="38"/>
        <v>0.11541208878310963</v>
      </c>
      <c r="M246">
        <f t="shared" si="41"/>
        <v>-8.4950317588328161E-4</v>
      </c>
      <c r="N246">
        <f t="shared" si="42"/>
        <v>3.1933160241247012E-3</v>
      </c>
      <c r="O246">
        <f t="shared" si="43"/>
        <v>-0.26602540101433692</v>
      </c>
    </row>
    <row r="247" spans="1:15" x14ac:dyDescent="0.25">
      <c r="A247" s="2">
        <f>'X-13 output'!A247</f>
        <v>40330</v>
      </c>
      <c r="B247" s="8">
        <f>'X-13 output'!E247</f>
        <v>140755.98924421801</v>
      </c>
      <c r="C247" s="8">
        <f t="shared" si="33"/>
        <v>1689071.8709306163</v>
      </c>
      <c r="D247" s="8">
        <f>'FRED Data'!B253*1000</f>
        <v>6382000</v>
      </c>
      <c r="E247" s="8">
        <f>'FRED Data'!D253*1000</f>
        <v>470100</v>
      </c>
      <c r="F247" s="8">
        <f t="shared" si="34"/>
        <v>470100</v>
      </c>
      <c r="G247" s="8">
        <f t="shared" si="35"/>
        <v>748871.87093061628</v>
      </c>
      <c r="H247" s="8">
        <f t="shared" si="36"/>
        <v>5163028.1290693842</v>
      </c>
      <c r="I247" s="12">
        <f t="shared" si="39"/>
        <v>-2.3500842221664751E-4</v>
      </c>
      <c r="J247" s="12">
        <f t="shared" si="40"/>
        <v>-2.4256309988619348E-3</v>
      </c>
      <c r="K247" s="12">
        <f t="shared" si="37"/>
        <v>0.26466184126145664</v>
      </c>
      <c r="L247">
        <f t="shared" si="38"/>
        <v>0.11734125210445256</v>
      </c>
      <c r="M247">
        <f t="shared" si="41"/>
        <v>1.929163321342936E-3</v>
      </c>
      <c r="N247">
        <f t="shared" si="42"/>
        <v>3.2028007354418281E-3</v>
      </c>
      <c r="O247">
        <f t="shared" si="43"/>
        <v>0.60233635517659101</v>
      </c>
    </row>
    <row r="248" spans="1:15" x14ac:dyDescent="0.25">
      <c r="A248" s="2">
        <f>'X-13 output'!A248</f>
        <v>40360</v>
      </c>
      <c r="B248" s="8">
        <f>'X-13 output'!E248</f>
        <v>141426.55764430101</v>
      </c>
      <c r="C248" s="8">
        <f t="shared" si="33"/>
        <v>1697118.6917316122</v>
      </c>
      <c r="D248" s="8">
        <f>'FRED Data'!B254*1000</f>
        <v>6409800</v>
      </c>
      <c r="E248" s="8">
        <f>'FRED Data'!D254*1000</f>
        <v>470800</v>
      </c>
      <c r="F248" s="8">
        <f t="shared" si="34"/>
        <v>470800</v>
      </c>
      <c r="G248" s="8">
        <f t="shared" si="35"/>
        <v>755518.6917316122</v>
      </c>
      <c r="H248" s="8">
        <f t="shared" si="36"/>
        <v>5183481.3082683878</v>
      </c>
      <c r="I248" s="12">
        <f t="shared" si="39"/>
        <v>4.34654134170791E-3</v>
      </c>
      <c r="J248" s="12">
        <f t="shared" si="40"/>
        <v>3.9536436834756682E-3</v>
      </c>
      <c r="K248" s="12">
        <f t="shared" si="37"/>
        <v>0.26476936748909674</v>
      </c>
      <c r="L248">
        <f t="shared" si="38"/>
        <v>0.11786930820487569</v>
      </c>
      <c r="M248">
        <f t="shared" si="41"/>
        <v>5.2805610042312712E-4</v>
      </c>
      <c r="N248">
        <f t="shared" si="42"/>
        <v>3.2044395816749646E-3</v>
      </c>
      <c r="O248">
        <f t="shared" si="43"/>
        <v>0.16478890831423057</v>
      </c>
    </row>
    <row r="249" spans="1:15" x14ac:dyDescent="0.25">
      <c r="A249" s="2">
        <f>'X-13 output'!A249</f>
        <v>40391</v>
      </c>
      <c r="B249" s="8">
        <f>'X-13 output'!E249</f>
        <v>141966.13741436999</v>
      </c>
      <c r="C249" s="8">
        <f t="shared" si="33"/>
        <v>1703593.64897244</v>
      </c>
      <c r="D249" s="8">
        <f>'FRED Data'!B255*1000</f>
        <v>6427400</v>
      </c>
      <c r="E249" s="8">
        <f>'FRED Data'!D255*1000</f>
        <v>471400</v>
      </c>
      <c r="F249" s="8">
        <f t="shared" si="34"/>
        <v>471400</v>
      </c>
      <c r="G249" s="8">
        <f t="shared" si="35"/>
        <v>760793.64897244005</v>
      </c>
      <c r="H249" s="8">
        <f t="shared" si="36"/>
        <v>5195206.3510275595</v>
      </c>
      <c r="I249" s="12">
        <f t="shared" si="39"/>
        <v>2.7420326905381767E-3</v>
      </c>
      <c r="J249" s="12">
        <f t="shared" si="40"/>
        <v>2.2594470769715298E-3</v>
      </c>
      <c r="K249" s="12">
        <f t="shared" si="37"/>
        <v>0.26505175482659243</v>
      </c>
      <c r="L249">
        <f t="shared" si="38"/>
        <v>0.11836724787199179</v>
      </c>
      <c r="M249">
        <f t="shared" si="41"/>
        <v>4.9793966711610127E-4</v>
      </c>
      <c r="N249">
        <f t="shared" si="42"/>
        <v>3.2048894269358801E-3</v>
      </c>
      <c r="O249">
        <f t="shared" si="43"/>
        <v>0.15536875092510438</v>
      </c>
    </row>
    <row r="250" spans="1:15" x14ac:dyDescent="0.25">
      <c r="A250" s="2">
        <f>'X-13 output'!A250</f>
        <v>40422</v>
      </c>
      <c r="B250" s="8">
        <f>'X-13 output'!E250</f>
        <v>142484.47210752801</v>
      </c>
      <c r="C250" s="8">
        <f t="shared" si="33"/>
        <v>1709813.6652903361</v>
      </c>
      <c r="D250" s="8">
        <f>'FRED Data'!B256*1000</f>
        <v>6429000</v>
      </c>
      <c r="E250" s="8">
        <f>'FRED Data'!D256*1000</f>
        <v>470300</v>
      </c>
      <c r="F250" s="8">
        <f t="shared" si="34"/>
        <v>470300</v>
      </c>
      <c r="G250" s="8">
        <f t="shared" si="35"/>
        <v>769213.66529033612</v>
      </c>
      <c r="H250" s="8">
        <f t="shared" si="36"/>
        <v>5189486.3347096639</v>
      </c>
      <c r="I250" s="12">
        <f t="shared" si="39"/>
        <v>2.4890327125177123E-4</v>
      </c>
      <c r="J250" s="12">
        <f t="shared" si="40"/>
        <v>-1.1016246834583371E-3</v>
      </c>
      <c r="K250" s="12">
        <f t="shared" si="37"/>
        <v>0.26595328438176019</v>
      </c>
      <c r="L250">
        <f t="shared" si="38"/>
        <v>0.11964748254632697</v>
      </c>
      <c r="M250">
        <f t="shared" si="41"/>
        <v>1.2802346743351761E-3</v>
      </c>
      <c r="N250">
        <f t="shared" si="42"/>
        <v>3.205349576282818E-3</v>
      </c>
      <c r="O250">
        <f t="shared" si="43"/>
        <v>0.39940563232414716</v>
      </c>
    </row>
    <row r="251" spans="1:15" x14ac:dyDescent="0.25">
      <c r="A251" s="2">
        <f>'X-13 output'!A251</f>
        <v>40452</v>
      </c>
      <c r="B251" s="8">
        <f>'X-13 output'!E251</f>
        <v>142979.23505716899</v>
      </c>
      <c r="C251" s="8">
        <f t="shared" si="33"/>
        <v>1715750.8206860279</v>
      </c>
      <c r="D251" s="8">
        <f>'FRED Data'!B257*1000</f>
        <v>6458000</v>
      </c>
      <c r="E251" s="8">
        <f>'FRED Data'!D257*1000</f>
        <v>471400</v>
      </c>
      <c r="F251" s="8">
        <f t="shared" si="34"/>
        <v>471400</v>
      </c>
      <c r="G251" s="8">
        <f t="shared" si="35"/>
        <v>772950.82068602787</v>
      </c>
      <c r="H251" s="8">
        <f t="shared" si="36"/>
        <v>5213649.1793139726</v>
      </c>
      <c r="I251" s="12">
        <f t="shared" si="39"/>
        <v>4.5006671765337397E-3</v>
      </c>
      <c r="J251" s="12">
        <f t="shared" si="40"/>
        <v>4.6453087191530998E-3</v>
      </c>
      <c r="K251" s="12">
        <f t="shared" si="37"/>
        <v>0.2656783556342564</v>
      </c>
      <c r="L251">
        <f t="shared" si="38"/>
        <v>0.11968888520997645</v>
      </c>
      <c r="M251">
        <f t="shared" si="41"/>
        <v>4.1402663649478533E-5</v>
      </c>
      <c r="N251">
        <f t="shared" si="42"/>
        <v>3.2043548359369425E-3</v>
      </c>
      <c r="O251">
        <f t="shared" si="43"/>
        <v>1.2920748721441935E-2</v>
      </c>
    </row>
    <row r="252" spans="1:15" x14ac:dyDescent="0.25">
      <c r="A252" s="2">
        <f>'X-13 output'!A252</f>
        <v>40483</v>
      </c>
      <c r="B252" s="8">
        <f>'X-13 output'!E252</f>
        <v>143365.54643913801</v>
      </c>
      <c r="C252" s="8">
        <f t="shared" si="33"/>
        <v>1720386.5572696561</v>
      </c>
      <c r="D252" s="8">
        <f>'FRED Data'!B258*1000</f>
        <v>6461300</v>
      </c>
      <c r="E252" s="8">
        <f>'FRED Data'!D258*1000</f>
        <v>470800</v>
      </c>
      <c r="F252" s="8">
        <f t="shared" si="34"/>
        <v>470800</v>
      </c>
      <c r="G252" s="8">
        <f t="shared" si="35"/>
        <v>778786.5572696561</v>
      </c>
      <c r="H252" s="8">
        <f t="shared" si="36"/>
        <v>5211713.4427303439</v>
      </c>
      <c r="I252" s="12">
        <f t="shared" si="39"/>
        <v>5.1086360279105673E-4</v>
      </c>
      <c r="J252" s="12">
        <f t="shared" si="40"/>
        <v>-3.7135141981164494E-4</v>
      </c>
      <c r="K252" s="12">
        <f t="shared" si="37"/>
        <v>0.26626012679641187</v>
      </c>
      <c r="L252">
        <f t="shared" si="38"/>
        <v>0.12053093917163049</v>
      </c>
      <c r="M252">
        <f t="shared" si="41"/>
        <v>8.4205396165404345E-4</v>
      </c>
      <c r="N252">
        <f t="shared" si="42"/>
        <v>3.2080696250307013E-3</v>
      </c>
      <c r="O252">
        <f t="shared" si="43"/>
        <v>0.26247995214442549</v>
      </c>
    </row>
    <row r="253" spans="1:15" x14ac:dyDescent="0.25">
      <c r="A253" s="2">
        <f>'X-13 output'!A253</f>
        <v>40513</v>
      </c>
      <c r="B253" s="8">
        <f>'X-13 output'!E253</f>
        <v>143548.20800465401</v>
      </c>
      <c r="C253" s="8">
        <f t="shared" si="33"/>
        <v>1722578.496055848</v>
      </c>
      <c r="D253" s="8">
        <f>'FRED Data'!B259*1000</f>
        <v>6500600</v>
      </c>
      <c r="E253" s="8">
        <f>'FRED Data'!D259*1000</f>
        <v>472400</v>
      </c>
      <c r="F253" s="8">
        <f t="shared" si="34"/>
        <v>472400</v>
      </c>
      <c r="G253" s="8">
        <f t="shared" si="35"/>
        <v>777778.49605584797</v>
      </c>
      <c r="H253" s="8">
        <f t="shared" si="36"/>
        <v>5250421.503944152</v>
      </c>
      <c r="I253" s="12">
        <f t="shared" si="39"/>
        <v>6.0639443949316472E-3</v>
      </c>
      <c r="J253" s="12">
        <f t="shared" si="40"/>
        <v>7.3996823848223384E-3</v>
      </c>
      <c r="K253" s="12">
        <f t="shared" si="37"/>
        <v>0.26498761592096853</v>
      </c>
      <c r="L253">
        <f t="shared" si="38"/>
        <v>0.11964718580682521</v>
      </c>
      <c r="M253">
        <f t="shared" si="41"/>
        <v>-8.8375336480528421E-4</v>
      </c>
      <c r="N253">
        <f t="shared" si="42"/>
        <v>3.2065737159237577E-3</v>
      </c>
      <c r="O253">
        <f t="shared" si="43"/>
        <v>-0.27560675134851542</v>
      </c>
    </row>
    <row r="254" spans="1:15" x14ac:dyDescent="0.25">
      <c r="A254" s="2">
        <f>'X-13 output'!A254</f>
        <v>40544</v>
      </c>
      <c r="B254" s="8">
        <f>'X-13 output'!E254</f>
        <v>143532.17814507999</v>
      </c>
      <c r="C254" s="8">
        <f t="shared" si="33"/>
        <v>1722386.1377409599</v>
      </c>
      <c r="D254" s="8">
        <f>'FRED Data'!B260*1000</f>
        <v>6553100</v>
      </c>
      <c r="E254" s="8">
        <f>'FRED Data'!D260*1000</f>
        <v>489400</v>
      </c>
      <c r="F254" s="8">
        <f t="shared" si="34"/>
        <v>489400</v>
      </c>
      <c r="G254" s="8">
        <f t="shared" si="35"/>
        <v>743586.13774095988</v>
      </c>
      <c r="H254" s="8">
        <f t="shared" si="36"/>
        <v>5320113.8622590397</v>
      </c>
      <c r="I254" s="12">
        <f t="shared" si="39"/>
        <v>8.0437397932922872E-3</v>
      </c>
      <c r="J254" s="12">
        <f t="shared" si="40"/>
        <v>1.3186345958490218E-2</v>
      </c>
      <c r="K254" s="12">
        <f t="shared" si="37"/>
        <v>0.26283532034319024</v>
      </c>
      <c r="L254">
        <f t="shared" si="38"/>
        <v>0.11347089739832444</v>
      </c>
      <c r="M254">
        <f t="shared" si="41"/>
        <v>-6.176288408500763E-3</v>
      </c>
      <c r="N254">
        <f t="shared" si="42"/>
        <v>3.3467789268184192E-3</v>
      </c>
      <c r="O254">
        <f t="shared" si="43"/>
        <v>-1.8454426012453078</v>
      </c>
    </row>
    <row r="255" spans="1:15" x14ac:dyDescent="0.25">
      <c r="A255" s="2">
        <f>'X-13 output'!A255</f>
        <v>40575</v>
      </c>
      <c r="B255" s="8">
        <f>'X-13 output'!E255</f>
        <v>143436.10204437701</v>
      </c>
      <c r="C255" s="8">
        <f t="shared" si="33"/>
        <v>1721233.2245325241</v>
      </c>
      <c r="D255" s="8">
        <f>'FRED Data'!B261*1000</f>
        <v>6586500</v>
      </c>
      <c r="E255" s="8">
        <f>'FRED Data'!D261*1000</f>
        <v>491500</v>
      </c>
      <c r="F255" s="8">
        <f t="shared" si="34"/>
        <v>491500</v>
      </c>
      <c r="G255" s="8">
        <f t="shared" si="35"/>
        <v>738233.22453252412</v>
      </c>
      <c r="H255" s="8">
        <f t="shared" si="36"/>
        <v>5356766.7754674759</v>
      </c>
      <c r="I255" s="12">
        <f t="shared" si="39"/>
        <v>5.0838795606461019E-3</v>
      </c>
      <c r="J255" s="12">
        <f t="shared" si="40"/>
        <v>6.8658737392547822E-3</v>
      </c>
      <c r="K255" s="12">
        <f t="shared" si="37"/>
        <v>0.26132744622068232</v>
      </c>
      <c r="L255">
        <f t="shared" si="38"/>
        <v>0.11208277909853855</v>
      </c>
      <c r="M255">
        <f t="shared" si="41"/>
        <v>-1.3881182997858982E-3</v>
      </c>
      <c r="N255">
        <f t="shared" si="42"/>
        <v>3.3457539324715981E-3</v>
      </c>
      <c r="O255">
        <f t="shared" si="43"/>
        <v>-0.41488953694824116</v>
      </c>
    </row>
    <row r="256" spans="1:15" x14ac:dyDescent="0.25">
      <c r="A256" s="2">
        <f>'X-13 output'!A256</f>
        <v>40603</v>
      </c>
      <c r="B256" s="8">
        <f>'X-13 output'!E256</f>
        <v>143409.137380703</v>
      </c>
      <c r="C256" s="8">
        <f t="shared" si="33"/>
        <v>1720909.648568436</v>
      </c>
      <c r="D256" s="8">
        <f>'FRED Data'!B262*1000</f>
        <v>6592000</v>
      </c>
      <c r="E256" s="8">
        <f>'FRED Data'!D262*1000</f>
        <v>491400</v>
      </c>
      <c r="F256" s="8">
        <f t="shared" si="34"/>
        <v>491400</v>
      </c>
      <c r="G256" s="8">
        <f t="shared" si="35"/>
        <v>738109.64856843604</v>
      </c>
      <c r="H256" s="8">
        <f t="shared" si="36"/>
        <v>5362490.3514315635</v>
      </c>
      <c r="I256" s="12">
        <f t="shared" si="39"/>
        <v>8.3469291942588758E-4</v>
      </c>
      <c r="J256" s="12">
        <f t="shared" si="40"/>
        <v>1.0679054416310025E-3</v>
      </c>
      <c r="K256" s="12">
        <f t="shared" si="37"/>
        <v>0.26106032290176517</v>
      </c>
      <c r="L256">
        <f t="shared" si="38"/>
        <v>0.11197051707652246</v>
      </c>
      <c r="M256">
        <f t="shared" si="41"/>
        <v>-1.1226202201608526E-4</v>
      </c>
      <c r="N256">
        <f t="shared" si="42"/>
        <v>3.34619056074745E-3</v>
      </c>
      <c r="O256">
        <f t="shared" si="43"/>
        <v>-3.3549201690118005E-2</v>
      </c>
    </row>
    <row r="257" spans="1:15" x14ac:dyDescent="0.25">
      <c r="A257" s="2">
        <f>'X-13 output'!A257</f>
        <v>40634</v>
      </c>
      <c r="B257" s="8">
        <f>'X-13 output'!E257</f>
        <v>143517.74504128</v>
      </c>
      <c r="C257" s="8">
        <f t="shared" si="33"/>
        <v>1722212.9404953599</v>
      </c>
      <c r="D257" s="8">
        <f>'FRED Data'!B263*1000</f>
        <v>6594600</v>
      </c>
      <c r="E257" s="8">
        <f>'FRED Data'!D263*1000</f>
        <v>491000</v>
      </c>
      <c r="F257" s="8">
        <f t="shared" si="34"/>
        <v>491000</v>
      </c>
      <c r="G257" s="8">
        <f t="shared" si="35"/>
        <v>740212.94049535994</v>
      </c>
      <c r="H257" s="8">
        <f t="shared" si="36"/>
        <v>5363387.0595046403</v>
      </c>
      <c r="I257" s="12">
        <f t="shared" si="39"/>
        <v>3.9433971360212401E-4</v>
      </c>
      <c r="J257" s="12">
        <f t="shared" si="40"/>
        <v>1.6720461008653355E-4</v>
      </c>
      <c r="K257" s="12">
        <f t="shared" si="37"/>
        <v>0.26115502691525794</v>
      </c>
      <c r="L257">
        <f t="shared" si="38"/>
        <v>0.11224531290682679</v>
      </c>
      <c r="M257">
        <f t="shared" si="41"/>
        <v>2.7479583030433352E-4</v>
      </c>
      <c r="N257">
        <f t="shared" si="42"/>
        <v>3.3480653287437392E-3</v>
      </c>
      <c r="O257">
        <f t="shared" si="43"/>
        <v>8.2076006087803063E-2</v>
      </c>
    </row>
    <row r="258" spans="1:15" x14ac:dyDescent="0.25">
      <c r="A258" s="2">
        <f>'X-13 output'!A258</f>
        <v>40664</v>
      </c>
      <c r="B258" s="8">
        <f>'X-13 output'!E258</f>
        <v>143685.921437015</v>
      </c>
      <c r="C258" s="8">
        <f t="shared" ref="C258:C321" si="44">B258*12</f>
        <v>1724231.05724418</v>
      </c>
      <c r="D258" s="8">
        <f>'FRED Data'!B264*1000</f>
        <v>6598600</v>
      </c>
      <c r="E258" s="8">
        <f>'FRED Data'!D264*1000</f>
        <v>491400</v>
      </c>
      <c r="F258" s="8">
        <f t="shared" ref="F258:F321" si="45">E258</f>
        <v>491400</v>
      </c>
      <c r="G258" s="8">
        <f t="shared" ref="G258:G321" si="46">C258-(E258+F258)</f>
        <v>741431.05724418</v>
      </c>
      <c r="H258" s="8">
        <f t="shared" ref="H258:H321" si="47">D258-(F258+G258)</f>
        <v>5365768.9427558202</v>
      </c>
      <c r="I258" s="12">
        <f t="shared" si="39"/>
        <v>6.0637299859971723E-4</v>
      </c>
      <c r="J258" s="12">
        <f t="shared" si="40"/>
        <v>4.4400198670010294E-4</v>
      </c>
      <c r="K258" s="12">
        <f t="shared" ref="K258:K321" si="48">C258/D258</f>
        <v>0.26130255770075167</v>
      </c>
      <c r="L258">
        <f t="shared" ref="L258:L321" si="49">G258/D258</f>
        <v>0.11236187331315431</v>
      </c>
      <c r="M258">
        <f t="shared" si="41"/>
        <v>1.1656040632751496E-4</v>
      </c>
      <c r="N258">
        <f t="shared" si="42"/>
        <v>3.3270890646261925E-3</v>
      </c>
      <c r="O258">
        <f t="shared" si="43"/>
        <v>3.5033749942792965E-2</v>
      </c>
    </row>
    <row r="259" spans="1:15" x14ac:dyDescent="0.25">
      <c r="A259" s="2">
        <f>'X-13 output'!A259</f>
        <v>40695</v>
      </c>
      <c r="B259" s="8">
        <f>'X-13 output'!E259</f>
        <v>143855.639988907</v>
      </c>
      <c r="C259" s="8">
        <f t="shared" si="44"/>
        <v>1726267.6798668839</v>
      </c>
      <c r="D259" s="8">
        <f>'FRED Data'!B265*1000</f>
        <v>6630500</v>
      </c>
      <c r="E259" s="8">
        <f>'FRED Data'!D265*1000</f>
        <v>492900</v>
      </c>
      <c r="F259" s="8">
        <f t="shared" si="45"/>
        <v>492900</v>
      </c>
      <c r="G259" s="8">
        <f t="shared" si="46"/>
        <v>740467.6798668839</v>
      </c>
      <c r="H259" s="8">
        <f t="shared" si="47"/>
        <v>5397132.3201331161</v>
      </c>
      <c r="I259" s="12">
        <f t="shared" ref="I259:I322" si="50">LN(D259/D258)</f>
        <v>4.8227108161443145E-3</v>
      </c>
      <c r="J259" s="12">
        <f t="shared" ref="J259:J322" si="51">LN(H259/H258)</f>
        <v>5.8280691026026911E-3</v>
      </c>
      <c r="K259" s="12">
        <f t="shared" si="48"/>
        <v>0.26035256464322204</v>
      </c>
      <c r="L259">
        <f t="shared" si="49"/>
        <v>0.1116759942488325</v>
      </c>
      <c r="M259">
        <f t="shared" ref="M259:M322" si="52">L259-L258</f>
        <v>-6.8587906432181212E-4</v>
      </c>
      <c r="N259">
        <f t="shared" si="42"/>
        <v>3.3236085958157778E-3</v>
      </c>
      <c r="O259">
        <f t="shared" si="43"/>
        <v>-0.20636577519545846</v>
      </c>
    </row>
    <row r="260" spans="1:15" x14ac:dyDescent="0.25">
      <c r="A260" s="2">
        <f>'X-13 output'!A260</f>
        <v>40725</v>
      </c>
      <c r="B260" s="8">
        <f>'X-13 output'!E260</f>
        <v>144108.28262393299</v>
      </c>
      <c r="C260" s="8">
        <f t="shared" si="44"/>
        <v>1729299.3914871959</v>
      </c>
      <c r="D260" s="8">
        <f>'FRED Data'!B266*1000</f>
        <v>6695800</v>
      </c>
      <c r="E260" s="8">
        <f>'FRED Data'!D266*1000</f>
        <v>497500</v>
      </c>
      <c r="F260" s="8">
        <f t="shared" si="45"/>
        <v>497500</v>
      </c>
      <c r="G260" s="8">
        <f t="shared" si="46"/>
        <v>734299.39148719586</v>
      </c>
      <c r="H260" s="8">
        <f t="shared" si="47"/>
        <v>5464000.6085128039</v>
      </c>
      <c r="I260" s="12">
        <f t="shared" si="50"/>
        <v>9.8002480273269282E-3</v>
      </c>
      <c r="J260" s="12">
        <f t="shared" si="51"/>
        <v>1.2313472951061361E-2</v>
      </c>
      <c r="K260" s="12">
        <f t="shared" si="48"/>
        <v>0.25826628505737864</v>
      </c>
      <c r="L260">
        <f t="shared" si="49"/>
        <v>0.10966566974628809</v>
      </c>
      <c r="M260">
        <f t="shared" si="52"/>
        <v>-2.0103245025444028E-3</v>
      </c>
      <c r="N260">
        <f t="shared" si="42"/>
        <v>3.3305079079789285E-3</v>
      </c>
      <c r="O260">
        <f t="shared" si="43"/>
        <v>-0.60360898640362026</v>
      </c>
    </row>
    <row r="261" spans="1:15" x14ac:dyDescent="0.25">
      <c r="A261" s="2">
        <f>'X-13 output'!A261</f>
        <v>40756</v>
      </c>
      <c r="B261" s="8">
        <f>'X-13 output'!E261</f>
        <v>144476.168720174</v>
      </c>
      <c r="C261" s="8">
        <f t="shared" si="44"/>
        <v>1733714.024642088</v>
      </c>
      <c r="D261" s="8">
        <f>'FRED Data'!B267*1000</f>
        <v>6680500</v>
      </c>
      <c r="E261" s="8">
        <f>'FRED Data'!D267*1000</f>
        <v>496300</v>
      </c>
      <c r="F261" s="8">
        <f t="shared" si="45"/>
        <v>496300</v>
      </c>
      <c r="G261" s="8">
        <f t="shared" si="46"/>
        <v>741114.02464208798</v>
      </c>
      <c r="H261" s="8">
        <f t="shared" si="47"/>
        <v>5443085.9753579125</v>
      </c>
      <c r="I261" s="12">
        <f t="shared" si="50"/>
        <v>-2.287629116031992E-3</v>
      </c>
      <c r="J261" s="12">
        <f t="shared" si="51"/>
        <v>-3.8350587258776411E-3</v>
      </c>
      <c r="K261" s="12">
        <f t="shared" si="48"/>
        <v>0.25951860259592663</v>
      </c>
      <c r="L261">
        <f t="shared" si="49"/>
        <v>0.11093690960887478</v>
      </c>
      <c r="M261">
        <f t="shared" si="52"/>
        <v>1.27123986258669E-3</v>
      </c>
      <c r="N261">
        <f t="shared" si="42"/>
        <v>3.3410545904704993E-3</v>
      </c>
      <c r="O261">
        <f t="shared" si="43"/>
        <v>0.38049059904994531</v>
      </c>
    </row>
    <row r="262" spans="1:15" x14ac:dyDescent="0.25">
      <c r="A262" s="2">
        <f>'X-13 output'!A262</f>
        <v>40787</v>
      </c>
      <c r="B262" s="8">
        <f>'X-13 output'!E262</f>
        <v>144870.870258879</v>
      </c>
      <c r="C262" s="8">
        <f t="shared" si="44"/>
        <v>1738450.4431065479</v>
      </c>
      <c r="D262" s="8">
        <f>'FRED Data'!B268*1000</f>
        <v>6668100</v>
      </c>
      <c r="E262" s="8">
        <f>'FRED Data'!D268*1000</f>
        <v>494900</v>
      </c>
      <c r="F262" s="8">
        <f t="shared" si="45"/>
        <v>494900</v>
      </c>
      <c r="G262" s="8">
        <f t="shared" si="46"/>
        <v>748650.44310654793</v>
      </c>
      <c r="H262" s="8">
        <f t="shared" si="47"/>
        <v>5424549.5568934521</v>
      </c>
      <c r="I262" s="12">
        <f t="shared" si="50"/>
        <v>-1.8578732701180791E-3</v>
      </c>
      <c r="J262" s="12">
        <f t="shared" si="51"/>
        <v>-3.4113099183706464E-3</v>
      </c>
      <c r="K262" s="12">
        <f t="shared" si="48"/>
        <v>0.26071151349058169</v>
      </c>
      <c r="L262">
        <f t="shared" si="49"/>
        <v>0.1122734276790312</v>
      </c>
      <c r="M262">
        <f t="shared" si="52"/>
        <v>1.3365180701564172E-3</v>
      </c>
      <c r="N262">
        <f t="shared" si="42"/>
        <v>3.3550979973781207E-3</v>
      </c>
      <c r="O262">
        <f t="shared" si="43"/>
        <v>0.39835440610106004</v>
      </c>
    </row>
    <row r="263" spans="1:15" x14ac:dyDescent="0.25">
      <c r="A263" s="2">
        <f>'X-13 output'!A263</f>
        <v>40817</v>
      </c>
      <c r="B263" s="8">
        <f>'X-13 output'!E263</f>
        <v>145152.68377105499</v>
      </c>
      <c r="C263" s="8">
        <f t="shared" si="44"/>
        <v>1741832.20525266</v>
      </c>
      <c r="D263" s="8">
        <f>'FRED Data'!B269*1000</f>
        <v>6629300</v>
      </c>
      <c r="E263" s="8">
        <f>'FRED Data'!D269*1000</f>
        <v>492100</v>
      </c>
      <c r="F263" s="8">
        <f t="shared" si="45"/>
        <v>492100</v>
      </c>
      <c r="G263" s="8">
        <f t="shared" si="46"/>
        <v>757632.20525265997</v>
      </c>
      <c r="H263" s="8">
        <f t="shared" si="47"/>
        <v>5379567.7947473396</v>
      </c>
      <c r="I263" s="12">
        <f t="shared" si="50"/>
        <v>-5.8357438467722548E-3</v>
      </c>
      <c r="J263" s="12">
        <f t="shared" si="51"/>
        <v>-8.3268295940795694E-3</v>
      </c>
      <c r="K263" s="12">
        <f t="shared" si="48"/>
        <v>0.26274753069745826</v>
      </c>
      <c r="L263">
        <f t="shared" si="49"/>
        <v>0.11428540045746308</v>
      </c>
      <c r="M263">
        <f t="shared" si="52"/>
        <v>2.0119727784318753E-3</v>
      </c>
      <c r="N263">
        <f t="shared" si="42"/>
        <v>3.3799902681385741E-3</v>
      </c>
      <c r="O263">
        <f t="shared" si="43"/>
        <v>0.59525993237249986</v>
      </c>
    </row>
    <row r="264" spans="1:15" x14ac:dyDescent="0.25">
      <c r="A264" s="2">
        <f>'X-13 output'!A264</f>
        <v>40848</v>
      </c>
      <c r="B264" s="8">
        <f>'X-13 output'!E264</f>
        <v>145307.16255998399</v>
      </c>
      <c r="C264" s="8">
        <f t="shared" si="44"/>
        <v>1743685.9507198078</v>
      </c>
      <c r="D264" s="8">
        <f>'FRED Data'!B270*1000</f>
        <v>6604500</v>
      </c>
      <c r="E264" s="8">
        <f>'FRED Data'!D270*1000</f>
        <v>489900</v>
      </c>
      <c r="F264" s="8">
        <f t="shared" si="45"/>
        <v>489900</v>
      </c>
      <c r="G264" s="8">
        <f t="shared" si="46"/>
        <v>763885.95071980776</v>
      </c>
      <c r="H264" s="8">
        <f t="shared" si="47"/>
        <v>5350714.0492801927</v>
      </c>
      <c r="I264" s="12">
        <f t="shared" si="50"/>
        <v>-3.7479830481401788E-3</v>
      </c>
      <c r="J264" s="12">
        <f t="shared" si="51"/>
        <v>-5.3780162406552876E-3</v>
      </c>
      <c r="K264" s="12">
        <f t="shared" si="48"/>
        <v>0.26401483090617123</v>
      </c>
      <c r="L264">
        <f t="shared" si="49"/>
        <v>0.11566143549395227</v>
      </c>
      <c r="M264">
        <f t="shared" si="52"/>
        <v>1.3760350364891982E-3</v>
      </c>
      <c r="N264">
        <f t="shared" si="42"/>
        <v>3.3919792761818572E-3</v>
      </c>
      <c r="O264">
        <f t="shared" si="43"/>
        <v>0.40567318501960792</v>
      </c>
    </row>
    <row r="265" spans="1:15" x14ac:dyDescent="0.25">
      <c r="A265" s="2">
        <f>'X-13 output'!A265</f>
        <v>40878</v>
      </c>
      <c r="B265" s="8">
        <f>'X-13 output'!E265</f>
        <v>145551.16879852099</v>
      </c>
      <c r="C265" s="8">
        <f t="shared" si="44"/>
        <v>1746614.0255822518</v>
      </c>
      <c r="D265" s="8">
        <f>'FRED Data'!B271*1000</f>
        <v>6677600</v>
      </c>
      <c r="E265" s="8">
        <f>'FRED Data'!D271*1000</f>
        <v>494500</v>
      </c>
      <c r="F265" s="8">
        <f t="shared" si="45"/>
        <v>494500</v>
      </c>
      <c r="G265" s="8">
        <f t="shared" si="46"/>
        <v>757614.02558225184</v>
      </c>
      <c r="H265" s="8">
        <f t="shared" si="47"/>
        <v>5425485.9744177479</v>
      </c>
      <c r="I265" s="12">
        <f t="shared" si="50"/>
        <v>1.100740667260861E-2</v>
      </c>
      <c r="J265" s="12">
        <f t="shared" si="51"/>
        <v>1.3877456795117146E-2</v>
      </c>
      <c r="K265" s="12">
        <f t="shared" si="48"/>
        <v>0.26156314028726668</v>
      </c>
      <c r="L265">
        <f t="shared" si="49"/>
        <v>0.1134560359383988</v>
      </c>
      <c r="M265">
        <f t="shared" si="52"/>
        <v>-2.205399555553475E-3</v>
      </c>
      <c r="N265">
        <f t="shared" si="42"/>
        <v>3.3889946343714471E-3</v>
      </c>
      <c r="O265">
        <f t="shared" si="43"/>
        <v>-0.65075333350668108</v>
      </c>
    </row>
    <row r="266" spans="1:15" x14ac:dyDescent="0.25">
      <c r="A266" s="2">
        <f>'X-13 output'!A266</f>
        <v>40909</v>
      </c>
      <c r="B266" s="8">
        <f>'X-13 output'!E266</f>
        <v>145990.13909829201</v>
      </c>
      <c r="C266" s="8">
        <f t="shared" si="44"/>
        <v>1751881.6691795043</v>
      </c>
      <c r="D266" s="8">
        <f>'FRED Data'!B272*1000</f>
        <v>6780500</v>
      </c>
      <c r="E266" s="8">
        <f>'FRED Data'!D272*1000</f>
        <v>504500</v>
      </c>
      <c r="F266" s="8">
        <f t="shared" si="45"/>
        <v>504500</v>
      </c>
      <c r="G266" s="8">
        <f t="shared" si="46"/>
        <v>742881.66917950427</v>
      </c>
      <c r="H266" s="8">
        <f t="shared" si="47"/>
        <v>5533118.3308204953</v>
      </c>
      <c r="I266" s="12">
        <f t="shared" si="50"/>
        <v>1.5292203991473128E-2</v>
      </c>
      <c r="J266" s="12">
        <f t="shared" si="51"/>
        <v>1.964407411140439E-2</v>
      </c>
      <c r="K266" s="12">
        <f t="shared" si="48"/>
        <v>0.25837057284558723</v>
      </c>
      <c r="L266">
        <f t="shared" si="49"/>
        <v>0.10956148796984061</v>
      </c>
      <c r="M266">
        <f t="shared" si="52"/>
        <v>-3.8945479685581902E-3</v>
      </c>
      <c r="N266">
        <f t="shared" si="42"/>
        <v>2.015378297871209E-3</v>
      </c>
      <c r="O266">
        <f t="shared" si="43"/>
        <v>-1.9324153548105081</v>
      </c>
    </row>
    <row r="267" spans="1:15" x14ac:dyDescent="0.25">
      <c r="A267" s="2">
        <f>'X-13 output'!A267</f>
        <v>40940</v>
      </c>
      <c r="B267" s="8">
        <f>'X-13 output'!E267</f>
        <v>146507.44702828201</v>
      </c>
      <c r="C267" s="8">
        <f t="shared" si="44"/>
        <v>1758089.3643393843</v>
      </c>
      <c r="D267" s="8">
        <f>'FRED Data'!B273*1000</f>
        <v>6848100</v>
      </c>
      <c r="E267" s="8">
        <f>'FRED Data'!D273*1000</f>
        <v>508900</v>
      </c>
      <c r="F267" s="8">
        <f t="shared" si="45"/>
        <v>508900</v>
      </c>
      <c r="G267" s="8">
        <f t="shared" si="46"/>
        <v>740289.36433938425</v>
      </c>
      <c r="H267" s="8">
        <f t="shared" si="47"/>
        <v>5598910.6356606157</v>
      </c>
      <c r="I267" s="12">
        <f t="shared" si="50"/>
        <v>9.9203959906963759E-3</v>
      </c>
      <c r="J267" s="12">
        <f t="shared" si="51"/>
        <v>1.1820499407832859E-2</v>
      </c>
      <c r="K267" s="12">
        <f t="shared" si="48"/>
        <v>0.25672659049070318</v>
      </c>
      <c r="L267">
        <f t="shared" si="49"/>
        <v>0.10810142438623623</v>
      </c>
      <c r="M267">
        <f t="shared" si="52"/>
        <v>-1.4600635836043846E-3</v>
      </c>
      <c r="N267">
        <f t="shared" si="42"/>
        <v>1.8431333197499976E-3</v>
      </c>
      <c r="O267">
        <f t="shared" si="43"/>
        <v>-0.79216384835494558</v>
      </c>
    </row>
    <row r="268" spans="1:15" x14ac:dyDescent="0.25">
      <c r="A268" s="2">
        <f>'X-13 output'!A268</f>
        <v>40969</v>
      </c>
      <c r="B268" s="8">
        <f>'X-13 output'!E268</f>
        <v>147036.65937307299</v>
      </c>
      <c r="C268" s="8">
        <f t="shared" si="44"/>
        <v>1764439.9124768758</v>
      </c>
      <c r="D268" s="8">
        <f>'FRED Data'!B274*1000</f>
        <v>6878800</v>
      </c>
      <c r="E268" s="8">
        <f>'FRED Data'!D274*1000</f>
        <v>510700</v>
      </c>
      <c r="F268" s="8">
        <f t="shared" si="45"/>
        <v>510700</v>
      </c>
      <c r="G268" s="8">
        <f t="shared" si="46"/>
        <v>743039.91247687582</v>
      </c>
      <c r="H268" s="8">
        <f t="shared" si="47"/>
        <v>5625060.0875231242</v>
      </c>
      <c r="I268" s="12">
        <f t="shared" si="50"/>
        <v>4.4729765913480764E-3</v>
      </c>
      <c r="J268" s="12">
        <f t="shared" si="51"/>
        <v>4.6595807882649481E-3</v>
      </c>
      <c r="K268" s="12">
        <f t="shared" si="48"/>
        <v>0.25650402867896666</v>
      </c>
      <c r="L268">
        <f t="shared" si="49"/>
        <v>0.10801882777183169</v>
      </c>
      <c r="M268">
        <f t="shared" si="52"/>
        <v>-8.2596614404531477E-5</v>
      </c>
      <c r="N268">
        <f t="shared" si="42"/>
        <v>1.8001956981822049E-3</v>
      </c>
      <c r="O268">
        <f t="shared" si="43"/>
        <v>-4.5882019653716306E-2</v>
      </c>
    </row>
    <row r="269" spans="1:15" x14ac:dyDescent="0.25">
      <c r="A269" s="2">
        <f>'X-13 output'!A269</f>
        <v>41000</v>
      </c>
      <c r="B269" s="8">
        <f>'X-13 output'!E269</f>
        <v>147561.51499092899</v>
      </c>
      <c r="C269" s="8">
        <f t="shared" si="44"/>
        <v>1770738.1798911479</v>
      </c>
      <c r="D269" s="8">
        <f>'FRED Data'!B275*1000</f>
        <v>6890300</v>
      </c>
      <c r="E269" s="8">
        <f>'FRED Data'!D275*1000</f>
        <v>511500</v>
      </c>
      <c r="F269" s="8">
        <f t="shared" si="45"/>
        <v>511500</v>
      </c>
      <c r="G269" s="8">
        <f t="shared" si="46"/>
        <v>747738.17989114788</v>
      </c>
      <c r="H269" s="8">
        <f t="shared" si="47"/>
        <v>5631061.8201088523</v>
      </c>
      <c r="I269" s="12">
        <f t="shared" si="50"/>
        <v>1.6704073140582981E-3</v>
      </c>
      <c r="J269" s="12">
        <f t="shared" si="51"/>
        <v>1.0663944835958223E-3</v>
      </c>
      <c r="K269" s="12">
        <f t="shared" si="48"/>
        <v>0.25698999751696555</v>
      </c>
      <c r="L269">
        <f t="shared" si="49"/>
        <v>0.10852040983573254</v>
      </c>
      <c r="M269">
        <f t="shared" si="52"/>
        <v>5.0158206390084337E-4</v>
      </c>
      <c r="N269">
        <f t="shared" si="42"/>
        <v>1.8050987723519387E-3</v>
      </c>
      <c r="O269">
        <f t="shared" si="43"/>
        <v>0.27786959449720922</v>
      </c>
    </row>
    <row r="270" spans="1:15" x14ac:dyDescent="0.25">
      <c r="A270" s="2">
        <f>'X-13 output'!A270</f>
        <v>41030</v>
      </c>
      <c r="B270" s="8">
        <f>'X-13 output'!E270</f>
        <v>148064.47784387399</v>
      </c>
      <c r="C270" s="8">
        <f t="shared" si="44"/>
        <v>1776773.7341264877</v>
      </c>
      <c r="D270" s="8">
        <f>'FRED Data'!B276*1000</f>
        <v>6861200</v>
      </c>
      <c r="E270" s="8">
        <f>'FRED Data'!D276*1000</f>
        <v>509000</v>
      </c>
      <c r="F270" s="8">
        <f t="shared" si="45"/>
        <v>509000</v>
      </c>
      <c r="G270" s="8">
        <f t="shared" si="46"/>
        <v>758773.73412648775</v>
      </c>
      <c r="H270" s="8">
        <f t="shared" si="47"/>
        <v>5593426.2658735123</v>
      </c>
      <c r="I270" s="12">
        <f t="shared" si="50"/>
        <v>-4.2322718884326401E-3</v>
      </c>
      <c r="J270" s="12">
        <f t="shared" si="51"/>
        <v>-6.7059976343585553E-3</v>
      </c>
      <c r="K270" s="12">
        <f t="shared" si="48"/>
        <v>0.25895961845252841</v>
      </c>
      <c r="L270">
        <f t="shared" si="49"/>
        <v>0.11058907102642217</v>
      </c>
      <c r="M270">
        <f t="shared" si="52"/>
        <v>2.0686611906896302E-3</v>
      </c>
      <c r="N270">
        <f t="shared" si="42"/>
        <v>1.7458934678106722E-3</v>
      </c>
      <c r="O270">
        <f t="shared" si="43"/>
        <v>1.1848725187589506</v>
      </c>
    </row>
    <row r="271" spans="1:15" x14ac:dyDescent="0.25">
      <c r="A271" s="2">
        <f>'X-13 output'!A271</f>
        <v>41061</v>
      </c>
      <c r="B271" s="8">
        <f>'X-13 output'!E271</f>
        <v>148618.89507866299</v>
      </c>
      <c r="C271" s="8">
        <f t="shared" si="44"/>
        <v>1783426.7409439557</v>
      </c>
      <c r="D271" s="8">
        <f>'FRED Data'!B277*1000</f>
        <v>6874300</v>
      </c>
      <c r="E271" s="8">
        <f>'FRED Data'!D277*1000</f>
        <v>509500</v>
      </c>
      <c r="F271" s="8">
        <f t="shared" si="45"/>
        <v>509500</v>
      </c>
      <c r="G271" s="8">
        <f t="shared" si="46"/>
        <v>764426.74094395572</v>
      </c>
      <c r="H271" s="8">
        <f t="shared" si="47"/>
        <v>5600373.2590560447</v>
      </c>
      <c r="I271" s="12">
        <f t="shared" si="50"/>
        <v>1.9074666334610078E-3</v>
      </c>
      <c r="J271" s="12">
        <f t="shared" si="51"/>
        <v>1.24122181372961E-3</v>
      </c>
      <c r="K271" s="12">
        <f t="shared" si="48"/>
        <v>0.25943394104766387</v>
      </c>
      <c r="L271">
        <f t="shared" si="49"/>
        <v>0.11120066638697114</v>
      </c>
      <c r="M271">
        <f t="shared" si="52"/>
        <v>6.1159536054897212E-4</v>
      </c>
      <c r="N271">
        <f t="shared" si="42"/>
        <v>1.7079040371781168E-3</v>
      </c>
      <c r="O271">
        <f t="shared" si="43"/>
        <v>0.35809702842525049</v>
      </c>
    </row>
    <row r="272" spans="1:15" x14ac:dyDescent="0.25">
      <c r="A272" s="2">
        <f>'X-13 output'!A272</f>
        <v>41091</v>
      </c>
      <c r="B272" s="8">
        <f>'X-13 output'!E272</f>
        <v>149273.44586520901</v>
      </c>
      <c r="C272" s="8">
        <f t="shared" si="44"/>
        <v>1791281.3503825082</v>
      </c>
      <c r="D272" s="8">
        <f>'FRED Data'!B278*1000</f>
        <v>6862300</v>
      </c>
      <c r="E272" s="8">
        <f>'FRED Data'!D278*1000</f>
        <v>508500</v>
      </c>
      <c r="F272" s="8">
        <f t="shared" si="45"/>
        <v>508500</v>
      </c>
      <c r="G272" s="8">
        <f t="shared" si="46"/>
        <v>774281.35038250824</v>
      </c>
      <c r="H272" s="8">
        <f t="shared" si="47"/>
        <v>5579518.6496174913</v>
      </c>
      <c r="I272" s="12">
        <f t="shared" si="50"/>
        <v>-1.7471576740328044E-3</v>
      </c>
      <c r="J272" s="12">
        <f t="shared" si="51"/>
        <v>-3.7307397598304137E-3</v>
      </c>
      <c r="K272" s="12">
        <f t="shared" si="48"/>
        <v>0.261032212287791</v>
      </c>
      <c r="L272">
        <f t="shared" si="49"/>
        <v>0.11283117182030926</v>
      </c>
      <c r="M272">
        <f t="shared" si="52"/>
        <v>1.6305054333381197E-3</v>
      </c>
      <c r="N272">
        <f t="shared" si="42"/>
        <v>1.7254195927884641E-3</v>
      </c>
      <c r="O272">
        <f t="shared" si="43"/>
        <v>0.94499067945730642</v>
      </c>
    </row>
    <row r="273" spans="1:15" x14ac:dyDescent="0.25">
      <c r="A273" s="2">
        <f>'X-13 output'!A273</f>
        <v>41122</v>
      </c>
      <c r="B273" s="8">
        <f>'X-13 output'!E273</f>
        <v>149964.72567938099</v>
      </c>
      <c r="C273" s="8">
        <f t="shared" si="44"/>
        <v>1799576.7081525719</v>
      </c>
      <c r="D273" s="8">
        <f>'FRED Data'!B279*1000</f>
        <v>6885900</v>
      </c>
      <c r="E273" s="8">
        <f>'FRED Data'!D279*1000</f>
        <v>509700</v>
      </c>
      <c r="F273" s="8">
        <f t="shared" si="45"/>
        <v>509700</v>
      </c>
      <c r="G273" s="8">
        <f t="shared" si="46"/>
        <v>780176.70815257193</v>
      </c>
      <c r="H273" s="8">
        <f t="shared" si="47"/>
        <v>5596023.2918474283</v>
      </c>
      <c r="I273" s="12">
        <f t="shared" si="50"/>
        <v>3.4331800789275842E-3</v>
      </c>
      <c r="J273" s="12">
        <f t="shared" si="51"/>
        <v>2.9537098631655556E-3</v>
      </c>
      <c r="K273" s="12">
        <f t="shared" si="48"/>
        <v>0.26134226581166903</v>
      </c>
      <c r="L273">
        <f t="shared" si="49"/>
        <v>0.11330061548273601</v>
      </c>
      <c r="M273">
        <f t="shared" si="52"/>
        <v>4.6944366242675228E-4</v>
      </c>
      <c r="N273">
        <f t="shared" si="42"/>
        <v>1.7230464392147509E-3</v>
      </c>
      <c r="O273">
        <f t="shared" si="43"/>
        <v>0.27244980271146563</v>
      </c>
    </row>
    <row r="274" spans="1:15" x14ac:dyDescent="0.25">
      <c r="A274" s="2">
        <f>'X-13 output'!A274</f>
        <v>41153</v>
      </c>
      <c r="B274" s="8">
        <f>'X-13 output'!E274</f>
        <v>150702.71965454301</v>
      </c>
      <c r="C274" s="8">
        <f t="shared" si="44"/>
        <v>1808432.6358545162</v>
      </c>
      <c r="D274" s="8">
        <f>'FRED Data'!B280*1000</f>
        <v>6967700</v>
      </c>
      <c r="E274" s="8">
        <f>'FRED Data'!D280*1000</f>
        <v>515400</v>
      </c>
      <c r="F274" s="8">
        <f t="shared" si="45"/>
        <v>515400</v>
      </c>
      <c r="G274" s="8">
        <f t="shared" si="46"/>
        <v>777632.63585451618</v>
      </c>
      <c r="H274" s="8">
        <f t="shared" si="47"/>
        <v>5674667.3641454838</v>
      </c>
      <c r="I274" s="12">
        <f t="shared" si="50"/>
        <v>1.1809342070500408E-2</v>
      </c>
      <c r="J274" s="12">
        <f t="shared" si="51"/>
        <v>1.395572837602786E-2</v>
      </c>
      <c r="K274" s="12">
        <f t="shared" si="48"/>
        <v>0.25954513481557989</v>
      </c>
      <c r="L274">
        <f t="shared" si="49"/>
        <v>0.11160535554838988</v>
      </c>
      <c r="M274">
        <f t="shared" si="52"/>
        <v>-1.6952599343461328E-3</v>
      </c>
      <c r="N274">
        <f t="shared" si="42"/>
        <v>1.7447559407650943E-3</v>
      </c>
      <c r="O274">
        <f t="shared" si="43"/>
        <v>-0.97163155873981033</v>
      </c>
    </row>
    <row r="275" spans="1:15" x14ac:dyDescent="0.25">
      <c r="A275" s="2">
        <f>'X-13 output'!A275</f>
        <v>41183</v>
      </c>
      <c r="B275" s="8">
        <f>'X-13 output'!E275</f>
        <v>151702.731943355</v>
      </c>
      <c r="C275" s="8">
        <f t="shared" si="44"/>
        <v>1820432.78332026</v>
      </c>
      <c r="D275" s="8">
        <f>'FRED Data'!B281*1000</f>
        <v>7002600</v>
      </c>
      <c r="E275" s="8">
        <f>'FRED Data'!D281*1000</f>
        <v>517600</v>
      </c>
      <c r="F275" s="8">
        <f t="shared" si="45"/>
        <v>517600</v>
      </c>
      <c r="G275" s="8">
        <f t="shared" si="46"/>
        <v>785232.78332026</v>
      </c>
      <c r="H275" s="8">
        <f t="shared" si="47"/>
        <v>5699767.2166797398</v>
      </c>
      <c r="I275" s="12">
        <f t="shared" si="50"/>
        <v>4.9963240018370174E-3</v>
      </c>
      <c r="J275" s="12">
        <f t="shared" si="51"/>
        <v>4.413387425477009E-3</v>
      </c>
      <c r="K275" s="12">
        <f t="shared" si="48"/>
        <v>0.25996526766062034</v>
      </c>
      <c r="L275">
        <f t="shared" si="49"/>
        <v>0.11213446195988061</v>
      </c>
      <c r="M275">
        <f t="shared" si="52"/>
        <v>5.2910641149073179E-4</v>
      </c>
      <c r="N275">
        <f t="shared" si="42"/>
        <v>1.7471836755181139E-3</v>
      </c>
      <c r="O275">
        <f t="shared" si="43"/>
        <v>0.30283387997763278</v>
      </c>
    </row>
    <row r="276" spans="1:15" x14ac:dyDescent="0.25">
      <c r="A276" s="2">
        <f>'X-13 output'!A276</f>
        <v>41214</v>
      </c>
      <c r="B276" s="8">
        <f>'X-13 output'!E276</f>
        <v>153158.00309301901</v>
      </c>
      <c r="C276" s="8">
        <f t="shared" si="44"/>
        <v>1837896.0371162281</v>
      </c>
      <c r="D276" s="8">
        <f>'FRED Data'!B282*1000</f>
        <v>7091500</v>
      </c>
      <c r="E276" s="8">
        <f>'FRED Data'!D282*1000</f>
        <v>523600</v>
      </c>
      <c r="F276" s="8">
        <f t="shared" si="45"/>
        <v>523600</v>
      </c>
      <c r="G276" s="8">
        <f t="shared" si="46"/>
        <v>790696.03711622814</v>
      </c>
      <c r="H276" s="8">
        <f t="shared" si="47"/>
        <v>5777203.9628837723</v>
      </c>
      <c r="I276" s="12">
        <f t="shared" si="50"/>
        <v>1.2615375088299234E-2</v>
      </c>
      <c r="J276" s="12">
        <f t="shared" si="51"/>
        <v>1.3494487369394896E-2</v>
      </c>
      <c r="K276" s="12">
        <f t="shared" si="48"/>
        <v>0.25916886936702083</v>
      </c>
      <c r="L276">
        <f t="shared" si="49"/>
        <v>0.11149912389709203</v>
      </c>
      <c r="M276">
        <f t="shared" si="52"/>
        <v>-6.3533806278857907E-4</v>
      </c>
      <c r="N276">
        <f t="shared" si="42"/>
        <v>1.747509667508397E-3</v>
      </c>
      <c r="O276">
        <f t="shared" si="43"/>
        <v>-0.36356769556213409</v>
      </c>
    </row>
    <row r="277" spans="1:15" x14ac:dyDescent="0.25">
      <c r="A277" s="2">
        <f>'X-13 output'!A277</f>
        <v>41244</v>
      </c>
      <c r="B277" s="8">
        <f>'X-13 output'!E277</f>
        <v>154899.577879836</v>
      </c>
      <c r="C277" s="8">
        <f t="shared" si="44"/>
        <v>1858794.9345580321</v>
      </c>
      <c r="D277" s="8">
        <f>'FRED Data'!B283*1000</f>
        <v>7186500</v>
      </c>
      <c r="E277" s="8">
        <f>'FRED Data'!D283*1000</f>
        <v>530500</v>
      </c>
      <c r="F277" s="8">
        <f t="shared" si="45"/>
        <v>530500</v>
      </c>
      <c r="G277" s="8">
        <f t="shared" si="46"/>
        <v>797794.93455803208</v>
      </c>
      <c r="H277" s="8">
        <f t="shared" si="47"/>
        <v>5858205.0654419679</v>
      </c>
      <c r="I277" s="12">
        <f t="shared" si="50"/>
        <v>1.3307382256624265E-2</v>
      </c>
      <c r="J277" s="12">
        <f t="shared" si="51"/>
        <v>1.3923431646062166E-2</v>
      </c>
      <c r="K277" s="12">
        <f t="shared" si="48"/>
        <v>0.25865093363362307</v>
      </c>
      <c r="L277">
        <f t="shared" si="49"/>
        <v>0.1110130013995731</v>
      </c>
      <c r="M277">
        <f t="shared" si="52"/>
        <v>-4.8612249751893433E-4</v>
      </c>
      <c r="N277">
        <f t="shared" si="42"/>
        <v>1.7428404741604202E-3</v>
      </c>
      <c r="O277">
        <f t="shared" si="43"/>
        <v>-0.2789254121224804</v>
      </c>
    </row>
    <row r="278" spans="1:15" x14ac:dyDescent="0.25">
      <c r="A278" s="2">
        <f>'X-13 output'!A278</f>
        <v>41275</v>
      </c>
      <c r="B278" s="8">
        <f>'X-13 output'!E278</f>
        <v>156715.780950657</v>
      </c>
      <c r="C278" s="8">
        <f t="shared" si="44"/>
        <v>1880589.3714078842</v>
      </c>
      <c r="D278" s="8">
        <f>'FRED Data'!B284*1000</f>
        <v>7050000</v>
      </c>
      <c r="E278" s="8">
        <f>'FRED Data'!D284*1000</f>
        <v>520299.99999999994</v>
      </c>
      <c r="F278" s="8">
        <f t="shared" si="45"/>
        <v>520299.99999999994</v>
      </c>
      <c r="G278" s="8">
        <f t="shared" si="46"/>
        <v>839989.37140788429</v>
      </c>
      <c r="H278" s="8">
        <f t="shared" si="47"/>
        <v>5689710.6285921158</v>
      </c>
      <c r="I278" s="12">
        <f t="shared" si="50"/>
        <v>-1.9176649184972173E-2</v>
      </c>
      <c r="J278" s="12">
        <f t="shared" si="51"/>
        <v>-2.9183863132957386E-2</v>
      </c>
      <c r="K278" s="12">
        <f t="shared" si="48"/>
        <v>0.26675026544792685</v>
      </c>
      <c r="L278">
        <f t="shared" si="49"/>
        <v>0.11914742856849422</v>
      </c>
      <c r="M278">
        <f t="shared" si="52"/>
        <v>8.1344271689211267E-3</v>
      </c>
      <c r="N278">
        <f t="shared" si="42"/>
        <v>2.1981419682780227E-3</v>
      </c>
      <c r="O278">
        <f t="shared" si="43"/>
        <v>3.7005922667012552</v>
      </c>
    </row>
    <row r="279" spans="1:15" x14ac:dyDescent="0.25">
      <c r="A279" s="2">
        <f>'X-13 output'!A279</f>
        <v>41306</v>
      </c>
      <c r="B279" s="8">
        <f>'X-13 output'!E279</f>
        <v>158629.23094333601</v>
      </c>
      <c r="C279" s="8">
        <f t="shared" si="44"/>
        <v>1903550.771320032</v>
      </c>
      <c r="D279" s="8">
        <f>'FRED Data'!B285*1000</f>
        <v>7039800</v>
      </c>
      <c r="E279" s="8">
        <f>'FRED Data'!D285*1000</f>
        <v>520100</v>
      </c>
      <c r="F279" s="8">
        <f t="shared" si="45"/>
        <v>520100</v>
      </c>
      <c r="G279" s="8">
        <f t="shared" si="46"/>
        <v>863350.77132003196</v>
      </c>
      <c r="H279" s="8">
        <f t="shared" si="47"/>
        <v>5656349.228679968</v>
      </c>
      <c r="I279" s="12">
        <f t="shared" si="50"/>
        <v>-1.4478561486811869E-3</v>
      </c>
      <c r="J279" s="12">
        <f t="shared" si="51"/>
        <v>-5.8807192058114577E-3</v>
      </c>
      <c r="K279" s="12">
        <f t="shared" si="48"/>
        <v>0.27039841633569589</v>
      </c>
      <c r="L279">
        <f t="shared" si="49"/>
        <v>0.12263853679366345</v>
      </c>
      <c r="M279">
        <f t="shared" si="52"/>
        <v>3.4911082251692233E-3</v>
      </c>
      <c r="N279">
        <f t="shared" si="42"/>
        <v>2.2627956754288255E-3</v>
      </c>
      <c r="O279">
        <f t="shared" si="43"/>
        <v>1.5428296346322203</v>
      </c>
    </row>
    <row r="280" spans="1:15" x14ac:dyDescent="0.25">
      <c r="A280" s="2">
        <f>'X-13 output'!A280</f>
        <v>41334</v>
      </c>
      <c r="B280" s="8">
        <f>'X-13 output'!E280</f>
        <v>160506.11315865201</v>
      </c>
      <c r="C280" s="8">
        <f t="shared" si="44"/>
        <v>1926073.3579038242</v>
      </c>
      <c r="D280" s="8">
        <f>'FRED Data'!B286*1000</f>
        <v>7039200</v>
      </c>
      <c r="E280" s="8">
        <f>'FRED Data'!D286*1000</f>
        <v>520700.00000000006</v>
      </c>
      <c r="F280" s="8">
        <f t="shared" si="45"/>
        <v>520700.00000000006</v>
      </c>
      <c r="G280" s="8">
        <f t="shared" si="46"/>
        <v>884673.35790382407</v>
      </c>
      <c r="H280" s="8">
        <f t="shared" si="47"/>
        <v>5633826.6420961758</v>
      </c>
      <c r="I280" s="12">
        <f t="shared" si="50"/>
        <v>-8.5233326282114569E-5</v>
      </c>
      <c r="J280" s="12">
        <f t="shared" si="51"/>
        <v>-3.9897724744621145E-3</v>
      </c>
      <c r="K280" s="12">
        <f t="shared" si="48"/>
        <v>0.27362105891348792</v>
      </c>
      <c r="L280">
        <f t="shared" si="49"/>
        <v>0.12567811085120811</v>
      </c>
      <c r="M280">
        <f t="shared" si="52"/>
        <v>3.0395740575446667E-3</v>
      </c>
      <c r="N280">
        <f t="shared" si="42"/>
        <v>2.2527885313571561E-3</v>
      </c>
      <c r="O280">
        <f t="shared" si="43"/>
        <v>1.3492496145270787</v>
      </c>
    </row>
    <row r="281" spans="1:15" x14ac:dyDescent="0.25">
      <c r="A281" s="2">
        <f>'X-13 output'!A281</f>
        <v>41365</v>
      </c>
      <c r="B281" s="8">
        <f>'X-13 output'!E281</f>
        <v>162146.90606173899</v>
      </c>
      <c r="C281" s="8">
        <f t="shared" si="44"/>
        <v>1945762.872740868</v>
      </c>
      <c r="D281" s="8">
        <f>'FRED Data'!B287*1000</f>
        <v>7072200</v>
      </c>
      <c r="E281" s="8">
        <f>'FRED Data'!D287*1000</f>
        <v>523600</v>
      </c>
      <c r="F281" s="8">
        <f t="shared" si="45"/>
        <v>523600</v>
      </c>
      <c r="G281" s="8">
        <f t="shared" si="46"/>
        <v>898562.87274086801</v>
      </c>
      <c r="H281" s="8">
        <f t="shared" si="47"/>
        <v>5650037.1272591315</v>
      </c>
      <c r="I281" s="12">
        <f t="shared" si="50"/>
        <v>4.6770781292278067E-3</v>
      </c>
      <c r="J281" s="12">
        <f t="shared" si="51"/>
        <v>2.8732173032701871E-3</v>
      </c>
      <c r="K281" s="12">
        <f t="shared" si="48"/>
        <v>0.27512837203994062</v>
      </c>
      <c r="L281">
        <f t="shared" si="49"/>
        <v>0.12705563654037896</v>
      </c>
      <c r="M281">
        <f t="shared" si="52"/>
        <v>1.3775256891708498E-3</v>
      </c>
      <c r="N281">
        <f t="shared" si="42"/>
        <v>2.257218576513727E-3</v>
      </c>
      <c r="O281">
        <f t="shared" si="43"/>
        <v>0.61027571875579611</v>
      </c>
    </row>
    <row r="282" spans="1:15" x14ac:dyDescent="0.25">
      <c r="A282" s="2">
        <f>'X-13 output'!A282</f>
        <v>41395</v>
      </c>
      <c r="B282" s="8">
        <f>'X-13 output'!E282</f>
        <v>163569.41327514299</v>
      </c>
      <c r="C282" s="8">
        <f t="shared" si="44"/>
        <v>1962832.9593017157</v>
      </c>
      <c r="D282" s="8">
        <f>'FRED Data'!B288*1000</f>
        <v>7107200</v>
      </c>
      <c r="E282" s="8">
        <f>'FRED Data'!D288*1000</f>
        <v>526300</v>
      </c>
      <c r="F282" s="8">
        <f t="shared" si="45"/>
        <v>526300</v>
      </c>
      <c r="G282" s="8">
        <f t="shared" si="46"/>
        <v>910232.95930171572</v>
      </c>
      <c r="H282" s="8">
        <f t="shared" si="47"/>
        <v>5670667.0406982843</v>
      </c>
      <c r="I282" s="12">
        <f t="shared" si="50"/>
        <v>4.9367492395295349E-3</v>
      </c>
      <c r="J282" s="12">
        <f t="shared" si="51"/>
        <v>3.6446383492297349E-3</v>
      </c>
      <c r="K282" s="12">
        <f t="shared" si="48"/>
        <v>0.27617528130652236</v>
      </c>
      <c r="L282">
        <f t="shared" si="49"/>
        <v>0.12807194947401448</v>
      </c>
      <c r="M282">
        <f t="shared" si="52"/>
        <v>1.0163129336355214E-3</v>
      </c>
      <c r="N282">
        <f t="shared" si="42"/>
        <v>2.2523796342733167E-3</v>
      </c>
      <c r="O282">
        <f t="shared" si="43"/>
        <v>0.45121742275183269</v>
      </c>
    </row>
    <row r="283" spans="1:15" x14ac:dyDescent="0.25">
      <c r="A283" s="2">
        <f>'X-13 output'!A283</f>
        <v>41426</v>
      </c>
      <c r="B283" s="8">
        <f>'X-13 output'!E283</f>
        <v>164868.40663471201</v>
      </c>
      <c r="C283" s="8">
        <f t="shared" si="44"/>
        <v>1978420.8796165441</v>
      </c>
      <c r="D283" s="8">
        <f>'FRED Data'!B289*1000</f>
        <v>7126900</v>
      </c>
      <c r="E283" s="8">
        <f>'FRED Data'!D289*1000</f>
        <v>527800</v>
      </c>
      <c r="F283" s="8">
        <f t="shared" si="45"/>
        <v>527800</v>
      </c>
      <c r="G283" s="8">
        <f t="shared" si="46"/>
        <v>922820.87961654412</v>
      </c>
      <c r="H283" s="8">
        <f t="shared" si="47"/>
        <v>5676279.1203834563</v>
      </c>
      <c r="I283" s="12">
        <f t="shared" si="50"/>
        <v>2.7680025541738794E-3</v>
      </c>
      <c r="J283" s="12">
        <f t="shared" si="51"/>
        <v>9.8917894966793463E-4</v>
      </c>
      <c r="K283" s="12">
        <f t="shared" si="48"/>
        <v>0.27759907948989659</v>
      </c>
      <c r="L283">
        <f t="shared" si="49"/>
        <v>0.12948419082862733</v>
      </c>
      <c r="M283">
        <f t="shared" si="52"/>
        <v>1.4122413546128476E-3</v>
      </c>
      <c r="N283">
        <f t="shared" si="42"/>
        <v>2.2504710966727132E-3</v>
      </c>
      <c r="O283">
        <f t="shared" si="43"/>
        <v>0.62753143406321665</v>
      </c>
    </row>
    <row r="284" spans="1:15" x14ac:dyDescent="0.25">
      <c r="A284" s="2">
        <f>'X-13 output'!A284</f>
        <v>41456</v>
      </c>
      <c r="B284" s="8">
        <f>'X-13 output'!E284</f>
        <v>166130.80684031401</v>
      </c>
      <c r="C284" s="8">
        <f t="shared" si="44"/>
        <v>1993569.6820837681</v>
      </c>
      <c r="D284" s="8">
        <f>'FRED Data'!B290*1000</f>
        <v>7093000</v>
      </c>
      <c r="E284" s="8">
        <f>'FRED Data'!D290*1000</f>
        <v>525600</v>
      </c>
      <c r="F284" s="8">
        <f t="shared" si="45"/>
        <v>525600</v>
      </c>
      <c r="G284" s="8">
        <f t="shared" si="46"/>
        <v>942369.68208376807</v>
      </c>
      <c r="H284" s="8">
        <f t="shared" si="47"/>
        <v>5625030.3179162322</v>
      </c>
      <c r="I284" s="12">
        <f t="shared" si="50"/>
        <v>-4.7679750521954127E-3</v>
      </c>
      <c r="J284" s="12">
        <f t="shared" si="51"/>
        <v>-9.0695957042302086E-3</v>
      </c>
      <c r="K284" s="12">
        <f t="shared" si="48"/>
        <v>0.28106156521694181</v>
      </c>
      <c r="L284">
        <f t="shared" si="49"/>
        <v>0.13285911209414467</v>
      </c>
      <c r="M284">
        <f t="shared" si="52"/>
        <v>3.3749212655173333E-3</v>
      </c>
      <c r="N284">
        <f t="shared" si="42"/>
        <v>2.2903088944511148E-3</v>
      </c>
      <c r="O284">
        <f t="shared" si="43"/>
        <v>1.4735659778006285</v>
      </c>
    </row>
    <row r="285" spans="1:15" x14ac:dyDescent="0.25">
      <c r="A285" s="2">
        <f>'X-13 output'!A285</f>
        <v>41487</v>
      </c>
      <c r="B285" s="8">
        <f>'X-13 output'!E285</f>
        <v>167395.205445445</v>
      </c>
      <c r="C285" s="8">
        <f t="shared" si="44"/>
        <v>2008742.4653453398</v>
      </c>
      <c r="D285" s="8">
        <f>'FRED Data'!B291*1000</f>
        <v>7112700</v>
      </c>
      <c r="E285" s="8">
        <f>'FRED Data'!D291*1000</f>
        <v>526800</v>
      </c>
      <c r="F285" s="8">
        <f t="shared" si="45"/>
        <v>526800</v>
      </c>
      <c r="G285" s="8">
        <f t="shared" si="46"/>
        <v>955142.46534533985</v>
      </c>
      <c r="H285" s="8">
        <f t="shared" si="47"/>
        <v>5630757.5346546602</v>
      </c>
      <c r="I285" s="12">
        <f t="shared" si="50"/>
        <v>2.7735363450622076E-3</v>
      </c>
      <c r="J285" s="12">
        <f t="shared" si="51"/>
        <v>1.0176483970214085E-3</v>
      </c>
      <c r="K285" s="12">
        <f t="shared" si="48"/>
        <v>0.28241630679563878</v>
      </c>
      <c r="L285">
        <f t="shared" si="49"/>
        <v>0.13428690445897337</v>
      </c>
      <c r="M285">
        <f t="shared" si="52"/>
        <v>1.4277923648287061E-3</v>
      </c>
      <c r="N285">
        <f t="shared" si="42"/>
        <v>2.2962632748324916E-3</v>
      </c>
      <c r="O285">
        <f t="shared" si="43"/>
        <v>0.62178948750241236</v>
      </c>
    </row>
    <row r="286" spans="1:15" x14ac:dyDescent="0.25">
      <c r="A286" s="2">
        <f>'X-13 output'!A286</f>
        <v>41518</v>
      </c>
      <c r="B286" s="8">
        <f>'X-13 output'!E286</f>
        <v>168568.90627238699</v>
      </c>
      <c r="C286" s="8">
        <f t="shared" si="44"/>
        <v>2022826.8752686437</v>
      </c>
      <c r="D286" s="8">
        <f>'FRED Data'!B292*1000</f>
        <v>7130300</v>
      </c>
      <c r="E286" s="8">
        <f>'FRED Data'!D292*1000</f>
        <v>528100</v>
      </c>
      <c r="F286" s="8">
        <f t="shared" si="45"/>
        <v>528100</v>
      </c>
      <c r="G286" s="8">
        <f t="shared" si="46"/>
        <v>966626.87526864372</v>
      </c>
      <c r="H286" s="8">
        <f t="shared" si="47"/>
        <v>5635573.1247313563</v>
      </c>
      <c r="I286" s="12">
        <f t="shared" si="50"/>
        <v>2.4713907123589734E-3</v>
      </c>
      <c r="J286" s="12">
        <f t="shared" si="51"/>
        <v>8.5486402193446032E-4</v>
      </c>
      <c r="K286" s="12">
        <f t="shared" si="48"/>
        <v>0.2836944974641521</v>
      </c>
      <c r="L286">
        <f t="shared" si="49"/>
        <v>0.13556608771982157</v>
      </c>
      <c r="M286">
        <f t="shared" si="52"/>
        <v>1.2791832608481934E-3</v>
      </c>
      <c r="N286">
        <f t="shared" si="42"/>
        <v>2.3003638975535867E-3</v>
      </c>
      <c r="O286">
        <f t="shared" si="43"/>
        <v>0.55607865442880222</v>
      </c>
    </row>
    <row r="287" spans="1:15" x14ac:dyDescent="0.25">
      <c r="A287" s="2">
        <f>'X-13 output'!A287</f>
        <v>41548</v>
      </c>
      <c r="B287" s="8">
        <f>'X-13 output'!E287</f>
        <v>169523.096409716</v>
      </c>
      <c r="C287" s="8">
        <f t="shared" si="44"/>
        <v>2034277.156916592</v>
      </c>
      <c r="D287" s="8">
        <f>'FRED Data'!B293*1000</f>
        <v>7145400</v>
      </c>
      <c r="E287" s="8">
        <f>'FRED Data'!D293*1000</f>
        <v>528900</v>
      </c>
      <c r="F287" s="8">
        <f t="shared" si="45"/>
        <v>528900</v>
      </c>
      <c r="G287" s="8">
        <f t="shared" si="46"/>
        <v>976477.15691659204</v>
      </c>
      <c r="H287" s="8">
        <f t="shared" si="47"/>
        <v>5640022.8430834077</v>
      </c>
      <c r="I287" s="12">
        <f t="shared" si="50"/>
        <v>2.1154837424969789E-3</v>
      </c>
      <c r="J287" s="12">
        <f t="shared" si="51"/>
        <v>7.8926534717005544E-4</v>
      </c>
      <c r="K287" s="12">
        <f t="shared" si="48"/>
        <v>0.28469744967623817</v>
      </c>
      <c r="L287">
        <f t="shared" si="49"/>
        <v>0.13665815166632966</v>
      </c>
      <c r="M287">
        <f t="shared" si="52"/>
        <v>1.0920639465080983E-3</v>
      </c>
      <c r="N287">
        <f t="shared" si="42"/>
        <v>2.2987185330122758E-3</v>
      </c>
      <c r="O287">
        <f t="shared" si="43"/>
        <v>0.47507510416120463</v>
      </c>
    </row>
    <row r="288" spans="1:15" x14ac:dyDescent="0.25">
      <c r="A288" s="2">
        <f>'X-13 output'!A288</f>
        <v>41579</v>
      </c>
      <c r="B288" s="8">
        <f>'X-13 output'!E288</f>
        <v>170266.80918159301</v>
      </c>
      <c r="C288" s="8">
        <f t="shared" si="44"/>
        <v>2043201.7101791161</v>
      </c>
      <c r="D288" s="8">
        <f>'FRED Data'!B294*1000</f>
        <v>7199000</v>
      </c>
      <c r="E288" s="8">
        <f>'FRED Data'!D294*1000</f>
        <v>532300</v>
      </c>
      <c r="F288" s="8">
        <f t="shared" si="45"/>
        <v>532300</v>
      </c>
      <c r="G288" s="8">
        <f t="shared" si="46"/>
        <v>978601.71017911611</v>
      </c>
      <c r="H288" s="8">
        <f t="shared" si="47"/>
        <v>5688098.2898208834</v>
      </c>
      <c r="I288" s="12">
        <f t="shared" si="50"/>
        <v>7.4733344672978609E-3</v>
      </c>
      <c r="J288" s="12">
        <f t="shared" si="51"/>
        <v>8.4878568653891096E-3</v>
      </c>
      <c r="K288" s="12">
        <f t="shared" si="48"/>
        <v>0.28381743439076484</v>
      </c>
      <c r="L288">
        <f t="shared" si="49"/>
        <v>0.13593578416156635</v>
      </c>
      <c r="M288">
        <f t="shared" si="52"/>
        <v>-7.2236750476331602E-4</v>
      </c>
      <c r="N288">
        <f t="shared" si="42"/>
        <v>2.3059974105522464E-3</v>
      </c>
      <c r="O288">
        <f t="shared" si="43"/>
        <v>-0.31325599129372894</v>
      </c>
    </row>
    <row r="289" spans="1:15" x14ac:dyDescent="0.25">
      <c r="A289" s="2">
        <f>'X-13 output'!A289</f>
        <v>41609</v>
      </c>
      <c r="B289" s="8">
        <f>'X-13 output'!E289</f>
        <v>170923.40159225301</v>
      </c>
      <c r="C289" s="8">
        <f t="shared" si="44"/>
        <v>2051080.8191070361</v>
      </c>
      <c r="D289" s="8">
        <f>'FRED Data'!B295*1000</f>
        <v>7242400</v>
      </c>
      <c r="E289" s="8">
        <f>'FRED Data'!D295*1000</f>
        <v>535200</v>
      </c>
      <c r="F289" s="8">
        <f t="shared" si="45"/>
        <v>535200</v>
      </c>
      <c r="G289" s="8">
        <f t="shared" si="46"/>
        <v>980680.81910703611</v>
      </c>
      <c r="H289" s="8">
        <f t="shared" si="47"/>
        <v>5726519.1808929639</v>
      </c>
      <c r="I289" s="12">
        <f t="shared" si="50"/>
        <v>6.0105156919276733E-3</v>
      </c>
      <c r="J289" s="12">
        <f t="shared" si="51"/>
        <v>6.7319007874955313E-3</v>
      </c>
      <c r="K289" s="12">
        <f t="shared" si="48"/>
        <v>0.28320457570791951</v>
      </c>
      <c r="L289">
        <f t="shared" si="49"/>
        <v>0.13540826509265383</v>
      </c>
      <c r="M289">
        <f t="shared" si="52"/>
        <v>-5.2751906891251865E-4</v>
      </c>
      <c r="N289">
        <f t="shared" si="42"/>
        <v>2.3103376732132807E-3</v>
      </c>
      <c r="O289">
        <f t="shared" si="43"/>
        <v>-0.22832985629275168</v>
      </c>
    </row>
    <row r="290" spans="1:15" x14ac:dyDescent="0.25">
      <c r="A290" s="2">
        <f>'X-13 output'!A290</f>
        <v>41640</v>
      </c>
      <c r="B290" s="8">
        <f>'X-13 output'!E290</f>
        <v>171588.128894433</v>
      </c>
      <c r="C290" s="8">
        <f t="shared" si="44"/>
        <v>2059057.5467331959</v>
      </c>
      <c r="D290" s="8">
        <f>'FRED Data'!B296*1000</f>
        <v>7309100</v>
      </c>
      <c r="E290" s="8">
        <f>'FRED Data'!D296*1000</f>
        <v>536600</v>
      </c>
      <c r="F290" s="8">
        <f t="shared" si="45"/>
        <v>536600</v>
      </c>
      <c r="G290" s="8">
        <f t="shared" si="46"/>
        <v>985857.54673319589</v>
      </c>
      <c r="H290" s="8">
        <f t="shared" si="47"/>
        <v>5786642.4532668041</v>
      </c>
      <c r="I290" s="12">
        <f t="shared" si="50"/>
        <v>9.1675039877776223E-3</v>
      </c>
      <c r="J290" s="12">
        <f t="shared" si="51"/>
        <v>1.0444362865302115E-2</v>
      </c>
      <c r="K290" s="12">
        <f t="shared" si="48"/>
        <v>0.28171150302132902</v>
      </c>
      <c r="L290">
        <f t="shared" si="49"/>
        <v>0.13488083987538765</v>
      </c>
      <c r="M290">
        <f t="shared" si="52"/>
        <v>-5.2742521726617531E-4</v>
      </c>
      <c r="N290">
        <f t="shared" si="42"/>
        <v>2.305566571472655E-3</v>
      </c>
      <c r="O290">
        <f t="shared" si="43"/>
        <v>-0.22876165181788194</v>
      </c>
    </row>
    <row r="291" spans="1:15" x14ac:dyDescent="0.25">
      <c r="A291" s="2">
        <f>'X-13 output'!A291</f>
        <v>41671</v>
      </c>
      <c r="B291" s="8">
        <f>'X-13 output'!E291</f>
        <v>172229.63224169501</v>
      </c>
      <c r="C291" s="8">
        <f t="shared" si="44"/>
        <v>2066755.5869003402</v>
      </c>
      <c r="D291" s="8">
        <f>'FRED Data'!B297*1000</f>
        <v>7359800</v>
      </c>
      <c r="E291" s="8">
        <f>'FRED Data'!D297*1000</f>
        <v>539700</v>
      </c>
      <c r="F291" s="8">
        <f t="shared" si="45"/>
        <v>539700</v>
      </c>
      <c r="G291" s="8">
        <f t="shared" si="46"/>
        <v>987355.58690034016</v>
      </c>
      <c r="H291" s="8">
        <f t="shared" si="47"/>
        <v>5832744.4130996596</v>
      </c>
      <c r="I291" s="12">
        <f t="shared" si="50"/>
        <v>6.9126112916528043E-3</v>
      </c>
      <c r="J291" s="12">
        <f t="shared" si="51"/>
        <v>7.9353931983916874E-3</v>
      </c>
      <c r="K291" s="12">
        <f t="shared" si="48"/>
        <v>0.28081681389444552</v>
      </c>
      <c r="L291">
        <f t="shared" si="49"/>
        <v>0.13415521982938941</v>
      </c>
      <c r="M291">
        <f t="shared" si="52"/>
        <v>-7.2562004599824315E-4</v>
      </c>
      <c r="N291">
        <f t="shared" si="42"/>
        <v>2.0306789780221439E-3</v>
      </c>
      <c r="O291">
        <f t="shared" si="43"/>
        <v>-0.35732878207317043</v>
      </c>
    </row>
    <row r="292" spans="1:15" x14ac:dyDescent="0.25">
      <c r="A292" s="2">
        <f>'X-13 output'!A292</f>
        <v>41699</v>
      </c>
      <c r="B292" s="8">
        <f>'X-13 output'!E292</f>
        <v>172737.12314718799</v>
      </c>
      <c r="C292" s="8">
        <f t="shared" si="44"/>
        <v>2072845.4777662558</v>
      </c>
      <c r="D292" s="8">
        <f>'FRED Data'!B298*1000</f>
        <v>7403300</v>
      </c>
      <c r="E292" s="8">
        <f>'FRED Data'!D298*1000</f>
        <v>542200</v>
      </c>
      <c r="F292" s="8">
        <f t="shared" si="45"/>
        <v>542200</v>
      </c>
      <c r="G292" s="8">
        <f t="shared" si="46"/>
        <v>988445.47776625585</v>
      </c>
      <c r="H292" s="8">
        <f t="shared" si="47"/>
        <v>5872654.5222337442</v>
      </c>
      <c r="I292" s="12">
        <f t="shared" si="50"/>
        <v>5.8930882932043804E-3</v>
      </c>
      <c r="J292" s="12">
        <f t="shared" si="51"/>
        <v>6.8191206480827269E-3</v>
      </c>
      <c r="K292" s="12">
        <f t="shared" si="48"/>
        <v>0.27998939361720526</v>
      </c>
      <c r="L292">
        <f t="shared" si="49"/>
        <v>0.1335141731074326</v>
      </c>
      <c r="M292">
        <f t="shared" si="52"/>
        <v>-6.4104672195680612E-4</v>
      </c>
      <c r="N292">
        <f t="shared" si="42"/>
        <v>2.0144296192184021E-3</v>
      </c>
      <c r="O292">
        <f t="shared" si="43"/>
        <v>-0.31822741079707317</v>
      </c>
    </row>
    <row r="293" spans="1:15" x14ac:dyDescent="0.25">
      <c r="A293" s="2">
        <f>'X-13 output'!A293</f>
        <v>41730</v>
      </c>
      <c r="B293" s="8">
        <f>'X-13 output'!E293</f>
        <v>173114.708501252</v>
      </c>
      <c r="C293" s="8">
        <f t="shared" si="44"/>
        <v>2077376.502015024</v>
      </c>
      <c r="D293" s="8">
        <f>'FRED Data'!B299*1000</f>
        <v>7398200</v>
      </c>
      <c r="E293" s="8">
        <f>'FRED Data'!D299*1000</f>
        <v>541400</v>
      </c>
      <c r="F293" s="8">
        <f t="shared" si="45"/>
        <v>541400</v>
      </c>
      <c r="G293" s="8">
        <f t="shared" si="46"/>
        <v>994576.50201502396</v>
      </c>
      <c r="H293" s="8">
        <f t="shared" si="47"/>
        <v>5862223.4979849756</v>
      </c>
      <c r="I293" s="12">
        <f t="shared" si="50"/>
        <v>-6.8911937328325237E-4</v>
      </c>
      <c r="J293" s="12">
        <f t="shared" si="51"/>
        <v>-1.7777819212223315E-3</v>
      </c>
      <c r="K293" s="12">
        <f t="shared" si="48"/>
        <v>0.28079485577775998</v>
      </c>
      <c r="L293">
        <f t="shared" si="49"/>
        <v>0.13443493039050364</v>
      </c>
      <c r="M293">
        <f t="shared" si="52"/>
        <v>9.2075728307103311E-4</v>
      </c>
      <c r="N293">
        <f t="shared" si="42"/>
        <v>2.0117364368763494E-3</v>
      </c>
      <c r="O293">
        <f t="shared" si="43"/>
        <v>0.45769280020632597</v>
      </c>
    </row>
    <row r="294" spans="1:15" x14ac:dyDescent="0.25">
      <c r="A294" s="2">
        <f>'X-13 output'!A294</f>
        <v>41760</v>
      </c>
      <c r="B294" s="8">
        <f>'X-13 output'!E294</f>
        <v>173514.72733531499</v>
      </c>
      <c r="C294" s="8">
        <f t="shared" si="44"/>
        <v>2082176.72802378</v>
      </c>
      <c r="D294" s="8">
        <f>'FRED Data'!B300*1000</f>
        <v>7402700</v>
      </c>
      <c r="E294" s="8">
        <f>'FRED Data'!D300*1000</f>
        <v>541200</v>
      </c>
      <c r="F294" s="8">
        <f t="shared" si="45"/>
        <v>541200</v>
      </c>
      <c r="G294" s="8">
        <f t="shared" si="46"/>
        <v>999776.72802378004</v>
      </c>
      <c r="H294" s="8">
        <f t="shared" si="47"/>
        <v>5861723.2719762195</v>
      </c>
      <c r="I294" s="12">
        <f t="shared" si="50"/>
        <v>6.0807114954572754E-4</v>
      </c>
      <c r="J294" s="12">
        <f t="shared" si="51"/>
        <v>-8.5334063498319849E-5</v>
      </c>
      <c r="K294" s="12">
        <f t="shared" si="48"/>
        <v>0.2812726070249747</v>
      </c>
      <c r="L294">
        <f t="shared" si="49"/>
        <v>0.13505568617177247</v>
      </c>
      <c r="M294">
        <f t="shared" si="52"/>
        <v>6.2075578126882802E-4</v>
      </c>
      <c r="N294">
        <f t="shared" ref="N294:N357" si="53">STDEV(M258:M294)</f>
        <v>2.0109526436016202E-3</v>
      </c>
      <c r="O294">
        <f t="shared" ref="O294:O357" si="54">M294/N294</f>
        <v>0.30868741899215146</v>
      </c>
    </row>
    <row r="295" spans="1:15" x14ac:dyDescent="0.25">
      <c r="A295" s="2">
        <f>'X-13 output'!A295</f>
        <v>41791</v>
      </c>
      <c r="B295" s="8">
        <f>'X-13 output'!E295</f>
        <v>173973.74750312901</v>
      </c>
      <c r="C295" s="8">
        <f t="shared" si="44"/>
        <v>2087684.9700375481</v>
      </c>
      <c r="D295" s="8">
        <f>'FRED Data'!B301*1000</f>
        <v>7423700</v>
      </c>
      <c r="E295" s="8">
        <f>'FRED Data'!D301*1000</f>
        <v>542600</v>
      </c>
      <c r="F295" s="8">
        <f t="shared" si="45"/>
        <v>542600</v>
      </c>
      <c r="G295" s="8">
        <f t="shared" si="46"/>
        <v>1002484.9700375481</v>
      </c>
      <c r="H295" s="8">
        <f t="shared" si="47"/>
        <v>5878615.0299624521</v>
      </c>
      <c r="I295" s="12">
        <f t="shared" si="50"/>
        <v>2.8327866566648361E-3</v>
      </c>
      <c r="J295" s="12">
        <f t="shared" si="51"/>
        <v>2.877560971008314E-3</v>
      </c>
      <c r="K295" s="12">
        <f t="shared" si="48"/>
        <v>0.28121892991871278</v>
      </c>
      <c r="L295">
        <f t="shared" si="49"/>
        <v>0.13503845387576924</v>
      </c>
      <c r="M295">
        <f t="shared" si="52"/>
        <v>-1.7232296003227843E-5</v>
      </c>
      <c r="N295">
        <f t="shared" si="53"/>
        <v>2.0119966007072602E-3</v>
      </c>
      <c r="O295">
        <f t="shared" si="54"/>
        <v>-8.5647739152095587E-3</v>
      </c>
    </row>
    <row r="296" spans="1:15" x14ac:dyDescent="0.25">
      <c r="A296" s="2">
        <f>'X-13 output'!A296</f>
        <v>41821</v>
      </c>
      <c r="B296" s="8">
        <f>'X-13 output'!E296</f>
        <v>174444.233483027</v>
      </c>
      <c r="C296" s="8">
        <f t="shared" si="44"/>
        <v>2093330.8017963241</v>
      </c>
      <c r="D296" s="8">
        <f>'FRED Data'!B302*1000</f>
        <v>7456700</v>
      </c>
      <c r="E296" s="8">
        <f>'FRED Data'!D302*1000</f>
        <v>544700</v>
      </c>
      <c r="F296" s="8">
        <f t="shared" si="45"/>
        <v>544700</v>
      </c>
      <c r="G296" s="8">
        <f t="shared" si="46"/>
        <v>1003930.8017963241</v>
      </c>
      <c r="H296" s="8">
        <f t="shared" si="47"/>
        <v>5908069.1982036754</v>
      </c>
      <c r="I296" s="12">
        <f t="shared" si="50"/>
        <v>4.43537191196794E-3</v>
      </c>
      <c r="J296" s="12">
        <f t="shared" si="51"/>
        <v>4.9978821833015817E-3</v>
      </c>
      <c r="K296" s="12">
        <f t="shared" si="48"/>
        <v>0.28073153027429348</v>
      </c>
      <c r="L296">
        <f t="shared" si="49"/>
        <v>0.13463473142225435</v>
      </c>
      <c r="M296">
        <f t="shared" si="52"/>
        <v>-4.0372245351488756E-4</v>
      </c>
      <c r="N296">
        <f t="shared" si="53"/>
        <v>2.007466929351066E-3</v>
      </c>
      <c r="O296">
        <f t="shared" si="54"/>
        <v>-0.20111038822711511</v>
      </c>
    </row>
    <row r="297" spans="1:15" x14ac:dyDescent="0.25">
      <c r="A297" s="2">
        <f>'X-13 output'!A297</f>
        <v>41852</v>
      </c>
      <c r="B297" s="8">
        <f>'X-13 output'!E297</f>
        <v>174987.18570461799</v>
      </c>
      <c r="C297" s="8">
        <f t="shared" si="44"/>
        <v>2099846.2284554159</v>
      </c>
      <c r="D297" s="8">
        <f>'FRED Data'!B303*1000</f>
        <v>7507100</v>
      </c>
      <c r="E297" s="8">
        <f>'FRED Data'!D303*1000</f>
        <v>547800</v>
      </c>
      <c r="F297" s="8">
        <f t="shared" si="45"/>
        <v>547800</v>
      </c>
      <c r="G297" s="8">
        <f t="shared" si="46"/>
        <v>1004246.2284554159</v>
      </c>
      <c r="H297" s="8">
        <f t="shared" si="47"/>
        <v>5955053.7715445841</v>
      </c>
      <c r="I297" s="12">
        <f t="shared" si="50"/>
        <v>6.7362823060122907E-3</v>
      </c>
      <c r="J297" s="12">
        <f t="shared" si="51"/>
        <v>7.9211551848324124E-3</v>
      </c>
      <c r="K297" s="12">
        <f t="shared" si="48"/>
        <v>0.27971470054420694</v>
      </c>
      <c r="L297">
        <f t="shared" si="49"/>
        <v>0.1337728588210382</v>
      </c>
      <c r="M297">
        <f t="shared" si="52"/>
        <v>-8.6187260121614595E-4</v>
      </c>
      <c r="N297">
        <f t="shared" si="53"/>
        <v>1.9742633941070686E-3</v>
      </c>
      <c r="O297">
        <f t="shared" si="54"/>
        <v>-0.4365540098594386</v>
      </c>
    </row>
    <row r="298" spans="1:15" x14ac:dyDescent="0.25">
      <c r="A298" s="2">
        <f>'X-13 output'!A298</f>
        <v>41883</v>
      </c>
      <c r="B298" s="8">
        <f>'X-13 output'!E298</f>
        <v>175695.679082413</v>
      </c>
      <c r="C298" s="8">
        <f t="shared" si="44"/>
        <v>2108348.1489889561</v>
      </c>
      <c r="D298" s="8">
        <f>'FRED Data'!B304*1000</f>
        <v>7542100</v>
      </c>
      <c r="E298" s="8">
        <f>'FRED Data'!D304*1000</f>
        <v>550600</v>
      </c>
      <c r="F298" s="8">
        <f t="shared" si="45"/>
        <v>550600</v>
      </c>
      <c r="G298" s="8">
        <f t="shared" si="46"/>
        <v>1007148.1489889561</v>
      </c>
      <c r="H298" s="8">
        <f t="shared" si="47"/>
        <v>5984351.8510110434</v>
      </c>
      <c r="I298" s="12">
        <f t="shared" si="50"/>
        <v>4.6514184281003009E-3</v>
      </c>
      <c r="J298" s="12">
        <f t="shared" si="51"/>
        <v>4.9078051621868866E-3</v>
      </c>
      <c r="K298" s="12">
        <f t="shared" si="48"/>
        <v>0.27954391336483952</v>
      </c>
      <c r="L298">
        <f t="shared" si="49"/>
        <v>0.13353683310867745</v>
      </c>
      <c r="M298">
        <f t="shared" si="52"/>
        <v>-2.3602571236075454E-4</v>
      </c>
      <c r="N298">
        <f t="shared" si="53"/>
        <v>1.9766704247096601E-3</v>
      </c>
      <c r="O298">
        <f t="shared" si="54"/>
        <v>-0.11940569829460709</v>
      </c>
    </row>
    <row r="299" spans="1:15" x14ac:dyDescent="0.25">
      <c r="A299" s="2">
        <f>'X-13 output'!A299</f>
        <v>41913</v>
      </c>
      <c r="B299" s="8">
        <f>'X-13 output'!E299</f>
        <v>176556.233017705</v>
      </c>
      <c r="C299" s="8">
        <f t="shared" si="44"/>
        <v>2118674.7962124599</v>
      </c>
      <c r="D299" s="8">
        <f>'FRED Data'!B305*1000</f>
        <v>7583400</v>
      </c>
      <c r="E299" s="8">
        <f>'FRED Data'!D305*1000</f>
        <v>553200</v>
      </c>
      <c r="F299" s="8">
        <f t="shared" si="45"/>
        <v>553200</v>
      </c>
      <c r="G299" s="8">
        <f t="shared" si="46"/>
        <v>1012274.7962124599</v>
      </c>
      <c r="H299" s="8">
        <f t="shared" si="47"/>
        <v>6017925.2037875401</v>
      </c>
      <c r="I299" s="12">
        <f t="shared" si="50"/>
        <v>5.4609900682625924E-3</v>
      </c>
      <c r="J299" s="12">
        <f t="shared" si="51"/>
        <v>5.5945118063244637E-3</v>
      </c>
      <c r="K299" s="12">
        <f t="shared" si="48"/>
        <v>0.27938323129631298</v>
      </c>
      <c r="L299">
        <f t="shared" si="49"/>
        <v>0.13348561281383811</v>
      </c>
      <c r="M299">
        <f t="shared" si="52"/>
        <v>-5.1220294839338099E-5</v>
      </c>
      <c r="N299">
        <f t="shared" si="53"/>
        <v>1.9756835254353387E-3</v>
      </c>
      <c r="O299">
        <f t="shared" si="54"/>
        <v>-2.5925354025539991E-2</v>
      </c>
    </row>
    <row r="300" spans="1:15" x14ac:dyDescent="0.25">
      <c r="A300" s="2">
        <f>'X-13 output'!A300</f>
        <v>41944</v>
      </c>
      <c r="B300" s="8">
        <f>'X-13 output'!E300</f>
        <v>177368.58322640101</v>
      </c>
      <c r="C300" s="8">
        <f t="shared" si="44"/>
        <v>2128422.9987168121</v>
      </c>
      <c r="D300" s="8">
        <f>'FRED Data'!B306*1000</f>
        <v>7639200</v>
      </c>
      <c r="E300" s="8">
        <f>'FRED Data'!D306*1000</f>
        <v>556900</v>
      </c>
      <c r="F300" s="8">
        <f t="shared" si="45"/>
        <v>556900</v>
      </c>
      <c r="G300" s="8">
        <f t="shared" si="46"/>
        <v>1014622.9987168121</v>
      </c>
      <c r="H300" s="8">
        <f t="shared" si="47"/>
        <v>6067677.0012831874</v>
      </c>
      <c r="I300" s="12">
        <f t="shared" si="50"/>
        <v>7.3312377548571664E-3</v>
      </c>
      <c r="J300" s="12">
        <f t="shared" si="51"/>
        <v>8.2332808402140554E-3</v>
      </c>
      <c r="K300" s="12">
        <f t="shared" si="48"/>
        <v>0.27861857245743166</v>
      </c>
      <c r="L300">
        <f t="shared" si="49"/>
        <v>0.13281796506398735</v>
      </c>
      <c r="M300">
        <f t="shared" si="52"/>
        <v>-6.6764774985075825E-4</v>
      </c>
      <c r="N300">
        <f t="shared" si="53"/>
        <v>1.9705881416993603E-3</v>
      </c>
      <c r="O300">
        <f t="shared" si="54"/>
        <v>-0.33880633691168172</v>
      </c>
    </row>
    <row r="301" spans="1:15" x14ac:dyDescent="0.25">
      <c r="A301" s="2">
        <f>'X-13 output'!A301</f>
        <v>41974</v>
      </c>
      <c r="B301" s="8">
        <f>'X-13 output'!E301</f>
        <v>178032.105747922</v>
      </c>
      <c r="C301" s="8">
        <f t="shared" si="44"/>
        <v>2136385.2689750642</v>
      </c>
      <c r="D301" s="8">
        <f>'FRED Data'!B307*1000</f>
        <v>7677300</v>
      </c>
      <c r="E301" s="8">
        <f>'FRED Data'!D307*1000</f>
        <v>560000</v>
      </c>
      <c r="F301" s="8">
        <f t="shared" si="45"/>
        <v>560000</v>
      </c>
      <c r="G301" s="8">
        <f t="shared" si="46"/>
        <v>1016385.2689750642</v>
      </c>
      <c r="H301" s="8">
        <f t="shared" si="47"/>
        <v>6100914.7310249358</v>
      </c>
      <c r="I301" s="12">
        <f t="shared" si="50"/>
        <v>4.9750371931416935E-3</v>
      </c>
      <c r="J301" s="12">
        <f t="shared" si="51"/>
        <v>5.4628856210622231E-3</v>
      </c>
      <c r="K301" s="12">
        <f t="shared" si="48"/>
        <v>0.27827299558113716</v>
      </c>
      <c r="L301">
        <f t="shared" si="49"/>
        <v>0.13238837468577028</v>
      </c>
      <c r="M301">
        <f t="shared" si="52"/>
        <v>-4.2959037821707624E-4</v>
      </c>
      <c r="N301">
        <f t="shared" si="53"/>
        <v>1.9706710500302111E-3</v>
      </c>
      <c r="O301">
        <f t="shared" si="54"/>
        <v>-0.21799192625805838</v>
      </c>
    </row>
    <row r="302" spans="1:15" x14ac:dyDescent="0.25">
      <c r="A302" s="2">
        <f>'X-13 output'!A302</f>
        <v>42005</v>
      </c>
      <c r="B302" s="8">
        <f>'X-13 output'!E302</f>
        <v>178738.603955436</v>
      </c>
      <c r="C302" s="8">
        <f t="shared" si="44"/>
        <v>2144863.2474652319</v>
      </c>
      <c r="D302" s="8">
        <f>'FRED Data'!B308*1000</f>
        <v>7717900</v>
      </c>
      <c r="E302" s="8">
        <f>'FRED Data'!D308*1000</f>
        <v>559400</v>
      </c>
      <c r="F302" s="8">
        <f t="shared" si="45"/>
        <v>559400</v>
      </c>
      <c r="G302" s="8">
        <f t="shared" si="46"/>
        <v>1026063.2474652319</v>
      </c>
      <c r="H302" s="8">
        <f t="shared" si="47"/>
        <v>6132436.7525347676</v>
      </c>
      <c r="I302" s="12">
        <f t="shared" si="50"/>
        <v>5.2743834599504533E-3</v>
      </c>
      <c r="J302" s="12">
        <f t="shared" si="51"/>
        <v>5.1534677665813246E-3</v>
      </c>
      <c r="K302" s="12">
        <f t="shared" si="48"/>
        <v>0.2779076235070721</v>
      </c>
      <c r="L302">
        <f t="shared" si="49"/>
        <v>0.13294591112417004</v>
      </c>
      <c r="M302">
        <f t="shared" si="52"/>
        <v>5.5753643839975831E-4</v>
      </c>
      <c r="N302">
        <f t="shared" si="53"/>
        <v>1.9188408334970147E-3</v>
      </c>
      <c r="O302">
        <f t="shared" si="54"/>
        <v>0.29055898158247406</v>
      </c>
    </row>
    <row r="303" spans="1:15" x14ac:dyDescent="0.25">
      <c r="A303" s="2">
        <f>'X-13 output'!A303</f>
        <v>42036</v>
      </c>
      <c r="B303" s="8">
        <f>'X-13 output'!E303</f>
        <v>179591.74677478199</v>
      </c>
      <c r="C303" s="8">
        <f t="shared" si="44"/>
        <v>2155100.961297384</v>
      </c>
      <c r="D303" s="8">
        <f>'FRED Data'!B309*1000</f>
        <v>7752200</v>
      </c>
      <c r="E303" s="8">
        <f>'FRED Data'!D309*1000</f>
        <v>561900</v>
      </c>
      <c r="F303" s="8">
        <f t="shared" si="45"/>
        <v>561900</v>
      </c>
      <c r="G303" s="8">
        <f t="shared" si="46"/>
        <v>1031300.961297384</v>
      </c>
      <c r="H303" s="8">
        <f t="shared" si="47"/>
        <v>6158999.0387026165</v>
      </c>
      <c r="I303" s="12">
        <f t="shared" si="50"/>
        <v>4.4343677423098957E-3</v>
      </c>
      <c r="J303" s="12">
        <f t="shared" si="51"/>
        <v>4.3220870154751087E-3</v>
      </c>
      <c r="K303" s="12">
        <f t="shared" si="48"/>
        <v>0.27799862765374783</v>
      </c>
      <c r="L303">
        <f t="shared" si="49"/>
        <v>0.13303332748089369</v>
      </c>
      <c r="M303">
        <f t="shared" si="52"/>
        <v>8.741635672365744E-5</v>
      </c>
      <c r="N303">
        <f t="shared" si="53"/>
        <v>1.7698616938606993E-3</v>
      </c>
      <c r="O303">
        <f t="shared" si="54"/>
        <v>4.9391631576008177E-2</v>
      </c>
    </row>
    <row r="304" spans="1:15" x14ac:dyDescent="0.25">
      <c r="A304" s="2">
        <f>'X-13 output'!A304</f>
        <v>42064</v>
      </c>
      <c r="B304" s="8">
        <f>'X-13 output'!E304</f>
        <v>180480.83366927499</v>
      </c>
      <c r="C304" s="8">
        <f t="shared" si="44"/>
        <v>2165770.0040312996</v>
      </c>
      <c r="D304" s="8">
        <f>'FRED Data'!B310*1000</f>
        <v>7768500</v>
      </c>
      <c r="E304" s="8">
        <f>'FRED Data'!D310*1000</f>
        <v>563200</v>
      </c>
      <c r="F304" s="8">
        <f t="shared" si="45"/>
        <v>563200</v>
      </c>
      <c r="G304" s="8">
        <f t="shared" si="46"/>
        <v>1039370.0040312996</v>
      </c>
      <c r="H304" s="8">
        <f t="shared" si="47"/>
        <v>6165929.9959687004</v>
      </c>
      <c r="I304" s="12">
        <f t="shared" si="50"/>
        <v>2.1004215006609592E-3</v>
      </c>
      <c r="J304" s="12">
        <f t="shared" si="51"/>
        <v>1.1247055422717472E-3</v>
      </c>
      <c r="K304" s="12">
        <f t="shared" si="48"/>
        <v>0.27878869846576554</v>
      </c>
      <c r="L304">
        <f t="shared" si="49"/>
        <v>0.13379288202758571</v>
      </c>
      <c r="M304">
        <f t="shared" si="52"/>
        <v>7.595545466920206E-4</v>
      </c>
      <c r="N304">
        <f t="shared" si="53"/>
        <v>1.7341554298131877E-3</v>
      </c>
      <c r="O304">
        <f t="shared" si="54"/>
        <v>0.43799681022470044</v>
      </c>
    </row>
    <row r="305" spans="1:15" x14ac:dyDescent="0.25">
      <c r="A305" s="2">
        <f>'X-13 output'!A305</f>
        <v>42095</v>
      </c>
      <c r="B305" s="8">
        <f>'X-13 output'!E305</f>
        <v>181335.96274623901</v>
      </c>
      <c r="C305" s="8">
        <f t="shared" si="44"/>
        <v>2176031.5529548679</v>
      </c>
      <c r="D305" s="8">
        <f>'FRED Data'!B311*1000</f>
        <v>7796300</v>
      </c>
      <c r="E305" s="8">
        <f>'FRED Data'!D311*1000</f>
        <v>565100</v>
      </c>
      <c r="F305" s="8">
        <f t="shared" si="45"/>
        <v>565100</v>
      </c>
      <c r="G305" s="8">
        <f t="shared" si="46"/>
        <v>1045831.5529548679</v>
      </c>
      <c r="H305" s="8">
        <f t="shared" si="47"/>
        <v>6185368.4470451325</v>
      </c>
      <c r="I305" s="12">
        <f t="shared" si="50"/>
        <v>3.5721666274578976E-3</v>
      </c>
      <c r="J305" s="12">
        <f t="shared" si="51"/>
        <v>3.1475989694184372E-3</v>
      </c>
      <c r="K305" s="12">
        <f t="shared" si="48"/>
        <v>0.27911080293919782</v>
      </c>
      <c r="L305">
        <f t="shared" si="49"/>
        <v>0.13414460102290418</v>
      </c>
      <c r="M305">
        <f t="shared" si="52"/>
        <v>3.517189953184674E-4</v>
      </c>
      <c r="N305">
        <f t="shared" si="53"/>
        <v>1.7302156409251604E-3</v>
      </c>
      <c r="O305">
        <f t="shared" si="54"/>
        <v>0.20328043915404695</v>
      </c>
    </row>
    <row r="306" spans="1:15" x14ac:dyDescent="0.25">
      <c r="A306" s="2">
        <f>'X-13 output'!A306</f>
        <v>42125</v>
      </c>
      <c r="B306" s="8">
        <f>'X-13 output'!E306</f>
        <v>182164.542710999</v>
      </c>
      <c r="C306" s="8">
        <f t="shared" si="44"/>
        <v>2185974.5125319879</v>
      </c>
      <c r="D306" s="8">
        <f>'FRED Data'!B312*1000</f>
        <v>7840700</v>
      </c>
      <c r="E306" s="8">
        <f>'FRED Data'!D312*1000</f>
        <v>568200</v>
      </c>
      <c r="F306" s="8">
        <f t="shared" si="45"/>
        <v>568200</v>
      </c>
      <c r="G306" s="8">
        <f t="shared" si="46"/>
        <v>1049574.5125319879</v>
      </c>
      <c r="H306" s="8">
        <f t="shared" si="47"/>
        <v>6222925.4874680117</v>
      </c>
      <c r="I306" s="12">
        <f t="shared" si="50"/>
        <v>5.6788539134934755E-3</v>
      </c>
      <c r="J306" s="12">
        <f t="shared" si="51"/>
        <v>6.0535566472797895E-3</v>
      </c>
      <c r="K306" s="12">
        <f t="shared" si="48"/>
        <v>0.27879838694657211</v>
      </c>
      <c r="L306">
        <f t="shared" si="49"/>
        <v>0.13386234807249198</v>
      </c>
      <c r="M306">
        <f t="shared" si="52"/>
        <v>-2.82252950412204E-4</v>
      </c>
      <c r="N306">
        <f t="shared" si="53"/>
        <v>1.7375723298010647E-3</v>
      </c>
      <c r="O306">
        <f t="shared" si="54"/>
        <v>-0.16244097904374388</v>
      </c>
    </row>
    <row r="307" spans="1:15" x14ac:dyDescent="0.25">
      <c r="A307" s="2">
        <f>'X-13 output'!A307</f>
        <v>42156</v>
      </c>
      <c r="B307" s="8">
        <f>'X-13 output'!E307</f>
        <v>182982.79368611801</v>
      </c>
      <c r="C307" s="8">
        <f t="shared" si="44"/>
        <v>2195793.5242334162</v>
      </c>
      <c r="D307" s="8">
        <f>'FRED Data'!B313*1000</f>
        <v>7855400</v>
      </c>
      <c r="E307" s="8">
        <f>'FRED Data'!D313*1000</f>
        <v>569100</v>
      </c>
      <c r="F307" s="8">
        <f t="shared" si="45"/>
        <v>569100</v>
      </c>
      <c r="G307" s="8">
        <f t="shared" si="46"/>
        <v>1057593.5242334162</v>
      </c>
      <c r="H307" s="8">
        <f t="shared" si="47"/>
        <v>6228706.4757665843</v>
      </c>
      <c r="I307" s="12">
        <f t="shared" si="50"/>
        <v>1.8730772991777688E-3</v>
      </c>
      <c r="J307" s="12">
        <f t="shared" si="51"/>
        <v>9.2855117000069799E-4</v>
      </c>
      <c r="K307" s="12">
        <f t="shared" si="48"/>
        <v>0.27952663444680298</v>
      </c>
      <c r="L307">
        <f t="shared" si="49"/>
        <v>0.1346326761505991</v>
      </c>
      <c r="M307">
        <f t="shared" si="52"/>
        <v>7.7032807810711867E-4</v>
      </c>
      <c r="N307">
        <f t="shared" si="53"/>
        <v>1.7218906174411167E-3</v>
      </c>
      <c r="O307">
        <f t="shared" si="54"/>
        <v>0.447373410543287</v>
      </c>
    </row>
    <row r="308" spans="1:15" x14ac:dyDescent="0.25">
      <c r="A308" s="2">
        <f>'X-13 output'!A308</f>
        <v>42186</v>
      </c>
      <c r="B308" s="8">
        <f>'X-13 output'!E308</f>
        <v>183783.03195140499</v>
      </c>
      <c r="C308" s="8">
        <f t="shared" si="44"/>
        <v>2205396.3834168599</v>
      </c>
      <c r="D308" s="8">
        <f>'FRED Data'!B314*1000</f>
        <v>7884000</v>
      </c>
      <c r="E308" s="8">
        <f>'FRED Data'!D314*1000</f>
        <v>571100</v>
      </c>
      <c r="F308" s="8">
        <f t="shared" si="45"/>
        <v>571100</v>
      </c>
      <c r="G308" s="8">
        <f t="shared" si="46"/>
        <v>1063196.3834168599</v>
      </c>
      <c r="H308" s="8">
        <f t="shared" si="47"/>
        <v>6249703.6165831406</v>
      </c>
      <c r="I308" s="12">
        <f t="shared" si="50"/>
        <v>3.6341959004258604E-3</v>
      </c>
      <c r="J308" s="12">
        <f t="shared" si="51"/>
        <v>3.365358323427881E-3</v>
      </c>
      <c r="K308" s="12">
        <f t="shared" si="48"/>
        <v>0.27973064223958144</v>
      </c>
      <c r="L308">
        <f t="shared" si="49"/>
        <v>0.13485494462415779</v>
      </c>
      <c r="M308">
        <f t="shared" si="52"/>
        <v>2.2226847355868995E-4</v>
      </c>
      <c r="N308">
        <f t="shared" si="53"/>
        <v>1.7233197200832056E-3</v>
      </c>
      <c r="O308">
        <f t="shared" si="54"/>
        <v>0.12897692225558607</v>
      </c>
    </row>
    <row r="309" spans="1:15" x14ac:dyDescent="0.25">
      <c r="A309" s="2">
        <f>'X-13 output'!A309</f>
        <v>42217</v>
      </c>
      <c r="B309" s="8">
        <f>'X-13 output'!E309</f>
        <v>184490.152199868</v>
      </c>
      <c r="C309" s="8">
        <f t="shared" si="44"/>
        <v>2213881.826398416</v>
      </c>
      <c r="D309" s="8">
        <f>'FRED Data'!B315*1000</f>
        <v>7908500</v>
      </c>
      <c r="E309" s="8">
        <f>'FRED Data'!D315*1000</f>
        <v>572800</v>
      </c>
      <c r="F309" s="8">
        <f t="shared" si="45"/>
        <v>572800</v>
      </c>
      <c r="G309" s="8">
        <f t="shared" si="46"/>
        <v>1068281.826398416</v>
      </c>
      <c r="H309" s="8">
        <f t="shared" si="47"/>
        <v>6267418.1736015845</v>
      </c>
      <c r="I309" s="12">
        <f t="shared" si="50"/>
        <v>3.1027411309327343E-3</v>
      </c>
      <c r="J309" s="12">
        <f t="shared" si="51"/>
        <v>2.8304540200240805E-3</v>
      </c>
      <c r="K309" s="12">
        <f t="shared" si="48"/>
        <v>0.27993700782682124</v>
      </c>
      <c r="L309">
        <f t="shared" si="49"/>
        <v>0.13508020818087071</v>
      </c>
      <c r="M309">
        <f t="shared" si="52"/>
        <v>2.2526355671292908E-4</v>
      </c>
      <c r="N309">
        <f t="shared" si="53"/>
        <v>1.7163389005902074E-3</v>
      </c>
      <c r="O309">
        <f t="shared" si="54"/>
        <v>0.1312465484733035</v>
      </c>
    </row>
    <row r="310" spans="1:15" x14ac:dyDescent="0.25">
      <c r="A310" s="2">
        <f>'X-13 output'!A310</f>
        <v>42248</v>
      </c>
      <c r="B310" s="8">
        <f>'X-13 output'!E310</f>
        <v>185068.563854657</v>
      </c>
      <c r="C310" s="8">
        <f t="shared" si="44"/>
        <v>2220822.766255884</v>
      </c>
      <c r="D310" s="8">
        <f>'FRED Data'!B316*1000</f>
        <v>7916400</v>
      </c>
      <c r="E310" s="8">
        <f>'FRED Data'!D316*1000</f>
        <v>573300</v>
      </c>
      <c r="F310" s="8">
        <f t="shared" si="45"/>
        <v>573300</v>
      </c>
      <c r="G310" s="8">
        <f t="shared" si="46"/>
        <v>1074222.766255884</v>
      </c>
      <c r="H310" s="8">
        <f t="shared" si="47"/>
        <v>6268877.2337441165</v>
      </c>
      <c r="I310" s="12">
        <f t="shared" si="50"/>
        <v>9.9842661328201107E-4</v>
      </c>
      <c r="J310" s="12">
        <f t="shared" si="51"/>
        <v>2.3277373445836135E-4</v>
      </c>
      <c r="K310" s="12">
        <f t="shared" si="48"/>
        <v>0.28053443058156285</v>
      </c>
      <c r="L310">
        <f t="shared" si="49"/>
        <v>0.13569586759838867</v>
      </c>
      <c r="M310">
        <f t="shared" si="52"/>
        <v>6.1565941751795528E-4</v>
      </c>
      <c r="N310">
        <f t="shared" si="53"/>
        <v>1.7161951364291126E-3</v>
      </c>
      <c r="O310">
        <f t="shared" si="54"/>
        <v>0.35873509046235724</v>
      </c>
    </row>
    <row r="311" spans="1:15" x14ac:dyDescent="0.25">
      <c r="A311" s="2">
        <f>'X-13 output'!A311</f>
        <v>42278</v>
      </c>
      <c r="B311" s="8">
        <f>'X-13 output'!E311</f>
        <v>185638.66466928</v>
      </c>
      <c r="C311" s="8">
        <f t="shared" si="44"/>
        <v>2227663.9760313602</v>
      </c>
      <c r="D311" s="8">
        <f>'FRED Data'!B317*1000</f>
        <v>7946600</v>
      </c>
      <c r="E311" s="8">
        <f>'FRED Data'!D317*1000</f>
        <v>575400</v>
      </c>
      <c r="F311" s="8">
        <f t="shared" si="45"/>
        <v>575400</v>
      </c>
      <c r="G311" s="8">
        <f t="shared" si="46"/>
        <v>1076863.9760313602</v>
      </c>
      <c r="H311" s="8">
        <f t="shared" si="47"/>
        <v>6294336.0239686398</v>
      </c>
      <c r="I311" s="12">
        <f t="shared" si="50"/>
        <v>3.8076071974159566E-3</v>
      </c>
      <c r="J311" s="12">
        <f t="shared" si="51"/>
        <v>4.0529161690380901E-3</v>
      </c>
      <c r="K311" s="12">
        <f t="shared" si="48"/>
        <v>0.28032919437638237</v>
      </c>
      <c r="L311">
        <f t="shared" si="49"/>
        <v>0.13551254322998013</v>
      </c>
      <c r="M311">
        <f t="shared" si="52"/>
        <v>-1.8332436840853839E-4</v>
      </c>
      <c r="N311">
        <f t="shared" si="53"/>
        <v>1.6774597704617322E-3</v>
      </c>
      <c r="O311">
        <f t="shared" si="54"/>
        <v>-0.10928689416979408</v>
      </c>
    </row>
    <row r="312" spans="1:15" x14ac:dyDescent="0.25">
      <c r="A312" s="2">
        <f>'X-13 output'!A312</f>
        <v>42309</v>
      </c>
      <c r="B312" s="8">
        <f>'X-13 output'!E312</f>
        <v>186279.26509795</v>
      </c>
      <c r="C312" s="8">
        <f t="shared" si="44"/>
        <v>2235351.1811754</v>
      </c>
      <c r="D312" s="8">
        <f>'FRED Data'!B318*1000</f>
        <v>7953500</v>
      </c>
      <c r="E312" s="8">
        <f>'FRED Data'!D318*1000</f>
        <v>575800</v>
      </c>
      <c r="F312" s="8">
        <f t="shared" si="45"/>
        <v>575800</v>
      </c>
      <c r="G312" s="8">
        <f t="shared" si="46"/>
        <v>1083751.1811754</v>
      </c>
      <c r="H312" s="8">
        <f t="shared" si="47"/>
        <v>6293948.8188246004</v>
      </c>
      <c r="I312" s="12">
        <f t="shared" si="50"/>
        <v>8.6791912417371068E-4</v>
      </c>
      <c r="J312" s="12">
        <f t="shared" si="51"/>
        <v>-6.1518332163132343E-5</v>
      </c>
      <c r="K312" s="12">
        <f t="shared" si="48"/>
        <v>0.28105251539264475</v>
      </c>
      <c r="L312">
        <f t="shared" si="49"/>
        <v>0.13626091421077513</v>
      </c>
      <c r="M312">
        <f t="shared" si="52"/>
        <v>7.4837098079499897E-4</v>
      </c>
      <c r="N312">
        <f t="shared" si="53"/>
        <v>1.6774221374471461E-3</v>
      </c>
      <c r="O312">
        <f t="shared" si="54"/>
        <v>0.44614349846004664</v>
      </c>
    </row>
    <row r="313" spans="1:15" x14ac:dyDescent="0.25">
      <c r="A313" s="2">
        <f>'X-13 output'!A313</f>
        <v>42339</v>
      </c>
      <c r="B313" s="8">
        <f>'X-13 output'!E313</f>
        <v>186898.65568020401</v>
      </c>
      <c r="C313" s="8">
        <f t="shared" si="44"/>
        <v>2242783.8681624481</v>
      </c>
      <c r="D313" s="8">
        <f>'FRED Data'!B319*1000</f>
        <v>7973800</v>
      </c>
      <c r="E313" s="8">
        <f>'FRED Data'!D319*1000</f>
        <v>577100</v>
      </c>
      <c r="F313" s="8">
        <f t="shared" si="45"/>
        <v>577100</v>
      </c>
      <c r="G313" s="8">
        <f t="shared" si="46"/>
        <v>1088583.8681624481</v>
      </c>
      <c r="H313" s="8">
        <f t="shared" si="47"/>
        <v>6308116.1318375524</v>
      </c>
      <c r="I313" s="12">
        <f t="shared" si="50"/>
        <v>2.5490837734152747E-3</v>
      </c>
      <c r="J313" s="12">
        <f t="shared" si="51"/>
        <v>2.248412309700059E-3</v>
      </c>
      <c r="K313" s="12">
        <f t="shared" si="48"/>
        <v>0.28126913995365421</v>
      </c>
      <c r="L313">
        <f t="shared" si="49"/>
        <v>0.13652008680459105</v>
      </c>
      <c r="M313">
        <f t="shared" si="52"/>
        <v>2.5917259381591506E-4</v>
      </c>
      <c r="N313">
        <f t="shared" si="53"/>
        <v>1.6647501550453849E-3</v>
      </c>
      <c r="O313">
        <f t="shared" si="54"/>
        <v>0.15568257677011565</v>
      </c>
    </row>
    <row r="314" spans="1:15" x14ac:dyDescent="0.25">
      <c r="A314" s="2">
        <f>'X-13 output'!A314</f>
        <v>42370</v>
      </c>
      <c r="B314" s="8">
        <f>'X-13 output'!E314</f>
        <v>187472.78438932399</v>
      </c>
      <c r="C314" s="8">
        <f t="shared" si="44"/>
        <v>2249673.4126718878</v>
      </c>
      <c r="D314" s="8">
        <f>'FRED Data'!B320*1000</f>
        <v>7991000</v>
      </c>
      <c r="E314" s="8">
        <f>'FRED Data'!D320*1000</f>
        <v>574800</v>
      </c>
      <c r="F314" s="8">
        <f t="shared" si="45"/>
        <v>574800</v>
      </c>
      <c r="G314" s="8">
        <f t="shared" si="46"/>
        <v>1100073.4126718878</v>
      </c>
      <c r="H314" s="8">
        <f t="shared" si="47"/>
        <v>6316126.5873281118</v>
      </c>
      <c r="I314" s="12">
        <f t="shared" si="50"/>
        <v>2.1547412626324314E-3</v>
      </c>
      <c r="J314" s="12">
        <f t="shared" si="51"/>
        <v>1.2690593398487606E-3</v>
      </c>
      <c r="K314" s="12">
        <f t="shared" si="48"/>
        <v>0.28152589321385157</v>
      </c>
      <c r="L314">
        <f t="shared" si="49"/>
        <v>0.13766404863870452</v>
      </c>
      <c r="M314">
        <f t="shared" si="52"/>
        <v>1.1439618341134716E-3</v>
      </c>
      <c r="N314">
        <f t="shared" si="53"/>
        <v>1.6546735590166439E-3</v>
      </c>
      <c r="O314">
        <f t="shared" si="54"/>
        <v>0.69135197566903572</v>
      </c>
    </row>
    <row r="315" spans="1:15" x14ac:dyDescent="0.25">
      <c r="A315" s="2">
        <f>'X-13 output'!A315</f>
        <v>42401</v>
      </c>
      <c r="B315" s="8">
        <f>'X-13 output'!E315</f>
        <v>188091.44991427599</v>
      </c>
      <c r="C315" s="8">
        <f t="shared" si="44"/>
        <v>2257097.3989713117</v>
      </c>
      <c r="D315" s="8">
        <f>'FRED Data'!B321*1000</f>
        <v>7983200</v>
      </c>
      <c r="E315" s="8">
        <f>'FRED Data'!D321*1000</f>
        <v>574100</v>
      </c>
      <c r="F315" s="8">
        <f t="shared" si="45"/>
        <v>574100</v>
      </c>
      <c r="G315" s="8">
        <f t="shared" si="46"/>
        <v>1108897.3989713117</v>
      </c>
      <c r="H315" s="8">
        <f t="shared" si="47"/>
        <v>6300202.6010286883</v>
      </c>
      <c r="I315" s="12">
        <f t="shared" si="50"/>
        <v>-9.7657480435998424E-4</v>
      </c>
      <c r="J315" s="12">
        <f t="shared" si="51"/>
        <v>-2.5243467442476815E-3</v>
      </c>
      <c r="K315" s="12">
        <f t="shared" si="48"/>
        <v>0.28273090978195609</v>
      </c>
      <c r="L315">
        <f t="shared" si="49"/>
        <v>0.1389038730047239</v>
      </c>
      <c r="M315">
        <f t="shared" si="52"/>
        <v>1.239824366019382E-3</v>
      </c>
      <c r="N315">
        <f t="shared" si="53"/>
        <v>1.0875796882717438E-3</v>
      </c>
      <c r="O315">
        <f t="shared" si="54"/>
        <v>1.139984848365059</v>
      </c>
    </row>
    <row r="316" spans="1:15" x14ac:dyDescent="0.25">
      <c r="A316" s="2">
        <f>'X-13 output'!A316</f>
        <v>42430</v>
      </c>
      <c r="B316" s="8">
        <f>'X-13 output'!E316</f>
        <v>188747.106177257</v>
      </c>
      <c r="C316" s="8">
        <f t="shared" si="44"/>
        <v>2264965.2741270838</v>
      </c>
      <c r="D316" s="8">
        <f>'FRED Data'!B322*1000</f>
        <v>8000600</v>
      </c>
      <c r="E316" s="8">
        <f>'FRED Data'!D322*1000</f>
        <v>575100</v>
      </c>
      <c r="F316" s="8">
        <f t="shared" si="45"/>
        <v>575100</v>
      </c>
      <c r="G316" s="8">
        <f t="shared" si="46"/>
        <v>1114765.2741270838</v>
      </c>
      <c r="H316" s="8">
        <f t="shared" si="47"/>
        <v>6310734.7258729162</v>
      </c>
      <c r="I316" s="12">
        <f t="shared" si="50"/>
        <v>2.1772052795108214E-3</v>
      </c>
      <c r="J316" s="12">
        <f t="shared" si="51"/>
        <v>1.6703163325444618E-3</v>
      </c>
      <c r="K316" s="12">
        <f t="shared" si="48"/>
        <v>0.28309942680887479</v>
      </c>
      <c r="L316">
        <f t="shared" si="49"/>
        <v>0.13933520912520109</v>
      </c>
      <c r="M316">
        <f t="shared" si="52"/>
        <v>4.3133612047718817E-4</v>
      </c>
      <c r="N316">
        <f t="shared" si="53"/>
        <v>9.6601451825168024E-4</v>
      </c>
      <c r="O316">
        <f t="shared" si="54"/>
        <v>0.44651101233740481</v>
      </c>
    </row>
    <row r="317" spans="1:15" x14ac:dyDescent="0.25">
      <c r="A317" s="2">
        <f>'X-13 output'!A317</f>
        <v>42461</v>
      </c>
      <c r="B317" s="8">
        <f>'X-13 output'!E317</f>
        <v>189400.382004927</v>
      </c>
      <c r="C317" s="8">
        <f t="shared" si="44"/>
        <v>2272804.5840591239</v>
      </c>
      <c r="D317" s="8">
        <f>'FRED Data'!B323*1000</f>
        <v>8024700</v>
      </c>
      <c r="E317" s="8">
        <f>'FRED Data'!D323*1000</f>
        <v>576800</v>
      </c>
      <c r="F317" s="8">
        <f t="shared" si="45"/>
        <v>576800</v>
      </c>
      <c r="G317" s="8">
        <f t="shared" si="46"/>
        <v>1119204.5840591239</v>
      </c>
      <c r="H317" s="8">
        <f t="shared" si="47"/>
        <v>6328695.4159408761</v>
      </c>
      <c r="I317" s="12">
        <f t="shared" si="50"/>
        <v>3.0077462722645277E-3</v>
      </c>
      <c r="J317" s="12">
        <f t="shared" si="51"/>
        <v>2.8420113811341548E-3</v>
      </c>
      <c r="K317" s="12">
        <f t="shared" si="48"/>
        <v>0.28322611238540057</v>
      </c>
      <c r="L317">
        <f t="shared" si="49"/>
        <v>0.13946995950741134</v>
      </c>
      <c r="M317">
        <f t="shared" si="52"/>
        <v>1.3475038221025248E-4</v>
      </c>
      <c r="N317">
        <f t="shared" si="53"/>
        <v>8.6228682721211031E-4</v>
      </c>
      <c r="O317">
        <f t="shared" si="54"/>
        <v>0.15627095063706198</v>
      </c>
    </row>
    <row r="318" spans="1:15" x14ac:dyDescent="0.25">
      <c r="A318" s="2">
        <f>'X-13 output'!A318</f>
        <v>42491</v>
      </c>
      <c r="B318" s="8">
        <f>'X-13 output'!E318</f>
        <v>190045.32211045199</v>
      </c>
      <c r="C318" s="8">
        <f t="shared" si="44"/>
        <v>2280543.8653254239</v>
      </c>
      <c r="D318" s="8">
        <f>'FRED Data'!B324*1000</f>
        <v>8028700</v>
      </c>
      <c r="E318" s="8">
        <f>'FRED Data'!D324*1000</f>
        <v>577000</v>
      </c>
      <c r="F318" s="8">
        <f t="shared" si="45"/>
        <v>577000</v>
      </c>
      <c r="G318" s="8">
        <f t="shared" si="46"/>
        <v>1126543.8653254239</v>
      </c>
      <c r="H318" s="8">
        <f t="shared" si="47"/>
        <v>6325156.1346745761</v>
      </c>
      <c r="I318" s="12">
        <f t="shared" si="50"/>
        <v>4.983368112399881E-4</v>
      </c>
      <c r="J318" s="12">
        <f t="shared" si="51"/>
        <v>-5.5939985457203534E-4</v>
      </c>
      <c r="K318" s="12">
        <f t="shared" si="48"/>
        <v>0.28404895753053716</v>
      </c>
      <c r="L318">
        <f t="shared" si="49"/>
        <v>0.14031460452195546</v>
      </c>
      <c r="M318">
        <f t="shared" si="52"/>
        <v>8.4464501454412089E-4</v>
      </c>
      <c r="N318">
        <f t="shared" si="53"/>
        <v>8.4939238941619582E-4</v>
      </c>
      <c r="O318">
        <f t="shared" si="54"/>
        <v>0.99441085777170912</v>
      </c>
    </row>
    <row r="319" spans="1:15" x14ac:dyDescent="0.25">
      <c r="A319" s="2">
        <f>'X-13 output'!A319</f>
        <v>42522</v>
      </c>
      <c r="B319" s="8">
        <f>'X-13 output'!E319</f>
        <v>190714.279039883</v>
      </c>
      <c r="C319" s="8">
        <f t="shared" si="44"/>
        <v>2288571.3484785957</v>
      </c>
      <c r="D319" s="8">
        <f>'FRED Data'!B325*1000</f>
        <v>8058400</v>
      </c>
      <c r="E319" s="8">
        <f>'FRED Data'!D325*1000</f>
        <v>579100</v>
      </c>
      <c r="F319" s="8">
        <f t="shared" si="45"/>
        <v>579100</v>
      </c>
      <c r="G319" s="8">
        <f t="shared" si="46"/>
        <v>1130371.3484785957</v>
      </c>
      <c r="H319" s="8">
        <f t="shared" si="47"/>
        <v>6348928.6515214043</v>
      </c>
      <c r="I319" s="12">
        <f t="shared" si="50"/>
        <v>3.6924036953533048E-3</v>
      </c>
      <c r="J319" s="12">
        <f t="shared" si="51"/>
        <v>3.7513627416131019E-3</v>
      </c>
      <c r="K319" s="12">
        <f t="shared" si="48"/>
        <v>0.28399823147009279</v>
      </c>
      <c r="L319">
        <f t="shared" si="49"/>
        <v>0.14027242982212296</v>
      </c>
      <c r="M319">
        <f t="shared" si="52"/>
        <v>-4.2174699832503437E-5</v>
      </c>
      <c r="N319">
        <f t="shared" si="53"/>
        <v>8.4442703109246023E-4</v>
      </c>
      <c r="O319">
        <f t="shared" si="54"/>
        <v>-4.9944753400350983E-2</v>
      </c>
    </row>
    <row r="320" spans="1:15" x14ac:dyDescent="0.25">
      <c r="A320" s="2">
        <f>'X-13 output'!A320</f>
        <v>42552</v>
      </c>
      <c r="B320" s="8">
        <f>'X-13 output'!E320</f>
        <v>191514.29530890501</v>
      </c>
      <c r="C320" s="8">
        <f t="shared" si="44"/>
        <v>2298171.5437068604</v>
      </c>
      <c r="D320" s="8">
        <f>'FRED Data'!B326*1000</f>
        <v>8100800</v>
      </c>
      <c r="E320" s="8">
        <f>'FRED Data'!D326*1000</f>
        <v>581900</v>
      </c>
      <c r="F320" s="8">
        <f t="shared" si="45"/>
        <v>581900</v>
      </c>
      <c r="G320" s="8">
        <f t="shared" si="46"/>
        <v>1134371.5437068604</v>
      </c>
      <c r="H320" s="8">
        <f t="shared" si="47"/>
        <v>6384528.4562931396</v>
      </c>
      <c r="I320" s="12">
        <f t="shared" si="50"/>
        <v>5.2477965871733064E-3</v>
      </c>
      <c r="J320" s="12">
        <f t="shared" si="51"/>
        <v>5.5915525884214978E-3</v>
      </c>
      <c r="K320" s="12">
        <f t="shared" si="48"/>
        <v>0.28369686249590909</v>
      </c>
      <c r="L320">
        <f t="shared" si="49"/>
        <v>0.14003203926857352</v>
      </c>
      <c r="M320">
        <f t="shared" si="52"/>
        <v>-2.403905535494355E-4</v>
      </c>
      <c r="N320">
        <f t="shared" si="53"/>
        <v>8.2914757120005624E-4</v>
      </c>
      <c r="O320">
        <f t="shared" si="54"/>
        <v>-0.28992493242368095</v>
      </c>
    </row>
    <row r="321" spans="1:15" x14ac:dyDescent="0.25">
      <c r="A321" s="2">
        <f>'X-13 output'!A321</f>
        <v>42583</v>
      </c>
      <c r="B321" s="8">
        <f>'X-13 output'!E321</f>
        <v>192383.655788373</v>
      </c>
      <c r="C321" s="8">
        <f t="shared" si="44"/>
        <v>2308603.8694604761</v>
      </c>
      <c r="D321" s="8">
        <f>'FRED Data'!B327*1000</f>
        <v>8103300</v>
      </c>
      <c r="E321" s="8">
        <f>'FRED Data'!D327*1000</f>
        <v>582100</v>
      </c>
      <c r="F321" s="8">
        <f t="shared" si="45"/>
        <v>582100</v>
      </c>
      <c r="G321" s="8">
        <f t="shared" si="46"/>
        <v>1144403.8694604761</v>
      </c>
      <c r="H321" s="8">
        <f t="shared" si="47"/>
        <v>6376796.1305395234</v>
      </c>
      <c r="I321" s="12">
        <f t="shared" si="50"/>
        <v>3.0856388442868137E-4</v>
      </c>
      <c r="J321" s="12">
        <f t="shared" si="51"/>
        <v>-1.2118376344522528E-3</v>
      </c>
      <c r="K321" s="12">
        <f t="shared" si="48"/>
        <v>0.28489675434211692</v>
      </c>
      <c r="L321">
        <f t="shared" si="49"/>
        <v>0.14122689144675332</v>
      </c>
      <c r="M321">
        <f t="shared" si="52"/>
        <v>1.1948521781798005E-3</v>
      </c>
      <c r="N321">
        <f t="shared" si="53"/>
        <v>6.6461323031978699E-4</v>
      </c>
      <c r="O321">
        <f t="shared" si="54"/>
        <v>1.7978158177875609</v>
      </c>
    </row>
    <row r="322" spans="1:15" x14ac:dyDescent="0.25">
      <c r="A322" s="2">
        <f>'X-13 output'!A322</f>
        <v>42614</v>
      </c>
      <c r="B322" s="8">
        <f>'X-13 output'!E322</f>
        <v>193148.88451805699</v>
      </c>
      <c r="C322" s="8">
        <f t="shared" ref="C322:C364" si="55">B322*12</f>
        <v>2317786.6142166839</v>
      </c>
      <c r="D322" s="8">
        <f>'FRED Data'!B328*1000</f>
        <v>8146200</v>
      </c>
      <c r="E322" s="8">
        <f>'FRED Data'!D328*1000</f>
        <v>585000</v>
      </c>
      <c r="F322" s="8">
        <f t="shared" ref="F322:F364" si="56">E322</f>
        <v>585000</v>
      </c>
      <c r="G322" s="8">
        <f t="shared" ref="G322:G364" si="57">C322-(E322+F322)</f>
        <v>1147786.6142166839</v>
      </c>
      <c r="H322" s="8">
        <f t="shared" ref="H322:H364" si="58">D322-(F322+G322)</f>
        <v>6413413.3857833166</v>
      </c>
      <c r="I322" s="12">
        <f t="shared" si="50"/>
        <v>5.2801747342170859E-3</v>
      </c>
      <c r="J322" s="12">
        <f t="shared" si="51"/>
        <v>5.7258413537621192E-3</v>
      </c>
      <c r="K322" s="12">
        <f t="shared" ref="K322:K364" si="59">C322/D322</f>
        <v>0.2845236569463902</v>
      </c>
      <c r="L322">
        <f t="shared" ref="L322:L364" si="60">G322/D322</f>
        <v>0.14089840836422921</v>
      </c>
      <c r="M322">
        <f t="shared" si="52"/>
        <v>-3.2848308252411695E-4</v>
      </c>
      <c r="N322">
        <f t="shared" si="53"/>
        <v>6.3861649836773732E-4</v>
      </c>
      <c r="O322">
        <f t="shared" si="54"/>
        <v>-0.51436673396897603</v>
      </c>
    </row>
    <row r="323" spans="1:15" x14ac:dyDescent="0.25">
      <c r="A323" s="2">
        <f>'X-13 output'!A323</f>
        <v>42644</v>
      </c>
      <c r="B323" s="8">
        <f>'X-13 output'!E323</f>
        <v>193762.41588986601</v>
      </c>
      <c r="C323" s="8">
        <f t="shared" si="55"/>
        <v>2325148.9906783924</v>
      </c>
      <c r="D323" s="8">
        <f>'FRED Data'!B329*1000</f>
        <v>8185100</v>
      </c>
      <c r="E323" s="8">
        <f>'FRED Data'!D329*1000</f>
        <v>587700</v>
      </c>
      <c r="F323" s="8">
        <f t="shared" si="56"/>
        <v>587700</v>
      </c>
      <c r="G323" s="8">
        <f t="shared" si="57"/>
        <v>1149748.9906783924</v>
      </c>
      <c r="H323" s="8">
        <f t="shared" si="58"/>
        <v>6447651.0093216076</v>
      </c>
      <c r="I323" s="12">
        <f t="shared" ref="I323:I364" si="61">LN(D323/D322)</f>
        <v>4.7638673672954646E-3</v>
      </c>
      <c r="J323" s="12">
        <f t="shared" ref="J323:J364" si="62">LN(H323/H322)</f>
        <v>5.3242411927683485E-3</v>
      </c>
      <c r="K323" s="12">
        <f t="shared" si="59"/>
        <v>0.28407093263104816</v>
      </c>
      <c r="L323">
        <f t="shared" si="60"/>
        <v>0.1404685331490626</v>
      </c>
      <c r="M323">
        <f t="shared" ref="M323:M364" si="63">L323-L322</f>
        <v>-4.2987521516660299E-4</v>
      </c>
      <c r="N323">
        <f t="shared" si="53"/>
        <v>6.1829151292714627E-4</v>
      </c>
      <c r="O323">
        <f t="shared" si="54"/>
        <v>-0.69526300487526749</v>
      </c>
    </row>
    <row r="324" spans="1:15" x14ac:dyDescent="0.25">
      <c r="A324" s="2">
        <f>'X-13 output'!A324</f>
        <v>42675</v>
      </c>
      <c r="B324" s="8">
        <f>'X-13 output'!E324</f>
        <v>194320.879489035</v>
      </c>
      <c r="C324" s="8">
        <f t="shared" si="55"/>
        <v>2331850.55386842</v>
      </c>
      <c r="D324" s="8">
        <f>'FRED Data'!B330*1000</f>
        <v>8206000</v>
      </c>
      <c r="E324" s="8">
        <f>'FRED Data'!D330*1000</f>
        <v>589200</v>
      </c>
      <c r="F324" s="8">
        <f t="shared" si="56"/>
        <v>589200</v>
      </c>
      <c r="G324" s="8">
        <f t="shared" si="57"/>
        <v>1153450.55386842</v>
      </c>
      <c r="H324" s="8">
        <f t="shared" si="58"/>
        <v>6463349.4461315796</v>
      </c>
      <c r="I324" s="12">
        <f t="shared" si="61"/>
        <v>2.5501658005453736E-3</v>
      </c>
      <c r="J324" s="12">
        <f t="shared" si="62"/>
        <v>2.4317936631404638E-3</v>
      </c>
      <c r="K324" s="12">
        <f t="shared" si="59"/>
        <v>0.28416409381774554</v>
      </c>
      <c r="L324">
        <f t="shared" si="60"/>
        <v>0.14056185155598586</v>
      </c>
      <c r="M324">
        <f t="shared" si="63"/>
        <v>9.3318406923253994E-5</v>
      </c>
      <c r="N324">
        <f t="shared" si="53"/>
        <v>5.9665847855923794E-4</v>
      </c>
      <c r="O324">
        <f t="shared" si="54"/>
        <v>0.15640171098983063</v>
      </c>
    </row>
    <row r="325" spans="1:15" x14ac:dyDescent="0.25">
      <c r="A325" s="2">
        <f>'X-13 output'!A325</f>
        <v>42705</v>
      </c>
      <c r="B325" s="8">
        <f>'X-13 output'!E325</f>
        <v>195043.28446255301</v>
      </c>
      <c r="C325" s="8">
        <f t="shared" si="55"/>
        <v>2340519.4135506363</v>
      </c>
      <c r="D325" s="8">
        <f>'FRED Data'!B331*1000</f>
        <v>8241600</v>
      </c>
      <c r="E325" s="8">
        <f>'FRED Data'!D331*1000</f>
        <v>591600</v>
      </c>
      <c r="F325" s="8">
        <f t="shared" si="56"/>
        <v>591600</v>
      </c>
      <c r="G325" s="8">
        <f t="shared" si="57"/>
        <v>1157319.4135506363</v>
      </c>
      <c r="H325" s="8">
        <f t="shared" si="58"/>
        <v>6492680.5864493642</v>
      </c>
      <c r="I325" s="12">
        <f t="shared" si="61"/>
        <v>4.3289058091894568E-3</v>
      </c>
      <c r="J325" s="12">
        <f t="shared" si="62"/>
        <v>4.5278052542122582E-3</v>
      </c>
      <c r="K325" s="12">
        <f t="shared" si="59"/>
        <v>0.28398847475619254</v>
      </c>
      <c r="L325">
        <f t="shared" si="60"/>
        <v>0.14042411832054896</v>
      </c>
      <c r="M325">
        <f t="shared" si="63"/>
        <v>-1.377332354368932E-4</v>
      </c>
      <c r="N325">
        <f t="shared" si="53"/>
        <v>5.8167865228507878E-4</v>
      </c>
      <c r="O325">
        <f t="shared" si="54"/>
        <v>-0.23678578351778776</v>
      </c>
    </row>
    <row r="326" spans="1:15" x14ac:dyDescent="0.25">
      <c r="A326" s="2">
        <f>'X-13 output'!A326</f>
        <v>42736</v>
      </c>
      <c r="B326" s="8">
        <f>'X-13 output'!E326</f>
        <v>195922.73391285699</v>
      </c>
      <c r="C326" s="8">
        <f t="shared" si="55"/>
        <v>2351072.8069542837</v>
      </c>
      <c r="D326" s="8">
        <f>'FRED Data'!B332*1000</f>
        <v>8284100</v>
      </c>
      <c r="E326" s="8">
        <f>'FRED Data'!D332*1000</f>
        <v>593500</v>
      </c>
      <c r="F326" s="8">
        <f t="shared" si="56"/>
        <v>593500</v>
      </c>
      <c r="G326" s="8">
        <f t="shared" si="57"/>
        <v>1164072.8069542837</v>
      </c>
      <c r="H326" s="8">
        <f t="shared" si="58"/>
        <v>6526527.1930457167</v>
      </c>
      <c r="I326" s="12">
        <f t="shared" si="61"/>
        <v>5.1435150943557884E-3</v>
      </c>
      <c r="J326" s="12">
        <f t="shared" si="62"/>
        <v>5.1994996043668047E-3</v>
      </c>
      <c r="K326" s="12">
        <f t="shared" si="59"/>
        <v>0.28380545948917613</v>
      </c>
      <c r="L326">
        <f t="shared" si="60"/>
        <v>0.1405189226294086</v>
      </c>
      <c r="M326">
        <f t="shared" si="63"/>
        <v>9.4804308859636199E-5</v>
      </c>
      <c r="N326">
        <f t="shared" si="53"/>
        <v>5.7130121272508914E-4</v>
      </c>
      <c r="O326">
        <f t="shared" si="54"/>
        <v>0.16594452584377087</v>
      </c>
    </row>
    <row r="327" spans="1:15" x14ac:dyDescent="0.25">
      <c r="A327" s="2">
        <f>'X-13 output'!A327</f>
        <v>42767</v>
      </c>
      <c r="B327" s="8">
        <f>'X-13 output'!E327</f>
        <v>196723.58660280201</v>
      </c>
      <c r="C327" s="8">
        <f t="shared" si="55"/>
        <v>2360683.039233624</v>
      </c>
      <c r="D327" s="8">
        <f>'FRED Data'!B333*1000</f>
        <v>8316100</v>
      </c>
      <c r="E327" s="8">
        <f>'FRED Data'!D333*1000</f>
        <v>595600</v>
      </c>
      <c r="F327" s="8">
        <f t="shared" si="56"/>
        <v>595600</v>
      </c>
      <c r="G327" s="8">
        <f t="shared" si="57"/>
        <v>1169483.039233624</v>
      </c>
      <c r="H327" s="8">
        <f t="shared" si="58"/>
        <v>6551016.960766376</v>
      </c>
      <c r="I327" s="12">
        <f t="shared" si="61"/>
        <v>3.8553800119520009E-3</v>
      </c>
      <c r="J327" s="12">
        <f t="shared" si="62"/>
        <v>3.7453203843136251E-3</v>
      </c>
      <c r="K327" s="12">
        <f t="shared" si="59"/>
        <v>0.28386900581205421</v>
      </c>
      <c r="L327">
        <f t="shared" si="60"/>
        <v>0.14062878503548826</v>
      </c>
      <c r="M327">
        <f t="shared" si="63"/>
        <v>1.0986240607965825E-4</v>
      </c>
      <c r="N327">
        <f t="shared" si="53"/>
        <v>5.601767243456707E-4</v>
      </c>
      <c r="O327">
        <f t="shared" si="54"/>
        <v>0.19612097630080214</v>
      </c>
    </row>
    <row r="328" spans="1:15" x14ac:dyDescent="0.25">
      <c r="A328" s="2">
        <f>'X-13 output'!A328</f>
        <v>42795</v>
      </c>
      <c r="B328" s="8">
        <f>'X-13 output'!E328</f>
        <v>197555.76320731899</v>
      </c>
      <c r="C328" s="8">
        <f t="shared" si="55"/>
        <v>2370669.158487828</v>
      </c>
      <c r="D328" s="8">
        <f>'FRED Data'!B334*1000</f>
        <v>8326299.9999999991</v>
      </c>
      <c r="E328" s="8">
        <f>'FRED Data'!D334*1000</f>
        <v>596100</v>
      </c>
      <c r="F328" s="8">
        <f t="shared" si="56"/>
        <v>596100</v>
      </c>
      <c r="G328" s="8">
        <f t="shared" si="57"/>
        <v>1178469.158487828</v>
      </c>
      <c r="H328" s="8">
        <f t="shared" si="58"/>
        <v>6551730.8415121716</v>
      </c>
      <c r="I328" s="12">
        <f t="shared" si="61"/>
        <v>1.2257848960686079E-3</v>
      </c>
      <c r="J328" s="12">
        <f t="shared" si="62"/>
        <v>1.0896657056579826E-4</v>
      </c>
      <c r="K328" s="12">
        <f t="shared" si="59"/>
        <v>0.28472060320764664</v>
      </c>
      <c r="L328">
        <f t="shared" si="60"/>
        <v>0.14153575519592473</v>
      </c>
      <c r="M328">
        <f t="shared" si="63"/>
        <v>9.069701604364766E-4</v>
      </c>
      <c r="N328">
        <f t="shared" si="53"/>
        <v>5.5311027665441595E-4</v>
      </c>
      <c r="O328">
        <f t="shared" si="54"/>
        <v>1.6397637120800646</v>
      </c>
    </row>
    <row r="329" spans="1:15" x14ac:dyDescent="0.25">
      <c r="A329" s="2">
        <f>'X-13 output'!A329</f>
        <v>42826</v>
      </c>
      <c r="B329" s="8">
        <f>'X-13 output'!E329</f>
        <v>198593.078615387</v>
      </c>
      <c r="C329" s="8">
        <f t="shared" si="55"/>
        <v>2383116.9433846441</v>
      </c>
      <c r="D329" s="8">
        <f>'FRED Data'!B335*1000</f>
        <v>8370000</v>
      </c>
      <c r="E329" s="8">
        <f>'FRED Data'!D335*1000</f>
        <v>599000</v>
      </c>
      <c r="F329" s="8">
        <f t="shared" si="56"/>
        <v>599000</v>
      </c>
      <c r="G329" s="8">
        <f t="shared" si="57"/>
        <v>1185116.9433846441</v>
      </c>
      <c r="H329" s="8">
        <f t="shared" si="58"/>
        <v>6585883.0566153564</v>
      </c>
      <c r="I329" s="12">
        <f t="shared" si="61"/>
        <v>5.2347046698238558E-3</v>
      </c>
      <c r="J329" s="12">
        <f t="shared" si="62"/>
        <v>5.1991620852159855E-3</v>
      </c>
      <c r="K329" s="12">
        <f t="shared" si="59"/>
        <v>0.28472125966363732</v>
      </c>
      <c r="L329">
        <f t="shared" si="60"/>
        <v>0.14159103266244255</v>
      </c>
      <c r="M329">
        <f t="shared" si="63"/>
        <v>5.5277466517816842E-5</v>
      </c>
      <c r="N329">
        <f t="shared" si="53"/>
        <v>5.3527584645561717E-4</v>
      </c>
      <c r="O329">
        <f t="shared" si="54"/>
        <v>0.10326912167593988</v>
      </c>
    </row>
    <row r="330" spans="1:15" x14ac:dyDescent="0.25">
      <c r="A330" s="2">
        <f>'X-13 output'!A330</f>
        <v>42856</v>
      </c>
      <c r="B330" s="8">
        <f>'X-13 output'!E330</f>
        <v>199588.21597896799</v>
      </c>
      <c r="C330" s="8">
        <f t="shared" si="55"/>
        <v>2395058.591747616</v>
      </c>
      <c r="D330" s="8">
        <f>'FRED Data'!B336*1000</f>
        <v>8394000</v>
      </c>
      <c r="E330" s="8">
        <f>'FRED Data'!D336*1000</f>
        <v>600400</v>
      </c>
      <c r="F330" s="8">
        <f t="shared" si="56"/>
        <v>600400</v>
      </c>
      <c r="G330" s="8">
        <f t="shared" si="57"/>
        <v>1194258.591747616</v>
      </c>
      <c r="H330" s="8">
        <f t="shared" si="58"/>
        <v>6599341.4082523845</v>
      </c>
      <c r="I330" s="12">
        <f t="shared" si="61"/>
        <v>2.8632804100151548E-3</v>
      </c>
      <c r="J330" s="12">
        <f t="shared" si="62"/>
        <v>2.0414299880582428E-3</v>
      </c>
      <c r="K330" s="12">
        <f t="shared" si="59"/>
        <v>0.28532982984841743</v>
      </c>
      <c r="L330">
        <f t="shared" si="60"/>
        <v>0.14227526706547725</v>
      </c>
      <c r="M330">
        <f t="shared" si="63"/>
        <v>6.8423440303469474E-4</v>
      </c>
      <c r="N330">
        <f t="shared" si="53"/>
        <v>5.2801678027611517E-4</v>
      </c>
      <c r="O330">
        <f t="shared" si="54"/>
        <v>1.295857307180444</v>
      </c>
    </row>
    <row r="331" spans="1:15" x14ac:dyDescent="0.25">
      <c r="A331" s="2">
        <f>'X-13 output'!A331</f>
        <v>42887</v>
      </c>
      <c r="B331" s="8">
        <f>'X-13 output'!E331</f>
        <v>200273.613026192</v>
      </c>
      <c r="C331" s="8">
        <f t="shared" si="55"/>
        <v>2403283.3563143043</v>
      </c>
      <c r="D331" s="8">
        <f>'FRED Data'!B337*1000</f>
        <v>8435600</v>
      </c>
      <c r="E331" s="8">
        <f>'FRED Data'!D337*1000</f>
        <v>603000</v>
      </c>
      <c r="F331" s="8">
        <f t="shared" si="56"/>
        <v>603000</v>
      </c>
      <c r="G331" s="8">
        <f t="shared" si="57"/>
        <v>1197283.3563143043</v>
      </c>
      <c r="H331" s="8">
        <f t="shared" si="58"/>
        <v>6635316.6436856957</v>
      </c>
      <c r="I331" s="12">
        <f t="shared" si="61"/>
        <v>4.9436807440732203E-3</v>
      </c>
      <c r="J331" s="12">
        <f t="shared" si="62"/>
        <v>5.4365324587527745E-3</v>
      </c>
      <c r="K331" s="12">
        <f t="shared" si="59"/>
        <v>0.2848977377204116</v>
      </c>
      <c r="L331">
        <f t="shared" si="60"/>
        <v>0.14193221066839398</v>
      </c>
      <c r="M331">
        <f t="shared" si="63"/>
        <v>-3.4305639708326341E-4</v>
      </c>
      <c r="N331">
        <f t="shared" si="53"/>
        <v>5.3105165762958354E-4</v>
      </c>
      <c r="O331">
        <f t="shared" si="54"/>
        <v>-0.64599440027084964</v>
      </c>
    </row>
    <row r="332" spans="1:15" x14ac:dyDescent="0.25">
      <c r="A332" s="2">
        <f>'X-13 output'!A332</f>
        <v>42917</v>
      </c>
      <c r="B332" s="8">
        <f>'X-13 output'!E332</f>
        <v>200566.251798435</v>
      </c>
      <c r="C332" s="8">
        <f t="shared" si="55"/>
        <v>2406795.02158122</v>
      </c>
      <c r="D332" s="8">
        <f>'FRED Data'!B338*1000</f>
        <v>8476900</v>
      </c>
      <c r="E332" s="8">
        <f>'FRED Data'!D338*1000</f>
        <v>605600</v>
      </c>
      <c r="F332" s="8">
        <f t="shared" si="56"/>
        <v>605600</v>
      </c>
      <c r="G332" s="8">
        <f t="shared" si="57"/>
        <v>1195595.02158122</v>
      </c>
      <c r="H332" s="8">
        <f t="shared" si="58"/>
        <v>6675704.9784187805</v>
      </c>
      <c r="I332" s="12">
        <f t="shared" si="61"/>
        <v>4.8839712750505448E-3</v>
      </c>
      <c r="J332" s="12">
        <f t="shared" si="62"/>
        <v>6.0684235701659525E-3</v>
      </c>
      <c r="K332" s="12">
        <f t="shared" si="59"/>
        <v>0.28392396059658837</v>
      </c>
      <c r="L332">
        <f t="shared" si="60"/>
        <v>0.14104153895660207</v>
      </c>
      <c r="M332">
        <f t="shared" si="63"/>
        <v>-8.9067171179191273E-4</v>
      </c>
      <c r="N332">
        <f t="shared" si="53"/>
        <v>5.5900736287141373E-4</v>
      </c>
      <c r="O332">
        <f t="shared" si="54"/>
        <v>-1.5933094462599957</v>
      </c>
    </row>
    <row r="333" spans="1:15" x14ac:dyDescent="0.25">
      <c r="A333" s="2">
        <f>'X-13 output'!A333</f>
        <v>42948</v>
      </c>
      <c r="B333" s="8">
        <f>'X-13 output'!E333</f>
        <v>200674.47679981799</v>
      </c>
      <c r="C333" s="8">
        <f t="shared" si="55"/>
        <v>2408093.7215978159</v>
      </c>
      <c r="D333" s="8">
        <f>'FRED Data'!B339*1000</f>
        <v>8506300</v>
      </c>
      <c r="E333" s="8">
        <f>'FRED Data'!D339*1000</f>
        <v>607200</v>
      </c>
      <c r="F333" s="8">
        <f t="shared" si="56"/>
        <v>607200</v>
      </c>
      <c r="G333" s="8">
        <f t="shared" si="57"/>
        <v>1193693.7215978159</v>
      </c>
      <c r="H333" s="8">
        <f t="shared" si="58"/>
        <v>6705406.2784021841</v>
      </c>
      <c r="I333" s="12">
        <f t="shared" si="61"/>
        <v>3.4622485007003035E-3</v>
      </c>
      <c r="J333" s="12">
        <f t="shared" si="62"/>
        <v>4.439294792657012E-3</v>
      </c>
      <c r="K333" s="12">
        <f t="shared" si="59"/>
        <v>0.2830953201271782</v>
      </c>
      <c r="L333">
        <f t="shared" si="60"/>
        <v>0.14033054578345647</v>
      </c>
      <c r="M333">
        <f t="shared" si="63"/>
        <v>-7.1099317314560206E-4</v>
      </c>
      <c r="N333">
        <f t="shared" si="53"/>
        <v>5.6982664664582136E-4</v>
      </c>
      <c r="O333">
        <f t="shared" si="54"/>
        <v>-1.2477359164067374</v>
      </c>
    </row>
    <row r="334" spans="1:15" x14ac:dyDescent="0.25">
      <c r="A334" s="2">
        <f>'X-13 output'!A334</f>
        <v>42979</v>
      </c>
      <c r="B334" s="8">
        <f>'X-13 output'!E334</f>
        <v>200929.60902618401</v>
      </c>
      <c r="C334" s="8">
        <f t="shared" si="55"/>
        <v>2411155.3083142079</v>
      </c>
      <c r="D334" s="8">
        <f>'FRED Data'!B340*1000</f>
        <v>8562800</v>
      </c>
      <c r="E334" s="8">
        <f>'FRED Data'!D340*1000</f>
        <v>610700</v>
      </c>
      <c r="F334" s="8">
        <f t="shared" si="56"/>
        <v>610700</v>
      </c>
      <c r="G334" s="8">
        <f t="shared" si="57"/>
        <v>1189755.3083142079</v>
      </c>
      <c r="H334" s="8">
        <f t="shared" si="58"/>
        <v>6762344.6916857921</v>
      </c>
      <c r="I334" s="12">
        <f t="shared" si="61"/>
        <v>6.6201740397071216E-3</v>
      </c>
      <c r="J334" s="12">
        <f t="shared" si="62"/>
        <v>8.4555695530526293E-3</v>
      </c>
      <c r="K334" s="12">
        <f t="shared" si="59"/>
        <v>0.28158491478420705</v>
      </c>
      <c r="L334">
        <f t="shared" si="60"/>
        <v>0.13894465692462837</v>
      </c>
      <c r="M334">
        <f t="shared" si="63"/>
        <v>-1.3858888588280938E-3</v>
      </c>
      <c r="N334">
        <f t="shared" si="53"/>
        <v>6.0141185448415969E-4</v>
      </c>
      <c r="O334">
        <f t="shared" si="54"/>
        <v>-2.3043923203289571</v>
      </c>
    </row>
    <row r="335" spans="1:15" x14ac:dyDescent="0.25">
      <c r="A335" s="2">
        <f>'X-13 output'!A335</f>
        <v>43009</v>
      </c>
      <c r="B335" s="8">
        <f>'X-13 output'!E335</f>
        <v>201327.84697572899</v>
      </c>
      <c r="C335" s="8">
        <f t="shared" si="55"/>
        <v>2415934.1637087478</v>
      </c>
      <c r="D335" s="8">
        <f>'FRED Data'!B341*1000</f>
        <v>8610600</v>
      </c>
      <c r="E335" s="8">
        <f>'FRED Data'!D341*1000</f>
        <v>613600</v>
      </c>
      <c r="F335" s="8">
        <f t="shared" si="56"/>
        <v>613600</v>
      </c>
      <c r="G335" s="8">
        <f t="shared" si="57"/>
        <v>1188734.1637087478</v>
      </c>
      <c r="H335" s="8">
        <f t="shared" si="58"/>
        <v>6808265.8362912517</v>
      </c>
      <c r="I335" s="12">
        <f t="shared" si="61"/>
        <v>5.5667629518737815E-3</v>
      </c>
      <c r="J335" s="12">
        <f t="shared" si="62"/>
        <v>6.7677603430192834E-3</v>
      </c>
      <c r="K335" s="12">
        <f t="shared" si="59"/>
        <v>0.28057675001843635</v>
      </c>
      <c r="L335">
        <f t="shared" si="60"/>
        <v>0.1380547422605565</v>
      </c>
      <c r="M335">
        <f t="shared" si="63"/>
        <v>-8.8991466407187247E-4</v>
      </c>
      <c r="N335">
        <f t="shared" si="53"/>
        <v>6.2201614143073212E-4</v>
      </c>
      <c r="O335">
        <f t="shared" si="54"/>
        <v>-1.4306938434506424</v>
      </c>
    </row>
    <row r="336" spans="1:15" x14ac:dyDescent="0.25">
      <c r="A336" s="2">
        <f>'X-13 output'!A336</f>
        <v>43040</v>
      </c>
      <c r="B336" s="8">
        <f>'X-13 output'!E336</f>
        <v>201741.54819799101</v>
      </c>
      <c r="C336" s="8">
        <f t="shared" si="55"/>
        <v>2420898.5783758922</v>
      </c>
      <c r="D336" s="8">
        <f>'FRED Data'!B342*1000</f>
        <v>8669600</v>
      </c>
      <c r="E336" s="8">
        <f>'FRED Data'!D342*1000</f>
        <v>617200</v>
      </c>
      <c r="F336" s="8">
        <f t="shared" si="56"/>
        <v>617200</v>
      </c>
      <c r="G336" s="8">
        <f t="shared" si="57"/>
        <v>1186498.5783758922</v>
      </c>
      <c r="H336" s="8">
        <f t="shared" si="58"/>
        <v>6865901.4216241073</v>
      </c>
      <c r="I336" s="12">
        <f t="shared" si="61"/>
        <v>6.8286512038443293E-3</v>
      </c>
      <c r="J336" s="12">
        <f t="shared" si="62"/>
        <v>8.4298993217586E-3</v>
      </c>
      <c r="K336" s="12">
        <f t="shared" si="59"/>
        <v>0.27923993937158487</v>
      </c>
      <c r="L336">
        <f t="shared" si="60"/>
        <v>0.13685736116728478</v>
      </c>
      <c r="M336">
        <f t="shared" si="63"/>
        <v>-1.197381093271721E-3</v>
      </c>
      <c r="N336">
        <f t="shared" si="53"/>
        <v>6.5836593352835732E-4</v>
      </c>
      <c r="O336">
        <f t="shared" si="54"/>
        <v>-1.8187166624108857</v>
      </c>
    </row>
    <row r="337" spans="1:15" x14ac:dyDescent="0.25">
      <c r="A337" s="2">
        <f>'X-13 output'!A337</f>
        <v>43070</v>
      </c>
      <c r="B337" s="8">
        <f>'X-13 output'!E337</f>
        <v>202003.08931162901</v>
      </c>
      <c r="C337" s="8">
        <f t="shared" si="55"/>
        <v>2424037.0717395479</v>
      </c>
      <c r="D337" s="8">
        <f>'FRED Data'!B343*1000</f>
        <v>8705300</v>
      </c>
      <c r="E337" s="8">
        <f>'FRED Data'!D343*1000</f>
        <v>619100</v>
      </c>
      <c r="F337" s="8">
        <f t="shared" si="56"/>
        <v>619100</v>
      </c>
      <c r="G337" s="8">
        <f t="shared" si="57"/>
        <v>1185837.0717395479</v>
      </c>
      <c r="H337" s="8">
        <f t="shared" si="58"/>
        <v>6900362.9282604521</v>
      </c>
      <c r="I337" s="12">
        <f t="shared" si="61"/>
        <v>4.1093819519963659E-3</v>
      </c>
      <c r="J337" s="12">
        <f t="shared" si="62"/>
        <v>5.0066710542451221E-3</v>
      </c>
      <c r="K337" s="12">
        <f t="shared" si="59"/>
        <v>0.27845531707575244</v>
      </c>
      <c r="L337">
        <f t="shared" si="60"/>
        <v>0.13622012701912029</v>
      </c>
      <c r="M337">
        <f t="shared" si="63"/>
        <v>-6.3723414816449497E-4</v>
      </c>
      <c r="N337">
        <f t="shared" si="53"/>
        <v>6.574105568199456E-4</v>
      </c>
      <c r="O337">
        <f t="shared" si="54"/>
        <v>-0.96930927189084271</v>
      </c>
    </row>
    <row r="338" spans="1:15" x14ac:dyDescent="0.25">
      <c r="A338" s="2">
        <f>'X-13 output'!A338</f>
        <v>43101</v>
      </c>
      <c r="B338" s="8">
        <f>'X-13 output'!E338</f>
        <v>201800.43849956599</v>
      </c>
      <c r="C338" s="8">
        <f t="shared" si="55"/>
        <v>2421605.2619947921</v>
      </c>
      <c r="D338" s="8">
        <f>'FRED Data'!B344*1000</f>
        <v>8743900</v>
      </c>
      <c r="E338" s="8">
        <f>'FRED Data'!D344*1000</f>
        <v>617200</v>
      </c>
      <c r="F338" s="8">
        <f t="shared" si="56"/>
        <v>617200</v>
      </c>
      <c r="G338" s="8">
        <f t="shared" si="57"/>
        <v>1187205.2619947921</v>
      </c>
      <c r="H338" s="8">
        <f t="shared" si="58"/>
        <v>6939494.7380052079</v>
      </c>
      <c r="I338" s="12">
        <f t="shared" si="61"/>
        <v>4.424278816655797E-3</v>
      </c>
      <c r="J338" s="12">
        <f t="shared" si="62"/>
        <v>5.654959027745805E-3</v>
      </c>
      <c r="K338" s="12">
        <f t="shared" si="59"/>
        <v>0.27694795937679895</v>
      </c>
      <c r="L338">
        <f t="shared" si="60"/>
        <v>0.13577525612081476</v>
      </c>
      <c r="M338">
        <f t="shared" si="63"/>
        <v>-4.4487089830552717E-4</v>
      </c>
      <c r="N338">
        <f t="shared" si="53"/>
        <v>6.5775200193588597E-4</v>
      </c>
      <c r="O338">
        <f t="shared" si="54"/>
        <v>-0.67635050443965161</v>
      </c>
    </row>
    <row r="339" spans="1:15" x14ac:dyDescent="0.25">
      <c r="A339" s="2">
        <f>'X-13 output'!A339</f>
        <v>43132</v>
      </c>
      <c r="B339" s="8">
        <f>'X-13 output'!E339</f>
        <v>201116.33781903499</v>
      </c>
      <c r="C339" s="8">
        <f t="shared" si="55"/>
        <v>2413396.0538284201</v>
      </c>
      <c r="D339" s="8">
        <f>'FRED Data'!B345*1000</f>
        <v>8753100</v>
      </c>
      <c r="E339" s="8">
        <f>'FRED Data'!D345*1000</f>
        <v>617200</v>
      </c>
      <c r="F339" s="8">
        <f t="shared" si="56"/>
        <v>617200</v>
      </c>
      <c r="G339" s="8">
        <f t="shared" si="57"/>
        <v>1178996.0538284201</v>
      </c>
      <c r="H339" s="8">
        <f t="shared" si="58"/>
        <v>6956903.9461715799</v>
      </c>
      <c r="I339" s="12">
        <f t="shared" si="61"/>
        <v>1.051608944143827E-3</v>
      </c>
      <c r="J339" s="12">
        <f t="shared" si="62"/>
        <v>2.5055725112373551E-3</v>
      </c>
      <c r="K339" s="12">
        <f t="shared" si="59"/>
        <v>0.27571900856021525</v>
      </c>
      <c r="L339">
        <f t="shared" si="60"/>
        <v>0.13469468574886842</v>
      </c>
      <c r="M339">
        <f t="shared" si="63"/>
        <v>-1.0805703719463378E-3</v>
      </c>
      <c r="N339">
        <f t="shared" si="53"/>
        <v>6.8025963616896886E-4</v>
      </c>
      <c r="O339">
        <f t="shared" si="54"/>
        <v>-1.5884675710465588</v>
      </c>
    </row>
    <row r="340" spans="1:15" x14ac:dyDescent="0.25">
      <c r="A340" s="2">
        <f>'X-13 output'!A340</f>
        <v>43160</v>
      </c>
      <c r="B340" s="8">
        <f>'X-13 output'!E340</f>
        <v>200276.915979274</v>
      </c>
      <c r="C340" s="8">
        <f t="shared" si="55"/>
        <v>2403322.9917512881</v>
      </c>
      <c r="D340" s="8">
        <f>'FRED Data'!B346*1000</f>
        <v>8772100</v>
      </c>
      <c r="E340" s="8">
        <f>'FRED Data'!D346*1000</f>
        <v>618000</v>
      </c>
      <c r="F340" s="8">
        <f t="shared" si="56"/>
        <v>618000</v>
      </c>
      <c r="G340" s="8">
        <f t="shared" si="57"/>
        <v>1167322.9917512881</v>
      </c>
      <c r="H340" s="8">
        <f t="shared" si="58"/>
        <v>6986777.0082487119</v>
      </c>
      <c r="I340" s="12">
        <f t="shared" si="61"/>
        <v>2.1683070600197175E-3</v>
      </c>
      <c r="J340" s="12">
        <f t="shared" si="62"/>
        <v>4.2848237678189561E-3</v>
      </c>
      <c r="K340" s="12">
        <f t="shared" si="59"/>
        <v>0.27397350597363096</v>
      </c>
      <c r="L340">
        <f t="shared" si="60"/>
        <v>0.13307223945820135</v>
      </c>
      <c r="M340">
        <f t="shared" si="63"/>
        <v>-1.6224462906670734E-3</v>
      </c>
      <c r="N340">
        <f t="shared" si="53"/>
        <v>7.3345487694501902E-4</v>
      </c>
      <c r="O340">
        <f t="shared" si="54"/>
        <v>-2.2120601303039593</v>
      </c>
    </row>
    <row r="341" spans="1:15" x14ac:dyDescent="0.25">
      <c r="A341" s="2">
        <f>'X-13 output'!A341</f>
        <v>43191</v>
      </c>
      <c r="B341" s="8">
        <f>'X-13 output'!E341</f>
        <v>199536.78116619401</v>
      </c>
      <c r="C341" s="8">
        <f t="shared" si="55"/>
        <v>2394441.3739943281</v>
      </c>
      <c r="D341" s="8">
        <f>'FRED Data'!B347*1000</f>
        <v>8804600</v>
      </c>
      <c r="E341" s="8">
        <f>'FRED Data'!D347*1000</f>
        <v>619800</v>
      </c>
      <c r="F341" s="8">
        <f t="shared" si="56"/>
        <v>619800</v>
      </c>
      <c r="G341" s="8">
        <f t="shared" si="57"/>
        <v>1154841.3739943281</v>
      </c>
      <c r="H341" s="8">
        <f t="shared" si="58"/>
        <v>7029958.6260056719</v>
      </c>
      <c r="I341" s="12">
        <f t="shared" si="61"/>
        <v>3.6980817831152074E-3</v>
      </c>
      <c r="J341" s="12">
        <f t="shared" si="62"/>
        <v>6.1614566321652256E-3</v>
      </c>
      <c r="K341" s="12">
        <f t="shared" si="59"/>
        <v>0.27195345319427666</v>
      </c>
      <c r="L341">
        <f t="shared" si="60"/>
        <v>0.1311634116250969</v>
      </c>
      <c r="M341">
        <f t="shared" si="63"/>
        <v>-1.9088278331044484E-3</v>
      </c>
      <c r="N341">
        <f t="shared" si="53"/>
        <v>7.8609957635808719E-4</v>
      </c>
      <c r="O341">
        <f t="shared" si="54"/>
        <v>-2.4282265129156251</v>
      </c>
    </row>
    <row r="342" spans="1:15" x14ac:dyDescent="0.25">
      <c r="A342" s="2">
        <f>'X-13 output'!A342</f>
        <v>43221</v>
      </c>
      <c r="B342" s="8">
        <f>'X-13 output'!E342</f>
        <v>199093.52973028101</v>
      </c>
      <c r="C342" s="8">
        <f t="shared" si="55"/>
        <v>2389122.3567633722</v>
      </c>
      <c r="D342" s="8">
        <f>'FRED Data'!B348*1000</f>
        <v>8829900</v>
      </c>
      <c r="E342" s="8">
        <f>'FRED Data'!D348*1000</f>
        <v>621100</v>
      </c>
      <c r="F342" s="8">
        <f t="shared" si="56"/>
        <v>621100</v>
      </c>
      <c r="G342" s="8">
        <f t="shared" si="57"/>
        <v>1146922.3567633722</v>
      </c>
      <c r="H342" s="8">
        <f t="shared" si="58"/>
        <v>7061877.6432366278</v>
      </c>
      <c r="I342" s="12">
        <f t="shared" si="61"/>
        <v>2.8693773408482049E-3</v>
      </c>
      <c r="J342" s="12">
        <f t="shared" si="62"/>
        <v>4.5301508204652341E-3</v>
      </c>
      <c r="K342" s="12">
        <f t="shared" si="59"/>
        <v>0.27057184755924441</v>
      </c>
      <c r="L342">
        <f t="shared" si="60"/>
        <v>0.1298907526431072</v>
      </c>
      <c r="M342">
        <f t="shared" si="63"/>
        <v>-1.2726589819896938E-3</v>
      </c>
      <c r="N342">
        <f t="shared" si="53"/>
        <v>8.0691549216554222E-4</v>
      </c>
      <c r="O342">
        <f t="shared" si="54"/>
        <v>-1.5771899218023717</v>
      </c>
    </row>
    <row r="343" spans="1:15" x14ac:dyDescent="0.25">
      <c r="A343" s="2">
        <f>'X-13 output'!A343</f>
        <v>43252</v>
      </c>
      <c r="B343" s="8">
        <f>'X-13 output'!E343</f>
        <v>199074.263639037</v>
      </c>
      <c r="C343" s="8">
        <f t="shared" si="55"/>
        <v>2388891.1636684439</v>
      </c>
      <c r="D343" s="8">
        <f>'FRED Data'!B349*1000</f>
        <v>8874400</v>
      </c>
      <c r="E343" s="8">
        <f>'FRED Data'!D349*1000</f>
        <v>623800</v>
      </c>
      <c r="F343" s="8">
        <f t="shared" si="56"/>
        <v>623800</v>
      </c>
      <c r="G343" s="8">
        <f t="shared" si="57"/>
        <v>1141291.1636684439</v>
      </c>
      <c r="H343" s="8">
        <f t="shared" si="58"/>
        <v>7109308.8363315556</v>
      </c>
      <c r="I343" s="12">
        <f t="shared" si="61"/>
        <v>5.0270379188854502E-3</v>
      </c>
      <c r="J343" s="12">
        <f t="shared" si="62"/>
        <v>6.6940577319730271E-3</v>
      </c>
      <c r="K343" s="12">
        <f t="shared" si="59"/>
        <v>0.26918903403818217</v>
      </c>
      <c r="L343">
        <f t="shared" si="60"/>
        <v>0.12860488187014829</v>
      </c>
      <c r="M343">
        <f t="shared" si="63"/>
        <v>-1.2858707729589136E-3</v>
      </c>
      <c r="N343">
        <f t="shared" si="53"/>
        <v>8.2925432313264995E-4</v>
      </c>
      <c r="O343">
        <f t="shared" si="54"/>
        <v>-1.5506349947038165</v>
      </c>
    </row>
    <row r="344" spans="1:15" x14ac:dyDescent="0.25">
      <c r="A344" s="2">
        <f>'X-13 output'!A344</f>
        <v>43282</v>
      </c>
      <c r="B344" s="8">
        <f>'X-13 output'!E344</f>
        <v>199430.555003652</v>
      </c>
      <c r="C344" s="8">
        <f t="shared" si="55"/>
        <v>2393166.660043824</v>
      </c>
      <c r="D344" s="8">
        <f>'FRED Data'!B350*1000</f>
        <v>8928200</v>
      </c>
      <c r="E344" s="8">
        <f>'FRED Data'!D350*1000</f>
        <v>627100</v>
      </c>
      <c r="F344" s="8">
        <f t="shared" si="56"/>
        <v>627100</v>
      </c>
      <c r="G344" s="8">
        <f t="shared" si="57"/>
        <v>1138966.660043824</v>
      </c>
      <c r="H344" s="8">
        <f t="shared" si="58"/>
        <v>7162133.3399561755</v>
      </c>
      <c r="I344" s="12">
        <f t="shared" si="61"/>
        <v>6.0440793794257121E-3</v>
      </c>
      <c r="J344" s="12">
        <f t="shared" si="62"/>
        <v>7.4028600913730773E-3</v>
      </c>
      <c r="K344" s="12">
        <f t="shared" si="59"/>
        <v>0.26804581663088012</v>
      </c>
      <c r="L344">
        <f t="shared" si="60"/>
        <v>0.12756957281913756</v>
      </c>
      <c r="M344">
        <f t="shared" si="63"/>
        <v>-1.0353090510107354E-3</v>
      </c>
      <c r="N344">
        <f t="shared" si="53"/>
        <v>8.2719508806705384E-4</v>
      </c>
      <c r="O344">
        <f t="shared" si="54"/>
        <v>-1.2515899404455983</v>
      </c>
    </row>
    <row r="345" spans="1:15" x14ac:dyDescent="0.25">
      <c r="A345" s="2">
        <f>'X-13 output'!A345</f>
        <v>43313</v>
      </c>
      <c r="B345" s="8">
        <f>'X-13 output'!E345</f>
        <v>199982.89381296499</v>
      </c>
      <c r="C345" s="8">
        <f t="shared" si="55"/>
        <v>2399794.7257555798</v>
      </c>
      <c r="D345" s="8">
        <f>'FRED Data'!B351*1000</f>
        <v>8976000</v>
      </c>
      <c r="E345" s="8">
        <f>'FRED Data'!D351*1000</f>
        <v>630100</v>
      </c>
      <c r="F345" s="8">
        <f t="shared" si="56"/>
        <v>630100</v>
      </c>
      <c r="G345" s="8">
        <f t="shared" si="57"/>
        <v>1139594.7257555798</v>
      </c>
      <c r="H345" s="8">
        <f t="shared" si="58"/>
        <v>7206305.2742444202</v>
      </c>
      <c r="I345" s="12">
        <f t="shared" si="61"/>
        <v>5.3395419586019484E-3</v>
      </c>
      <c r="J345" s="12">
        <f t="shared" si="62"/>
        <v>6.1484862245764077E-3</v>
      </c>
      <c r="K345" s="12">
        <f t="shared" si="59"/>
        <v>0.26735680991038097</v>
      </c>
      <c r="L345">
        <f t="shared" si="60"/>
        <v>0.12696019671965014</v>
      </c>
      <c r="M345">
        <f t="shared" si="63"/>
        <v>-6.0937609948741311E-4</v>
      </c>
      <c r="N345">
        <f t="shared" si="53"/>
        <v>8.2695545724675694E-4</v>
      </c>
      <c r="O345">
        <f t="shared" si="54"/>
        <v>-0.73689107937718112</v>
      </c>
    </row>
    <row r="346" spans="1:15" x14ac:dyDescent="0.25">
      <c r="A346" s="2">
        <f>'X-13 output'!A346</f>
        <v>43344</v>
      </c>
      <c r="B346" s="8">
        <f>'X-13 output'!E346</f>
        <v>200567.599150391</v>
      </c>
      <c r="C346" s="8">
        <f t="shared" si="55"/>
        <v>2406811.1898046918</v>
      </c>
      <c r="D346" s="8">
        <f>'FRED Data'!B352*1000</f>
        <v>8985400</v>
      </c>
      <c r="E346" s="8">
        <f>'FRED Data'!D352*1000</f>
        <v>630400</v>
      </c>
      <c r="F346" s="8">
        <f t="shared" si="56"/>
        <v>630400</v>
      </c>
      <c r="G346" s="8">
        <f t="shared" si="57"/>
        <v>1146011.1898046918</v>
      </c>
      <c r="H346" s="8">
        <f t="shared" si="58"/>
        <v>7208988.8101953082</v>
      </c>
      <c r="I346" s="12">
        <f t="shared" si="61"/>
        <v>1.0466891064378695E-3</v>
      </c>
      <c r="J346" s="12">
        <f t="shared" si="62"/>
        <v>3.7231789600237412E-4</v>
      </c>
      <c r="K346" s="12">
        <f t="shared" si="59"/>
        <v>0.26785799071879846</v>
      </c>
      <c r="L346">
        <f t="shared" si="60"/>
        <v>0.12754147726363788</v>
      </c>
      <c r="M346">
        <f t="shared" si="63"/>
        <v>5.8128054398773332E-4</v>
      </c>
      <c r="N346">
        <f t="shared" si="53"/>
        <v>8.3424012992930428E-4</v>
      </c>
      <c r="O346">
        <f t="shared" si="54"/>
        <v>0.69677844919422971</v>
      </c>
    </row>
    <row r="347" spans="1:15" x14ac:dyDescent="0.25">
      <c r="A347" s="2">
        <f>'X-13 output'!A347</f>
        <v>43374</v>
      </c>
      <c r="B347" s="8">
        <f>'X-13 output'!E347</f>
        <v>201165.26651013101</v>
      </c>
      <c r="C347" s="8">
        <f t="shared" si="55"/>
        <v>2413983.1981215719</v>
      </c>
      <c r="D347" s="8">
        <f>'FRED Data'!B353*1000</f>
        <v>8984900</v>
      </c>
      <c r="E347" s="8">
        <f>'FRED Data'!D353*1000</f>
        <v>630200</v>
      </c>
      <c r="F347" s="8">
        <f t="shared" si="56"/>
        <v>630200</v>
      </c>
      <c r="G347" s="8">
        <f t="shared" si="57"/>
        <v>1153583.1981215719</v>
      </c>
      <c r="H347" s="8">
        <f t="shared" si="58"/>
        <v>7201116.8018784281</v>
      </c>
      <c r="I347" s="12">
        <f t="shared" si="61"/>
        <v>-5.5647373736528132E-5</v>
      </c>
      <c r="J347" s="12">
        <f t="shared" si="62"/>
        <v>-1.0925678564570377E-3</v>
      </c>
      <c r="K347" s="12">
        <f t="shared" si="59"/>
        <v>0.26867112579122437</v>
      </c>
      <c r="L347">
        <f t="shared" si="60"/>
        <v>0.12839132301100423</v>
      </c>
      <c r="M347">
        <f t="shared" si="63"/>
        <v>8.4984574736635121E-4</v>
      </c>
      <c r="N347">
        <f t="shared" si="53"/>
        <v>8.4148656673732852E-4</v>
      </c>
      <c r="O347">
        <f t="shared" si="54"/>
        <v>1.0099338253983465</v>
      </c>
    </row>
    <row r="348" spans="1:15" x14ac:dyDescent="0.25">
      <c r="A348" s="2">
        <f>'X-13 output'!A348</f>
        <v>43405</v>
      </c>
      <c r="B348" s="8">
        <f>'X-13 output'!E348</f>
        <v>201862.84431654101</v>
      </c>
      <c r="C348" s="8">
        <f t="shared" si="55"/>
        <v>2422354.1317984923</v>
      </c>
      <c r="D348" s="8">
        <f>'FRED Data'!B354*1000</f>
        <v>9005800</v>
      </c>
      <c r="E348" s="8">
        <f>'FRED Data'!D354*1000</f>
        <v>631500</v>
      </c>
      <c r="F348" s="8">
        <f t="shared" si="56"/>
        <v>631500</v>
      </c>
      <c r="G348" s="8">
        <f t="shared" si="57"/>
        <v>1159354.1317984923</v>
      </c>
      <c r="H348" s="8">
        <f t="shared" si="58"/>
        <v>7214945.8682015073</v>
      </c>
      <c r="I348" s="12">
        <f t="shared" si="61"/>
        <v>2.3234237024722642E-3</v>
      </c>
      <c r="J348" s="12">
        <f t="shared" si="62"/>
        <v>1.9185641574266637E-3</v>
      </c>
      <c r="K348" s="12">
        <f t="shared" si="59"/>
        <v>0.26897711827916371</v>
      </c>
      <c r="L348">
        <f t="shared" si="60"/>
        <v>0.12873416373875637</v>
      </c>
      <c r="M348">
        <f t="shared" si="63"/>
        <v>3.4284072775214725E-4</v>
      </c>
      <c r="N348">
        <f t="shared" si="53"/>
        <v>8.4616434877593505E-4</v>
      </c>
      <c r="O348">
        <f t="shared" si="54"/>
        <v>0.40517037647367454</v>
      </c>
    </row>
    <row r="349" spans="1:15" x14ac:dyDescent="0.25">
      <c r="A349" s="2">
        <f>'X-13 output'!A349</f>
        <v>43435</v>
      </c>
      <c r="B349" s="8">
        <f>'X-13 output'!E349</f>
        <v>202737.88616799601</v>
      </c>
      <c r="C349" s="8">
        <f t="shared" si="55"/>
        <v>2432854.6340159522</v>
      </c>
      <c r="D349" s="8">
        <f>'FRED Data'!B355*1000</f>
        <v>9072100</v>
      </c>
      <c r="E349" s="8">
        <f>'FRED Data'!D355*1000</f>
        <v>636000</v>
      </c>
      <c r="F349" s="8">
        <f t="shared" si="56"/>
        <v>636000</v>
      </c>
      <c r="G349" s="8">
        <f t="shared" si="57"/>
        <v>1160854.6340159522</v>
      </c>
      <c r="H349" s="8">
        <f t="shared" si="58"/>
        <v>7275245.3659840478</v>
      </c>
      <c r="I349" s="12">
        <f t="shared" si="61"/>
        <v>7.3349556368195847E-3</v>
      </c>
      <c r="J349" s="12">
        <f t="shared" si="62"/>
        <v>8.3228502489195357E-3</v>
      </c>
      <c r="K349" s="12">
        <f t="shared" si="59"/>
        <v>0.26816885109466959</v>
      </c>
      <c r="L349">
        <f t="shared" si="60"/>
        <v>0.12795875640876447</v>
      </c>
      <c r="M349">
        <f t="shared" si="63"/>
        <v>-7.7540732999190065E-4</v>
      </c>
      <c r="N349">
        <f t="shared" si="53"/>
        <v>8.3659230148320075E-4</v>
      </c>
      <c r="O349">
        <f t="shared" si="54"/>
        <v>-0.92686405148263395</v>
      </c>
    </row>
    <row r="350" spans="1:15" x14ac:dyDescent="0.25">
      <c r="A350" s="2">
        <f>'X-13 output'!A350</f>
        <v>43466</v>
      </c>
      <c r="B350" s="8">
        <f>'X-13 output'!E350</f>
        <v>203893.589674335</v>
      </c>
      <c r="C350" s="8">
        <f t="shared" si="55"/>
        <v>2446723.0760920201</v>
      </c>
      <c r="D350" s="8">
        <f>'FRED Data'!B356*1000</f>
        <v>9169400</v>
      </c>
      <c r="E350" s="8">
        <f>'FRED Data'!D356*1000</f>
        <v>640300</v>
      </c>
      <c r="F350" s="8">
        <f t="shared" si="56"/>
        <v>640300</v>
      </c>
      <c r="G350" s="8">
        <f t="shared" si="57"/>
        <v>1166123.0760920201</v>
      </c>
      <c r="H350" s="8">
        <f t="shared" si="58"/>
        <v>7362976.9239079803</v>
      </c>
      <c r="I350" s="12">
        <f t="shared" si="61"/>
        <v>1.0668083522900978E-2</v>
      </c>
      <c r="J350" s="12">
        <f t="shared" si="62"/>
        <v>1.1986784548714746E-2</v>
      </c>
      <c r="K350" s="12">
        <f t="shared" si="59"/>
        <v>0.26683567911662925</v>
      </c>
      <c r="L350">
        <f t="shared" si="60"/>
        <v>0.12717550505943903</v>
      </c>
      <c r="M350">
        <f t="shared" si="63"/>
        <v>-7.8325134932544227E-4</v>
      </c>
      <c r="N350">
        <f t="shared" si="53"/>
        <v>8.3740770880421994E-4</v>
      </c>
      <c r="O350">
        <f t="shared" si="54"/>
        <v>-0.93532856348300109</v>
      </c>
    </row>
    <row r="351" spans="1:15" x14ac:dyDescent="0.25">
      <c r="A351" s="2">
        <f>'X-13 output'!A351</f>
        <v>43497</v>
      </c>
      <c r="B351" s="8">
        <f>'X-13 output'!E351</f>
        <v>205411.85876369901</v>
      </c>
      <c r="C351" s="8">
        <f t="shared" si="55"/>
        <v>2464942.3051643884</v>
      </c>
      <c r="D351" s="8">
        <f>'FRED Data'!B357*1000</f>
        <v>9228000</v>
      </c>
      <c r="E351" s="8">
        <f>'FRED Data'!D357*1000</f>
        <v>644100</v>
      </c>
      <c r="F351" s="8">
        <f t="shared" si="56"/>
        <v>644100</v>
      </c>
      <c r="G351" s="8">
        <f t="shared" si="57"/>
        <v>1176742.3051643884</v>
      </c>
      <c r="H351" s="8">
        <f t="shared" si="58"/>
        <v>7407157.6948356116</v>
      </c>
      <c r="I351" s="12">
        <f t="shared" si="61"/>
        <v>6.3704869362724527E-3</v>
      </c>
      <c r="J351" s="12">
        <f t="shared" si="62"/>
        <v>5.9824644577303821E-3</v>
      </c>
      <c r="K351" s="12">
        <f t="shared" si="59"/>
        <v>0.26711555105812618</v>
      </c>
      <c r="L351">
        <f t="shared" si="60"/>
        <v>0.12751867199440706</v>
      </c>
      <c r="M351">
        <f t="shared" si="63"/>
        <v>3.4316693496802553E-4</v>
      </c>
      <c r="N351">
        <f t="shared" si="53"/>
        <v>8.102186226150083E-4</v>
      </c>
      <c r="O351">
        <f t="shared" si="54"/>
        <v>0.42354856502858762</v>
      </c>
    </row>
    <row r="352" spans="1:15" x14ac:dyDescent="0.25">
      <c r="A352" s="2">
        <f>'X-13 output'!A352</f>
        <v>43525</v>
      </c>
      <c r="B352" s="8">
        <f>'X-13 output'!E352</f>
        <v>207045.54610517999</v>
      </c>
      <c r="C352" s="8">
        <f t="shared" si="55"/>
        <v>2484546.5532621602</v>
      </c>
      <c r="D352" s="8">
        <f>'FRED Data'!B358*1000</f>
        <v>9288500</v>
      </c>
      <c r="E352" s="8">
        <f>'FRED Data'!D358*1000</f>
        <v>648100</v>
      </c>
      <c r="F352" s="8">
        <f t="shared" si="56"/>
        <v>648100</v>
      </c>
      <c r="G352" s="8">
        <f t="shared" si="57"/>
        <v>1188346.5532621602</v>
      </c>
      <c r="H352" s="8">
        <f t="shared" si="58"/>
        <v>7452053.4467378398</v>
      </c>
      <c r="I352" s="12">
        <f t="shared" si="61"/>
        <v>6.5347355378144421E-3</v>
      </c>
      <c r="J352" s="12">
        <f t="shared" si="62"/>
        <v>6.0428360687078833E-3</v>
      </c>
      <c r="K352" s="12">
        <f t="shared" si="59"/>
        <v>0.26748630599797169</v>
      </c>
      <c r="L352">
        <f t="shared" si="60"/>
        <v>0.1279374014385703</v>
      </c>
      <c r="M352">
        <f t="shared" si="63"/>
        <v>4.1872944416324054E-4</v>
      </c>
      <c r="N352">
        <f t="shared" si="53"/>
        <v>7.7821042435706196E-4</v>
      </c>
      <c r="O352">
        <f t="shared" si="54"/>
        <v>0.53806712305246274</v>
      </c>
    </row>
    <row r="353" spans="1:15" x14ac:dyDescent="0.25">
      <c r="A353" s="2">
        <f>'X-13 output'!A353</f>
        <v>43556</v>
      </c>
      <c r="B353" s="8">
        <f>'X-13 output'!E353</f>
        <v>208402.21025904</v>
      </c>
      <c r="C353" s="8">
        <f t="shared" si="55"/>
        <v>2500826.52310848</v>
      </c>
      <c r="D353" s="8">
        <f>'FRED Data'!B359*1000</f>
        <v>9277700</v>
      </c>
      <c r="E353" s="8">
        <f>'FRED Data'!D359*1000</f>
        <v>647200</v>
      </c>
      <c r="F353" s="8">
        <f t="shared" si="56"/>
        <v>647200</v>
      </c>
      <c r="G353" s="8">
        <f t="shared" si="57"/>
        <v>1206426.52310848</v>
      </c>
      <c r="H353" s="8">
        <f t="shared" si="58"/>
        <v>7424073.4768915195</v>
      </c>
      <c r="I353" s="12">
        <f t="shared" si="61"/>
        <v>-1.1634045974038411E-3</v>
      </c>
      <c r="J353" s="12">
        <f t="shared" si="62"/>
        <v>-3.7617322014621463E-3</v>
      </c>
      <c r="K353" s="12">
        <f t="shared" si="59"/>
        <v>0.26955242388829992</v>
      </c>
      <c r="L353">
        <f t="shared" si="60"/>
        <v>0.130035086617209</v>
      </c>
      <c r="M353">
        <f t="shared" si="63"/>
        <v>2.097685178638703E-3</v>
      </c>
      <c r="N353">
        <f t="shared" si="53"/>
        <v>8.6488568061076113E-4</v>
      </c>
      <c r="O353">
        <f t="shared" si="54"/>
        <v>2.4253901130116629</v>
      </c>
    </row>
    <row r="354" spans="1:15" x14ac:dyDescent="0.25">
      <c r="A354" s="2">
        <f>'X-13 output'!A354</f>
        <v>43586</v>
      </c>
      <c r="B354" s="8">
        <f>'X-13 output'!E354</f>
        <v>209343.51349840601</v>
      </c>
      <c r="C354" s="8">
        <f t="shared" si="55"/>
        <v>2512122.161980872</v>
      </c>
      <c r="D354" s="8">
        <f>'FRED Data'!B360*1000</f>
        <v>9264600</v>
      </c>
      <c r="E354" s="8">
        <f>'FRED Data'!D360*1000</f>
        <v>646300</v>
      </c>
      <c r="F354" s="8">
        <f t="shared" si="56"/>
        <v>646300</v>
      </c>
      <c r="G354" s="8">
        <f t="shared" si="57"/>
        <v>1219522.161980872</v>
      </c>
      <c r="H354" s="8">
        <f t="shared" si="58"/>
        <v>7398777.838019128</v>
      </c>
      <c r="I354" s="12">
        <f t="shared" si="61"/>
        <v>-1.4129856791814804E-3</v>
      </c>
      <c r="J354" s="12">
        <f t="shared" si="62"/>
        <v>-3.4130630997670354E-3</v>
      </c>
      <c r="K354" s="12">
        <f t="shared" si="59"/>
        <v>0.27115279256318375</v>
      </c>
      <c r="L354">
        <f t="shared" si="60"/>
        <v>0.13163246788645727</v>
      </c>
      <c r="M354">
        <f t="shared" si="63"/>
        <v>1.5973812692482714E-3</v>
      </c>
      <c r="N354">
        <f t="shared" si="53"/>
        <v>9.1499710797521793E-4</v>
      </c>
      <c r="O354">
        <f t="shared" si="54"/>
        <v>1.7457773968084884</v>
      </c>
    </row>
    <row r="355" spans="1:15" x14ac:dyDescent="0.25">
      <c r="A355" s="2">
        <f>'X-13 output'!A355</f>
        <v>43617</v>
      </c>
      <c r="B355" s="8">
        <f>'X-13 output'!E355</f>
        <v>209969.530382775</v>
      </c>
      <c r="C355" s="8">
        <f t="shared" si="55"/>
        <v>2519634.3645933</v>
      </c>
      <c r="D355" s="8">
        <f>'FRED Data'!B361*1000</f>
        <v>9282300</v>
      </c>
      <c r="E355" s="8">
        <f>'FRED Data'!D361*1000</f>
        <v>647400</v>
      </c>
      <c r="F355" s="8">
        <f t="shared" si="56"/>
        <v>647400</v>
      </c>
      <c r="G355" s="8">
        <f t="shared" si="57"/>
        <v>1224834.3645933</v>
      </c>
      <c r="H355" s="8">
        <f t="shared" si="58"/>
        <v>7410065.6354067</v>
      </c>
      <c r="I355" s="12">
        <f t="shared" si="61"/>
        <v>1.9086753445034751E-3</v>
      </c>
      <c r="J355" s="12">
        <f t="shared" si="62"/>
        <v>1.5244674027243929E-3</v>
      </c>
      <c r="K355" s="12">
        <f t="shared" si="59"/>
        <v>0.27144504751982806</v>
      </c>
      <c r="L355">
        <f t="shared" si="60"/>
        <v>0.1319537576455512</v>
      </c>
      <c r="M355">
        <f t="shared" si="63"/>
        <v>3.2128975909392898E-4</v>
      </c>
      <c r="N355">
        <f t="shared" si="53"/>
        <v>9.0216699227875681E-4</v>
      </c>
      <c r="O355">
        <f t="shared" si="54"/>
        <v>0.35613113962681425</v>
      </c>
    </row>
    <row r="356" spans="1:15" x14ac:dyDescent="0.25">
      <c r="A356" s="2">
        <f>'X-13 output'!A356</f>
        <v>43647</v>
      </c>
      <c r="B356" s="8">
        <f>'X-13 output'!E356</f>
        <v>210485.84273301001</v>
      </c>
      <c r="C356" s="8">
        <f t="shared" si="55"/>
        <v>2525830.1127961203</v>
      </c>
      <c r="D356" s="8">
        <f>'FRED Data'!B362*1000</f>
        <v>9280200</v>
      </c>
      <c r="E356" s="8">
        <f>'FRED Data'!D362*1000</f>
        <v>647000</v>
      </c>
      <c r="F356" s="8">
        <f t="shared" si="56"/>
        <v>647000</v>
      </c>
      <c r="G356" s="8">
        <f t="shared" si="57"/>
        <v>1231830.1127961203</v>
      </c>
      <c r="H356" s="8">
        <f t="shared" si="58"/>
        <v>7401369.8872038797</v>
      </c>
      <c r="I356" s="12">
        <f t="shared" si="61"/>
        <v>-2.2626262722793189E-4</v>
      </c>
      <c r="J356" s="12">
        <f t="shared" si="62"/>
        <v>-1.1741939785157463E-3</v>
      </c>
      <c r="K356" s="12">
        <f t="shared" si="59"/>
        <v>0.27217410323011576</v>
      </c>
      <c r="L356">
        <f t="shared" si="60"/>
        <v>0.13273745315791904</v>
      </c>
      <c r="M356">
        <f t="shared" si="63"/>
        <v>7.8369551236784352E-4</v>
      </c>
      <c r="N356">
        <f t="shared" si="53"/>
        <v>9.1693629159462738E-4</v>
      </c>
      <c r="O356">
        <f t="shared" si="54"/>
        <v>0.85468916385121241</v>
      </c>
    </row>
    <row r="357" spans="1:15" x14ac:dyDescent="0.25">
      <c r="A357" s="2">
        <f>'X-13 output'!A357</f>
        <v>43678</v>
      </c>
      <c r="B357" s="8">
        <f>'X-13 output'!E357</f>
        <v>211111.30169133001</v>
      </c>
      <c r="C357" s="8">
        <f t="shared" si="55"/>
        <v>2533335.62029596</v>
      </c>
      <c r="D357" s="8">
        <f>'FRED Data'!B363*1000</f>
        <v>9323800</v>
      </c>
      <c r="E357" s="8">
        <f>'FRED Data'!D363*1000</f>
        <v>649800</v>
      </c>
      <c r="F357" s="8">
        <f t="shared" si="56"/>
        <v>649800</v>
      </c>
      <c r="G357" s="8">
        <f t="shared" si="57"/>
        <v>1233735.62029596</v>
      </c>
      <c r="H357" s="8">
        <f t="shared" si="58"/>
        <v>7440264.3797040395</v>
      </c>
      <c r="I357" s="12">
        <f t="shared" si="61"/>
        <v>4.6871726319936595E-3</v>
      </c>
      <c r="J357" s="12">
        <f t="shared" si="62"/>
        <v>5.241280150140369E-3</v>
      </c>
      <c r="K357" s="12">
        <f t="shared" si="59"/>
        <v>0.27170634508418884</v>
      </c>
      <c r="L357">
        <f t="shared" si="60"/>
        <v>0.13232111588579334</v>
      </c>
      <c r="M357">
        <f t="shared" si="63"/>
        <v>-4.1633727212569971E-4</v>
      </c>
      <c r="N357">
        <f t="shared" si="53"/>
        <v>9.1758814116298223E-4</v>
      </c>
      <c r="O357">
        <f t="shared" si="54"/>
        <v>-0.45373000527014196</v>
      </c>
    </row>
    <row r="358" spans="1:15" x14ac:dyDescent="0.25">
      <c r="A358" s="2">
        <f>'X-13 output'!A358</f>
        <v>43709</v>
      </c>
      <c r="B358" s="8">
        <f>'X-13 output'!E358</f>
        <v>211885.676092443</v>
      </c>
      <c r="C358" s="8">
        <f t="shared" si="55"/>
        <v>2542628.1131093157</v>
      </c>
      <c r="D358" s="8">
        <f>'FRED Data'!B364*1000</f>
        <v>9329900</v>
      </c>
      <c r="E358" s="8">
        <f>'FRED Data'!D364*1000</f>
        <v>650100</v>
      </c>
      <c r="F358" s="8">
        <f t="shared" si="56"/>
        <v>650100</v>
      </c>
      <c r="G358" s="8">
        <f t="shared" si="57"/>
        <v>1242428.1131093157</v>
      </c>
      <c r="H358" s="8">
        <f t="shared" si="58"/>
        <v>7437371.8868906843</v>
      </c>
      <c r="I358" s="12">
        <f t="shared" si="61"/>
        <v>6.5402576619536564E-4</v>
      </c>
      <c r="J358" s="12">
        <f t="shared" si="62"/>
        <v>-3.8883768872535713E-4</v>
      </c>
      <c r="K358" s="12">
        <f t="shared" si="59"/>
        <v>0.27252469084441588</v>
      </c>
      <c r="L358">
        <f t="shared" si="60"/>
        <v>0.13316628400189881</v>
      </c>
      <c r="M358">
        <f t="shared" si="63"/>
        <v>8.4516811610546583E-4</v>
      </c>
      <c r="N358">
        <f t="shared" ref="N358:N364" si="64">STDEV(M322:M358)</f>
        <v>9.0444012479401871E-4</v>
      </c>
      <c r="O358">
        <f t="shared" ref="O358:O364" si="65">M358/N358</f>
        <v>0.93446552506496572</v>
      </c>
    </row>
    <row r="359" spans="1:15" x14ac:dyDescent="0.25">
      <c r="A359" s="2">
        <f>'X-13 output'!A359</f>
        <v>43739</v>
      </c>
      <c r="B359" s="8">
        <f>'X-13 output'!E359</f>
        <v>212722.335068671</v>
      </c>
      <c r="C359" s="8">
        <f t="shared" si="55"/>
        <v>2552668.0208240519</v>
      </c>
      <c r="D359" s="8">
        <f>'FRED Data'!B365*1000</f>
        <v>9379100</v>
      </c>
      <c r="E359" s="8">
        <f>'FRED Data'!D365*1000</f>
        <v>653400</v>
      </c>
      <c r="F359" s="8">
        <f t="shared" si="56"/>
        <v>653400</v>
      </c>
      <c r="G359" s="8">
        <f t="shared" si="57"/>
        <v>1245868.0208240519</v>
      </c>
      <c r="H359" s="8">
        <f t="shared" si="58"/>
        <v>7479831.9791759476</v>
      </c>
      <c r="I359" s="12">
        <f t="shared" si="61"/>
        <v>5.2595128992570248E-3</v>
      </c>
      <c r="J359" s="12">
        <f t="shared" si="62"/>
        <v>5.6927836257016397E-3</v>
      </c>
      <c r="K359" s="12">
        <f t="shared" si="59"/>
        <v>0.27216556181553153</v>
      </c>
      <c r="L359">
        <f t="shared" si="60"/>
        <v>0.13283449593500996</v>
      </c>
      <c r="M359">
        <f t="shared" si="63"/>
        <v>-3.3178806688885509E-4</v>
      </c>
      <c r="N359">
        <f t="shared" si="64"/>
        <v>9.0445151729504959E-4</v>
      </c>
      <c r="O359">
        <f t="shared" si="65"/>
        <v>-0.36683897427817508</v>
      </c>
    </row>
    <row r="360" spans="1:15" x14ac:dyDescent="0.25">
      <c r="A360" s="2">
        <f>'X-13 output'!A360</f>
        <v>43770</v>
      </c>
      <c r="B360" s="8">
        <f>'X-13 output'!E360</f>
        <v>213601.789639647</v>
      </c>
      <c r="C360" s="8">
        <f t="shared" si="55"/>
        <v>2563221.475675764</v>
      </c>
      <c r="D360" s="8">
        <f>'FRED Data'!B366*1000</f>
        <v>9431800</v>
      </c>
      <c r="E360" s="8">
        <f>'FRED Data'!D366*1000</f>
        <v>656900</v>
      </c>
      <c r="F360" s="8">
        <f t="shared" si="56"/>
        <v>656900</v>
      </c>
      <c r="G360" s="8">
        <f t="shared" si="57"/>
        <v>1249421.475675764</v>
      </c>
      <c r="H360" s="8">
        <f t="shared" si="58"/>
        <v>7525478.5243242364</v>
      </c>
      <c r="I360" s="12">
        <f t="shared" si="61"/>
        <v>5.6031490122777474E-3</v>
      </c>
      <c r="J360" s="12">
        <f t="shared" si="62"/>
        <v>6.0840708283402527E-3</v>
      </c>
      <c r="K360" s="12">
        <f t="shared" si="59"/>
        <v>0.27176376467649482</v>
      </c>
      <c r="L360">
        <f t="shared" si="60"/>
        <v>0.13246903832521512</v>
      </c>
      <c r="M360">
        <f t="shared" si="63"/>
        <v>-3.6545760979483921E-4</v>
      </c>
      <c r="N360">
        <f t="shared" si="64"/>
        <v>9.0409415862467387E-4</v>
      </c>
      <c r="O360">
        <f t="shared" si="65"/>
        <v>-0.40422516428021243</v>
      </c>
    </row>
    <row r="361" spans="1:15" x14ac:dyDescent="0.25">
      <c r="A361" s="2">
        <f>'X-13 output'!A361</f>
        <v>43800</v>
      </c>
      <c r="B361" s="8">
        <f>'X-13 output'!E361</f>
        <v>214561.55580365899</v>
      </c>
      <c r="C361" s="8">
        <f t="shared" si="55"/>
        <v>2574738.6696439078</v>
      </c>
      <c r="D361" s="8">
        <f>'FRED Data'!B367*1000</f>
        <v>9456500</v>
      </c>
      <c r="E361" s="8">
        <f>'FRED Data'!D367*1000</f>
        <v>658400</v>
      </c>
      <c r="F361" s="8">
        <f t="shared" si="56"/>
        <v>658400</v>
      </c>
      <c r="G361" s="8">
        <f t="shared" si="57"/>
        <v>1257938.6696439078</v>
      </c>
      <c r="H361" s="8">
        <f t="shared" si="58"/>
        <v>7540161.3303560922</v>
      </c>
      <c r="I361" s="12">
        <f t="shared" si="61"/>
        <v>2.6153771466362018E-3</v>
      </c>
      <c r="J361" s="12">
        <f t="shared" si="62"/>
        <v>1.9491785044880308E-3</v>
      </c>
      <c r="K361" s="12">
        <f t="shared" si="59"/>
        <v>0.27227184155278461</v>
      </c>
      <c r="L361">
        <f t="shared" si="60"/>
        <v>0.13302370535017266</v>
      </c>
      <c r="M361">
        <f t="shared" si="63"/>
        <v>5.5466702495754472E-4</v>
      </c>
      <c r="N361">
        <f t="shared" si="64"/>
        <v>9.1163146039715257E-4</v>
      </c>
      <c r="O361">
        <f t="shared" si="65"/>
        <v>0.60843339556963494</v>
      </c>
    </row>
    <row r="362" spans="1:15" x14ac:dyDescent="0.25">
      <c r="A362" s="2">
        <f>'X-13 output'!A362</f>
        <v>43831</v>
      </c>
      <c r="B362" s="8">
        <f>'X-13 output'!E362</f>
        <v>215679.604455983</v>
      </c>
      <c r="C362" s="8">
        <f t="shared" si="55"/>
        <v>2588155.2534717959</v>
      </c>
      <c r="D362" s="8">
        <f>'FRED Data'!B368*1000</f>
        <v>9560800</v>
      </c>
      <c r="E362" s="8">
        <f>'FRED Data'!D368*1000</f>
        <v>667600</v>
      </c>
      <c r="F362" s="8">
        <f t="shared" si="56"/>
        <v>667600</v>
      </c>
      <c r="G362" s="8">
        <f t="shared" si="57"/>
        <v>1252955.2534717959</v>
      </c>
      <c r="H362" s="8">
        <f t="shared" si="58"/>
        <v>7640244.7465282045</v>
      </c>
      <c r="I362" s="12">
        <f t="shared" si="61"/>
        <v>1.0969069824162226E-2</v>
      </c>
      <c r="J362" s="12">
        <f t="shared" si="62"/>
        <v>1.3186059161301803E-2</v>
      </c>
      <c r="K362" s="12">
        <f t="shared" si="59"/>
        <v>0.27070488384568192</v>
      </c>
      <c r="L362">
        <f t="shared" si="60"/>
        <v>0.13105129837166304</v>
      </c>
      <c r="M362">
        <f t="shared" si="63"/>
        <v>-1.9724069785096165E-3</v>
      </c>
      <c r="N362">
        <f t="shared" si="64"/>
        <v>9.5672277065348289E-4</v>
      </c>
      <c r="O362">
        <f t="shared" si="65"/>
        <v>-2.0616285500996048</v>
      </c>
    </row>
    <row r="363" spans="1:15" x14ac:dyDescent="0.25">
      <c r="A363" s="2">
        <f>'X-13 output'!A363</f>
        <v>43862</v>
      </c>
      <c r="B363" s="8">
        <f>'X-13 output'!E363</f>
        <v>216959.122061501</v>
      </c>
      <c r="C363" s="8">
        <f t="shared" si="55"/>
        <v>2603509.4647380118</v>
      </c>
      <c r="D363" s="8">
        <f>'FRED Data'!B369*1000</f>
        <v>9659300</v>
      </c>
      <c r="E363" s="8">
        <f>'FRED Data'!D369*1000</f>
        <v>674300</v>
      </c>
      <c r="F363" s="8">
        <f t="shared" si="56"/>
        <v>674300</v>
      </c>
      <c r="G363" s="8">
        <f t="shared" si="57"/>
        <v>1254909.4647380118</v>
      </c>
      <c r="H363" s="8">
        <f t="shared" si="58"/>
        <v>7730090.5352619886</v>
      </c>
      <c r="I363" s="12">
        <f t="shared" si="61"/>
        <v>1.0249776260150717E-2</v>
      </c>
      <c r="J363" s="12">
        <f t="shared" si="62"/>
        <v>1.169093717383605E-2</v>
      </c>
      <c r="K363" s="12">
        <f t="shared" si="59"/>
        <v>0.26953396879049329</v>
      </c>
      <c r="L363">
        <f t="shared" si="60"/>
        <v>0.12991722637644673</v>
      </c>
      <c r="M363">
        <f t="shared" si="63"/>
        <v>-1.1340719952163125E-3</v>
      </c>
      <c r="N363">
        <f t="shared" si="64"/>
        <v>9.6559113900032689E-4</v>
      </c>
      <c r="O363">
        <f t="shared" si="65"/>
        <v>-1.1744846751497877</v>
      </c>
    </row>
    <row r="364" spans="1:15" x14ac:dyDescent="0.25">
      <c r="A364" s="2">
        <f>'X-13 output'!A364</f>
        <v>43891</v>
      </c>
      <c r="B364" s="8">
        <f>'X-13 output'!E364</f>
        <v>218355.07543825</v>
      </c>
      <c r="C364" s="8">
        <f t="shared" si="55"/>
        <v>2620260.9052590001</v>
      </c>
      <c r="D364" s="8">
        <f>'FRED Data'!B370*1000</f>
        <v>9358100</v>
      </c>
      <c r="E364" s="8">
        <f>'FRED Data'!D370*1000</f>
        <v>656200</v>
      </c>
      <c r="F364" s="8">
        <f t="shared" si="56"/>
        <v>656200</v>
      </c>
      <c r="G364" s="8">
        <f t="shared" si="57"/>
        <v>1307860.9052590001</v>
      </c>
      <c r="H364" s="8">
        <f t="shared" si="58"/>
        <v>7394039.0947409999</v>
      </c>
      <c r="I364" s="12">
        <f t="shared" si="61"/>
        <v>-3.1678903399729272E-2</v>
      </c>
      <c r="J364" s="12">
        <f t="shared" si="62"/>
        <v>-4.444642686443083E-2</v>
      </c>
      <c r="K364" s="12">
        <f t="shared" si="59"/>
        <v>0.27999924186095471</v>
      </c>
      <c r="L364">
        <f t="shared" si="60"/>
        <v>0.13975709869086675</v>
      </c>
      <c r="M364">
        <f t="shared" si="63"/>
        <v>9.8398723144200173E-3</v>
      </c>
      <c r="N364">
        <f t="shared" si="64"/>
        <v>1.9249343057897697E-3</v>
      </c>
      <c r="O364">
        <f t="shared" si="65"/>
        <v>5.1117964310906059</v>
      </c>
    </row>
    <row r="365" spans="1:15" x14ac:dyDescent="0.25">
      <c r="A365" s="2">
        <f>'X-13 output'!A365</f>
        <v>43922</v>
      </c>
      <c r="B365" s="8">
        <f>'X-13 output'!E365</f>
        <v>189114.25933235799</v>
      </c>
      <c r="C365" s="8">
        <f>B365*12</f>
        <v>2269371.1119882958</v>
      </c>
      <c r="D365" s="8">
        <f>'FRED Data'!B371*1000</f>
        <v>8631200</v>
      </c>
      <c r="E365" s="8">
        <f>'FRED Data'!D371*1000</f>
        <v>620900</v>
      </c>
      <c r="F365" s="8">
        <f>E365</f>
        <v>620900</v>
      </c>
      <c r="G365" s="8">
        <f t="shared" ref="G365:H368" si="66">C365-(E365+F365)</f>
        <v>1027571.1119882958</v>
      </c>
      <c r="H365" s="8">
        <f t="shared" si="66"/>
        <v>6982728.8880117042</v>
      </c>
      <c r="I365" s="12">
        <f>LN(D365/D364)</f>
        <v>-8.0858733175962413E-2</v>
      </c>
      <c r="J365" s="12">
        <f>LN(H365/H364)</f>
        <v>-5.7234349322703194E-2</v>
      </c>
      <c r="K365" s="12">
        <f>C365/D365</f>
        <v>0.26292648901523497</v>
      </c>
      <c r="L365">
        <f>G365/D365</f>
        <v>0.11905309945179068</v>
      </c>
      <c r="M365">
        <f>L365-L364</f>
        <v>-2.0703999239076065E-2</v>
      </c>
      <c r="N365">
        <f>STDEV(M329:M365)</f>
        <v>3.9000910762065346E-3</v>
      </c>
      <c r="O365">
        <f>M365/N365</f>
        <v>-5.3085937826903349</v>
      </c>
    </row>
    <row r="366" spans="1:15" x14ac:dyDescent="0.25">
      <c r="A366" s="2">
        <f>'X-13 output'!A366</f>
        <v>43952</v>
      </c>
      <c r="B366" s="8">
        <f>'X-13 output'!E366</f>
        <v>190796.93210182601</v>
      </c>
      <c r="C366" s="8">
        <f>B366*12</f>
        <v>2289563.1852219123</v>
      </c>
      <c r="D366" s="8">
        <f>'FRED Data'!B372*1000</f>
        <v>8862000</v>
      </c>
      <c r="E366" s="8">
        <f>'FRED Data'!D372*1000</f>
        <v>639100</v>
      </c>
      <c r="F366" s="8">
        <f>E366</f>
        <v>639100</v>
      </c>
      <c r="G366" s="8">
        <f t="shared" si="66"/>
        <v>1011363.1852219123</v>
      </c>
      <c r="H366" s="8">
        <f t="shared" si="66"/>
        <v>7211536.8147780877</v>
      </c>
      <c r="I366" s="12">
        <f>LN(D366/D365)</f>
        <v>2.6388927522304376E-2</v>
      </c>
      <c r="J366" s="12">
        <f>LN(H366/H365)</f>
        <v>3.2242280500269761E-2</v>
      </c>
      <c r="K366" s="12">
        <f>C366/D366</f>
        <v>0.25835738944052272</v>
      </c>
      <c r="L366">
        <f>G366/D366</f>
        <v>0.1141235821735401</v>
      </c>
      <c r="M366">
        <f>L366-L365</f>
        <v>-4.9295172782505836E-3</v>
      </c>
      <c r="N366">
        <f>STDEV(M330:M366)</f>
        <v>3.9621584054586566E-3</v>
      </c>
      <c r="O366">
        <f>M366/N366</f>
        <v>-1.2441494695061155</v>
      </c>
    </row>
    <row r="367" spans="1:15" x14ac:dyDescent="0.25">
      <c r="A367" s="2">
        <f>'X-13 output'!A367</f>
        <v>43983</v>
      </c>
      <c r="B367" s="8">
        <f>'X-13 output'!E367</f>
        <v>192779.98485576001</v>
      </c>
      <c r="C367" s="8">
        <f>B367*12</f>
        <v>2313359.8182691201</v>
      </c>
      <c r="D367" s="8">
        <f>'FRED Data'!B373*1000</f>
        <v>9048900</v>
      </c>
      <c r="E367" s="8">
        <f>'FRED Data'!D373*1000</f>
        <v>649200</v>
      </c>
      <c r="F367" s="8">
        <f>E367</f>
        <v>649200</v>
      </c>
      <c r="G367" s="8">
        <f t="shared" si="66"/>
        <v>1014959.8182691201</v>
      </c>
      <c r="H367" s="8">
        <f t="shared" si="66"/>
        <v>7384740.1817308795</v>
      </c>
      <c r="I367" s="12">
        <f>LN(D367/D366)</f>
        <v>2.0870730585780428E-2</v>
      </c>
      <c r="J367" s="12">
        <f>LN(H367/H366)</f>
        <v>2.3733654434707034E-2</v>
      </c>
      <c r="K367" s="12">
        <f>C367/D367</f>
        <v>0.25565094301728608</v>
      </c>
      <c r="L367">
        <f>G367/D367</f>
        <v>0.11216388934225376</v>
      </c>
      <c r="M367">
        <f>L367-L366</f>
        <v>-1.9596928312863443E-3</v>
      </c>
      <c r="N367">
        <f>STDEV(M331:M367)</f>
        <v>3.9595557861445098E-3</v>
      </c>
      <c r="O367">
        <f>M367/N367</f>
        <v>-0.49492744568565156</v>
      </c>
    </row>
    <row r="368" spans="1:15" x14ac:dyDescent="0.25">
      <c r="A368" s="2">
        <f>'X-13 output'!A368</f>
        <v>44013</v>
      </c>
      <c r="B368" s="8">
        <f>'X-13 output'!E368</f>
        <v>194878.96487717901</v>
      </c>
      <c r="C368" s="8">
        <f>B368*12</f>
        <v>2338547.5785261481</v>
      </c>
      <c r="D368" s="8">
        <f>'FRED Data'!B374*1000</f>
        <v>9174400</v>
      </c>
      <c r="E368" s="8">
        <f>'FRED Data'!D374*1000</f>
        <v>657400</v>
      </c>
      <c r="F368" s="8">
        <f>E368</f>
        <v>657400</v>
      </c>
      <c r="G368" s="8">
        <f t="shared" si="66"/>
        <v>1023747.5785261481</v>
      </c>
      <c r="H368" s="8">
        <f t="shared" si="66"/>
        <v>7493252.4214738514</v>
      </c>
      <c r="I368" s="12">
        <f>LN(D368/D367)</f>
        <v>1.3773793343835432E-2</v>
      </c>
      <c r="J368" s="12">
        <f>LN(H368/H367)</f>
        <v>1.4587204980174625E-2</v>
      </c>
      <c r="K368" s="12">
        <f>C368/D368</f>
        <v>0.25489923902665551</v>
      </c>
      <c r="L368">
        <f>G368/D368</f>
        <v>0.11158741482016787</v>
      </c>
      <c r="M368">
        <f>L368-L367</f>
        <v>-5.764745220858819E-4</v>
      </c>
      <c r="N368">
        <f>STDEV(M332:M368)</f>
        <v>3.9589708059960356E-3</v>
      </c>
      <c r="O368">
        <f>M368/N368</f>
        <v>-0.14561221851214104</v>
      </c>
    </row>
    <row r="369" spans="1:15" x14ac:dyDescent="0.25">
      <c r="A369" s="2">
        <f>'X-13 output'!A369</f>
        <v>44044</v>
      </c>
      <c r="B369" s="8">
        <f>'X-13 output'!E369</f>
        <v>196882.57818677399</v>
      </c>
      <c r="C369" s="8">
        <f>B369*12</f>
        <v>2362590.9382412881</v>
      </c>
      <c r="D369" s="8">
        <f>(D368/C368)*C369</f>
        <v>9268724.9568219613</v>
      </c>
      <c r="E369" s="8">
        <f>(E368/D368)*D369</f>
        <v>664158.9408151767</v>
      </c>
      <c r="F369" s="8">
        <f>E369</f>
        <v>664158.9408151767</v>
      </c>
      <c r="G369" s="8">
        <f>C369-(E369+F369)</f>
        <v>1034273.0566109347</v>
      </c>
      <c r="H369" s="8">
        <f>D369-(F369+G369)</f>
        <v>7570292.9593958501</v>
      </c>
      <c r="I369" s="12">
        <f>LN(D369/D368)</f>
        <v>1.022882829975438E-2</v>
      </c>
      <c r="J369" s="12">
        <f>LN(H369/H368)</f>
        <v>1.022882829975438E-2</v>
      </c>
      <c r="K369" s="12">
        <f>C369/D369</f>
        <v>0.25489923902665546</v>
      </c>
      <c r="L369">
        <f>G369/D369</f>
        <v>0.11158741482016786</v>
      </c>
      <c r="M369">
        <f>L369-L368</f>
        <v>0</v>
      </c>
      <c r="N369">
        <f>STDEV(M333:M369)</f>
        <v>3.9612371464874136E-3</v>
      </c>
      <c r="O369">
        <f>M369/N369</f>
        <v>0</v>
      </c>
    </row>
    <row r="374" spans="1:15" x14ac:dyDescent="0.25">
      <c r="C374">
        <f>C361/D361</f>
        <v>0.27227184155278461</v>
      </c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"/>
  <sheetViews>
    <sheetView workbookViewId="0">
      <selection activeCell="F8" sqref="F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V34"/>
  <sheetViews>
    <sheetView workbookViewId="0">
      <selection activeCell="L6" sqref="L6"/>
    </sheetView>
  </sheetViews>
  <sheetFormatPr defaultRowHeight="15" x14ac:dyDescent="0.25"/>
  <cols>
    <col min="1" max="1" width="12.5703125" bestFit="1" customWidth="1"/>
    <col min="9" max="9" width="12.5703125" bestFit="1" customWidth="1"/>
    <col min="17" max="17" width="12.5703125" bestFit="1" customWidth="1"/>
  </cols>
  <sheetData>
    <row r="1" spans="1:16" x14ac:dyDescent="0.25">
      <c r="A1" t="s">
        <v>0</v>
      </c>
      <c r="B1" t="s">
        <v>64</v>
      </c>
      <c r="C1" s="4" t="s">
        <v>58</v>
      </c>
      <c r="D1" s="4" t="s">
        <v>59</v>
      </c>
      <c r="F1" s="4"/>
      <c r="G1" s="4"/>
      <c r="I1" s="4"/>
      <c r="J1" t="s">
        <v>64</v>
      </c>
      <c r="K1" s="4" t="s">
        <v>58</v>
      </c>
      <c r="L1" s="4" t="s">
        <v>59</v>
      </c>
      <c r="M1" s="4"/>
      <c r="O1" s="4"/>
      <c r="P1" s="4"/>
    </row>
    <row r="2" spans="1:16" x14ac:dyDescent="0.25">
      <c r="A2" s="1">
        <v>43922</v>
      </c>
      <c r="B2">
        <f t="shared" ref="B2:B23" si="0">H2*12</f>
        <v>2192950.3606043998</v>
      </c>
      <c r="C2">
        <f t="shared" ref="C2:C23" si="1">$B2*(1+F2)</f>
        <v>1725567.3439453917</v>
      </c>
      <c r="D2">
        <f t="shared" ref="D2:D23" si="2">$B2*(1+G2)</f>
        <v>2708733.4286212344</v>
      </c>
      <c r="F2">
        <v>-0.21312977487105197</v>
      </c>
      <c r="G2">
        <v>0.23520052130805172</v>
      </c>
      <c r="H2">
        <v>182745.86338369999</v>
      </c>
      <c r="J2" s="11">
        <f t="shared" ref="J2:J23" si="3">B2/$S$34</f>
        <v>0.84075036116142299</v>
      </c>
      <c r="K2" s="11">
        <f t="shared" ref="K2:K23" si="4">C2/$S$34</f>
        <v>0.66156142596433321</v>
      </c>
      <c r="L2" s="11">
        <f t="shared" ref="L2:L23" si="5">D2/$S$34</f>
        <v>1.0384952843965223</v>
      </c>
    </row>
    <row r="3" spans="1:16" x14ac:dyDescent="0.25">
      <c r="A3" s="1">
        <v>43923</v>
      </c>
      <c r="B3">
        <f t="shared" si="0"/>
        <v>2299833.6262080478</v>
      </c>
      <c r="C3">
        <f t="shared" si="1"/>
        <v>1875422.162010581</v>
      </c>
      <c r="D3">
        <f t="shared" si="2"/>
        <v>2747711.1028140485</v>
      </c>
      <c r="F3">
        <v>-0.18454007253439192</v>
      </c>
      <c r="G3">
        <v>0.19474342469914152</v>
      </c>
      <c r="H3">
        <v>191652.80218400399</v>
      </c>
      <c r="J3" s="11">
        <f t="shared" si="3"/>
        <v>0.88172809862995938</v>
      </c>
      <c r="K3" s="11">
        <f t="shared" si="4"/>
        <v>0.71901393135317515</v>
      </c>
      <c r="L3" s="11">
        <f t="shared" si="5"/>
        <v>1.0534388482106201</v>
      </c>
    </row>
    <row r="4" spans="1:16" x14ac:dyDescent="0.25">
      <c r="A4" s="1">
        <v>43924</v>
      </c>
      <c r="B4">
        <f t="shared" si="0"/>
        <v>2544831.4150823881</v>
      </c>
      <c r="C4">
        <f t="shared" si="1"/>
        <v>2149310.0204326003</v>
      </c>
      <c r="D4">
        <f t="shared" si="2"/>
        <v>2860295.8610718413</v>
      </c>
      <c r="F4">
        <v>-0.1554214524017824</v>
      </c>
      <c r="G4">
        <v>0.12396280717056485</v>
      </c>
      <c r="H4">
        <v>212069.28459019901</v>
      </c>
      <c r="J4" s="11">
        <f t="shared" si="3"/>
        <v>0.97565725597900255</v>
      </c>
      <c r="K4" s="11">
        <f t="shared" si="4"/>
        <v>0.82401918820840847</v>
      </c>
      <c r="L4" s="11">
        <f t="shared" si="5"/>
        <v>1.0966024682664899</v>
      </c>
    </row>
    <row r="5" spans="1:16" x14ac:dyDescent="0.25">
      <c r="A5" s="1">
        <v>43927</v>
      </c>
      <c r="B5">
        <f t="shared" si="0"/>
        <v>2518824.205936932</v>
      </c>
      <c r="C5">
        <f t="shared" si="1"/>
        <v>2181829.1172633781</v>
      </c>
      <c r="D5">
        <f t="shared" si="2"/>
        <v>2820385.2752681267</v>
      </c>
      <c r="F5">
        <v>-0.133790634487015</v>
      </c>
      <c r="G5">
        <v>0.11972295193146369</v>
      </c>
      <c r="H5">
        <v>209902.017161411</v>
      </c>
      <c r="J5" s="11">
        <f t="shared" si="3"/>
        <v>0.96568640991032251</v>
      </c>
      <c r="K5" s="11">
        <f t="shared" si="4"/>
        <v>0.83648661241293276</v>
      </c>
      <c r="L5" s="11">
        <f t="shared" si="5"/>
        <v>1.0813012375448838</v>
      </c>
    </row>
    <row r="6" spans="1:16" x14ac:dyDescent="0.25">
      <c r="A6" s="1">
        <v>43928</v>
      </c>
      <c r="B6">
        <f t="shared" si="0"/>
        <v>2497600.5222650999</v>
      </c>
      <c r="C6">
        <f t="shared" si="1"/>
        <v>2227731.0580050596</v>
      </c>
      <c r="D6">
        <f t="shared" si="2"/>
        <v>2774076.0183416908</v>
      </c>
      <c r="F6">
        <v>-0.10805149256426844</v>
      </c>
      <c r="G6">
        <v>0.11069644389161643</v>
      </c>
      <c r="H6">
        <v>208133.37685542501</v>
      </c>
      <c r="J6" s="11">
        <f t="shared" si="3"/>
        <v>0.9575495090333912</v>
      </c>
      <c r="K6" s="11">
        <f t="shared" si="4"/>
        <v>0.85408485537815093</v>
      </c>
      <c r="L6" s="11">
        <f t="shared" si="5"/>
        <v>1.063546834533551</v>
      </c>
    </row>
    <row r="7" spans="1:16" x14ac:dyDescent="0.25">
      <c r="A7" s="1">
        <v>43929</v>
      </c>
      <c r="B7">
        <f t="shared" si="0"/>
        <v>2474714.9899030919</v>
      </c>
      <c r="C7">
        <f t="shared" si="1"/>
        <v>2223115.6583232027</v>
      </c>
      <c r="D7">
        <f t="shared" si="2"/>
        <v>2761030.5350084794</v>
      </c>
      <c r="F7">
        <v>-0.10166800322720862</v>
      </c>
      <c r="G7">
        <v>0.11569637161190816</v>
      </c>
      <c r="H7">
        <v>206226.249158591</v>
      </c>
      <c r="J7" s="11">
        <f t="shared" si="3"/>
        <v>0.94877547568344045</v>
      </c>
      <c r="K7" s="11">
        <f t="shared" si="4"/>
        <v>0.85231536755976001</v>
      </c>
      <c r="L7" s="11">
        <f t="shared" si="5"/>
        <v>1.0585453556943767</v>
      </c>
    </row>
    <row r="8" spans="1:16" x14ac:dyDescent="0.25">
      <c r="A8" s="1">
        <v>43930</v>
      </c>
      <c r="B8">
        <f t="shared" si="0"/>
        <v>2379693.8901129123</v>
      </c>
      <c r="C8">
        <f t="shared" si="1"/>
        <v>2156556.5957505452</v>
      </c>
      <c r="D8">
        <f t="shared" si="2"/>
        <v>2656244.1046614922</v>
      </c>
      <c r="F8">
        <v>-9.3767225813980448E-2</v>
      </c>
      <c r="G8">
        <v>0.11621251611292668</v>
      </c>
      <c r="H8">
        <v>198307.82417607601</v>
      </c>
      <c r="J8" s="11">
        <f t="shared" si="3"/>
        <v>0.91234554758213549</v>
      </c>
      <c r="K8" s="11">
        <f t="shared" si="4"/>
        <v>0.82679743660162164</v>
      </c>
      <c r="L8" s="11">
        <f t="shared" si="5"/>
        <v>1.0183715192310812</v>
      </c>
    </row>
    <row r="9" spans="1:16" x14ac:dyDescent="0.25">
      <c r="A9" s="1">
        <v>43931</v>
      </c>
      <c r="B9">
        <f t="shared" si="0"/>
        <v>2345270.7545322361</v>
      </c>
      <c r="C9">
        <f t="shared" si="1"/>
        <v>2146141.8676773398</v>
      </c>
      <c r="D9">
        <f t="shared" si="2"/>
        <v>2602367.2249221206</v>
      </c>
      <c r="F9">
        <v>-8.4906566318656396E-2</v>
      </c>
      <c r="G9">
        <v>0.10962336433567232</v>
      </c>
      <c r="H9">
        <v>195439.229544353</v>
      </c>
      <c r="J9" s="11">
        <f t="shared" si="3"/>
        <v>0.89914813819627704</v>
      </c>
      <c r="K9" s="11">
        <f t="shared" si="4"/>
        <v>0.8228045571702185</v>
      </c>
      <c r="L9" s="11">
        <f t="shared" si="5"/>
        <v>0.99771578214150891</v>
      </c>
    </row>
    <row r="10" spans="1:16" x14ac:dyDescent="0.25">
      <c r="A10" s="1">
        <v>43934</v>
      </c>
      <c r="B10">
        <f t="shared" si="0"/>
        <v>2258111.5138067883</v>
      </c>
      <c r="C10">
        <f t="shared" si="1"/>
        <v>2083047.1781589189</v>
      </c>
      <c r="D10">
        <f t="shared" si="2"/>
        <v>2510222.5742028146</v>
      </c>
      <c r="F10">
        <v>-7.7526877914342179E-2</v>
      </c>
      <c r="G10">
        <v>0.1116468601548426</v>
      </c>
      <c r="H10">
        <v>188175.959483899</v>
      </c>
      <c r="J10" s="11">
        <f t="shared" si="3"/>
        <v>0.86573235075534327</v>
      </c>
      <c r="K10" s="11">
        <f t="shared" si="4"/>
        <v>0.79861482449183729</v>
      </c>
      <c r="L10" s="11">
        <f t="shared" si="5"/>
        <v>0.96238864945164815</v>
      </c>
    </row>
    <row r="11" spans="1:16" x14ac:dyDescent="0.25">
      <c r="A11" s="1">
        <v>43935</v>
      </c>
      <c r="B11">
        <f t="shared" si="0"/>
        <v>2247946.2341878917</v>
      </c>
      <c r="C11">
        <f t="shared" si="1"/>
        <v>2072067.2161663142</v>
      </c>
      <c r="D11">
        <f t="shared" si="2"/>
        <v>2477080.5805683145</v>
      </c>
      <c r="F11">
        <v>-7.8239868617283326E-2</v>
      </c>
      <c r="G11">
        <v>0.1019305279172753</v>
      </c>
      <c r="H11">
        <v>187328.85284899099</v>
      </c>
      <c r="J11" s="11">
        <f t="shared" si="3"/>
        <v>0.86183510681201081</v>
      </c>
      <c r="K11" s="11">
        <f t="shared" si="4"/>
        <v>0.79440524128527679</v>
      </c>
      <c r="L11" s="11">
        <f t="shared" si="5"/>
        <v>0.9496824142270005</v>
      </c>
    </row>
    <row r="12" spans="1:16" x14ac:dyDescent="0.25">
      <c r="A12" s="1">
        <v>43936</v>
      </c>
      <c r="B12">
        <f t="shared" si="0"/>
        <v>2287298.145578112</v>
      </c>
      <c r="C12">
        <f t="shared" si="1"/>
        <v>2122405.6123599382</v>
      </c>
      <c r="D12">
        <f t="shared" si="2"/>
        <v>2493943.9126011878</v>
      </c>
      <c r="F12">
        <v>-7.2090528966217204E-2</v>
      </c>
      <c r="G12">
        <v>9.034491958233376E-2</v>
      </c>
      <c r="H12">
        <v>190608.178798176</v>
      </c>
      <c r="J12" s="11">
        <f t="shared" si="3"/>
        <v>0.87692214859283868</v>
      </c>
      <c r="K12" s="11">
        <f t="shared" si="4"/>
        <v>0.81370436703858917</v>
      </c>
      <c r="L12" s="11">
        <f t="shared" si="5"/>
        <v>0.95614760958742606</v>
      </c>
    </row>
    <row r="13" spans="1:16" x14ac:dyDescent="0.25">
      <c r="A13" s="1">
        <v>43937</v>
      </c>
      <c r="B13">
        <f t="shared" si="0"/>
        <v>2326824.485251152</v>
      </c>
      <c r="C13">
        <f t="shared" si="1"/>
        <v>2144177.451308121</v>
      </c>
      <c r="D13">
        <f t="shared" si="2"/>
        <v>2500483.4991837214</v>
      </c>
      <c r="F13">
        <v>-7.8496266091731715E-2</v>
      </c>
      <c r="G13">
        <v>7.4633482255893141E-2</v>
      </c>
      <c r="H13">
        <v>193902.04043759601</v>
      </c>
      <c r="J13" s="11">
        <f t="shared" si="3"/>
        <v>0.89207606404505091</v>
      </c>
      <c r="K13" s="11">
        <f t="shared" si="4"/>
        <v>0.82205142394770592</v>
      </c>
      <c r="L13" s="11">
        <f t="shared" si="5"/>
        <v>0.95865480714186413</v>
      </c>
    </row>
    <row r="14" spans="1:16" x14ac:dyDescent="0.25">
      <c r="A14" s="1">
        <v>43938</v>
      </c>
      <c r="B14">
        <f t="shared" si="0"/>
        <v>2357374.861103856</v>
      </c>
      <c r="C14">
        <f t="shared" si="1"/>
        <v>2194561.9831590289</v>
      </c>
      <c r="D14">
        <f t="shared" si="2"/>
        <v>2501182.6451456174</v>
      </c>
      <c r="F14">
        <v>-6.9065332218139014E-2</v>
      </c>
      <c r="G14">
        <v>6.1003358614939378E-2</v>
      </c>
      <c r="H14">
        <v>196447.90509198801</v>
      </c>
      <c r="J14" s="11">
        <f t="shared" si="3"/>
        <v>0.90378870469264816</v>
      </c>
      <c r="K14" s="11">
        <f t="shared" si="4"/>
        <v>0.8413682375480489</v>
      </c>
      <c r="L14" s="11">
        <f t="shared" si="5"/>
        <v>0.95892285115714537</v>
      </c>
    </row>
    <row r="15" spans="1:16" x14ac:dyDescent="0.25">
      <c r="A15" s="1">
        <v>43941</v>
      </c>
      <c r="B15">
        <f t="shared" si="0"/>
        <v>2332379.1193492198</v>
      </c>
      <c r="C15">
        <f t="shared" si="1"/>
        <v>2202082.8554231101</v>
      </c>
      <c r="D15">
        <f t="shared" si="2"/>
        <v>2456113.6153684664</v>
      </c>
      <c r="F15">
        <v>-5.5864101528427836E-2</v>
      </c>
      <c r="G15">
        <v>5.3050764771796939E-2</v>
      </c>
      <c r="H15">
        <v>194364.926612435</v>
      </c>
      <c r="J15" s="11">
        <f t="shared" si="3"/>
        <v>0.89420564285721471</v>
      </c>
      <c r="K15" s="11">
        <f t="shared" si="4"/>
        <v>0.84425164803734631</v>
      </c>
      <c r="L15" s="11">
        <f t="shared" si="5"/>
        <v>0.94164393607404639</v>
      </c>
    </row>
    <row r="16" spans="1:16" x14ac:dyDescent="0.25">
      <c r="A16" s="1">
        <v>43942</v>
      </c>
      <c r="B16">
        <f t="shared" si="0"/>
        <v>2327384.3083541999</v>
      </c>
      <c r="C16">
        <f t="shared" si="1"/>
        <v>2210234.3557689553</v>
      </c>
      <c r="D16">
        <f t="shared" si="2"/>
        <v>2427378.4310302553</v>
      </c>
      <c r="F16">
        <v>-5.0335456918194542E-2</v>
      </c>
      <c r="G16">
        <v>4.2964164670666556E-2</v>
      </c>
      <c r="H16">
        <v>193948.69236285001</v>
      </c>
      <c r="J16" s="11">
        <f t="shared" si="3"/>
        <v>0.89229069337936207</v>
      </c>
      <c r="K16" s="11">
        <f t="shared" si="4"/>
        <v>0.84737683362425942</v>
      </c>
      <c r="L16" s="11">
        <f t="shared" si="5"/>
        <v>0.93062721766381629</v>
      </c>
    </row>
    <row r="17" spans="1:22" x14ac:dyDescent="0.25">
      <c r="A17" s="1">
        <v>43943</v>
      </c>
      <c r="B17">
        <f t="shared" si="0"/>
        <v>2336266.1407682039</v>
      </c>
      <c r="C17">
        <f t="shared" si="1"/>
        <v>2237560.8826658633</v>
      </c>
      <c r="D17">
        <f t="shared" si="2"/>
        <v>2411586.4440597291</v>
      </c>
      <c r="F17">
        <v>-4.2249149777895095E-2</v>
      </c>
      <c r="G17">
        <v>3.2239607456177238E-2</v>
      </c>
      <c r="H17">
        <v>194688.84506401699</v>
      </c>
      <c r="J17" s="11">
        <f t="shared" si="3"/>
        <v>0.89569587935347195</v>
      </c>
      <c r="K17" s="11">
        <f t="shared" si="4"/>
        <v>0.85785348999122368</v>
      </c>
      <c r="L17" s="11">
        <f t="shared" si="5"/>
        <v>0.92457276290394341</v>
      </c>
    </row>
    <row r="18" spans="1:22" x14ac:dyDescent="0.25">
      <c r="A18" s="1">
        <v>43944</v>
      </c>
      <c r="B18">
        <f t="shared" si="0"/>
        <v>2315313.713118528</v>
      </c>
      <c r="C18">
        <f t="shared" si="1"/>
        <v>2235199.2750889268</v>
      </c>
      <c r="D18">
        <f t="shared" si="2"/>
        <v>2380270.0391697139</v>
      </c>
      <c r="F18">
        <v>-3.4601979669396106E-2</v>
      </c>
      <c r="G18">
        <v>2.8055086307805458E-2</v>
      </c>
      <c r="H18">
        <v>192942.809426544</v>
      </c>
      <c r="J18" s="11">
        <f t="shared" si="3"/>
        <v>0.8876629747195437</v>
      </c>
      <c r="K18" s="11">
        <f t="shared" si="4"/>
        <v>0.85694807851502242</v>
      </c>
      <c r="L18" s="11">
        <f t="shared" si="5"/>
        <v>0.91256643608754384</v>
      </c>
    </row>
    <row r="19" spans="1:22" x14ac:dyDescent="0.25">
      <c r="A19" s="1">
        <v>43945</v>
      </c>
      <c r="B19">
        <f t="shared" si="0"/>
        <v>2291330.7513267361</v>
      </c>
      <c r="C19">
        <f t="shared" si="1"/>
        <v>2226640.225676809</v>
      </c>
      <c r="D19">
        <f t="shared" si="2"/>
        <v>2344501.1993973874</v>
      </c>
      <c r="F19">
        <v>-2.8232731399633077E-2</v>
      </c>
      <c r="G19">
        <v>2.3205051492397714E-2</v>
      </c>
      <c r="H19">
        <v>190944.22927722801</v>
      </c>
      <c r="J19" s="11">
        <f t="shared" si="3"/>
        <v>0.87846820034142581</v>
      </c>
      <c r="K19" s="11">
        <f t="shared" si="4"/>
        <v>0.85366664359806732</v>
      </c>
      <c r="L19" s="11">
        <f t="shared" si="5"/>
        <v>0.89885310016478259</v>
      </c>
    </row>
    <row r="20" spans="1:22" x14ac:dyDescent="0.25">
      <c r="A20" s="1">
        <v>43948</v>
      </c>
      <c r="B20">
        <f t="shared" si="0"/>
        <v>2254720.6448322358</v>
      </c>
      <c r="C20">
        <f t="shared" si="1"/>
        <v>2208982.9529734282</v>
      </c>
      <c r="D20">
        <f t="shared" si="2"/>
        <v>2291357.05985528</v>
      </c>
      <c r="F20">
        <v>-2.0285303176532009E-2</v>
      </c>
      <c r="G20">
        <v>1.6248760176571835E-2</v>
      </c>
      <c r="H20">
        <v>187893.38706935299</v>
      </c>
      <c r="J20" s="11">
        <f t="shared" si="3"/>
        <v>0.86443233304120748</v>
      </c>
      <c r="K20" s="11">
        <f t="shared" si="4"/>
        <v>0.84689706108986973</v>
      </c>
      <c r="L20" s="11">
        <f t="shared" si="5"/>
        <v>0.87847828670966854</v>
      </c>
    </row>
    <row r="21" spans="1:22" x14ac:dyDescent="0.25">
      <c r="A21" s="1">
        <v>43949</v>
      </c>
      <c r="B21">
        <f t="shared" si="0"/>
        <v>2251625.756223612</v>
      </c>
      <c r="C21">
        <f t="shared" si="1"/>
        <v>2216477.9684370146</v>
      </c>
      <c r="D21">
        <f t="shared" si="2"/>
        <v>2281532.5617004423</v>
      </c>
      <c r="F21">
        <v>-1.5609959909832759E-2</v>
      </c>
      <c r="G21">
        <v>1.3282316297087154E-2</v>
      </c>
      <c r="H21">
        <v>187635.47968530099</v>
      </c>
      <c r="J21" s="11">
        <f t="shared" si="3"/>
        <v>0.86324579058124151</v>
      </c>
      <c r="K21" s="11">
        <f t="shared" si="4"/>
        <v>0.84977055839793647</v>
      </c>
      <c r="L21" s="11">
        <f t="shared" si="5"/>
        <v>0.87471169421387074</v>
      </c>
    </row>
    <row r="22" spans="1:22" x14ac:dyDescent="0.25">
      <c r="A22" s="1">
        <v>43950</v>
      </c>
      <c r="B22">
        <f t="shared" si="0"/>
        <v>2249738.5721244244</v>
      </c>
      <c r="C22">
        <f t="shared" si="1"/>
        <v>2223656.4496870665</v>
      </c>
      <c r="D22">
        <f t="shared" si="2"/>
        <v>2272714.6561825303</v>
      </c>
      <c r="F22">
        <v>-1.1593401455853873E-2</v>
      </c>
      <c r="G22">
        <v>1.0212779539273213E-2</v>
      </c>
      <c r="H22">
        <v>187478.21434370201</v>
      </c>
      <c r="J22" s="11">
        <f t="shared" si="3"/>
        <v>0.86252226726695513</v>
      </c>
      <c r="K22" s="11">
        <f t="shared" si="4"/>
        <v>0.852522700357916</v>
      </c>
      <c r="L22" s="11">
        <f t="shared" si="5"/>
        <v>0.87133101703026661</v>
      </c>
    </row>
    <row r="23" spans="1:22" x14ac:dyDescent="0.25">
      <c r="A23" s="1">
        <v>43951</v>
      </c>
      <c r="B23">
        <f t="shared" si="0"/>
        <v>2232829.4844431039</v>
      </c>
      <c r="C23">
        <f t="shared" si="1"/>
        <v>2232829.4844431039</v>
      </c>
      <c r="D23">
        <f t="shared" si="2"/>
        <v>2232829.4844431039</v>
      </c>
      <c r="F23">
        <v>0</v>
      </c>
      <c r="G23">
        <v>0</v>
      </c>
      <c r="H23">
        <v>186069.12370359199</v>
      </c>
      <c r="J23" s="11">
        <f t="shared" si="3"/>
        <v>0.85603952975024167</v>
      </c>
      <c r="K23" s="11">
        <f t="shared" si="4"/>
        <v>0.85603952975024167</v>
      </c>
      <c r="L23" s="11">
        <f t="shared" si="5"/>
        <v>0.85603952975024167</v>
      </c>
    </row>
    <row r="25" spans="1:22" x14ac:dyDescent="0.25">
      <c r="Q25" t="s">
        <v>127</v>
      </c>
      <c r="R25" t="s">
        <v>64</v>
      </c>
      <c r="S25" t="s">
        <v>65</v>
      </c>
      <c r="T25" t="s">
        <v>66</v>
      </c>
    </row>
    <row r="26" spans="1:22" x14ac:dyDescent="0.25">
      <c r="Q26" s="1">
        <v>43830</v>
      </c>
      <c r="R26">
        <v>217299</v>
      </c>
      <c r="S26">
        <v>208617.8</v>
      </c>
      <c r="T26">
        <v>226341.5</v>
      </c>
    </row>
    <row r="27" spans="1:22" x14ac:dyDescent="0.25">
      <c r="Q27" s="1">
        <v>43861</v>
      </c>
      <c r="R27">
        <v>216804.6</v>
      </c>
      <c r="S27">
        <v>208335.2</v>
      </c>
      <c r="T27">
        <v>225618.3</v>
      </c>
      <c r="U27">
        <f>R27/R26</f>
        <v>0.99772479394751012</v>
      </c>
    </row>
    <row r="28" spans="1:22" x14ac:dyDescent="0.25">
      <c r="Q28" s="1">
        <v>43890</v>
      </c>
      <c r="R28">
        <v>216251.8</v>
      </c>
      <c r="S28">
        <v>207994.5</v>
      </c>
      <c r="T28">
        <v>224837</v>
      </c>
      <c r="U28">
        <f>R28/R27</f>
        <v>0.99745023860194837</v>
      </c>
    </row>
    <row r="29" spans="1:22" x14ac:dyDescent="0.25">
      <c r="Q29" s="1">
        <v>43921</v>
      </c>
      <c r="R29">
        <v>215485.9</v>
      </c>
      <c r="S29">
        <v>207408.9</v>
      </c>
      <c r="T29">
        <v>223877.4</v>
      </c>
      <c r="U29">
        <f>R29/R28</f>
        <v>0.99645829537603847</v>
      </c>
      <c r="V29">
        <f>R29/R26</f>
        <v>0.99165619722134013</v>
      </c>
    </row>
    <row r="32" spans="1:22" x14ac:dyDescent="0.25">
      <c r="Q32" s="1">
        <v>43831</v>
      </c>
      <c r="R32">
        <v>215122.395752151</v>
      </c>
      <c r="S32">
        <v>2581468.7490258119</v>
      </c>
    </row>
    <row r="33" spans="17:19" x14ac:dyDescent="0.25">
      <c r="Q33" s="1">
        <v>43862</v>
      </c>
      <c r="R33">
        <v>216249.84175629</v>
      </c>
      <c r="S33">
        <v>2594998.1010754798</v>
      </c>
    </row>
    <row r="34" spans="17:19" x14ac:dyDescent="0.25">
      <c r="Q34" s="1">
        <v>43891</v>
      </c>
      <c r="R34">
        <v>217360.43399523801</v>
      </c>
      <c r="S34">
        <v>2608325.207942856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for table2</vt:lpstr>
      <vt:lpstr>pivot workspace</vt:lpstr>
      <vt:lpstr>daily-model-data</vt:lpstr>
      <vt:lpstr>residual seasonality</vt:lpstr>
      <vt:lpstr>daily-diagnostics-cum-error-by-</vt:lpstr>
      <vt:lpstr>daily-predicted-data</vt:lpstr>
      <vt:lpstr>FRED Data</vt:lpstr>
      <vt:lpstr>X-13 output</vt:lpstr>
      <vt:lpstr>X-13 forecasts</vt:lpstr>
      <vt:lpstr>Effective Income Tax Rate</vt:lpstr>
      <vt:lpstr>charts</vt:lpstr>
      <vt:lpstr>april-daily-projections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</dc:creator>
  <cp:lastModifiedBy>Guillermo</cp:lastModifiedBy>
  <dcterms:created xsi:type="dcterms:W3CDTF">2020-05-04T06:16:31Z</dcterms:created>
  <dcterms:modified xsi:type="dcterms:W3CDTF">2020-12-20T04:23:24Z</dcterms:modified>
</cp:coreProperties>
</file>